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drawings/drawing3.xml" ContentType="application/vnd.openxmlformats-officedocument.drawing+xml"/>
  <Override PartName="/xl/charts/chart4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5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4.xml" ContentType="application/vnd.openxmlformats-officedocument.drawing+xml"/>
  <Override PartName="/xl/charts/chart6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7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29"/>
  <workbookPr date1904="1" autoCompressPictures="0"/>
  <mc:AlternateContent xmlns:mc="http://schemas.openxmlformats.org/markup-compatibility/2006">
    <mc:Choice Requires="x15">
      <x15ac:absPath xmlns:x15ac="http://schemas.microsoft.com/office/spreadsheetml/2010/11/ac" url="C:\Users\热忱\Desktop\"/>
    </mc:Choice>
  </mc:AlternateContent>
  <xr:revisionPtr revIDLastSave="0" documentId="13_ncr:1_{86111737-53F5-4F71-B99D-C24D51328F82}" xr6:coauthVersionLast="46" xr6:coauthVersionMax="46" xr10:uidLastSave="{00000000-0000-0000-0000-000000000000}"/>
  <bookViews>
    <workbookView xWindow="-120" yWindow="-120" windowWidth="29040" windowHeight="16440" tabRatio="500" xr2:uid="{00000000-000D-0000-FFFF-FFFF00000000}"/>
  </bookViews>
  <sheets>
    <sheet name="Control Panel" sheetId="6" r:id="rId1"/>
    <sheet name="Thrust" sheetId="3" r:id="rId2"/>
    <sheet name="Free Flight" sheetId="1" r:id="rId3"/>
    <sheet name="Local gravity" sheetId="7" r:id="rId4"/>
    <sheet name="Drag coefficient" sheetId="8" r:id="rId5"/>
  </sheets>
  <definedNames>
    <definedName name="_xlnm.Print_Titles" localSheetId="1">Thrust!$A:$B,Thrust!$1:$1</definedName>
    <definedName name="solver_adj" localSheetId="0" hidden="1">'Control Panel'!$B$9</definedName>
    <definedName name="solver_cvg" localSheetId="0" hidden="1">0.0001</definedName>
    <definedName name="solver_drv" localSheetId="0" hidden="1">1</definedName>
    <definedName name="solver_est" localSheetId="0" hidden="1">1</definedName>
    <definedName name="solver_itr" localSheetId="0" hidden="1">100</definedName>
    <definedName name="solver_lin" localSheetId="0" hidden="1">2</definedName>
    <definedName name="solver_neg" localSheetId="0" hidden="1">2</definedName>
    <definedName name="solver_num" localSheetId="0" hidden="1">0</definedName>
    <definedName name="solver_nwt" localSheetId="0" hidden="1">1</definedName>
    <definedName name="solver_opt" localSheetId="0" hidden="1">'Control Panel'!$H$24</definedName>
    <definedName name="solver_pre" localSheetId="0" hidden="1">0.000001</definedName>
    <definedName name="solver_scl" localSheetId="0" hidden="1">2</definedName>
    <definedName name="solver_sho" localSheetId="0" hidden="1">2</definedName>
    <definedName name="solver_tim" localSheetId="0" hidden="1">100</definedName>
    <definedName name="solver_tol" localSheetId="0" hidden="1">0.05</definedName>
    <definedName name="solver_typ" localSheetId="0" hidden="1">1</definedName>
    <definedName name="solver_val" localSheetId="0" hidden="1">0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M6" i="7" l="1"/>
  <c r="M7" i="7"/>
  <c r="M5" i="7"/>
  <c r="H9" i="6"/>
  <c r="H11" i="6"/>
  <c r="B19" i="3"/>
  <c r="B6" i="3"/>
  <c r="B31" i="3"/>
  <c r="L2" i="3"/>
  <c r="F2" i="3"/>
  <c r="K2" i="3"/>
  <c r="I11" i="7"/>
  <c r="I10" i="7"/>
  <c r="I9" i="7"/>
  <c r="I8" i="7"/>
  <c r="I7" i="7"/>
  <c r="F2" i="7"/>
  <c r="G2" i="7"/>
  <c r="H2" i="7"/>
  <c r="I2" i="7"/>
  <c r="B3" i="7"/>
  <c r="F3" i="7"/>
  <c r="G3" i="7"/>
  <c r="H3" i="7"/>
  <c r="I3" i="7"/>
  <c r="B4" i="7"/>
  <c r="F4" i="7"/>
  <c r="G4" i="7"/>
  <c r="H4" i="7"/>
  <c r="I4" i="7"/>
  <c r="B5" i="7"/>
  <c r="F5" i="7"/>
  <c r="G5" i="7"/>
  <c r="H5" i="7"/>
  <c r="I5" i="7"/>
  <c r="B6" i="7"/>
  <c r="F6" i="7"/>
  <c r="G6" i="7"/>
  <c r="H6" i="7"/>
  <c r="I6" i="7"/>
  <c r="F7" i="7"/>
  <c r="G7" i="7"/>
  <c r="H7" i="7"/>
  <c r="F8" i="7"/>
  <c r="G8" i="7"/>
  <c r="H8" i="7"/>
  <c r="F9" i="7"/>
  <c r="G9" i="7"/>
  <c r="H9" i="7"/>
  <c r="F10" i="7"/>
  <c r="G10" i="7"/>
  <c r="H10" i="7"/>
  <c r="F11" i="7"/>
  <c r="G11" i="7"/>
  <c r="H11" i="7"/>
  <c r="C3" i="8"/>
  <c r="H8" i="8"/>
  <c r="B3" i="1"/>
  <c r="B4" i="1"/>
  <c r="B14" i="6"/>
  <c r="B9" i="3"/>
  <c r="G3" i="3"/>
  <c r="I3" i="3"/>
  <c r="J3" i="3"/>
  <c r="F3" i="3"/>
  <c r="K3" i="3"/>
  <c r="L3" i="3" a="1"/>
  <c r="L3" i="3"/>
  <c r="E4" i="3"/>
  <c r="G4" i="3"/>
  <c r="I4" i="3"/>
  <c r="J4" i="3"/>
  <c r="F4" i="3"/>
  <c r="K4" i="3"/>
  <c r="L4" i="3" a="1"/>
  <c r="L4" i="3"/>
  <c r="E5" i="3"/>
  <c r="G5" i="3"/>
  <c r="I5" i="3"/>
  <c r="J5" i="3"/>
  <c r="F5" i="3"/>
  <c r="K5" i="3"/>
  <c r="L5" i="3" a="1"/>
  <c r="L5" i="3"/>
  <c r="E6" i="3"/>
  <c r="G6" i="3"/>
  <c r="I6" i="3"/>
  <c r="J6" i="3"/>
  <c r="F6" i="3"/>
  <c r="K6" i="3"/>
  <c r="L6" i="3" a="1"/>
  <c r="L6" i="3"/>
  <c r="E7" i="3"/>
  <c r="G7" i="3"/>
  <c r="I7" i="3"/>
  <c r="J7" i="3"/>
  <c r="F7" i="3"/>
  <c r="K7" i="3"/>
  <c r="L7" i="3" a="1"/>
  <c r="L7" i="3"/>
  <c r="E8" i="3"/>
  <c r="G8" i="3"/>
  <c r="I8" i="3"/>
  <c r="J8" i="3"/>
  <c r="F8" i="3"/>
  <c r="K8" i="3"/>
  <c r="L8" i="3" a="1"/>
  <c r="L8" i="3"/>
  <c r="E9" i="3"/>
  <c r="G9" i="3"/>
  <c r="I9" i="3"/>
  <c r="J9" i="3"/>
  <c r="F9" i="3"/>
  <c r="K9" i="3"/>
  <c r="L9" i="3" a="1"/>
  <c r="L9" i="3"/>
  <c r="E10" i="3"/>
  <c r="G10" i="3"/>
  <c r="I10" i="3"/>
  <c r="J10" i="3"/>
  <c r="F10" i="3"/>
  <c r="K10" i="3"/>
  <c r="L10" i="3" a="1"/>
  <c r="L10" i="3"/>
  <c r="E11" i="3"/>
  <c r="G11" i="3"/>
  <c r="I11" i="3"/>
  <c r="J11" i="3"/>
  <c r="F11" i="3"/>
  <c r="K11" i="3"/>
  <c r="L11" i="3" a="1"/>
  <c r="L11" i="3"/>
  <c r="E12" i="3"/>
  <c r="G12" i="3"/>
  <c r="I12" i="3"/>
  <c r="J12" i="3"/>
  <c r="F12" i="3"/>
  <c r="K12" i="3"/>
  <c r="L12" i="3" a="1"/>
  <c r="L12" i="3"/>
  <c r="E13" i="3"/>
  <c r="G13" i="3"/>
  <c r="I13" i="3"/>
  <c r="J13" i="3"/>
  <c r="F13" i="3"/>
  <c r="K13" i="3"/>
  <c r="L13" i="3" a="1"/>
  <c r="L13" i="3"/>
  <c r="E14" i="3"/>
  <c r="G14" i="3"/>
  <c r="I14" i="3"/>
  <c r="J14" i="3"/>
  <c r="F14" i="3"/>
  <c r="K14" i="3"/>
  <c r="L14" i="3" a="1"/>
  <c r="L14" i="3"/>
  <c r="E15" i="3"/>
  <c r="G15" i="3"/>
  <c r="I15" i="3"/>
  <c r="J15" i="3"/>
  <c r="F15" i="3"/>
  <c r="K15" i="3"/>
  <c r="L15" i="3" a="1"/>
  <c r="L15" i="3"/>
  <c r="E16" i="3"/>
  <c r="G16" i="3"/>
  <c r="I16" i="3"/>
  <c r="J16" i="3"/>
  <c r="F16" i="3"/>
  <c r="K16" i="3"/>
  <c r="L16" i="3" a="1"/>
  <c r="L16" i="3"/>
  <c r="E17" i="3"/>
  <c r="G17" i="3"/>
  <c r="I17" i="3"/>
  <c r="J17" i="3"/>
  <c r="F17" i="3"/>
  <c r="K17" i="3"/>
  <c r="L17" i="3" a="1"/>
  <c r="L17" i="3"/>
  <c r="E18" i="3"/>
  <c r="G18" i="3"/>
  <c r="I18" i="3"/>
  <c r="J18" i="3"/>
  <c r="F18" i="3"/>
  <c r="K18" i="3"/>
  <c r="L18" i="3" a="1"/>
  <c r="L18" i="3"/>
  <c r="E19" i="3"/>
  <c r="G19" i="3"/>
  <c r="I19" i="3"/>
  <c r="J19" i="3"/>
  <c r="F19" i="3"/>
  <c r="K19" i="3"/>
  <c r="L19" i="3" a="1"/>
  <c r="L19" i="3"/>
  <c r="E20" i="3"/>
  <c r="G20" i="3"/>
  <c r="I20" i="3"/>
  <c r="J20" i="3"/>
  <c r="F20" i="3"/>
  <c r="K20" i="3"/>
  <c r="L20" i="3" a="1"/>
  <c r="L20" i="3"/>
  <c r="E21" i="3"/>
  <c r="G21" i="3"/>
  <c r="I21" i="3"/>
  <c r="J21" i="3"/>
  <c r="F21" i="3"/>
  <c r="K21" i="3"/>
  <c r="L21" i="3" a="1"/>
  <c r="L21" i="3"/>
  <c r="E22" i="3"/>
  <c r="G22" i="3"/>
  <c r="I22" i="3"/>
  <c r="J22" i="3"/>
  <c r="F22" i="3"/>
  <c r="K22" i="3"/>
  <c r="L22" i="3" a="1"/>
  <c r="L22" i="3"/>
  <c r="E23" i="3"/>
  <c r="G23" i="3"/>
  <c r="I23" i="3"/>
  <c r="J23" i="3"/>
  <c r="F23" i="3"/>
  <c r="K23" i="3"/>
  <c r="L23" i="3" a="1"/>
  <c r="L23" i="3"/>
  <c r="E24" i="3"/>
  <c r="G24" i="3"/>
  <c r="I24" i="3"/>
  <c r="J24" i="3"/>
  <c r="F24" i="3"/>
  <c r="K24" i="3"/>
  <c r="L24" i="3" a="1"/>
  <c r="L24" i="3"/>
  <c r="E25" i="3"/>
  <c r="G25" i="3"/>
  <c r="I25" i="3"/>
  <c r="J25" i="3"/>
  <c r="F25" i="3"/>
  <c r="K25" i="3"/>
  <c r="L25" i="3" a="1"/>
  <c r="L25" i="3"/>
  <c r="E26" i="3"/>
  <c r="G26" i="3"/>
  <c r="I26" i="3"/>
  <c r="J26" i="3"/>
  <c r="F26" i="3"/>
  <c r="K26" i="3"/>
  <c r="L26" i="3" a="1"/>
  <c r="L26" i="3"/>
  <c r="E27" i="3"/>
  <c r="G27" i="3"/>
  <c r="I27" i="3"/>
  <c r="J27" i="3"/>
  <c r="F27" i="3"/>
  <c r="K27" i="3"/>
  <c r="L27" i="3" a="1"/>
  <c r="L27" i="3"/>
  <c r="E28" i="3"/>
  <c r="G28" i="3"/>
  <c r="I28" i="3"/>
  <c r="J28" i="3"/>
  <c r="F28" i="3"/>
  <c r="K28" i="3"/>
  <c r="L28" i="3" a="1"/>
  <c r="L28" i="3"/>
  <c r="E29" i="3"/>
  <c r="G29" i="3"/>
  <c r="I29" i="3"/>
  <c r="J29" i="3"/>
  <c r="F29" i="3"/>
  <c r="K29" i="3"/>
  <c r="L29" i="3" a="1"/>
  <c r="L29" i="3"/>
  <c r="E30" i="3"/>
  <c r="G30" i="3"/>
  <c r="I30" i="3"/>
  <c r="J30" i="3"/>
  <c r="F30" i="3"/>
  <c r="K30" i="3"/>
  <c r="L30" i="3" a="1"/>
  <c r="L30" i="3"/>
  <c r="E31" i="3"/>
  <c r="G31" i="3"/>
  <c r="I31" i="3"/>
  <c r="J31" i="3"/>
  <c r="F31" i="3"/>
  <c r="K31" i="3"/>
  <c r="L31" i="3" a="1"/>
  <c r="L31" i="3"/>
  <c r="E32" i="3"/>
  <c r="G32" i="3"/>
  <c r="I32" i="3"/>
  <c r="J32" i="3"/>
  <c r="F32" i="3"/>
  <c r="K32" i="3"/>
  <c r="L32" i="3" a="1"/>
  <c r="L32" i="3"/>
  <c r="E33" i="3"/>
  <c r="G33" i="3"/>
  <c r="I33" i="3"/>
  <c r="J33" i="3"/>
  <c r="F33" i="3"/>
  <c r="K33" i="3"/>
  <c r="L33" i="3" a="1"/>
  <c r="L33" i="3"/>
  <c r="E34" i="3"/>
  <c r="G34" i="3"/>
  <c r="I34" i="3"/>
  <c r="J34" i="3"/>
  <c r="F34" i="3"/>
  <c r="K34" i="3"/>
  <c r="L34" i="3" a="1"/>
  <c r="L34" i="3"/>
  <c r="E35" i="3"/>
  <c r="G35" i="3"/>
  <c r="I35" i="3"/>
  <c r="J35" i="3"/>
  <c r="F35" i="3"/>
  <c r="K35" i="3"/>
  <c r="L35" i="3" a="1"/>
  <c r="L35" i="3"/>
  <c r="E36" i="3"/>
  <c r="G36" i="3"/>
  <c r="I36" i="3"/>
  <c r="J36" i="3"/>
  <c r="F36" i="3"/>
  <c r="K36" i="3"/>
  <c r="L36" i="3" a="1"/>
  <c r="L36" i="3"/>
  <c r="E37" i="3"/>
  <c r="G37" i="3"/>
  <c r="I37" i="3"/>
  <c r="J37" i="3"/>
  <c r="F37" i="3"/>
  <c r="K37" i="3"/>
  <c r="L37" i="3" a="1"/>
  <c r="L37" i="3"/>
  <c r="E38" i="3"/>
  <c r="G38" i="3"/>
  <c r="I38" i="3"/>
  <c r="J38" i="3"/>
  <c r="F38" i="3"/>
  <c r="K38" i="3"/>
  <c r="L38" i="3" a="1"/>
  <c r="L38" i="3"/>
  <c r="E39" i="3"/>
  <c r="G39" i="3"/>
  <c r="I39" i="3"/>
  <c r="J39" i="3"/>
  <c r="F39" i="3"/>
  <c r="K39" i="3"/>
  <c r="L39" i="3" a="1"/>
  <c r="L39" i="3"/>
  <c r="E40" i="3"/>
  <c r="G40" i="3"/>
  <c r="I40" i="3"/>
  <c r="J40" i="3"/>
  <c r="F40" i="3"/>
  <c r="K40" i="3"/>
  <c r="L40" i="3" a="1"/>
  <c r="L40" i="3"/>
  <c r="E41" i="3"/>
  <c r="G41" i="3"/>
  <c r="I41" i="3"/>
  <c r="J41" i="3"/>
  <c r="F41" i="3"/>
  <c r="K41" i="3"/>
  <c r="L41" i="3" a="1"/>
  <c r="L41" i="3"/>
  <c r="E42" i="3"/>
  <c r="G42" i="3"/>
  <c r="I42" i="3"/>
  <c r="J42" i="3"/>
  <c r="F42" i="3"/>
  <c r="K42" i="3"/>
  <c r="L42" i="3" a="1"/>
  <c r="L42" i="3"/>
  <c r="E43" i="3"/>
  <c r="G43" i="3"/>
  <c r="I43" i="3"/>
  <c r="J43" i="3"/>
  <c r="F43" i="3"/>
  <c r="K43" i="3"/>
  <c r="L43" i="3" a="1"/>
  <c r="L43" i="3"/>
  <c r="E44" i="3"/>
  <c r="G44" i="3"/>
  <c r="I44" i="3"/>
  <c r="J44" i="3"/>
  <c r="F44" i="3"/>
  <c r="K44" i="3"/>
  <c r="L44" i="3" a="1"/>
  <c r="L44" i="3"/>
  <c r="E45" i="3"/>
  <c r="G45" i="3"/>
  <c r="I45" i="3"/>
  <c r="J45" i="3"/>
  <c r="F45" i="3"/>
  <c r="K45" i="3"/>
  <c r="L45" i="3" a="1"/>
  <c r="L45" i="3"/>
  <c r="E46" i="3"/>
  <c r="G46" i="3"/>
  <c r="I46" i="3"/>
  <c r="J46" i="3"/>
  <c r="F46" i="3"/>
  <c r="K46" i="3"/>
  <c r="L46" i="3" a="1"/>
  <c r="L46" i="3"/>
  <c r="E47" i="3"/>
  <c r="G47" i="3"/>
  <c r="I47" i="3"/>
  <c r="J47" i="3"/>
  <c r="F47" i="3"/>
  <c r="K47" i="3"/>
  <c r="L47" i="3" a="1"/>
  <c r="L47" i="3"/>
  <c r="E48" i="3"/>
  <c r="G48" i="3"/>
  <c r="I48" i="3"/>
  <c r="J48" i="3"/>
  <c r="F48" i="3"/>
  <c r="K48" i="3"/>
  <c r="L48" i="3" a="1"/>
  <c r="L48" i="3"/>
  <c r="E49" i="3"/>
  <c r="G49" i="3"/>
  <c r="I49" i="3"/>
  <c r="J49" i="3"/>
  <c r="F49" i="3"/>
  <c r="K49" i="3"/>
  <c r="L49" i="3" a="1"/>
  <c r="L49" i="3"/>
  <c r="E50" i="3"/>
  <c r="K50" i="3"/>
  <c r="L50" i="3" a="1"/>
  <c r="L50" i="3"/>
  <c r="J50" i="3"/>
  <c r="E51" i="3"/>
  <c r="K51" i="3"/>
  <c r="L51" i="3" a="1"/>
  <c r="L51" i="3"/>
  <c r="J51" i="3"/>
  <c r="E52" i="3"/>
  <c r="K52" i="3"/>
  <c r="L52" i="3" a="1"/>
  <c r="L52" i="3"/>
  <c r="J52" i="3"/>
  <c r="E53" i="3"/>
  <c r="K53" i="3"/>
  <c r="L53" i="3" a="1"/>
  <c r="L53" i="3"/>
  <c r="J53" i="3"/>
  <c r="E54" i="3"/>
  <c r="K54" i="3"/>
  <c r="L54" i="3" a="1"/>
  <c r="L54" i="3"/>
  <c r="J54" i="3"/>
  <c r="E55" i="3"/>
  <c r="K55" i="3"/>
  <c r="L55" i="3" a="1"/>
  <c r="L55" i="3"/>
  <c r="J55" i="3"/>
  <c r="E56" i="3"/>
  <c r="K56" i="3"/>
  <c r="L56" i="3" a="1"/>
  <c r="L56" i="3"/>
  <c r="J56" i="3"/>
  <c r="E57" i="3"/>
  <c r="K57" i="3"/>
  <c r="L57" i="3" a="1"/>
  <c r="L57" i="3"/>
  <c r="J57" i="3"/>
  <c r="E58" i="3"/>
  <c r="K58" i="3"/>
  <c r="L58" i="3" a="1"/>
  <c r="L58" i="3"/>
  <c r="J58" i="3"/>
  <c r="E59" i="3"/>
  <c r="K59" i="3"/>
  <c r="L59" i="3" a="1"/>
  <c r="L59" i="3"/>
  <c r="J59" i="3"/>
  <c r="E60" i="3"/>
  <c r="K60" i="3"/>
  <c r="L60" i="3" a="1"/>
  <c r="L60" i="3"/>
  <c r="J60" i="3"/>
  <c r="E61" i="3"/>
  <c r="K61" i="3"/>
  <c r="L61" i="3" a="1"/>
  <c r="L61" i="3"/>
  <c r="J61" i="3"/>
  <c r="E62" i="3"/>
  <c r="K62" i="3"/>
  <c r="L62" i="3" a="1"/>
  <c r="L62" i="3"/>
  <c r="J62" i="3"/>
  <c r="E63" i="3"/>
  <c r="K63" i="3"/>
  <c r="L63" i="3" a="1"/>
  <c r="L63" i="3"/>
  <c r="J63" i="3"/>
  <c r="E64" i="3"/>
  <c r="K64" i="3"/>
  <c r="L64" i="3" a="1"/>
  <c r="L64" i="3"/>
  <c r="J64" i="3"/>
  <c r="E65" i="3"/>
  <c r="K65" i="3"/>
  <c r="L65" i="3" a="1"/>
  <c r="L65" i="3"/>
  <c r="J65" i="3"/>
  <c r="E66" i="3"/>
  <c r="K66" i="3"/>
  <c r="L66" i="3" a="1"/>
  <c r="L66" i="3"/>
  <c r="J66" i="3"/>
  <c r="E67" i="3"/>
  <c r="K67" i="3"/>
  <c r="L67" i="3" a="1"/>
  <c r="L67" i="3"/>
  <c r="J67" i="3"/>
  <c r="E68" i="3"/>
  <c r="K68" i="3"/>
  <c r="L68" i="3" a="1"/>
  <c r="L68" i="3"/>
  <c r="J68" i="3"/>
  <c r="E69" i="3"/>
  <c r="K69" i="3"/>
  <c r="L69" i="3" a="1"/>
  <c r="L69" i="3"/>
  <c r="J69" i="3"/>
  <c r="E70" i="3"/>
  <c r="K70" i="3"/>
  <c r="L70" i="3" a="1"/>
  <c r="L70" i="3"/>
  <c r="J70" i="3"/>
  <c r="E71" i="3"/>
  <c r="K71" i="3"/>
  <c r="L71" i="3" a="1"/>
  <c r="L71" i="3"/>
  <c r="J71" i="3"/>
  <c r="E72" i="3"/>
  <c r="K72" i="3"/>
  <c r="L72" i="3" a="1"/>
  <c r="L72" i="3"/>
  <c r="J72" i="3"/>
  <c r="E73" i="3"/>
  <c r="K73" i="3"/>
  <c r="L73" i="3" a="1"/>
  <c r="L73" i="3"/>
  <c r="J73" i="3"/>
  <c r="E74" i="3"/>
  <c r="K74" i="3"/>
  <c r="L74" i="3" a="1"/>
  <c r="L74" i="3"/>
  <c r="J74" i="3"/>
  <c r="E75" i="3"/>
  <c r="K75" i="3"/>
  <c r="L75" i="3" a="1"/>
  <c r="L75" i="3"/>
  <c r="J75" i="3"/>
  <c r="E76" i="3"/>
  <c r="K76" i="3"/>
  <c r="L76" i="3" a="1"/>
  <c r="L76" i="3"/>
  <c r="J76" i="3"/>
  <c r="E77" i="3"/>
  <c r="K77" i="3"/>
  <c r="L77" i="3" a="1"/>
  <c r="L77" i="3"/>
  <c r="J77" i="3"/>
  <c r="E78" i="3"/>
  <c r="K78" i="3"/>
  <c r="L78" i="3" a="1"/>
  <c r="L78" i="3"/>
  <c r="J78" i="3"/>
  <c r="E79" i="3"/>
  <c r="K79" i="3"/>
  <c r="L79" i="3" a="1"/>
  <c r="L79" i="3"/>
  <c r="J79" i="3"/>
  <c r="E80" i="3"/>
  <c r="K80" i="3"/>
  <c r="L80" i="3" a="1"/>
  <c r="L80" i="3"/>
  <c r="J80" i="3"/>
  <c r="E81" i="3"/>
  <c r="K81" i="3"/>
  <c r="L81" i="3" a="1"/>
  <c r="L81" i="3"/>
  <c r="J81" i="3"/>
  <c r="E82" i="3"/>
  <c r="K82" i="3"/>
  <c r="L82" i="3" a="1"/>
  <c r="L82" i="3"/>
  <c r="J82" i="3"/>
  <c r="E83" i="3"/>
  <c r="K83" i="3"/>
  <c r="L83" i="3" a="1"/>
  <c r="L83" i="3"/>
  <c r="J83" i="3"/>
  <c r="E84" i="3"/>
  <c r="K84" i="3"/>
  <c r="L84" i="3" a="1"/>
  <c r="L84" i="3"/>
  <c r="J84" i="3"/>
  <c r="E85" i="3"/>
  <c r="K85" i="3"/>
  <c r="L85" i="3" a="1"/>
  <c r="L85" i="3"/>
  <c r="J85" i="3"/>
  <c r="E86" i="3"/>
  <c r="K86" i="3"/>
  <c r="L86" i="3" a="1"/>
  <c r="L86" i="3"/>
  <c r="J86" i="3"/>
  <c r="E87" i="3"/>
  <c r="K87" i="3"/>
  <c r="L87" i="3" a="1"/>
  <c r="L87" i="3"/>
  <c r="J87" i="3"/>
  <c r="E88" i="3"/>
  <c r="K88" i="3"/>
  <c r="L88" i="3" a="1"/>
  <c r="L88" i="3"/>
  <c r="J88" i="3"/>
  <c r="E89" i="3"/>
  <c r="K89" i="3"/>
  <c r="L89" i="3" a="1"/>
  <c r="L89" i="3"/>
  <c r="J89" i="3"/>
  <c r="E90" i="3"/>
  <c r="K90" i="3"/>
  <c r="L90" i="3" a="1"/>
  <c r="L90" i="3"/>
  <c r="J90" i="3"/>
  <c r="E91" i="3"/>
  <c r="K91" i="3"/>
  <c r="L91" i="3" a="1"/>
  <c r="L91" i="3"/>
  <c r="J91" i="3"/>
  <c r="E92" i="3"/>
  <c r="K92" i="3"/>
  <c r="L92" i="3" a="1"/>
  <c r="L92" i="3"/>
  <c r="J92" i="3"/>
  <c r="E93" i="3"/>
  <c r="K93" i="3"/>
  <c r="L93" i="3" a="1"/>
  <c r="L93" i="3"/>
  <c r="J93" i="3"/>
  <c r="E94" i="3"/>
  <c r="K94" i="3"/>
  <c r="L94" i="3" a="1"/>
  <c r="L94" i="3"/>
  <c r="J94" i="3"/>
  <c r="E95" i="3"/>
  <c r="K95" i="3"/>
  <c r="L95" i="3" a="1"/>
  <c r="L95" i="3"/>
  <c r="J95" i="3"/>
  <c r="E96" i="3"/>
  <c r="K96" i="3"/>
  <c r="L96" i="3" a="1"/>
  <c r="L96" i="3"/>
  <c r="J96" i="3"/>
  <c r="E97" i="3"/>
  <c r="K97" i="3"/>
  <c r="L97" i="3" a="1"/>
  <c r="L97" i="3"/>
  <c r="J97" i="3"/>
  <c r="E98" i="3"/>
  <c r="K98" i="3"/>
  <c r="L98" i="3" a="1"/>
  <c r="L98" i="3"/>
  <c r="J98" i="3"/>
  <c r="E99" i="3"/>
  <c r="K99" i="3"/>
  <c r="L99" i="3" a="1"/>
  <c r="L99" i="3"/>
  <c r="J99" i="3"/>
  <c r="E100" i="3"/>
  <c r="K100" i="3"/>
  <c r="L100" i="3" a="1"/>
  <c r="L100" i="3"/>
  <c r="J100" i="3"/>
  <c r="E101" i="3"/>
  <c r="K101" i="3"/>
  <c r="L101" i="3" a="1"/>
  <c r="L101" i="3"/>
  <c r="J101" i="3"/>
  <c r="E102" i="3"/>
  <c r="K102" i="3"/>
  <c r="L102" i="3" a="1"/>
  <c r="L102" i="3"/>
  <c r="J102" i="3"/>
  <c r="E103" i="3"/>
  <c r="K103" i="3"/>
  <c r="L103" i="3" a="1"/>
  <c r="L103" i="3"/>
  <c r="J103" i="3"/>
  <c r="E104" i="3"/>
  <c r="K104" i="3"/>
  <c r="L104" i="3" a="1"/>
  <c r="L104" i="3"/>
  <c r="J104" i="3"/>
  <c r="E105" i="3"/>
  <c r="K105" i="3"/>
  <c r="L105" i="3" a="1"/>
  <c r="L105" i="3"/>
  <c r="J105" i="3"/>
  <c r="E106" i="3"/>
  <c r="K106" i="3"/>
  <c r="L106" i="3" a="1"/>
  <c r="L106" i="3"/>
  <c r="J106" i="3"/>
  <c r="E107" i="3"/>
  <c r="K107" i="3"/>
  <c r="L107" i="3" a="1"/>
  <c r="L107" i="3"/>
  <c r="J107" i="3"/>
  <c r="E108" i="3"/>
  <c r="K108" i="3"/>
  <c r="L108" i="3" a="1"/>
  <c r="L108" i="3"/>
  <c r="J108" i="3"/>
  <c r="E109" i="3"/>
  <c r="K109" i="3"/>
  <c r="L109" i="3" a="1"/>
  <c r="L109" i="3"/>
  <c r="J109" i="3"/>
  <c r="E110" i="3"/>
  <c r="K110" i="3"/>
  <c r="L110" i="3" a="1"/>
  <c r="L110" i="3"/>
  <c r="J110" i="3"/>
  <c r="E111" i="3"/>
  <c r="K111" i="3"/>
  <c r="L111" i="3" a="1"/>
  <c r="L111" i="3"/>
  <c r="J111" i="3"/>
  <c r="E112" i="3"/>
  <c r="K112" i="3"/>
  <c r="L112" i="3" a="1"/>
  <c r="L112" i="3"/>
  <c r="J112" i="3"/>
  <c r="E113" i="3"/>
  <c r="K113" i="3"/>
  <c r="L113" i="3" a="1"/>
  <c r="L113" i="3"/>
  <c r="J113" i="3"/>
  <c r="E114" i="3"/>
  <c r="K114" i="3"/>
  <c r="L114" i="3" a="1"/>
  <c r="L114" i="3"/>
  <c r="J114" i="3"/>
  <c r="E115" i="3"/>
  <c r="K115" i="3"/>
  <c r="L115" i="3" a="1"/>
  <c r="L115" i="3"/>
  <c r="J115" i="3"/>
  <c r="E116" i="3"/>
  <c r="K116" i="3"/>
  <c r="L116" i="3" a="1"/>
  <c r="L116" i="3"/>
  <c r="J116" i="3"/>
  <c r="E117" i="3"/>
  <c r="K117" i="3"/>
  <c r="L117" i="3" a="1"/>
  <c r="L117" i="3"/>
  <c r="J117" i="3"/>
  <c r="E118" i="3"/>
  <c r="K118" i="3"/>
  <c r="L118" i="3" a="1"/>
  <c r="L118" i="3"/>
  <c r="J118" i="3"/>
  <c r="E119" i="3"/>
  <c r="K119" i="3"/>
  <c r="L119" i="3" a="1"/>
  <c r="L119" i="3"/>
  <c r="J119" i="3"/>
  <c r="E120" i="3"/>
  <c r="K120" i="3"/>
  <c r="L120" i="3" a="1"/>
  <c r="L120" i="3"/>
  <c r="J120" i="3"/>
  <c r="E121" i="3"/>
  <c r="K121" i="3"/>
  <c r="L121" i="3" a="1"/>
  <c r="L121" i="3"/>
  <c r="J121" i="3"/>
  <c r="E122" i="3"/>
  <c r="K122" i="3"/>
  <c r="L122" i="3" a="1"/>
  <c r="L122" i="3"/>
  <c r="J122" i="3"/>
  <c r="E123" i="3"/>
  <c r="K123" i="3"/>
  <c r="L123" i="3" a="1"/>
  <c r="L123" i="3"/>
  <c r="J123" i="3"/>
  <c r="E124" i="3"/>
  <c r="K124" i="3"/>
  <c r="L124" i="3" a="1"/>
  <c r="L124" i="3"/>
  <c r="J124" i="3"/>
  <c r="E125" i="3"/>
  <c r="K125" i="3"/>
  <c r="L125" i="3" a="1"/>
  <c r="L125" i="3"/>
  <c r="J125" i="3"/>
  <c r="E126" i="3"/>
  <c r="K126" i="3"/>
  <c r="L126" i="3" a="1"/>
  <c r="L126" i="3"/>
  <c r="J126" i="3"/>
  <c r="E127" i="3"/>
  <c r="K127" i="3"/>
  <c r="L127" i="3" a="1"/>
  <c r="L127" i="3"/>
  <c r="J127" i="3"/>
  <c r="E128" i="3"/>
  <c r="K128" i="3"/>
  <c r="L128" i="3" a="1"/>
  <c r="L128" i="3"/>
  <c r="J128" i="3"/>
  <c r="E129" i="3"/>
  <c r="K129" i="3"/>
  <c r="L129" i="3" a="1"/>
  <c r="L129" i="3"/>
  <c r="J129" i="3"/>
  <c r="E130" i="3"/>
  <c r="K130" i="3"/>
  <c r="L130" i="3" a="1"/>
  <c r="L130" i="3"/>
  <c r="J130" i="3"/>
  <c r="E131" i="3"/>
  <c r="K131" i="3"/>
  <c r="L131" i="3" a="1"/>
  <c r="L131" i="3"/>
  <c r="J131" i="3"/>
  <c r="E132" i="3"/>
  <c r="K132" i="3"/>
  <c r="L132" i="3" a="1"/>
  <c r="L132" i="3"/>
  <c r="J132" i="3"/>
  <c r="E133" i="3"/>
  <c r="K133" i="3"/>
  <c r="L133" i="3" a="1"/>
  <c r="L133" i="3"/>
  <c r="J133" i="3"/>
  <c r="E134" i="3"/>
  <c r="K134" i="3"/>
  <c r="L134" i="3" a="1"/>
  <c r="L134" i="3"/>
  <c r="J134" i="3"/>
  <c r="E135" i="3"/>
  <c r="K135" i="3"/>
  <c r="L135" i="3" a="1"/>
  <c r="L135" i="3"/>
  <c r="J135" i="3"/>
  <c r="E136" i="3"/>
  <c r="K136" i="3"/>
  <c r="L136" i="3" a="1"/>
  <c r="L136" i="3"/>
  <c r="J136" i="3"/>
  <c r="E137" i="3"/>
  <c r="K137" i="3"/>
  <c r="L137" i="3" a="1"/>
  <c r="L137" i="3"/>
  <c r="J137" i="3"/>
  <c r="E138" i="3"/>
  <c r="K138" i="3"/>
  <c r="L138" i="3" a="1"/>
  <c r="L138" i="3"/>
  <c r="J138" i="3"/>
  <c r="E139" i="3"/>
  <c r="K139" i="3"/>
  <c r="L139" i="3" a="1"/>
  <c r="L139" i="3"/>
  <c r="J139" i="3"/>
  <c r="E140" i="3"/>
  <c r="K140" i="3"/>
  <c r="L140" i="3" a="1"/>
  <c r="L140" i="3"/>
  <c r="J140" i="3"/>
  <c r="E141" i="3"/>
  <c r="K141" i="3"/>
  <c r="L141" i="3" a="1"/>
  <c r="L141" i="3"/>
  <c r="J141" i="3"/>
  <c r="E142" i="3"/>
  <c r="K142" i="3"/>
  <c r="L142" i="3" a="1"/>
  <c r="L142" i="3"/>
  <c r="J142" i="3"/>
  <c r="E143" i="3"/>
  <c r="K143" i="3"/>
  <c r="L143" i="3" a="1"/>
  <c r="L143" i="3"/>
  <c r="J143" i="3"/>
  <c r="E144" i="3"/>
  <c r="K144" i="3"/>
  <c r="L144" i="3" a="1"/>
  <c r="L144" i="3"/>
  <c r="J144" i="3"/>
  <c r="E145" i="3"/>
  <c r="K145" i="3"/>
  <c r="L145" i="3" a="1"/>
  <c r="L145" i="3"/>
  <c r="J145" i="3"/>
  <c r="E146" i="3"/>
  <c r="K146" i="3"/>
  <c r="L146" i="3" a="1"/>
  <c r="L146" i="3"/>
  <c r="J146" i="3"/>
  <c r="E147" i="3"/>
  <c r="K147" i="3"/>
  <c r="L147" i="3" a="1"/>
  <c r="L147" i="3"/>
  <c r="J147" i="3"/>
  <c r="E148" i="3"/>
  <c r="K148" i="3"/>
  <c r="L148" i="3" a="1"/>
  <c r="L148" i="3"/>
  <c r="J148" i="3"/>
  <c r="E149" i="3"/>
  <c r="K149" i="3"/>
  <c r="L149" i="3" a="1"/>
  <c r="L149" i="3"/>
  <c r="J149" i="3"/>
  <c r="E150" i="3"/>
  <c r="K150" i="3"/>
  <c r="L150" i="3" a="1"/>
  <c r="L150" i="3"/>
  <c r="J150" i="3"/>
  <c r="E151" i="3"/>
  <c r="K151" i="3"/>
  <c r="L151" i="3" a="1"/>
  <c r="L151" i="3"/>
  <c r="J151" i="3"/>
  <c r="E152" i="3"/>
  <c r="K152" i="3"/>
  <c r="L152" i="3" a="1"/>
  <c r="L152" i="3"/>
  <c r="J152" i="3"/>
  <c r="E153" i="3"/>
  <c r="K153" i="3"/>
  <c r="L153" i="3" a="1"/>
  <c r="L153" i="3"/>
  <c r="J153" i="3"/>
  <c r="E154" i="3"/>
  <c r="K154" i="3"/>
  <c r="L154" i="3" a="1"/>
  <c r="L154" i="3"/>
  <c r="J154" i="3"/>
  <c r="E155" i="3"/>
  <c r="K155" i="3"/>
  <c r="L155" i="3" a="1"/>
  <c r="L155" i="3"/>
  <c r="J155" i="3"/>
  <c r="E156" i="3"/>
  <c r="K156" i="3"/>
  <c r="L156" i="3" a="1"/>
  <c r="L156" i="3"/>
  <c r="J156" i="3"/>
  <c r="E157" i="3"/>
  <c r="K157" i="3"/>
  <c r="L157" i="3" a="1"/>
  <c r="L157" i="3"/>
  <c r="J157" i="3"/>
  <c r="E158" i="3"/>
  <c r="K158" i="3"/>
  <c r="L158" i="3" a="1"/>
  <c r="L158" i="3"/>
  <c r="J158" i="3"/>
  <c r="E159" i="3"/>
  <c r="K159" i="3"/>
  <c r="L159" i="3" a="1"/>
  <c r="L159" i="3"/>
  <c r="J159" i="3"/>
  <c r="E160" i="3"/>
  <c r="K160" i="3"/>
  <c r="L160" i="3" a="1"/>
  <c r="L160" i="3"/>
  <c r="J160" i="3"/>
  <c r="E161" i="3"/>
  <c r="K161" i="3"/>
  <c r="L161" i="3" a="1"/>
  <c r="L161" i="3"/>
  <c r="J161" i="3"/>
  <c r="E162" i="3"/>
  <c r="K162" i="3"/>
  <c r="L162" i="3" a="1"/>
  <c r="L162" i="3"/>
  <c r="J162" i="3"/>
  <c r="E163" i="3"/>
  <c r="K163" i="3"/>
  <c r="L163" i="3" a="1"/>
  <c r="L163" i="3"/>
  <c r="J163" i="3"/>
  <c r="E164" i="3"/>
  <c r="K164" i="3"/>
  <c r="L164" i="3" a="1"/>
  <c r="L164" i="3"/>
  <c r="J164" i="3"/>
  <c r="E165" i="3"/>
  <c r="K165" i="3"/>
  <c r="L165" i="3" a="1"/>
  <c r="L165" i="3"/>
  <c r="J165" i="3"/>
  <c r="E166" i="3"/>
  <c r="K166" i="3"/>
  <c r="L166" i="3" a="1"/>
  <c r="L166" i="3"/>
  <c r="J166" i="3"/>
  <c r="E167" i="3"/>
  <c r="K167" i="3"/>
  <c r="L167" i="3" a="1"/>
  <c r="L167" i="3"/>
  <c r="J167" i="3"/>
  <c r="E168" i="3"/>
  <c r="K168" i="3"/>
  <c r="L168" i="3" a="1"/>
  <c r="L168" i="3"/>
  <c r="J168" i="3"/>
  <c r="E169" i="3"/>
  <c r="K169" i="3"/>
  <c r="L169" i="3" a="1"/>
  <c r="L169" i="3"/>
  <c r="J169" i="3"/>
  <c r="E170" i="3"/>
  <c r="K170" i="3"/>
  <c r="L170" i="3" a="1"/>
  <c r="L170" i="3"/>
  <c r="J170" i="3"/>
  <c r="E171" i="3"/>
  <c r="K171" i="3"/>
  <c r="L171" i="3" a="1"/>
  <c r="L171" i="3"/>
  <c r="J171" i="3"/>
  <c r="E172" i="3"/>
  <c r="K172" i="3"/>
  <c r="L172" i="3" a="1"/>
  <c r="L172" i="3"/>
  <c r="J172" i="3"/>
  <c r="E173" i="3"/>
  <c r="K173" i="3"/>
  <c r="L173" i="3" a="1"/>
  <c r="L173" i="3"/>
  <c r="J173" i="3"/>
  <c r="E174" i="3"/>
  <c r="K174" i="3"/>
  <c r="L174" i="3" a="1"/>
  <c r="L174" i="3"/>
  <c r="J174" i="3"/>
  <c r="E175" i="3"/>
  <c r="K175" i="3"/>
  <c r="L175" i="3" a="1"/>
  <c r="L175" i="3"/>
  <c r="J175" i="3"/>
  <c r="E176" i="3"/>
  <c r="K176" i="3"/>
  <c r="L176" i="3" a="1"/>
  <c r="L176" i="3"/>
  <c r="J176" i="3"/>
  <c r="E177" i="3"/>
  <c r="K177" i="3"/>
  <c r="L177" i="3" a="1"/>
  <c r="L177" i="3"/>
  <c r="J177" i="3"/>
  <c r="E178" i="3"/>
  <c r="K178" i="3"/>
  <c r="L178" i="3" a="1"/>
  <c r="L178" i="3"/>
  <c r="J178" i="3"/>
  <c r="E179" i="3"/>
  <c r="K179" i="3"/>
  <c r="L179" i="3" a="1"/>
  <c r="L179" i="3"/>
  <c r="J179" i="3"/>
  <c r="E180" i="3"/>
  <c r="K180" i="3"/>
  <c r="L180" i="3" a="1"/>
  <c r="L180" i="3"/>
  <c r="J180" i="3"/>
  <c r="E181" i="3"/>
  <c r="K181" i="3"/>
  <c r="L181" i="3" a="1"/>
  <c r="L181" i="3"/>
  <c r="J181" i="3"/>
  <c r="E182" i="3"/>
  <c r="K182" i="3"/>
  <c r="L182" i="3" a="1"/>
  <c r="L182" i="3"/>
  <c r="J182" i="3"/>
  <c r="E183" i="3"/>
  <c r="K183" i="3"/>
  <c r="L183" i="3" a="1"/>
  <c r="L183" i="3"/>
  <c r="J183" i="3"/>
  <c r="E184" i="3"/>
  <c r="K184" i="3"/>
  <c r="L184" i="3" a="1"/>
  <c r="L184" i="3"/>
  <c r="J184" i="3"/>
  <c r="E185" i="3"/>
  <c r="K185" i="3"/>
  <c r="L185" i="3" a="1"/>
  <c r="L185" i="3"/>
  <c r="J185" i="3"/>
  <c r="E186" i="3"/>
  <c r="K186" i="3"/>
  <c r="L186" i="3" a="1"/>
  <c r="L186" i="3"/>
  <c r="J186" i="3"/>
  <c r="E187" i="3"/>
  <c r="K187" i="3"/>
  <c r="L187" i="3" a="1"/>
  <c r="L187" i="3"/>
  <c r="J187" i="3"/>
  <c r="E188" i="3"/>
  <c r="K188" i="3"/>
  <c r="L188" i="3" a="1"/>
  <c r="L188" i="3"/>
  <c r="J188" i="3"/>
  <c r="E189" i="3"/>
  <c r="K189" i="3"/>
  <c r="L189" i="3" a="1"/>
  <c r="L189" i="3"/>
  <c r="J189" i="3"/>
  <c r="E190" i="3"/>
  <c r="K190" i="3"/>
  <c r="L190" i="3" a="1"/>
  <c r="L190" i="3"/>
  <c r="J190" i="3"/>
  <c r="E191" i="3"/>
  <c r="K191" i="3"/>
  <c r="L191" i="3" a="1"/>
  <c r="L191" i="3"/>
  <c r="J191" i="3"/>
  <c r="E192" i="3"/>
  <c r="K192" i="3"/>
  <c r="L192" i="3" a="1"/>
  <c r="L192" i="3"/>
  <c r="J192" i="3"/>
  <c r="E193" i="3"/>
  <c r="K193" i="3"/>
  <c r="L193" i="3" a="1"/>
  <c r="L193" i="3"/>
  <c r="J193" i="3"/>
  <c r="E194" i="3"/>
  <c r="K194" i="3"/>
  <c r="L194" i="3" a="1"/>
  <c r="L194" i="3"/>
  <c r="J194" i="3"/>
  <c r="E195" i="3"/>
  <c r="K195" i="3"/>
  <c r="L195" i="3" a="1"/>
  <c r="L195" i="3"/>
  <c r="J195" i="3"/>
  <c r="E196" i="3"/>
  <c r="K196" i="3"/>
  <c r="L196" i="3" a="1"/>
  <c r="L196" i="3"/>
  <c r="J196" i="3"/>
  <c r="E197" i="3"/>
  <c r="K197" i="3"/>
  <c r="L197" i="3" a="1"/>
  <c r="L197" i="3"/>
  <c r="J197" i="3"/>
  <c r="E198" i="3"/>
  <c r="K198" i="3"/>
  <c r="L198" i="3" a="1"/>
  <c r="L198" i="3"/>
  <c r="J198" i="3"/>
  <c r="E199" i="3"/>
  <c r="K199" i="3"/>
  <c r="L199" i="3" a="1"/>
  <c r="L199" i="3"/>
  <c r="J199" i="3"/>
  <c r="E200" i="3"/>
  <c r="K200" i="3"/>
  <c r="L200" i="3" a="1"/>
  <c r="L200" i="3"/>
  <c r="J200" i="3"/>
  <c r="E201" i="3"/>
  <c r="K201" i="3"/>
  <c r="L201" i="3" a="1"/>
  <c r="L201" i="3"/>
  <c r="J201" i="3"/>
  <c r="E202" i="3"/>
  <c r="K202" i="3"/>
  <c r="L202" i="3" a="1"/>
  <c r="L202" i="3"/>
  <c r="J202" i="3"/>
  <c r="E203" i="3"/>
  <c r="K203" i="3"/>
  <c r="L203" i="3" a="1"/>
  <c r="L203" i="3"/>
  <c r="J203" i="3"/>
  <c r="E204" i="3"/>
  <c r="K204" i="3"/>
  <c r="L204" i="3" a="1"/>
  <c r="L204" i="3"/>
  <c r="J204" i="3"/>
  <c r="E205" i="3"/>
  <c r="K205" i="3"/>
  <c r="L205" i="3" a="1"/>
  <c r="L205" i="3"/>
  <c r="J205" i="3"/>
  <c r="E206" i="3"/>
  <c r="K206" i="3"/>
  <c r="L206" i="3" a="1"/>
  <c r="L206" i="3"/>
  <c r="J206" i="3"/>
  <c r="E207" i="3"/>
  <c r="K207" i="3"/>
  <c r="L207" i="3" a="1"/>
  <c r="L207" i="3"/>
  <c r="J207" i="3"/>
  <c r="E208" i="3"/>
  <c r="K208" i="3"/>
  <c r="L208" i="3" a="1"/>
  <c r="L208" i="3"/>
  <c r="J208" i="3"/>
  <c r="E209" i="3"/>
  <c r="K209" i="3"/>
  <c r="L209" i="3" a="1"/>
  <c r="L209" i="3"/>
  <c r="J209" i="3"/>
  <c r="E210" i="3"/>
  <c r="K210" i="3"/>
  <c r="L210" i="3" a="1"/>
  <c r="L210" i="3"/>
  <c r="J210" i="3"/>
  <c r="E211" i="3"/>
  <c r="K211" i="3"/>
  <c r="L211" i="3" a="1"/>
  <c r="L211" i="3"/>
  <c r="J211" i="3"/>
  <c r="E212" i="3"/>
  <c r="K212" i="3"/>
  <c r="L212" i="3" a="1"/>
  <c r="L212" i="3"/>
  <c r="J212" i="3"/>
  <c r="E213" i="3"/>
  <c r="K213" i="3"/>
  <c r="L213" i="3" a="1"/>
  <c r="L213" i="3"/>
  <c r="J213" i="3"/>
  <c r="E214" i="3"/>
  <c r="K214" i="3"/>
  <c r="L214" i="3" a="1"/>
  <c r="L214" i="3"/>
  <c r="J214" i="3"/>
  <c r="E215" i="3"/>
  <c r="K215" i="3"/>
  <c r="L215" i="3" a="1"/>
  <c r="L215" i="3"/>
  <c r="J215" i="3"/>
  <c r="E216" i="3"/>
  <c r="K216" i="3"/>
  <c r="L216" i="3" a="1"/>
  <c r="L216" i="3"/>
  <c r="J216" i="3"/>
  <c r="E217" i="3"/>
  <c r="K217" i="3"/>
  <c r="L217" i="3" a="1"/>
  <c r="L217" i="3"/>
  <c r="J217" i="3"/>
  <c r="E218" i="3"/>
  <c r="K218" i="3"/>
  <c r="L218" i="3" a="1"/>
  <c r="L218" i="3"/>
  <c r="J218" i="3"/>
  <c r="E219" i="3"/>
  <c r="K219" i="3"/>
  <c r="L219" i="3" a="1"/>
  <c r="L219" i="3"/>
  <c r="J219" i="3"/>
  <c r="E220" i="3"/>
  <c r="K220" i="3"/>
  <c r="L220" i="3" a="1"/>
  <c r="L220" i="3"/>
  <c r="J220" i="3"/>
  <c r="E221" i="3"/>
  <c r="K221" i="3"/>
  <c r="L221" i="3" a="1"/>
  <c r="L221" i="3"/>
  <c r="J221" i="3"/>
  <c r="E222" i="3"/>
  <c r="K222" i="3"/>
  <c r="L222" i="3" a="1"/>
  <c r="L222" i="3"/>
  <c r="J222" i="3"/>
  <c r="E223" i="3"/>
  <c r="K223" i="3"/>
  <c r="L223" i="3" a="1"/>
  <c r="L223" i="3"/>
  <c r="J223" i="3"/>
  <c r="E224" i="3"/>
  <c r="K224" i="3"/>
  <c r="L224" i="3" a="1"/>
  <c r="L224" i="3"/>
  <c r="J224" i="3"/>
  <c r="E225" i="3"/>
  <c r="K225" i="3"/>
  <c r="L225" i="3" a="1"/>
  <c r="L225" i="3"/>
  <c r="J225" i="3"/>
  <c r="E226" i="3"/>
  <c r="K226" i="3"/>
  <c r="L226" i="3" a="1"/>
  <c r="L226" i="3"/>
  <c r="J226" i="3"/>
  <c r="E227" i="3"/>
  <c r="K227" i="3"/>
  <c r="L227" i="3" a="1"/>
  <c r="L227" i="3"/>
  <c r="J227" i="3"/>
  <c r="E228" i="3"/>
  <c r="K228" i="3"/>
  <c r="L228" i="3" a="1"/>
  <c r="L228" i="3"/>
  <c r="J228" i="3"/>
  <c r="E229" i="3"/>
  <c r="K229" i="3"/>
  <c r="L229" i="3" a="1"/>
  <c r="L229" i="3"/>
  <c r="J229" i="3"/>
  <c r="E230" i="3"/>
  <c r="K230" i="3"/>
  <c r="L230" i="3" a="1"/>
  <c r="L230" i="3"/>
  <c r="J230" i="3"/>
  <c r="E231" i="3"/>
  <c r="K231" i="3"/>
  <c r="L231" i="3" a="1"/>
  <c r="L231" i="3"/>
  <c r="J231" i="3"/>
  <c r="E232" i="3"/>
  <c r="K232" i="3"/>
  <c r="L232" i="3" a="1"/>
  <c r="L232" i="3"/>
  <c r="J232" i="3"/>
  <c r="E233" i="3"/>
  <c r="K233" i="3"/>
  <c r="L233" i="3" a="1"/>
  <c r="L233" i="3"/>
  <c r="J233" i="3"/>
  <c r="E234" i="3"/>
  <c r="K234" i="3"/>
  <c r="L234" i="3" a="1"/>
  <c r="L234" i="3"/>
  <c r="J234" i="3"/>
  <c r="E235" i="3"/>
  <c r="K235" i="3"/>
  <c r="L235" i="3" a="1"/>
  <c r="L235" i="3"/>
  <c r="J235" i="3"/>
  <c r="E236" i="3"/>
  <c r="K236" i="3"/>
  <c r="L236" i="3" a="1"/>
  <c r="L236" i="3"/>
  <c r="J236" i="3"/>
  <c r="E237" i="3"/>
  <c r="K237" i="3"/>
  <c r="L237" i="3" a="1"/>
  <c r="L237" i="3"/>
  <c r="J237" i="3"/>
  <c r="E238" i="3"/>
  <c r="K238" i="3"/>
  <c r="L238" i="3" a="1"/>
  <c r="L238" i="3"/>
  <c r="J238" i="3"/>
  <c r="E239" i="3"/>
  <c r="K239" i="3"/>
  <c r="L239" i="3" a="1"/>
  <c r="L239" i="3"/>
  <c r="J239" i="3"/>
  <c r="E240" i="3"/>
  <c r="K240" i="3"/>
  <c r="L240" i="3" a="1"/>
  <c r="L240" i="3"/>
  <c r="J240" i="3"/>
  <c r="E241" i="3"/>
  <c r="K241" i="3"/>
  <c r="L241" i="3" a="1"/>
  <c r="L241" i="3"/>
  <c r="J241" i="3"/>
  <c r="E242" i="3"/>
  <c r="K242" i="3"/>
  <c r="L242" i="3" a="1"/>
  <c r="L242" i="3"/>
  <c r="J242" i="3"/>
  <c r="E243" i="3"/>
  <c r="K243" i="3"/>
  <c r="L243" i="3" a="1"/>
  <c r="L243" i="3"/>
  <c r="J243" i="3"/>
  <c r="E244" i="3"/>
  <c r="K244" i="3"/>
  <c r="L244" i="3" a="1"/>
  <c r="L244" i="3"/>
  <c r="J244" i="3"/>
  <c r="E245" i="3"/>
  <c r="K245" i="3"/>
  <c r="L245" i="3" a="1"/>
  <c r="L245" i="3"/>
  <c r="J245" i="3"/>
  <c r="E246" i="3"/>
  <c r="K246" i="3"/>
  <c r="L246" i="3" a="1"/>
  <c r="L246" i="3"/>
  <c r="J246" i="3"/>
  <c r="E247" i="3"/>
  <c r="K247" i="3"/>
  <c r="L247" i="3" a="1"/>
  <c r="L247" i="3"/>
  <c r="J247" i="3"/>
  <c r="E248" i="3"/>
  <c r="K248" i="3"/>
  <c r="L248" i="3" a="1"/>
  <c r="L248" i="3"/>
  <c r="J248" i="3"/>
  <c r="E249" i="3"/>
  <c r="K249" i="3"/>
  <c r="L249" i="3" a="1"/>
  <c r="L249" i="3"/>
  <c r="J249" i="3"/>
  <c r="E250" i="3"/>
  <c r="K250" i="3"/>
  <c r="L250" i="3" a="1"/>
  <c r="L250" i="3"/>
  <c r="J250" i="3"/>
  <c r="E251" i="3"/>
  <c r="K251" i="3"/>
  <c r="L251" i="3" a="1"/>
  <c r="L251" i="3"/>
  <c r="J251" i="3"/>
  <c r="E252" i="3"/>
  <c r="K252" i="3"/>
  <c r="L252" i="3" a="1"/>
  <c r="L252" i="3"/>
  <c r="J252" i="3"/>
  <c r="E253" i="3"/>
  <c r="K253" i="3"/>
  <c r="L253" i="3" a="1"/>
  <c r="L253" i="3"/>
  <c r="J253" i="3"/>
  <c r="E254" i="3"/>
  <c r="K254" i="3"/>
  <c r="L254" i="3" a="1"/>
  <c r="L254" i="3"/>
  <c r="J254" i="3"/>
  <c r="E255" i="3"/>
  <c r="K255" i="3"/>
  <c r="L255" i="3" a="1"/>
  <c r="L255" i="3"/>
  <c r="J255" i="3"/>
  <c r="E256" i="3"/>
  <c r="K256" i="3"/>
  <c r="L256" i="3" a="1"/>
  <c r="L256" i="3"/>
  <c r="J256" i="3"/>
  <c r="E257" i="3"/>
  <c r="K257" i="3"/>
  <c r="L257" i="3" a="1"/>
  <c r="L257" i="3"/>
  <c r="J257" i="3"/>
  <c r="E258" i="3"/>
  <c r="K258" i="3"/>
  <c r="L258" i="3" a="1"/>
  <c r="L258" i="3"/>
  <c r="J258" i="3"/>
  <c r="E259" i="3"/>
  <c r="K259" i="3"/>
  <c r="L259" i="3" a="1"/>
  <c r="L259" i="3"/>
  <c r="J259" i="3"/>
  <c r="E260" i="3"/>
  <c r="K260" i="3"/>
  <c r="L260" i="3" a="1"/>
  <c r="L260" i="3"/>
  <c r="J260" i="3"/>
  <c r="E261" i="3"/>
  <c r="K261" i="3"/>
  <c r="L261" i="3" a="1"/>
  <c r="L261" i="3"/>
  <c r="J261" i="3"/>
  <c r="E262" i="3"/>
  <c r="K262" i="3"/>
  <c r="L262" i="3" a="1"/>
  <c r="L262" i="3"/>
  <c r="J262" i="3"/>
  <c r="E263" i="3"/>
  <c r="K263" i="3"/>
  <c r="L263" i="3" a="1"/>
  <c r="L263" i="3"/>
  <c r="J263" i="3"/>
  <c r="E264" i="3"/>
  <c r="K264" i="3"/>
  <c r="L264" i="3" a="1"/>
  <c r="L264" i="3"/>
  <c r="J264" i="3"/>
  <c r="E265" i="3"/>
  <c r="K265" i="3"/>
  <c r="L265" i="3" a="1"/>
  <c r="L265" i="3"/>
  <c r="J265" i="3"/>
  <c r="E266" i="3"/>
  <c r="K266" i="3"/>
  <c r="L266" i="3" a="1"/>
  <c r="L266" i="3"/>
  <c r="J266" i="3"/>
  <c r="E267" i="3"/>
  <c r="K267" i="3"/>
  <c r="L267" i="3" a="1"/>
  <c r="L267" i="3"/>
  <c r="J267" i="3"/>
  <c r="E268" i="3"/>
  <c r="K268" i="3"/>
  <c r="L268" i="3" a="1"/>
  <c r="L268" i="3"/>
  <c r="J268" i="3"/>
  <c r="E269" i="3"/>
  <c r="K269" i="3"/>
  <c r="L269" i="3" a="1"/>
  <c r="L269" i="3"/>
  <c r="J269" i="3"/>
  <c r="E270" i="3"/>
  <c r="K270" i="3"/>
  <c r="L270" i="3" a="1"/>
  <c r="L270" i="3"/>
  <c r="J270" i="3"/>
  <c r="E271" i="3"/>
  <c r="K271" i="3"/>
  <c r="L271" i="3" a="1"/>
  <c r="L271" i="3"/>
  <c r="J271" i="3"/>
  <c r="E272" i="3"/>
  <c r="K272" i="3"/>
  <c r="L272" i="3" a="1"/>
  <c r="L272" i="3"/>
  <c r="J272" i="3"/>
  <c r="E273" i="3"/>
  <c r="K273" i="3"/>
  <c r="L273" i="3" a="1"/>
  <c r="L273" i="3"/>
  <c r="J273" i="3"/>
  <c r="E274" i="3"/>
  <c r="K274" i="3"/>
  <c r="L274" i="3" a="1"/>
  <c r="L274" i="3"/>
  <c r="J274" i="3"/>
  <c r="E275" i="3"/>
  <c r="K275" i="3"/>
  <c r="L275" i="3" a="1"/>
  <c r="L275" i="3"/>
  <c r="J275" i="3"/>
  <c r="E276" i="3"/>
  <c r="K276" i="3"/>
  <c r="L276" i="3" a="1"/>
  <c r="L276" i="3"/>
  <c r="J276" i="3"/>
  <c r="E277" i="3"/>
  <c r="K277" i="3"/>
  <c r="L277" i="3" a="1"/>
  <c r="L277" i="3"/>
  <c r="J277" i="3"/>
  <c r="E278" i="3"/>
  <c r="K278" i="3"/>
  <c r="L278" i="3" a="1"/>
  <c r="L278" i="3"/>
  <c r="J278" i="3"/>
  <c r="E279" i="3"/>
  <c r="K279" i="3"/>
  <c r="L279" i="3" a="1"/>
  <c r="L279" i="3"/>
  <c r="J279" i="3"/>
  <c r="E280" i="3"/>
  <c r="K280" i="3"/>
  <c r="L280" i="3" a="1"/>
  <c r="L280" i="3"/>
  <c r="J280" i="3"/>
  <c r="E281" i="3"/>
  <c r="K281" i="3"/>
  <c r="L281" i="3" a="1"/>
  <c r="L281" i="3"/>
  <c r="J281" i="3"/>
  <c r="E282" i="3"/>
  <c r="K282" i="3"/>
  <c r="L282" i="3" a="1"/>
  <c r="L282" i="3"/>
  <c r="J282" i="3"/>
  <c r="E283" i="3"/>
  <c r="K283" i="3"/>
  <c r="L283" i="3" a="1"/>
  <c r="L283" i="3"/>
  <c r="J283" i="3"/>
  <c r="E284" i="3"/>
  <c r="K284" i="3"/>
  <c r="L284" i="3" a="1"/>
  <c r="L284" i="3"/>
  <c r="J284" i="3"/>
  <c r="E285" i="3"/>
  <c r="K285" i="3"/>
  <c r="L285" i="3" a="1"/>
  <c r="L285" i="3"/>
  <c r="J285" i="3"/>
  <c r="E286" i="3"/>
  <c r="K286" i="3"/>
  <c r="L286" i="3" a="1"/>
  <c r="L286" i="3"/>
  <c r="J286" i="3"/>
  <c r="E287" i="3"/>
  <c r="K287" i="3"/>
  <c r="L287" i="3" a="1"/>
  <c r="L287" i="3"/>
  <c r="J287" i="3"/>
  <c r="E288" i="3"/>
  <c r="K288" i="3"/>
  <c r="L288" i="3" a="1"/>
  <c r="L288" i="3"/>
  <c r="J288" i="3"/>
  <c r="E289" i="3"/>
  <c r="K289" i="3"/>
  <c r="L289" i="3" a="1"/>
  <c r="L289" i="3"/>
  <c r="J289" i="3"/>
  <c r="E290" i="3"/>
  <c r="K290" i="3"/>
  <c r="L290" i="3" a="1"/>
  <c r="L290" i="3"/>
  <c r="J290" i="3"/>
  <c r="E291" i="3"/>
  <c r="K291" i="3"/>
  <c r="L291" i="3" a="1"/>
  <c r="L291" i="3"/>
  <c r="J291" i="3"/>
  <c r="E292" i="3"/>
  <c r="K292" i="3"/>
  <c r="L292" i="3" a="1"/>
  <c r="L292" i="3"/>
  <c r="J292" i="3"/>
  <c r="E293" i="3"/>
  <c r="K293" i="3"/>
  <c r="L293" i="3" a="1"/>
  <c r="L293" i="3"/>
  <c r="J293" i="3"/>
  <c r="E294" i="3"/>
  <c r="K294" i="3"/>
  <c r="L294" i="3" a="1"/>
  <c r="L294" i="3"/>
  <c r="J294" i="3"/>
  <c r="E295" i="3"/>
  <c r="K295" i="3"/>
  <c r="L295" i="3" a="1"/>
  <c r="L295" i="3"/>
  <c r="J295" i="3"/>
  <c r="E296" i="3"/>
  <c r="K296" i="3"/>
  <c r="L296" i="3" a="1"/>
  <c r="L296" i="3"/>
  <c r="J296" i="3"/>
  <c r="E297" i="3"/>
  <c r="K297" i="3"/>
  <c r="L297" i="3" a="1"/>
  <c r="L297" i="3"/>
  <c r="J297" i="3"/>
  <c r="E298" i="3"/>
  <c r="K298" i="3"/>
  <c r="L298" i="3" a="1"/>
  <c r="L298" i="3"/>
  <c r="J298" i="3"/>
  <c r="E299" i="3"/>
  <c r="K299" i="3"/>
  <c r="L299" i="3" a="1"/>
  <c r="L299" i="3"/>
  <c r="J299" i="3"/>
  <c r="E300" i="3"/>
  <c r="K300" i="3"/>
  <c r="L300" i="3" a="1"/>
  <c r="L300" i="3"/>
  <c r="J300" i="3"/>
  <c r="E301" i="3"/>
  <c r="K301" i="3"/>
  <c r="L301" i="3" a="1"/>
  <c r="L301" i="3"/>
  <c r="J301" i="3"/>
  <c r="E302" i="3"/>
  <c r="K302" i="3"/>
  <c r="L302" i="3" a="1"/>
  <c r="L302" i="3"/>
  <c r="J302" i="3"/>
  <c r="E303" i="3"/>
  <c r="K303" i="3"/>
  <c r="L303" i="3" a="1"/>
  <c r="L303" i="3"/>
  <c r="J303" i="3"/>
  <c r="E304" i="3"/>
  <c r="K304" i="3"/>
  <c r="L304" i="3" a="1"/>
  <c r="L304" i="3"/>
  <c r="J304" i="3"/>
  <c r="E305" i="3"/>
  <c r="K305" i="3"/>
  <c r="L305" i="3" a="1"/>
  <c r="L305" i="3"/>
  <c r="J305" i="3"/>
  <c r="E306" i="3"/>
  <c r="K306" i="3"/>
  <c r="L306" i="3" a="1"/>
  <c r="L306" i="3"/>
  <c r="J306" i="3"/>
  <c r="E307" i="3"/>
  <c r="K307" i="3"/>
  <c r="L307" i="3" a="1"/>
  <c r="L307" i="3"/>
  <c r="J307" i="3"/>
  <c r="E308" i="3"/>
  <c r="K308" i="3"/>
  <c r="L308" i="3" a="1"/>
  <c r="L308" i="3"/>
  <c r="J308" i="3"/>
  <c r="E309" i="3"/>
  <c r="K309" i="3"/>
  <c r="L309" i="3" a="1"/>
  <c r="L309" i="3"/>
  <c r="J309" i="3"/>
  <c r="E310" i="3"/>
  <c r="K310" i="3"/>
  <c r="L310" i="3" a="1"/>
  <c r="L310" i="3"/>
  <c r="J310" i="3"/>
  <c r="E311" i="3"/>
  <c r="K311" i="3"/>
  <c r="L311" i="3" a="1"/>
  <c r="L311" i="3"/>
  <c r="J311" i="3"/>
  <c r="E312" i="3"/>
  <c r="K312" i="3"/>
  <c r="L312" i="3" a="1"/>
  <c r="L312" i="3"/>
  <c r="J312" i="3"/>
  <c r="E313" i="3"/>
  <c r="K313" i="3"/>
  <c r="L313" i="3" a="1"/>
  <c r="L313" i="3"/>
  <c r="J313" i="3"/>
  <c r="E314" i="3"/>
  <c r="K314" i="3"/>
  <c r="L314" i="3" a="1"/>
  <c r="L314" i="3"/>
  <c r="J314" i="3"/>
  <c r="E315" i="3"/>
  <c r="K315" i="3"/>
  <c r="L315" i="3" a="1"/>
  <c r="L315" i="3"/>
  <c r="J315" i="3"/>
  <c r="E316" i="3"/>
  <c r="K316" i="3"/>
  <c r="L316" i="3" a="1"/>
  <c r="L316" i="3"/>
  <c r="J316" i="3"/>
  <c r="E317" i="3"/>
  <c r="K317" i="3"/>
  <c r="L317" i="3" a="1"/>
  <c r="L317" i="3"/>
  <c r="J317" i="3"/>
  <c r="E318" i="3"/>
  <c r="K318" i="3"/>
  <c r="L318" i="3" a="1"/>
  <c r="L318" i="3"/>
  <c r="J318" i="3"/>
  <c r="E319" i="3"/>
  <c r="K319" i="3"/>
  <c r="L319" i="3" a="1"/>
  <c r="L319" i="3"/>
  <c r="J319" i="3"/>
  <c r="E320" i="3"/>
  <c r="K320" i="3"/>
  <c r="L320" i="3" a="1"/>
  <c r="L320" i="3"/>
  <c r="J320" i="3"/>
  <c r="E321" i="3"/>
  <c r="K321" i="3"/>
  <c r="L321" i="3" a="1"/>
  <c r="L321" i="3"/>
  <c r="J321" i="3"/>
  <c r="E322" i="3"/>
  <c r="K322" i="3"/>
  <c r="L322" i="3" a="1"/>
  <c r="L322" i="3"/>
  <c r="J322" i="3"/>
  <c r="E323" i="3"/>
  <c r="K323" i="3"/>
  <c r="L323" i="3" a="1"/>
  <c r="L323" i="3"/>
  <c r="J323" i="3"/>
  <c r="E324" i="3"/>
  <c r="K324" i="3"/>
  <c r="L324" i="3" a="1"/>
  <c r="L324" i="3"/>
  <c r="J324" i="3"/>
  <c r="E325" i="3"/>
  <c r="K325" i="3"/>
  <c r="L325" i="3" a="1"/>
  <c r="L325" i="3"/>
  <c r="J325" i="3"/>
  <c r="E326" i="3"/>
  <c r="K326" i="3"/>
  <c r="L326" i="3" a="1"/>
  <c r="L326" i="3"/>
  <c r="J326" i="3"/>
  <c r="E327" i="3"/>
  <c r="K327" i="3"/>
  <c r="L327" i="3" a="1"/>
  <c r="L327" i="3"/>
  <c r="J327" i="3"/>
  <c r="E328" i="3"/>
  <c r="K328" i="3"/>
  <c r="L328" i="3" a="1"/>
  <c r="L328" i="3"/>
  <c r="J328" i="3"/>
  <c r="E329" i="3"/>
  <c r="K329" i="3"/>
  <c r="L329" i="3" a="1"/>
  <c r="L329" i="3"/>
  <c r="J329" i="3"/>
  <c r="E330" i="3"/>
  <c r="K330" i="3"/>
  <c r="L330" i="3" a="1"/>
  <c r="L330" i="3"/>
  <c r="J330" i="3"/>
  <c r="E331" i="3"/>
  <c r="K331" i="3"/>
  <c r="L331" i="3" a="1"/>
  <c r="L331" i="3"/>
  <c r="J331" i="3"/>
  <c r="E332" i="3"/>
  <c r="K332" i="3"/>
  <c r="L332" i="3" a="1"/>
  <c r="L332" i="3"/>
  <c r="J332" i="3"/>
  <c r="E333" i="3"/>
  <c r="K333" i="3"/>
  <c r="L333" i="3" a="1"/>
  <c r="L333" i="3"/>
  <c r="J333" i="3"/>
  <c r="E334" i="3"/>
  <c r="K334" i="3"/>
  <c r="L334" i="3" a="1"/>
  <c r="L334" i="3"/>
  <c r="J334" i="3"/>
  <c r="E335" i="3"/>
  <c r="K335" i="3"/>
  <c r="L335" i="3" a="1"/>
  <c r="L335" i="3"/>
  <c r="J335" i="3"/>
  <c r="E336" i="3"/>
  <c r="K336" i="3"/>
  <c r="L336" i="3" a="1"/>
  <c r="L336" i="3"/>
  <c r="J336" i="3"/>
  <c r="E337" i="3"/>
  <c r="K337" i="3"/>
  <c r="L337" i="3" a="1"/>
  <c r="L337" i="3"/>
  <c r="J337" i="3"/>
  <c r="E338" i="3"/>
  <c r="K338" i="3"/>
  <c r="L338" i="3" a="1"/>
  <c r="L338" i="3"/>
  <c r="J338" i="3"/>
  <c r="E339" i="3"/>
  <c r="K339" i="3"/>
  <c r="L339" i="3" a="1"/>
  <c r="L339" i="3"/>
  <c r="J339" i="3"/>
  <c r="E340" i="3"/>
  <c r="K340" i="3"/>
  <c r="L340" i="3" a="1"/>
  <c r="L340" i="3"/>
  <c r="J340" i="3"/>
  <c r="E341" i="3"/>
  <c r="K341" i="3"/>
  <c r="L341" i="3" a="1"/>
  <c r="L341" i="3"/>
  <c r="J341" i="3"/>
  <c r="E342" i="3"/>
  <c r="K342" i="3"/>
  <c r="L342" i="3" a="1"/>
  <c r="L342" i="3"/>
  <c r="J342" i="3"/>
  <c r="E343" i="3"/>
  <c r="K343" i="3"/>
  <c r="L343" i="3" a="1"/>
  <c r="L343" i="3"/>
  <c r="J343" i="3"/>
  <c r="E344" i="3"/>
  <c r="K344" i="3"/>
  <c r="L344" i="3" a="1"/>
  <c r="L344" i="3"/>
  <c r="J344" i="3"/>
  <c r="E345" i="3"/>
  <c r="K345" i="3"/>
  <c r="L345" i="3" a="1"/>
  <c r="L345" i="3"/>
  <c r="J345" i="3"/>
  <c r="E346" i="3"/>
  <c r="K346" i="3"/>
  <c r="L346" i="3" a="1"/>
  <c r="L346" i="3"/>
  <c r="J346" i="3"/>
  <c r="E347" i="3"/>
  <c r="K347" i="3"/>
  <c r="L347" i="3" a="1"/>
  <c r="L347" i="3"/>
  <c r="J347" i="3"/>
  <c r="E348" i="3"/>
  <c r="K348" i="3"/>
  <c r="L348" i="3" a="1"/>
  <c r="L348" i="3"/>
  <c r="J348" i="3"/>
  <c r="E349" i="3"/>
  <c r="K349" i="3"/>
  <c r="L349" i="3" a="1"/>
  <c r="L349" i="3"/>
  <c r="J349" i="3"/>
  <c r="E350" i="3"/>
  <c r="K350" i="3"/>
  <c r="L350" i="3" a="1"/>
  <c r="L350" i="3"/>
  <c r="J350" i="3"/>
  <c r="E351" i="3"/>
  <c r="K351" i="3"/>
  <c r="L351" i="3" a="1"/>
  <c r="L351" i="3"/>
  <c r="J351" i="3"/>
  <c r="E352" i="3"/>
  <c r="K352" i="3"/>
  <c r="L352" i="3" a="1"/>
  <c r="L352" i="3"/>
  <c r="J352" i="3"/>
  <c r="E353" i="3"/>
  <c r="K353" i="3"/>
  <c r="L353" i="3" a="1"/>
  <c r="L353" i="3"/>
  <c r="J353" i="3"/>
  <c r="E354" i="3"/>
  <c r="K354" i="3"/>
  <c r="L354" i="3" a="1"/>
  <c r="L354" i="3"/>
  <c r="J354" i="3"/>
  <c r="E355" i="3"/>
  <c r="K355" i="3"/>
  <c r="L355" i="3" a="1"/>
  <c r="L355" i="3"/>
  <c r="J355" i="3"/>
  <c r="E356" i="3"/>
  <c r="K356" i="3"/>
  <c r="L356" i="3" a="1"/>
  <c r="L356" i="3"/>
  <c r="J356" i="3"/>
  <c r="E357" i="3"/>
  <c r="K357" i="3"/>
  <c r="L357" i="3" a="1"/>
  <c r="L357" i="3"/>
  <c r="J357" i="3"/>
  <c r="E358" i="3"/>
  <c r="K358" i="3"/>
  <c r="L358" i="3" a="1"/>
  <c r="L358" i="3"/>
  <c r="J358" i="3"/>
  <c r="E359" i="3"/>
  <c r="K359" i="3"/>
  <c r="L359" i="3" a="1"/>
  <c r="L359" i="3"/>
  <c r="J359" i="3"/>
  <c r="E360" i="3"/>
  <c r="K360" i="3"/>
  <c r="L360" i="3" a="1"/>
  <c r="L360" i="3"/>
  <c r="J360" i="3"/>
  <c r="E361" i="3"/>
  <c r="K361" i="3"/>
  <c r="L361" i="3" a="1"/>
  <c r="L361" i="3"/>
  <c r="J361" i="3"/>
  <c r="E362" i="3"/>
  <c r="K362" i="3"/>
  <c r="L362" i="3" a="1"/>
  <c r="L362" i="3"/>
  <c r="J362" i="3"/>
  <c r="E363" i="3"/>
  <c r="K363" i="3"/>
  <c r="L363" i="3" a="1"/>
  <c r="L363" i="3"/>
  <c r="J363" i="3"/>
  <c r="E364" i="3"/>
  <c r="K364" i="3"/>
  <c r="L364" i="3" a="1"/>
  <c r="L364" i="3"/>
  <c r="J364" i="3"/>
  <c r="E365" i="3"/>
  <c r="K365" i="3"/>
  <c r="L365" i="3" a="1"/>
  <c r="L365" i="3"/>
  <c r="J365" i="3"/>
  <c r="E366" i="3"/>
  <c r="K366" i="3"/>
  <c r="L366" i="3" a="1"/>
  <c r="L366" i="3"/>
  <c r="J366" i="3"/>
  <c r="E367" i="3"/>
  <c r="K367" i="3"/>
  <c r="L367" i="3" a="1"/>
  <c r="L367" i="3"/>
  <c r="J367" i="3"/>
  <c r="E368" i="3"/>
  <c r="K368" i="3"/>
  <c r="L368" i="3" a="1"/>
  <c r="L368" i="3"/>
  <c r="J368" i="3"/>
  <c r="E369" i="3"/>
  <c r="K369" i="3"/>
  <c r="L369" i="3" a="1"/>
  <c r="L369" i="3"/>
  <c r="J369" i="3"/>
  <c r="E370" i="3"/>
  <c r="K370" i="3"/>
  <c r="L370" i="3" a="1"/>
  <c r="L370" i="3"/>
  <c r="J370" i="3"/>
  <c r="E371" i="3"/>
  <c r="K371" i="3"/>
  <c r="L371" i="3" a="1"/>
  <c r="L371" i="3"/>
  <c r="J371" i="3"/>
  <c r="E372" i="3"/>
  <c r="K372" i="3"/>
  <c r="L372" i="3" a="1"/>
  <c r="L372" i="3"/>
  <c r="J372" i="3"/>
  <c r="E373" i="3"/>
  <c r="K373" i="3"/>
  <c r="L373" i="3" a="1"/>
  <c r="L373" i="3"/>
  <c r="J373" i="3"/>
  <c r="E374" i="3"/>
  <c r="K374" i="3"/>
  <c r="L374" i="3" a="1"/>
  <c r="L374" i="3"/>
  <c r="J374" i="3"/>
  <c r="E375" i="3"/>
  <c r="K375" i="3"/>
  <c r="L375" i="3" a="1"/>
  <c r="L375" i="3"/>
  <c r="J375" i="3"/>
  <c r="E376" i="3"/>
  <c r="K376" i="3"/>
  <c r="L376" i="3" a="1"/>
  <c r="L376" i="3"/>
  <c r="J376" i="3"/>
  <c r="E377" i="3"/>
  <c r="K377" i="3"/>
  <c r="L377" i="3" a="1"/>
  <c r="L377" i="3"/>
  <c r="J377" i="3"/>
  <c r="E378" i="3"/>
  <c r="K378" i="3"/>
  <c r="L378" i="3" a="1"/>
  <c r="L378" i="3"/>
  <c r="J378" i="3"/>
  <c r="E379" i="3"/>
  <c r="K379" i="3"/>
  <c r="L379" i="3" a="1"/>
  <c r="L379" i="3"/>
  <c r="J379" i="3"/>
  <c r="E380" i="3"/>
  <c r="K380" i="3"/>
  <c r="L380" i="3" a="1"/>
  <c r="L380" i="3"/>
  <c r="J380" i="3"/>
  <c r="E381" i="3"/>
  <c r="K381" i="3"/>
  <c r="L381" i="3" a="1"/>
  <c r="L381" i="3"/>
  <c r="J381" i="3"/>
  <c r="E382" i="3"/>
  <c r="K382" i="3"/>
  <c r="L382" i="3" a="1"/>
  <c r="L382" i="3"/>
  <c r="J382" i="3"/>
  <c r="E383" i="3"/>
  <c r="K383" i="3"/>
  <c r="L383" i="3" a="1"/>
  <c r="L383" i="3"/>
  <c r="J383" i="3"/>
  <c r="E384" i="3"/>
  <c r="K384" i="3"/>
  <c r="L384" i="3" a="1"/>
  <c r="L384" i="3"/>
  <c r="J384" i="3"/>
  <c r="E385" i="3"/>
  <c r="K385" i="3"/>
  <c r="L385" i="3" a="1"/>
  <c r="L385" i="3"/>
  <c r="J385" i="3"/>
  <c r="E386" i="3"/>
  <c r="K386" i="3"/>
  <c r="L386" i="3" a="1"/>
  <c r="L386" i="3"/>
  <c r="J386" i="3"/>
  <c r="E387" i="3"/>
  <c r="K387" i="3"/>
  <c r="L387" i="3" a="1"/>
  <c r="L387" i="3"/>
  <c r="J387" i="3"/>
  <c r="E388" i="3"/>
  <c r="K388" i="3"/>
  <c r="L388" i="3" a="1"/>
  <c r="L388" i="3"/>
  <c r="J388" i="3"/>
  <c r="E389" i="3"/>
  <c r="K389" i="3"/>
  <c r="L389" i="3" a="1"/>
  <c r="L389" i="3"/>
  <c r="J389" i="3"/>
  <c r="E390" i="3"/>
  <c r="K390" i="3"/>
  <c r="L390" i="3" a="1"/>
  <c r="L390" i="3"/>
  <c r="J390" i="3"/>
  <c r="E391" i="3"/>
  <c r="K391" i="3"/>
  <c r="L391" i="3" a="1"/>
  <c r="L391" i="3"/>
  <c r="J391" i="3"/>
  <c r="E392" i="3"/>
  <c r="K392" i="3"/>
  <c r="L392" i="3" a="1"/>
  <c r="L392" i="3"/>
  <c r="J392" i="3"/>
  <c r="E393" i="3"/>
  <c r="K393" i="3"/>
  <c r="L393" i="3" a="1"/>
  <c r="L393" i="3"/>
  <c r="J393" i="3"/>
  <c r="E394" i="3"/>
  <c r="K394" i="3"/>
  <c r="L394" i="3" a="1"/>
  <c r="L394" i="3"/>
  <c r="J394" i="3"/>
  <c r="E395" i="3"/>
  <c r="K395" i="3"/>
  <c r="L395" i="3" a="1"/>
  <c r="L395" i="3"/>
  <c r="J395" i="3"/>
  <c r="E396" i="3"/>
  <c r="K396" i="3"/>
  <c r="L396" i="3" a="1"/>
  <c r="L396" i="3"/>
  <c r="J396" i="3"/>
  <c r="E397" i="3"/>
  <c r="K397" i="3"/>
  <c r="L397" i="3" a="1"/>
  <c r="L397" i="3"/>
  <c r="J397" i="3"/>
  <c r="E398" i="3"/>
  <c r="K398" i="3"/>
  <c r="L398" i="3" a="1"/>
  <c r="L398" i="3"/>
  <c r="J398" i="3"/>
  <c r="E399" i="3"/>
  <c r="K399" i="3"/>
  <c r="L399" i="3" a="1"/>
  <c r="L399" i="3"/>
  <c r="J399" i="3"/>
  <c r="E400" i="3"/>
  <c r="K400" i="3"/>
  <c r="L400" i="3" a="1"/>
  <c r="L400" i="3"/>
  <c r="J400" i="3"/>
  <c r="E401" i="3"/>
  <c r="K401" i="3"/>
  <c r="L401" i="3" a="1"/>
  <c r="L401" i="3"/>
  <c r="J401" i="3"/>
  <c r="E402" i="3"/>
  <c r="K402" i="3"/>
  <c r="L402" i="3" a="1"/>
  <c r="L402" i="3"/>
  <c r="J402" i="3"/>
  <c r="E403" i="3"/>
  <c r="K403" i="3"/>
  <c r="L403" i="3" a="1"/>
  <c r="L403" i="3"/>
  <c r="J403" i="3"/>
  <c r="E404" i="3"/>
  <c r="K404" i="3"/>
  <c r="L404" i="3" a="1"/>
  <c r="L404" i="3"/>
  <c r="J404" i="3"/>
  <c r="E405" i="3"/>
  <c r="K405" i="3"/>
  <c r="L405" i="3" a="1"/>
  <c r="L405" i="3"/>
  <c r="J405" i="3"/>
  <c r="E406" i="3"/>
  <c r="K406" i="3"/>
  <c r="L406" i="3" a="1"/>
  <c r="L406" i="3"/>
  <c r="J406" i="3"/>
  <c r="E407" i="3"/>
  <c r="K407" i="3"/>
  <c r="L407" i="3" a="1"/>
  <c r="L407" i="3"/>
  <c r="J407" i="3"/>
  <c r="E408" i="3"/>
  <c r="K408" i="3"/>
  <c r="L408" i="3" a="1"/>
  <c r="L408" i="3"/>
  <c r="J408" i="3"/>
  <c r="E409" i="3"/>
  <c r="K409" i="3"/>
  <c r="L409" i="3" a="1"/>
  <c r="L409" i="3"/>
  <c r="J409" i="3"/>
  <c r="E410" i="3"/>
  <c r="K410" i="3"/>
  <c r="L410" i="3" a="1"/>
  <c r="L410" i="3"/>
  <c r="J410" i="3"/>
  <c r="E411" i="3"/>
  <c r="K411" i="3"/>
  <c r="L411" i="3" a="1"/>
  <c r="L411" i="3"/>
  <c r="J411" i="3"/>
  <c r="E412" i="3"/>
  <c r="K412" i="3"/>
  <c r="L412" i="3" a="1"/>
  <c r="L412" i="3"/>
  <c r="J412" i="3"/>
  <c r="E413" i="3"/>
  <c r="K413" i="3"/>
  <c r="L413" i="3" a="1"/>
  <c r="L413" i="3"/>
  <c r="J413" i="3"/>
  <c r="E414" i="3"/>
  <c r="K414" i="3"/>
  <c r="L414" i="3" a="1"/>
  <c r="L414" i="3"/>
  <c r="J414" i="3"/>
  <c r="E415" i="3"/>
  <c r="K415" i="3"/>
  <c r="L415" i="3" a="1"/>
  <c r="L415" i="3"/>
  <c r="J415" i="3"/>
  <c r="E416" i="3"/>
  <c r="K416" i="3"/>
  <c r="L416" i="3" a="1"/>
  <c r="L416" i="3"/>
  <c r="J416" i="3"/>
  <c r="E417" i="3"/>
  <c r="K417" i="3"/>
  <c r="L417" i="3" a="1"/>
  <c r="L417" i="3"/>
  <c r="J417" i="3"/>
  <c r="E418" i="3"/>
  <c r="K418" i="3"/>
  <c r="L418" i="3" a="1"/>
  <c r="L418" i="3"/>
  <c r="J418" i="3"/>
  <c r="E419" i="3"/>
  <c r="K419" i="3"/>
  <c r="L419" i="3" a="1"/>
  <c r="L419" i="3"/>
  <c r="J419" i="3"/>
  <c r="E420" i="3"/>
  <c r="K420" i="3"/>
  <c r="L420" i="3" a="1"/>
  <c r="L420" i="3"/>
  <c r="J420" i="3"/>
  <c r="E421" i="3"/>
  <c r="K421" i="3"/>
  <c r="L421" i="3" a="1"/>
  <c r="L421" i="3"/>
  <c r="J421" i="3"/>
  <c r="E422" i="3"/>
  <c r="K422" i="3"/>
  <c r="L422" i="3" a="1"/>
  <c r="L422" i="3"/>
  <c r="J422" i="3"/>
  <c r="E423" i="3"/>
  <c r="K423" i="3"/>
  <c r="L423" i="3" a="1"/>
  <c r="L423" i="3"/>
  <c r="J423" i="3"/>
  <c r="E424" i="3"/>
  <c r="K424" i="3"/>
  <c r="L424" i="3" a="1"/>
  <c r="L424" i="3"/>
  <c r="J424" i="3"/>
  <c r="E425" i="3"/>
  <c r="K425" i="3"/>
  <c r="L425" i="3" a="1"/>
  <c r="L425" i="3"/>
  <c r="J425" i="3"/>
  <c r="E426" i="3"/>
  <c r="K426" i="3"/>
  <c r="L426" i="3" a="1"/>
  <c r="L426" i="3"/>
  <c r="J426" i="3"/>
  <c r="E427" i="3"/>
  <c r="K427" i="3"/>
  <c r="L427" i="3" a="1"/>
  <c r="L427" i="3"/>
  <c r="J427" i="3"/>
  <c r="E428" i="3"/>
  <c r="K428" i="3"/>
  <c r="L428" i="3" a="1"/>
  <c r="L428" i="3"/>
  <c r="J428" i="3"/>
  <c r="E429" i="3"/>
  <c r="K429" i="3"/>
  <c r="L429" i="3" a="1"/>
  <c r="L429" i="3"/>
  <c r="J429" i="3"/>
  <c r="E430" i="3"/>
  <c r="K430" i="3"/>
  <c r="L430" i="3" a="1"/>
  <c r="L430" i="3"/>
  <c r="J430" i="3"/>
  <c r="E431" i="3"/>
  <c r="K431" i="3"/>
  <c r="L431" i="3" a="1"/>
  <c r="L431" i="3"/>
  <c r="J431" i="3"/>
  <c r="E432" i="3"/>
  <c r="K432" i="3"/>
  <c r="L432" i="3" a="1"/>
  <c r="L432" i="3"/>
  <c r="J432" i="3"/>
  <c r="E433" i="3"/>
  <c r="K433" i="3"/>
  <c r="L433" i="3" a="1"/>
  <c r="L433" i="3"/>
  <c r="J433" i="3"/>
  <c r="E434" i="3"/>
  <c r="K434" i="3"/>
  <c r="L434" i="3" a="1"/>
  <c r="L434" i="3"/>
  <c r="J434" i="3"/>
  <c r="E435" i="3"/>
  <c r="K435" i="3"/>
  <c r="L435" i="3" a="1"/>
  <c r="L435" i="3"/>
  <c r="J435" i="3"/>
  <c r="E436" i="3"/>
  <c r="K436" i="3"/>
  <c r="L436" i="3" a="1"/>
  <c r="L436" i="3"/>
  <c r="J436" i="3"/>
  <c r="E437" i="3"/>
  <c r="K437" i="3"/>
  <c r="L437" i="3" a="1"/>
  <c r="L437" i="3"/>
  <c r="J437" i="3"/>
  <c r="E438" i="3"/>
  <c r="K438" i="3"/>
  <c r="L438" i="3" a="1"/>
  <c r="L438" i="3"/>
  <c r="J438" i="3"/>
  <c r="E439" i="3"/>
  <c r="K439" i="3"/>
  <c r="L439" i="3" a="1"/>
  <c r="L439" i="3"/>
  <c r="J439" i="3"/>
  <c r="E440" i="3"/>
  <c r="K440" i="3"/>
  <c r="L440" i="3" a="1"/>
  <c r="L440" i="3"/>
  <c r="J440" i="3"/>
  <c r="E441" i="3"/>
  <c r="K441" i="3"/>
  <c r="L441" i="3" a="1"/>
  <c r="L441" i="3"/>
  <c r="J441" i="3"/>
  <c r="E442" i="3"/>
  <c r="K442" i="3"/>
  <c r="L442" i="3" a="1"/>
  <c r="L442" i="3"/>
  <c r="J442" i="3"/>
  <c r="E443" i="3"/>
  <c r="K443" i="3"/>
  <c r="L443" i="3" a="1"/>
  <c r="L443" i="3"/>
  <c r="J443" i="3"/>
  <c r="E444" i="3"/>
  <c r="K444" i="3"/>
  <c r="L444" i="3" a="1"/>
  <c r="L444" i="3"/>
  <c r="J444" i="3"/>
  <c r="E445" i="3"/>
  <c r="K445" i="3"/>
  <c r="L445" i="3" a="1"/>
  <c r="L445" i="3"/>
  <c r="J445" i="3"/>
  <c r="E446" i="3"/>
  <c r="K446" i="3"/>
  <c r="L446" i="3" a="1"/>
  <c r="L446" i="3"/>
  <c r="J446" i="3"/>
  <c r="E447" i="3"/>
  <c r="K447" i="3"/>
  <c r="L447" i="3" a="1"/>
  <c r="L447" i="3"/>
  <c r="J447" i="3"/>
  <c r="E448" i="3"/>
  <c r="K448" i="3"/>
  <c r="L448" i="3" a="1"/>
  <c r="L448" i="3"/>
  <c r="J448" i="3"/>
  <c r="E449" i="3"/>
  <c r="K449" i="3"/>
  <c r="L449" i="3" a="1"/>
  <c r="L449" i="3"/>
  <c r="J449" i="3"/>
  <c r="E450" i="3"/>
  <c r="K450" i="3"/>
  <c r="L450" i="3" a="1"/>
  <c r="L450" i="3"/>
  <c r="J450" i="3"/>
  <c r="E451" i="3"/>
  <c r="K451" i="3"/>
  <c r="L451" i="3" a="1"/>
  <c r="L451" i="3"/>
  <c r="J451" i="3"/>
  <c r="E452" i="3"/>
  <c r="K452" i="3"/>
  <c r="L452" i="3" a="1"/>
  <c r="L452" i="3"/>
  <c r="J452" i="3"/>
  <c r="E453" i="3"/>
  <c r="K453" i="3"/>
  <c r="L453" i="3" a="1"/>
  <c r="L453" i="3"/>
  <c r="J453" i="3"/>
  <c r="E454" i="3"/>
  <c r="K454" i="3"/>
  <c r="L454" i="3" a="1"/>
  <c r="L454" i="3"/>
  <c r="J454" i="3"/>
  <c r="E455" i="3"/>
  <c r="K455" i="3"/>
  <c r="L455" i="3" a="1"/>
  <c r="L455" i="3"/>
  <c r="J455" i="3"/>
  <c r="E456" i="3"/>
  <c r="K456" i="3"/>
  <c r="L456" i="3" a="1"/>
  <c r="L456" i="3"/>
  <c r="J456" i="3"/>
  <c r="E457" i="3"/>
  <c r="K457" i="3"/>
  <c r="L457" i="3" a="1"/>
  <c r="L457" i="3"/>
  <c r="J457" i="3"/>
  <c r="E458" i="3"/>
  <c r="K458" i="3"/>
  <c r="L458" i="3" a="1"/>
  <c r="L458" i="3"/>
  <c r="J458" i="3"/>
  <c r="E459" i="3"/>
  <c r="K459" i="3"/>
  <c r="L459" i="3" a="1"/>
  <c r="L459" i="3"/>
  <c r="J459" i="3"/>
  <c r="E460" i="3"/>
  <c r="K460" i="3"/>
  <c r="L460" i="3" a="1"/>
  <c r="L460" i="3"/>
  <c r="J460" i="3"/>
  <c r="E461" i="3"/>
  <c r="K461" i="3"/>
  <c r="L461" i="3" a="1"/>
  <c r="L461" i="3"/>
  <c r="J461" i="3"/>
  <c r="E462" i="3"/>
  <c r="K462" i="3"/>
  <c r="L462" i="3" a="1"/>
  <c r="L462" i="3"/>
  <c r="J462" i="3"/>
  <c r="E463" i="3"/>
  <c r="K463" i="3"/>
  <c r="L463" i="3" a="1"/>
  <c r="L463" i="3"/>
  <c r="J463" i="3"/>
  <c r="E464" i="3"/>
  <c r="K464" i="3"/>
  <c r="L464" i="3" a="1"/>
  <c r="L464" i="3"/>
  <c r="J464" i="3"/>
  <c r="E465" i="3"/>
  <c r="K465" i="3"/>
  <c r="L465" i="3" a="1"/>
  <c r="L465" i="3"/>
  <c r="J465" i="3"/>
  <c r="E466" i="3"/>
  <c r="K466" i="3"/>
  <c r="L466" i="3" a="1"/>
  <c r="L466" i="3"/>
  <c r="J466" i="3"/>
  <c r="E467" i="3"/>
  <c r="K467" i="3"/>
  <c r="L467" i="3" a="1"/>
  <c r="L467" i="3"/>
  <c r="J467" i="3"/>
  <c r="E468" i="3"/>
  <c r="K468" i="3"/>
  <c r="L468" i="3" a="1"/>
  <c r="L468" i="3"/>
  <c r="J468" i="3"/>
  <c r="E469" i="3"/>
  <c r="K469" i="3"/>
  <c r="L469" i="3" a="1"/>
  <c r="L469" i="3"/>
  <c r="J469" i="3"/>
  <c r="E470" i="3"/>
  <c r="K470" i="3"/>
  <c r="L470" i="3" a="1"/>
  <c r="L470" i="3"/>
  <c r="J470" i="3"/>
  <c r="E471" i="3"/>
  <c r="K471" i="3"/>
  <c r="L471" i="3" a="1"/>
  <c r="L471" i="3"/>
  <c r="J471" i="3"/>
  <c r="E472" i="3"/>
  <c r="K472" i="3"/>
  <c r="L472" i="3" a="1"/>
  <c r="L472" i="3"/>
  <c r="J472" i="3"/>
  <c r="E473" i="3"/>
  <c r="K473" i="3"/>
  <c r="L473" i="3" a="1"/>
  <c r="L473" i="3"/>
  <c r="J473" i="3"/>
  <c r="E474" i="3"/>
  <c r="K474" i="3"/>
  <c r="L474" i="3" a="1"/>
  <c r="L474" i="3"/>
  <c r="J474" i="3"/>
  <c r="E475" i="3"/>
  <c r="K475" i="3"/>
  <c r="L475" i="3" a="1"/>
  <c r="L475" i="3"/>
  <c r="J475" i="3"/>
  <c r="E476" i="3"/>
  <c r="K476" i="3"/>
  <c r="L476" i="3" a="1"/>
  <c r="L476" i="3"/>
  <c r="J476" i="3"/>
  <c r="E477" i="3"/>
  <c r="K477" i="3"/>
  <c r="L477" i="3" a="1"/>
  <c r="L477" i="3"/>
  <c r="J477" i="3"/>
  <c r="E478" i="3"/>
  <c r="K478" i="3"/>
  <c r="L478" i="3" a="1"/>
  <c r="L478" i="3"/>
  <c r="J478" i="3"/>
  <c r="E479" i="3"/>
  <c r="K479" i="3"/>
  <c r="L479" i="3" a="1"/>
  <c r="L479" i="3"/>
  <c r="J479" i="3"/>
  <c r="E480" i="3"/>
  <c r="K480" i="3"/>
  <c r="L480" i="3" a="1"/>
  <c r="L480" i="3"/>
  <c r="J480" i="3"/>
  <c r="E481" i="3"/>
  <c r="K481" i="3"/>
  <c r="L481" i="3" a="1"/>
  <c r="L481" i="3"/>
  <c r="J481" i="3"/>
  <c r="E482" i="3"/>
  <c r="K482" i="3"/>
  <c r="L482" i="3" a="1"/>
  <c r="L482" i="3"/>
  <c r="J482" i="3"/>
  <c r="E483" i="3"/>
  <c r="K483" i="3"/>
  <c r="L483" i="3" a="1"/>
  <c r="L483" i="3"/>
  <c r="J483" i="3"/>
  <c r="E484" i="3"/>
  <c r="K484" i="3"/>
  <c r="L484" i="3" a="1"/>
  <c r="L484" i="3"/>
  <c r="J484" i="3"/>
  <c r="E485" i="3"/>
  <c r="K485" i="3"/>
  <c r="L485" i="3" a="1"/>
  <c r="L485" i="3"/>
  <c r="J485" i="3"/>
  <c r="E486" i="3"/>
  <c r="K486" i="3"/>
  <c r="L486" i="3" a="1"/>
  <c r="L486" i="3"/>
  <c r="J486" i="3"/>
  <c r="E487" i="3"/>
  <c r="K487" i="3"/>
  <c r="L487" i="3" a="1"/>
  <c r="L487" i="3"/>
  <c r="J487" i="3"/>
  <c r="E488" i="3"/>
  <c r="K488" i="3"/>
  <c r="L488" i="3" a="1"/>
  <c r="L488" i="3"/>
  <c r="J488" i="3"/>
  <c r="E489" i="3"/>
  <c r="K489" i="3"/>
  <c r="L489" i="3" a="1"/>
  <c r="L489" i="3"/>
  <c r="J489" i="3"/>
  <c r="E490" i="3"/>
  <c r="K490" i="3"/>
  <c r="L490" i="3" a="1"/>
  <c r="L490" i="3"/>
  <c r="J490" i="3"/>
  <c r="E491" i="3"/>
  <c r="K491" i="3"/>
  <c r="L491" i="3" a="1"/>
  <c r="L491" i="3"/>
  <c r="J491" i="3"/>
  <c r="E492" i="3"/>
  <c r="K492" i="3"/>
  <c r="L492" i="3" a="1"/>
  <c r="L492" i="3"/>
  <c r="J492" i="3"/>
  <c r="E493" i="3"/>
  <c r="K493" i="3"/>
  <c r="L493" i="3" a="1"/>
  <c r="L493" i="3"/>
  <c r="J493" i="3"/>
  <c r="E494" i="3"/>
  <c r="K494" i="3"/>
  <c r="L494" i="3" a="1"/>
  <c r="L494" i="3"/>
  <c r="J494" i="3"/>
  <c r="E495" i="3"/>
  <c r="K495" i="3"/>
  <c r="L495" i="3" a="1"/>
  <c r="L495" i="3"/>
  <c r="J495" i="3"/>
  <c r="E496" i="3"/>
  <c r="K496" i="3"/>
  <c r="L496" i="3" a="1"/>
  <c r="L496" i="3"/>
  <c r="J496" i="3"/>
  <c r="E497" i="3"/>
  <c r="K497" i="3"/>
  <c r="L497" i="3" a="1"/>
  <c r="L497" i="3"/>
  <c r="J497" i="3"/>
  <c r="E498" i="3"/>
  <c r="K498" i="3"/>
  <c r="L498" i="3" a="1"/>
  <c r="L498" i="3"/>
  <c r="J498" i="3"/>
  <c r="E499" i="3"/>
  <c r="K499" i="3"/>
  <c r="L499" i="3" a="1"/>
  <c r="L499" i="3"/>
  <c r="J499" i="3"/>
  <c r="E500" i="3"/>
  <c r="K500" i="3"/>
  <c r="L500" i="3" a="1"/>
  <c r="L500" i="3"/>
  <c r="J500" i="3"/>
  <c r="E501" i="3"/>
  <c r="K501" i="3"/>
  <c r="L501" i="3" a="1"/>
  <c r="L501" i="3"/>
  <c r="J501" i="3"/>
  <c r="E502" i="3"/>
  <c r="K502" i="3"/>
  <c r="L502" i="3" a="1"/>
  <c r="L502" i="3"/>
  <c r="J502" i="3"/>
  <c r="E503" i="3"/>
  <c r="K503" i="3"/>
  <c r="L503" i="3" a="1"/>
  <c r="L503" i="3"/>
  <c r="J503" i="3"/>
  <c r="E504" i="3"/>
  <c r="K504" i="3"/>
  <c r="L504" i="3" a="1"/>
  <c r="L504" i="3"/>
  <c r="J504" i="3"/>
  <c r="E505" i="3"/>
  <c r="K505" i="3"/>
  <c r="L505" i="3" a="1"/>
  <c r="L505" i="3"/>
  <c r="J505" i="3"/>
  <c r="E506" i="3"/>
  <c r="K506" i="3"/>
  <c r="L506" i="3" a="1"/>
  <c r="L506" i="3"/>
  <c r="J506" i="3"/>
  <c r="E507" i="3"/>
  <c r="K507" i="3"/>
  <c r="L507" i="3" a="1"/>
  <c r="L507" i="3"/>
  <c r="J507" i="3"/>
  <c r="E508" i="3"/>
  <c r="K508" i="3"/>
  <c r="L508" i="3" a="1"/>
  <c r="L508" i="3"/>
  <c r="J508" i="3"/>
  <c r="E509" i="3"/>
  <c r="K509" i="3"/>
  <c r="L509" i="3" a="1"/>
  <c r="L509" i="3"/>
  <c r="B34" i="3"/>
  <c r="B9" i="1"/>
  <c r="K2" i="1"/>
  <c r="B13" i="1"/>
  <c r="M2" i="1"/>
  <c r="M3" i="3" a="1"/>
  <c r="M3" i="3"/>
  <c r="M4" i="3" a="1"/>
  <c r="M4" i="3"/>
  <c r="M5" i="3" a="1"/>
  <c r="M5" i="3"/>
  <c r="M6" i="3" a="1"/>
  <c r="M6" i="3"/>
  <c r="M7" i="3" a="1"/>
  <c r="M7" i="3"/>
  <c r="M8" i="3" a="1"/>
  <c r="M8" i="3"/>
  <c r="M9" i="3" a="1"/>
  <c r="M9" i="3"/>
  <c r="M10" i="3" a="1"/>
  <c r="M10" i="3"/>
  <c r="M11" i="3" a="1"/>
  <c r="M11" i="3"/>
  <c r="M12" i="3" a="1"/>
  <c r="M12" i="3"/>
  <c r="M13" i="3" a="1"/>
  <c r="M13" i="3"/>
  <c r="M14" i="3" a="1"/>
  <c r="M14" i="3"/>
  <c r="M15" i="3" a="1"/>
  <c r="M15" i="3"/>
  <c r="M16" i="3" a="1"/>
  <c r="M16" i="3"/>
  <c r="M17" i="3" a="1"/>
  <c r="M17" i="3"/>
  <c r="M18" i="3" a="1"/>
  <c r="M18" i="3"/>
  <c r="M19" i="3" a="1"/>
  <c r="M19" i="3"/>
  <c r="M20" i="3" a="1"/>
  <c r="M20" i="3"/>
  <c r="M21" i="3" a="1"/>
  <c r="M21" i="3"/>
  <c r="M22" i="3" a="1"/>
  <c r="M22" i="3"/>
  <c r="M23" i="3" a="1"/>
  <c r="M23" i="3"/>
  <c r="M24" i="3" a="1"/>
  <c r="M24" i="3"/>
  <c r="M25" i="3" a="1"/>
  <c r="M25" i="3"/>
  <c r="M26" i="3" a="1"/>
  <c r="M26" i="3"/>
  <c r="M27" i="3" a="1"/>
  <c r="M27" i="3"/>
  <c r="M28" i="3" a="1"/>
  <c r="M28" i="3"/>
  <c r="M29" i="3" a="1"/>
  <c r="M29" i="3"/>
  <c r="M30" i="3" a="1"/>
  <c r="M30" i="3"/>
  <c r="M31" i="3" a="1"/>
  <c r="M31" i="3"/>
  <c r="M32" i="3" a="1"/>
  <c r="M32" i="3"/>
  <c r="M33" i="3" a="1"/>
  <c r="M33" i="3"/>
  <c r="M34" i="3" a="1"/>
  <c r="M34" i="3"/>
  <c r="M35" i="3" a="1"/>
  <c r="M35" i="3"/>
  <c r="M36" i="3" a="1"/>
  <c r="M36" i="3"/>
  <c r="M37" i="3" a="1"/>
  <c r="M37" i="3"/>
  <c r="M38" i="3" a="1"/>
  <c r="M38" i="3"/>
  <c r="M39" i="3" a="1"/>
  <c r="M39" i="3"/>
  <c r="M40" i="3" a="1"/>
  <c r="M40" i="3"/>
  <c r="M41" i="3" a="1"/>
  <c r="M41" i="3"/>
  <c r="M42" i="3" a="1"/>
  <c r="M42" i="3"/>
  <c r="M43" i="3" a="1"/>
  <c r="M43" i="3"/>
  <c r="M44" i="3" a="1"/>
  <c r="M44" i="3"/>
  <c r="M45" i="3" a="1"/>
  <c r="M45" i="3"/>
  <c r="M46" i="3" a="1"/>
  <c r="M46" i="3"/>
  <c r="M47" i="3" a="1"/>
  <c r="M47" i="3"/>
  <c r="M48" i="3" a="1"/>
  <c r="M48" i="3"/>
  <c r="M49" i="3" a="1"/>
  <c r="M49" i="3"/>
  <c r="M50" i="3" a="1"/>
  <c r="M50" i="3"/>
  <c r="M51" i="3" a="1"/>
  <c r="M51" i="3"/>
  <c r="M52" i="3" a="1"/>
  <c r="M52" i="3"/>
  <c r="M53" i="3" a="1"/>
  <c r="M53" i="3"/>
  <c r="M54" i="3" a="1"/>
  <c r="M54" i="3"/>
  <c r="M55" i="3" a="1"/>
  <c r="M55" i="3"/>
  <c r="M56" i="3" a="1"/>
  <c r="M56" i="3"/>
  <c r="M57" i="3" a="1"/>
  <c r="M57" i="3"/>
  <c r="M58" i="3" a="1"/>
  <c r="M58" i="3"/>
  <c r="M59" i="3" a="1"/>
  <c r="M59" i="3"/>
  <c r="M60" i="3" a="1"/>
  <c r="M60" i="3"/>
  <c r="M61" i="3" a="1"/>
  <c r="M61" i="3"/>
  <c r="M62" i="3" a="1"/>
  <c r="M62" i="3"/>
  <c r="M63" i="3" a="1"/>
  <c r="M63" i="3"/>
  <c r="M64" i="3" a="1"/>
  <c r="M64" i="3"/>
  <c r="M65" i="3" a="1"/>
  <c r="M65" i="3"/>
  <c r="M66" i="3" a="1"/>
  <c r="M66" i="3"/>
  <c r="M67" i="3" a="1"/>
  <c r="M67" i="3"/>
  <c r="M68" i="3" a="1"/>
  <c r="M68" i="3"/>
  <c r="M69" i="3" a="1"/>
  <c r="M69" i="3"/>
  <c r="M70" i="3" a="1"/>
  <c r="M70" i="3"/>
  <c r="M71" i="3" a="1"/>
  <c r="M71" i="3"/>
  <c r="M72" i="3" a="1"/>
  <c r="M72" i="3"/>
  <c r="M73" i="3" a="1"/>
  <c r="M73" i="3"/>
  <c r="M74" i="3" a="1"/>
  <c r="M74" i="3"/>
  <c r="M75" i="3" a="1"/>
  <c r="M75" i="3"/>
  <c r="M76" i="3" a="1"/>
  <c r="M76" i="3"/>
  <c r="M77" i="3" a="1"/>
  <c r="M77" i="3"/>
  <c r="M78" i="3" a="1"/>
  <c r="M78" i="3"/>
  <c r="M79" i="3" a="1"/>
  <c r="M79" i="3"/>
  <c r="M80" i="3" a="1"/>
  <c r="M80" i="3"/>
  <c r="M81" i="3" a="1"/>
  <c r="M81" i="3"/>
  <c r="M82" i="3" a="1"/>
  <c r="M82" i="3"/>
  <c r="M83" i="3" a="1"/>
  <c r="M83" i="3"/>
  <c r="M84" i="3" a="1"/>
  <c r="M84" i="3"/>
  <c r="M85" i="3" a="1"/>
  <c r="M85" i="3"/>
  <c r="M86" i="3" a="1"/>
  <c r="M86" i="3"/>
  <c r="M87" i="3" a="1"/>
  <c r="M87" i="3"/>
  <c r="M88" i="3" a="1"/>
  <c r="M88" i="3"/>
  <c r="M89" i="3" a="1"/>
  <c r="M89" i="3"/>
  <c r="M90" i="3" a="1"/>
  <c r="M90" i="3"/>
  <c r="M91" i="3" a="1"/>
  <c r="M91" i="3"/>
  <c r="M92" i="3" a="1"/>
  <c r="M92" i="3"/>
  <c r="M93" i="3" a="1"/>
  <c r="M93" i="3"/>
  <c r="M94" i="3" a="1"/>
  <c r="M94" i="3"/>
  <c r="M95" i="3" a="1"/>
  <c r="M95" i="3"/>
  <c r="M96" i="3" a="1"/>
  <c r="M96" i="3"/>
  <c r="M97" i="3" a="1"/>
  <c r="M97" i="3"/>
  <c r="M98" i="3" a="1"/>
  <c r="M98" i="3"/>
  <c r="M99" i="3" a="1"/>
  <c r="M99" i="3"/>
  <c r="M100" i="3" a="1"/>
  <c r="M100" i="3"/>
  <c r="M101" i="3" a="1"/>
  <c r="M101" i="3"/>
  <c r="M102" i="3" a="1"/>
  <c r="M102" i="3"/>
  <c r="M103" i="3" a="1"/>
  <c r="M103" i="3"/>
  <c r="M104" i="3" a="1"/>
  <c r="M104" i="3"/>
  <c r="M105" i="3" a="1"/>
  <c r="M105" i="3"/>
  <c r="M106" i="3" a="1"/>
  <c r="M106" i="3"/>
  <c r="M107" i="3" a="1"/>
  <c r="M107" i="3"/>
  <c r="M108" i="3" a="1"/>
  <c r="M108" i="3"/>
  <c r="M109" i="3" a="1"/>
  <c r="M109" i="3"/>
  <c r="M110" i="3" a="1"/>
  <c r="M110" i="3"/>
  <c r="M111" i="3" a="1"/>
  <c r="M111" i="3"/>
  <c r="M112" i="3" a="1"/>
  <c r="M112" i="3"/>
  <c r="M113" i="3" a="1"/>
  <c r="M113" i="3"/>
  <c r="M114" i="3" a="1"/>
  <c r="M114" i="3"/>
  <c r="M115" i="3" a="1"/>
  <c r="M115" i="3"/>
  <c r="M116" i="3" a="1"/>
  <c r="M116" i="3"/>
  <c r="M117" i="3" a="1"/>
  <c r="M117" i="3"/>
  <c r="M118" i="3" a="1"/>
  <c r="M118" i="3"/>
  <c r="M119" i="3" a="1"/>
  <c r="M119" i="3"/>
  <c r="M120" i="3" a="1"/>
  <c r="M120" i="3"/>
  <c r="M121" i="3" a="1"/>
  <c r="M121" i="3"/>
  <c r="M122" i="3" a="1"/>
  <c r="M122" i="3"/>
  <c r="M123" i="3" a="1"/>
  <c r="M123" i="3"/>
  <c r="M124" i="3" a="1"/>
  <c r="M124" i="3"/>
  <c r="M125" i="3" a="1"/>
  <c r="M125" i="3"/>
  <c r="M126" i="3" a="1"/>
  <c r="M126" i="3"/>
  <c r="M127" i="3" a="1"/>
  <c r="M127" i="3"/>
  <c r="M128" i="3" a="1"/>
  <c r="M128" i="3"/>
  <c r="M129" i="3" a="1"/>
  <c r="M129" i="3"/>
  <c r="M130" i="3" a="1"/>
  <c r="M130" i="3"/>
  <c r="M131" i="3" a="1"/>
  <c r="M131" i="3"/>
  <c r="M132" i="3" a="1"/>
  <c r="M132" i="3"/>
  <c r="M133" i="3" a="1"/>
  <c r="M133" i="3"/>
  <c r="M134" i="3" a="1"/>
  <c r="M134" i="3"/>
  <c r="M135" i="3" a="1"/>
  <c r="M135" i="3"/>
  <c r="M136" i="3" a="1"/>
  <c r="M136" i="3"/>
  <c r="M137" i="3" a="1"/>
  <c r="M137" i="3"/>
  <c r="M138" i="3" a="1"/>
  <c r="M138" i="3"/>
  <c r="M139" i="3" a="1"/>
  <c r="M139" i="3"/>
  <c r="M140" i="3" a="1"/>
  <c r="M140" i="3"/>
  <c r="M141" i="3" a="1"/>
  <c r="M141" i="3"/>
  <c r="M142" i="3" a="1"/>
  <c r="M142" i="3"/>
  <c r="M143" i="3" a="1"/>
  <c r="M143" i="3"/>
  <c r="M144" i="3" a="1"/>
  <c r="M144" i="3"/>
  <c r="M145" i="3" a="1"/>
  <c r="M145" i="3"/>
  <c r="M146" i="3" a="1"/>
  <c r="M146" i="3"/>
  <c r="M147" i="3" a="1"/>
  <c r="M147" i="3"/>
  <c r="M148" i="3" a="1"/>
  <c r="M148" i="3"/>
  <c r="M149" i="3" a="1"/>
  <c r="M149" i="3"/>
  <c r="M150" i="3" a="1"/>
  <c r="M150" i="3"/>
  <c r="M151" i="3" a="1"/>
  <c r="M151" i="3"/>
  <c r="M152" i="3" a="1"/>
  <c r="M152" i="3"/>
  <c r="M153" i="3" a="1"/>
  <c r="M153" i="3"/>
  <c r="M154" i="3" a="1"/>
  <c r="M154" i="3"/>
  <c r="M155" i="3" a="1"/>
  <c r="M155" i="3"/>
  <c r="M156" i="3" a="1"/>
  <c r="M156" i="3"/>
  <c r="M157" i="3" a="1"/>
  <c r="M157" i="3"/>
  <c r="M158" i="3" a="1"/>
  <c r="M158" i="3"/>
  <c r="M159" i="3" a="1"/>
  <c r="M159" i="3"/>
  <c r="M160" i="3" a="1"/>
  <c r="M160" i="3"/>
  <c r="M161" i="3" a="1"/>
  <c r="M161" i="3"/>
  <c r="M162" i="3" a="1"/>
  <c r="M162" i="3"/>
  <c r="M163" i="3" a="1"/>
  <c r="M163" i="3"/>
  <c r="M164" i="3" a="1"/>
  <c r="M164" i="3"/>
  <c r="M165" i="3" a="1"/>
  <c r="M165" i="3"/>
  <c r="M166" i="3" a="1"/>
  <c r="M166" i="3"/>
  <c r="M167" i="3" a="1"/>
  <c r="M167" i="3"/>
  <c r="M168" i="3" a="1"/>
  <c r="M168" i="3"/>
  <c r="M169" i="3" a="1"/>
  <c r="M169" i="3"/>
  <c r="M170" i="3" a="1"/>
  <c r="M170" i="3"/>
  <c r="M171" i="3" a="1"/>
  <c r="M171" i="3"/>
  <c r="M172" i="3" a="1"/>
  <c r="M172" i="3"/>
  <c r="M173" i="3" a="1"/>
  <c r="M173" i="3"/>
  <c r="M174" i="3" a="1"/>
  <c r="M174" i="3"/>
  <c r="M175" i="3" a="1"/>
  <c r="M175" i="3"/>
  <c r="M176" i="3" a="1"/>
  <c r="M176" i="3"/>
  <c r="M177" i="3" a="1"/>
  <c r="M177" i="3"/>
  <c r="M178" i="3" a="1"/>
  <c r="M178" i="3"/>
  <c r="M179" i="3" a="1"/>
  <c r="M179" i="3"/>
  <c r="M180" i="3" a="1"/>
  <c r="M180" i="3"/>
  <c r="M181" i="3" a="1"/>
  <c r="M181" i="3"/>
  <c r="M182" i="3" a="1"/>
  <c r="M182" i="3"/>
  <c r="M183" i="3" a="1"/>
  <c r="M183" i="3"/>
  <c r="M184" i="3" a="1"/>
  <c r="M184" i="3"/>
  <c r="M185" i="3" a="1"/>
  <c r="M185" i="3"/>
  <c r="M186" i="3" a="1"/>
  <c r="M186" i="3"/>
  <c r="M187" i="3" a="1"/>
  <c r="M187" i="3"/>
  <c r="M188" i="3" a="1"/>
  <c r="M188" i="3"/>
  <c r="M189" i="3" a="1"/>
  <c r="M189" i="3"/>
  <c r="M190" i="3" a="1"/>
  <c r="M190" i="3"/>
  <c r="M191" i="3" a="1"/>
  <c r="M191" i="3"/>
  <c r="M192" i="3" a="1"/>
  <c r="M192" i="3"/>
  <c r="M193" i="3" a="1"/>
  <c r="M193" i="3"/>
  <c r="M194" i="3" a="1"/>
  <c r="M194" i="3"/>
  <c r="M195" i="3" a="1"/>
  <c r="M195" i="3"/>
  <c r="M196" i="3" a="1"/>
  <c r="M196" i="3"/>
  <c r="M197" i="3" a="1"/>
  <c r="M197" i="3"/>
  <c r="M198" i="3" a="1"/>
  <c r="M198" i="3"/>
  <c r="M199" i="3" a="1"/>
  <c r="M199" i="3"/>
  <c r="M200" i="3" a="1"/>
  <c r="M200" i="3"/>
  <c r="M201" i="3" a="1"/>
  <c r="M201" i="3"/>
  <c r="M202" i="3" a="1"/>
  <c r="M202" i="3"/>
  <c r="M203" i="3" a="1"/>
  <c r="M203" i="3"/>
  <c r="M204" i="3" a="1"/>
  <c r="M204" i="3"/>
  <c r="M205" i="3" a="1"/>
  <c r="M205" i="3"/>
  <c r="M206" i="3" a="1"/>
  <c r="M206" i="3"/>
  <c r="M207" i="3" a="1"/>
  <c r="M207" i="3"/>
  <c r="M208" i="3" a="1"/>
  <c r="M208" i="3"/>
  <c r="M209" i="3" a="1"/>
  <c r="M209" i="3"/>
  <c r="M210" i="3" a="1"/>
  <c r="M210" i="3"/>
  <c r="M211" i="3" a="1"/>
  <c r="M211" i="3"/>
  <c r="M212" i="3" a="1"/>
  <c r="M212" i="3"/>
  <c r="M213" i="3" a="1"/>
  <c r="M213" i="3"/>
  <c r="M214" i="3" a="1"/>
  <c r="M214" i="3"/>
  <c r="M215" i="3" a="1"/>
  <c r="M215" i="3"/>
  <c r="M216" i="3" a="1"/>
  <c r="M216" i="3"/>
  <c r="M217" i="3" a="1"/>
  <c r="M217" i="3"/>
  <c r="M218" i="3" a="1"/>
  <c r="M218" i="3"/>
  <c r="M219" i="3" a="1"/>
  <c r="M219" i="3"/>
  <c r="M220" i="3" a="1"/>
  <c r="M220" i="3"/>
  <c r="M221" i="3" a="1"/>
  <c r="M221" i="3"/>
  <c r="M222" i="3" a="1"/>
  <c r="M222" i="3"/>
  <c r="M223" i="3" a="1"/>
  <c r="M223" i="3"/>
  <c r="M224" i="3" a="1"/>
  <c r="M224" i="3"/>
  <c r="M225" i="3" a="1"/>
  <c r="M225" i="3"/>
  <c r="M226" i="3" a="1"/>
  <c r="M226" i="3"/>
  <c r="M227" i="3" a="1"/>
  <c r="M227" i="3"/>
  <c r="M228" i="3" a="1"/>
  <c r="M228" i="3"/>
  <c r="M229" i="3" a="1"/>
  <c r="M229" i="3"/>
  <c r="M230" i="3" a="1"/>
  <c r="M230" i="3"/>
  <c r="M231" i="3" a="1"/>
  <c r="M231" i="3"/>
  <c r="M232" i="3" a="1"/>
  <c r="M232" i="3"/>
  <c r="M233" i="3" a="1"/>
  <c r="M233" i="3"/>
  <c r="M234" i="3" a="1"/>
  <c r="M234" i="3"/>
  <c r="M235" i="3" a="1"/>
  <c r="M235" i="3"/>
  <c r="M236" i="3" a="1"/>
  <c r="M236" i="3"/>
  <c r="M237" i="3" a="1"/>
  <c r="M237" i="3"/>
  <c r="M238" i="3" a="1"/>
  <c r="M238" i="3"/>
  <c r="M239" i="3" a="1"/>
  <c r="M239" i="3"/>
  <c r="M240" i="3" a="1"/>
  <c r="M240" i="3"/>
  <c r="M241" i="3" a="1"/>
  <c r="M241" i="3"/>
  <c r="M242" i="3" a="1"/>
  <c r="M242" i="3"/>
  <c r="M243" i="3" a="1"/>
  <c r="M243" i="3"/>
  <c r="M244" i="3" a="1"/>
  <c r="M244" i="3"/>
  <c r="M245" i="3" a="1"/>
  <c r="M245" i="3"/>
  <c r="M246" i="3" a="1"/>
  <c r="M246" i="3"/>
  <c r="M247" i="3" a="1"/>
  <c r="M247" i="3"/>
  <c r="M248" i="3" a="1"/>
  <c r="M248" i="3"/>
  <c r="M249" i="3" a="1"/>
  <c r="M249" i="3"/>
  <c r="M250" i="3" a="1"/>
  <c r="M250" i="3"/>
  <c r="M251" i="3" a="1"/>
  <c r="M251" i="3"/>
  <c r="M252" i="3" a="1"/>
  <c r="M252" i="3"/>
  <c r="M253" i="3" a="1"/>
  <c r="M253" i="3"/>
  <c r="M254" i="3" a="1"/>
  <c r="M254" i="3"/>
  <c r="M255" i="3" a="1"/>
  <c r="M255" i="3"/>
  <c r="M256" i="3" a="1"/>
  <c r="M256" i="3"/>
  <c r="M257" i="3" a="1"/>
  <c r="M257" i="3"/>
  <c r="M258" i="3" a="1"/>
  <c r="M258" i="3"/>
  <c r="M259" i="3" a="1"/>
  <c r="M259" i="3"/>
  <c r="M260" i="3" a="1"/>
  <c r="M260" i="3"/>
  <c r="M261" i="3" a="1"/>
  <c r="M261" i="3"/>
  <c r="M262" i="3" a="1"/>
  <c r="M262" i="3"/>
  <c r="M263" i="3" a="1"/>
  <c r="M263" i="3"/>
  <c r="M264" i="3" a="1"/>
  <c r="M264" i="3"/>
  <c r="M265" i="3" a="1"/>
  <c r="M265" i="3"/>
  <c r="M266" i="3" a="1"/>
  <c r="M266" i="3"/>
  <c r="M267" i="3" a="1"/>
  <c r="M267" i="3"/>
  <c r="M268" i="3" a="1"/>
  <c r="M268" i="3"/>
  <c r="M269" i="3" a="1"/>
  <c r="M269" i="3"/>
  <c r="M270" i="3" a="1"/>
  <c r="M270" i="3"/>
  <c r="M271" i="3" a="1"/>
  <c r="M271" i="3"/>
  <c r="M272" i="3" a="1"/>
  <c r="M272" i="3"/>
  <c r="M273" i="3" a="1"/>
  <c r="M273" i="3"/>
  <c r="M274" i="3" a="1"/>
  <c r="M274" i="3"/>
  <c r="M275" i="3" a="1"/>
  <c r="M275" i="3"/>
  <c r="M276" i="3" a="1"/>
  <c r="M276" i="3"/>
  <c r="M277" i="3" a="1"/>
  <c r="M277" i="3"/>
  <c r="M278" i="3" a="1"/>
  <c r="M278" i="3"/>
  <c r="M279" i="3" a="1"/>
  <c r="M279" i="3"/>
  <c r="M280" i="3" a="1"/>
  <c r="M280" i="3"/>
  <c r="M281" i="3" a="1"/>
  <c r="M281" i="3"/>
  <c r="M282" i="3" a="1"/>
  <c r="M282" i="3"/>
  <c r="M283" i="3" a="1"/>
  <c r="M283" i="3"/>
  <c r="M284" i="3" a="1"/>
  <c r="M284" i="3"/>
  <c r="M285" i="3" a="1"/>
  <c r="M285" i="3"/>
  <c r="M286" i="3" a="1"/>
  <c r="M286" i="3"/>
  <c r="M287" i="3" a="1"/>
  <c r="M287" i="3"/>
  <c r="M288" i="3" a="1"/>
  <c r="M288" i="3"/>
  <c r="M289" i="3" a="1"/>
  <c r="M289" i="3"/>
  <c r="M290" i="3" a="1"/>
  <c r="M290" i="3"/>
  <c r="M291" i="3" a="1"/>
  <c r="M291" i="3"/>
  <c r="M292" i="3" a="1"/>
  <c r="M292" i="3"/>
  <c r="M293" i="3" a="1"/>
  <c r="M293" i="3"/>
  <c r="M294" i="3" a="1"/>
  <c r="M294" i="3"/>
  <c r="M295" i="3" a="1"/>
  <c r="M295" i="3"/>
  <c r="M296" i="3" a="1"/>
  <c r="M296" i="3"/>
  <c r="M297" i="3" a="1"/>
  <c r="M297" i="3"/>
  <c r="M298" i="3" a="1"/>
  <c r="M298" i="3"/>
  <c r="M299" i="3" a="1"/>
  <c r="M299" i="3"/>
  <c r="M300" i="3" a="1"/>
  <c r="M300" i="3"/>
  <c r="M301" i="3" a="1"/>
  <c r="M301" i="3"/>
  <c r="M302" i="3" a="1"/>
  <c r="M302" i="3"/>
  <c r="M303" i="3" a="1"/>
  <c r="M303" i="3"/>
  <c r="M304" i="3" a="1"/>
  <c r="M304" i="3"/>
  <c r="M305" i="3" a="1"/>
  <c r="M305" i="3"/>
  <c r="M306" i="3" a="1"/>
  <c r="M306" i="3"/>
  <c r="M307" i="3" a="1"/>
  <c r="M307" i="3"/>
  <c r="M308" i="3" a="1"/>
  <c r="M308" i="3"/>
  <c r="M309" i="3" a="1"/>
  <c r="M309" i="3"/>
  <c r="M310" i="3" a="1"/>
  <c r="M310" i="3"/>
  <c r="M311" i="3" a="1"/>
  <c r="M311" i="3"/>
  <c r="M312" i="3" a="1"/>
  <c r="M312" i="3"/>
  <c r="M313" i="3" a="1"/>
  <c r="M313" i="3"/>
  <c r="M314" i="3" a="1"/>
  <c r="M314" i="3"/>
  <c r="M315" i="3" a="1"/>
  <c r="M315" i="3"/>
  <c r="M316" i="3" a="1"/>
  <c r="M316" i="3"/>
  <c r="M317" i="3" a="1"/>
  <c r="M317" i="3"/>
  <c r="M318" i="3" a="1"/>
  <c r="M318" i="3"/>
  <c r="M319" i="3" a="1"/>
  <c r="M319" i="3"/>
  <c r="M320" i="3" a="1"/>
  <c r="M320" i="3"/>
  <c r="M321" i="3" a="1"/>
  <c r="M321" i="3"/>
  <c r="M322" i="3" a="1"/>
  <c r="M322" i="3"/>
  <c r="M323" i="3" a="1"/>
  <c r="M323" i="3"/>
  <c r="M324" i="3" a="1"/>
  <c r="M324" i="3"/>
  <c r="M325" i="3" a="1"/>
  <c r="M325" i="3"/>
  <c r="M326" i="3" a="1"/>
  <c r="M326" i="3"/>
  <c r="M327" i="3" a="1"/>
  <c r="M327" i="3"/>
  <c r="M328" i="3" a="1"/>
  <c r="M328" i="3"/>
  <c r="M329" i="3" a="1"/>
  <c r="M329" i="3"/>
  <c r="M330" i="3" a="1"/>
  <c r="M330" i="3"/>
  <c r="M331" i="3" a="1"/>
  <c r="M331" i="3"/>
  <c r="M332" i="3" a="1"/>
  <c r="M332" i="3"/>
  <c r="M333" i="3" a="1"/>
  <c r="M333" i="3"/>
  <c r="M334" i="3" a="1"/>
  <c r="M334" i="3"/>
  <c r="M335" i="3" a="1"/>
  <c r="M335" i="3"/>
  <c r="M336" i="3" a="1"/>
  <c r="M336" i="3"/>
  <c r="M337" i="3" a="1"/>
  <c r="M337" i="3"/>
  <c r="M338" i="3" a="1"/>
  <c r="M338" i="3"/>
  <c r="M339" i="3" a="1"/>
  <c r="M339" i="3"/>
  <c r="M340" i="3" a="1"/>
  <c r="M340" i="3"/>
  <c r="M341" i="3" a="1"/>
  <c r="M341" i="3"/>
  <c r="M342" i="3" a="1"/>
  <c r="M342" i="3"/>
  <c r="M343" i="3" a="1"/>
  <c r="M343" i="3"/>
  <c r="M344" i="3" a="1"/>
  <c r="M344" i="3"/>
  <c r="M345" i="3" a="1"/>
  <c r="M345" i="3"/>
  <c r="M346" i="3" a="1"/>
  <c r="M346" i="3"/>
  <c r="M347" i="3" a="1"/>
  <c r="M347" i="3"/>
  <c r="M348" i="3" a="1"/>
  <c r="M348" i="3"/>
  <c r="M349" i="3" a="1"/>
  <c r="M349" i="3"/>
  <c r="M350" i="3" a="1"/>
  <c r="M350" i="3"/>
  <c r="M351" i="3" a="1"/>
  <c r="M351" i="3"/>
  <c r="M352" i="3" a="1"/>
  <c r="M352" i="3"/>
  <c r="M353" i="3" a="1"/>
  <c r="M353" i="3"/>
  <c r="M354" i="3" a="1"/>
  <c r="M354" i="3"/>
  <c r="M355" i="3" a="1"/>
  <c r="M355" i="3"/>
  <c r="M356" i="3" a="1"/>
  <c r="M356" i="3"/>
  <c r="M357" i="3" a="1"/>
  <c r="M357" i="3"/>
  <c r="M358" i="3" a="1"/>
  <c r="M358" i="3"/>
  <c r="M359" i="3" a="1"/>
  <c r="M359" i="3"/>
  <c r="M360" i="3" a="1"/>
  <c r="M360" i="3"/>
  <c r="M361" i="3" a="1"/>
  <c r="M361" i="3"/>
  <c r="M362" i="3" a="1"/>
  <c r="M362" i="3"/>
  <c r="M363" i="3" a="1"/>
  <c r="M363" i="3"/>
  <c r="M364" i="3" a="1"/>
  <c r="M364" i="3"/>
  <c r="M365" i="3" a="1"/>
  <c r="M365" i="3"/>
  <c r="M366" i="3" a="1"/>
  <c r="M366" i="3"/>
  <c r="M367" i="3" a="1"/>
  <c r="M367" i="3"/>
  <c r="M368" i="3" a="1"/>
  <c r="M368" i="3"/>
  <c r="M369" i="3" a="1"/>
  <c r="M369" i="3"/>
  <c r="M370" i="3" a="1"/>
  <c r="M370" i="3"/>
  <c r="M371" i="3" a="1"/>
  <c r="M371" i="3"/>
  <c r="M372" i="3" a="1"/>
  <c r="M372" i="3"/>
  <c r="M373" i="3" a="1"/>
  <c r="M373" i="3"/>
  <c r="M374" i="3" a="1"/>
  <c r="M374" i="3"/>
  <c r="M375" i="3" a="1"/>
  <c r="M375" i="3"/>
  <c r="M376" i="3" a="1"/>
  <c r="M376" i="3"/>
  <c r="M377" i="3" a="1"/>
  <c r="M377" i="3"/>
  <c r="M378" i="3" a="1"/>
  <c r="M378" i="3"/>
  <c r="M379" i="3" a="1"/>
  <c r="M379" i="3"/>
  <c r="M380" i="3" a="1"/>
  <c r="M380" i="3"/>
  <c r="M381" i="3" a="1"/>
  <c r="M381" i="3"/>
  <c r="M382" i="3" a="1"/>
  <c r="M382" i="3"/>
  <c r="M383" i="3" a="1"/>
  <c r="M383" i="3"/>
  <c r="M384" i="3" a="1"/>
  <c r="M384" i="3"/>
  <c r="M385" i="3" a="1"/>
  <c r="M385" i="3"/>
  <c r="M386" i="3" a="1"/>
  <c r="M386" i="3"/>
  <c r="M387" i="3" a="1"/>
  <c r="M387" i="3"/>
  <c r="M388" i="3" a="1"/>
  <c r="M388" i="3"/>
  <c r="M389" i="3" a="1"/>
  <c r="M389" i="3"/>
  <c r="M390" i="3" a="1"/>
  <c r="M390" i="3"/>
  <c r="M391" i="3" a="1"/>
  <c r="M391" i="3"/>
  <c r="M392" i="3" a="1"/>
  <c r="M392" i="3"/>
  <c r="M393" i="3" a="1"/>
  <c r="M393" i="3"/>
  <c r="M394" i="3" a="1"/>
  <c r="M394" i="3"/>
  <c r="M395" i="3" a="1"/>
  <c r="M395" i="3"/>
  <c r="M396" i="3" a="1"/>
  <c r="M396" i="3"/>
  <c r="M397" i="3" a="1"/>
  <c r="M397" i="3"/>
  <c r="M398" i="3" a="1"/>
  <c r="M398" i="3"/>
  <c r="M399" i="3" a="1"/>
  <c r="M399" i="3"/>
  <c r="M400" i="3" a="1"/>
  <c r="M400" i="3"/>
  <c r="M401" i="3" a="1"/>
  <c r="M401" i="3"/>
  <c r="M402" i="3" a="1"/>
  <c r="M402" i="3"/>
  <c r="M403" i="3" a="1"/>
  <c r="M403" i="3"/>
  <c r="M404" i="3" a="1"/>
  <c r="M404" i="3"/>
  <c r="M405" i="3" a="1"/>
  <c r="M405" i="3"/>
  <c r="M406" i="3" a="1"/>
  <c r="M406" i="3"/>
  <c r="M407" i="3" a="1"/>
  <c r="M407" i="3"/>
  <c r="M408" i="3" a="1"/>
  <c r="M408" i="3"/>
  <c r="M409" i="3" a="1"/>
  <c r="M409" i="3"/>
  <c r="M410" i="3" a="1"/>
  <c r="M410" i="3"/>
  <c r="M411" i="3" a="1"/>
  <c r="M411" i="3"/>
  <c r="M412" i="3" a="1"/>
  <c r="M412" i="3"/>
  <c r="M413" i="3" a="1"/>
  <c r="M413" i="3"/>
  <c r="M414" i="3" a="1"/>
  <c r="M414" i="3"/>
  <c r="M415" i="3" a="1"/>
  <c r="M415" i="3"/>
  <c r="M416" i="3" a="1"/>
  <c r="M416" i="3"/>
  <c r="M417" i="3" a="1"/>
  <c r="M417" i="3"/>
  <c r="M418" i="3" a="1"/>
  <c r="M418" i="3"/>
  <c r="M419" i="3" a="1"/>
  <c r="M419" i="3"/>
  <c r="M420" i="3" a="1"/>
  <c r="M420" i="3"/>
  <c r="M421" i="3" a="1"/>
  <c r="M421" i="3"/>
  <c r="M422" i="3" a="1"/>
  <c r="M422" i="3"/>
  <c r="M423" i="3" a="1"/>
  <c r="M423" i="3"/>
  <c r="M424" i="3" a="1"/>
  <c r="M424" i="3"/>
  <c r="M425" i="3" a="1"/>
  <c r="M425" i="3"/>
  <c r="M426" i="3" a="1"/>
  <c r="M426" i="3"/>
  <c r="M427" i="3" a="1"/>
  <c r="M427" i="3"/>
  <c r="M428" i="3" a="1"/>
  <c r="M428" i="3"/>
  <c r="M429" i="3" a="1"/>
  <c r="M429" i="3"/>
  <c r="M430" i="3" a="1"/>
  <c r="M430" i="3"/>
  <c r="M431" i="3" a="1"/>
  <c r="M431" i="3"/>
  <c r="M432" i="3" a="1"/>
  <c r="M432" i="3"/>
  <c r="M433" i="3" a="1"/>
  <c r="M433" i="3"/>
  <c r="M434" i="3" a="1"/>
  <c r="M434" i="3"/>
  <c r="M435" i="3" a="1"/>
  <c r="M435" i="3"/>
  <c r="M436" i="3" a="1"/>
  <c r="M436" i="3"/>
  <c r="M437" i="3" a="1"/>
  <c r="M437" i="3"/>
  <c r="M438" i="3" a="1"/>
  <c r="M438" i="3"/>
  <c r="M439" i="3" a="1"/>
  <c r="M439" i="3"/>
  <c r="M440" i="3" a="1"/>
  <c r="M440" i="3"/>
  <c r="M441" i="3" a="1"/>
  <c r="M441" i="3"/>
  <c r="M442" i="3" a="1"/>
  <c r="M442" i="3"/>
  <c r="M443" i="3" a="1"/>
  <c r="M443" i="3"/>
  <c r="M444" i="3" a="1"/>
  <c r="M444" i="3"/>
  <c r="M445" i="3" a="1"/>
  <c r="M445" i="3"/>
  <c r="M446" i="3" a="1"/>
  <c r="M446" i="3"/>
  <c r="M447" i="3" a="1"/>
  <c r="M447" i="3"/>
  <c r="M448" i="3" a="1"/>
  <c r="M448" i="3"/>
  <c r="M449" i="3" a="1"/>
  <c r="M449" i="3"/>
  <c r="M450" i="3" a="1"/>
  <c r="M450" i="3"/>
  <c r="M451" i="3" a="1"/>
  <c r="M451" i="3"/>
  <c r="M452" i="3" a="1"/>
  <c r="M452" i="3"/>
  <c r="M453" i="3" a="1"/>
  <c r="M453" i="3"/>
  <c r="M454" i="3" a="1"/>
  <c r="M454" i="3"/>
  <c r="M455" i="3" a="1"/>
  <c r="M455" i="3"/>
  <c r="M456" i="3" a="1"/>
  <c r="M456" i="3"/>
  <c r="M457" i="3" a="1"/>
  <c r="M457" i="3"/>
  <c r="M458" i="3" a="1"/>
  <c r="M458" i="3"/>
  <c r="M459" i="3" a="1"/>
  <c r="M459" i="3"/>
  <c r="M460" i="3" a="1"/>
  <c r="M460" i="3"/>
  <c r="M461" i="3" a="1"/>
  <c r="M461" i="3"/>
  <c r="M462" i="3" a="1"/>
  <c r="M462" i="3"/>
  <c r="M463" i="3" a="1"/>
  <c r="M463" i="3"/>
  <c r="M464" i="3" a="1"/>
  <c r="M464" i="3"/>
  <c r="M465" i="3" a="1"/>
  <c r="M465" i="3"/>
  <c r="M466" i="3" a="1"/>
  <c r="M466" i="3"/>
  <c r="M467" i="3" a="1"/>
  <c r="M467" i="3"/>
  <c r="M468" i="3" a="1"/>
  <c r="M468" i="3"/>
  <c r="M469" i="3" a="1"/>
  <c r="M469" i="3"/>
  <c r="M470" i="3" a="1"/>
  <c r="M470" i="3"/>
  <c r="M471" i="3" a="1"/>
  <c r="M471" i="3"/>
  <c r="M472" i="3" a="1"/>
  <c r="M472" i="3"/>
  <c r="M473" i="3" a="1"/>
  <c r="M473" i="3"/>
  <c r="M474" i="3" a="1"/>
  <c r="M474" i="3"/>
  <c r="M475" i="3" a="1"/>
  <c r="M475" i="3"/>
  <c r="M476" i="3" a="1"/>
  <c r="M476" i="3"/>
  <c r="M477" i="3" a="1"/>
  <c r="M477" i="3"/>
  <c r="M478" i="3" a="1"/>
  <c r="M478" i="3"/>
  <c r="M479" i="3" a="1"/>
  <c r="M479" i="3"/>
  <c r="M480" i="3" a="1"/>
  <c r="M480" i="3"/>
  <c r="M481" i="3" a="1"/>
  <c r="M481" i="3"/>
  <c r="M482" i="3" a="1"/>
  <c r="M482" i="3"/>
  <c r="M483" i="3" a="1"/>
  <c r="M483" i="3"/>
  <c r="M484" i="3" a="1"/>
  <c r="M484" i="3"/>
  <c r="M485" i="3" a="1"/>
  <c r="M485" i="3"/>
  <c r="M486" i="3" a="1"/>
  <c r="M486" i="3"/>
  <c r="M487" i="3" a="1"/>
  <c r="M487" i="3"/>
  <c r="M488" i="3" a="1"/>
  <c r="M488" i="3"/>
  <c r="M489" i="3" a="1"/>
  <c r="M489" i="3"/>
  <c r="M490" i="3" a="1"/>
  <c r="M490" i="3"/>
  <c r="M491" i="3" a="1"/>
  <c r="M491" i="3"/>
  <c r="M492" i="3" a="1"/>
  <c r="M492" i="3"/>
  <c r="M493" i="3" a="1"/>
  <c r="M493" i="3"/>
  <c r="M494" i="3" a="1"/>
  <c r="M494" i="3"/>
  <c r="M495" i="3" a="1"/>
  <c r="M495" i="3"/>
  <c r="M496" i="3" a="1"/>
  <c r="M496" i="3"/>
  <c r="M497" i="3" a="1"/>
  <c r="M497" i="3"/>
  <c r="M498" i="3" a="1"/>
  <c r="M498" i="3"/>
  <c r="M499" i="3" a="1"/>
  <c r="M499" i="3"/>
  <c r="M500" i="3" a="1"/>
  <c r="M500" i="3"/>
  <c r="M501" i="3" a="1"/>
  <c r="M501" i="3"/>
  <c r="M502" i="3" a="1"/>
  <c r="M502" i="3"/>
  <c r="M503" i="3" a="1"/>
  <c r="M503" i="3"/>
  <c r="M504" i="3" a="1"/>
  <c r="M504" i="3"/>
  <c r="M505" i="3" a="1"/>
  <c r="M505" i="3"/>
  <c r="M506" i="3" a="1"/>
  <c r="M506" i="3"/>
  <c r="M507" i="3" a="1"/>
  <c r="M507" i="3"/>
  <c r="M508" i="3" a="1"/>
  <c r="M508" i="3"/>
  <c r="M509" i="3" a="1"/>
  <c r="M509" i="3"/>
  <c r="B35" i="3"/>
  <c r="B10" i="1"/>
  <c r="F2" i="1"/>
  <c r="H2" i="1"/>
  <c r="F3" i="1"/>
  <c r="H3" i="1"/>
  <c r="G2" i="1"/>
  <c r="L2" i="1"/>
  <c r="G3" i="1"/>
  <c r="I3" i="1"/>
  <c r="K3" i="1"/>
  <c r="J3" i="1"/>
  <c r="M3" i="1"/>
  <c r="F4" i="1"/>
  <c r="E2" i="1"/>
  <c r="E3" i="1"/>
  <c r="B10" i="3"/>
  <c r="B12" i="6"/>
  <c r="L3" i="1"/>
  <c r="E4" i="1"/>
  <c r="H4" i="1"/>
  <c r="G4" i="1"/>
  <c r="I4" i="1"/>
  <c r="K4" i="1"/>
  <c r="J4" i="1"/>
  <c r="M4" i="1"/>
  <c r="F5" i="1"/>
  <c r="L4" i="1"/>
  <c r="E5" i="1"/>
  <c r="H5" i="1"/>
  <c r="G5" i="1"/>
  <c r="I5" i="1"/>
  <c r="K5" i="1"/>
  <c r="J5" i="1"/>
  <c r="M5" i="1"/>
  <c r="F6" i="1"/>
  <c r="L5" i="1"/>
  <c r="E6" i="1"/>
  <c r="H6" i="1"/>
  <c r="G6" i="1"/>
  <c r="I6" i="1"/>
  <c r="K6" i="1"/>
  <c r="J6" i="1"/>
  <c r="M6" i="1"/>
  <c r="F7" i="1"/>
  <c r="L6" i="1"/>
  <c r="E7" i="1"/>
  <c r="H7" i="1"/>
  <c r="G7" i="1"/>
  <c r="I7" i="1"/>
  <c r="K7" i="1"/>
  <c r="J7" i="1"/>
  <c r="M7" i="1"/>
  <c r="F8" i="1"/>
  <c r="L7" i="1"/>
  <c r="E8" i="1"/>
  <c r="H8" i="1"/>
  <c r="G8" i="1"/>
  <c r="I8" i="1"/>
  <c r="K8" i="1"/>
  <c r="J8" i="1"/>
  <c r="M8" i="1"/>
  <c r="F9" i="1"/>
  <c r="L8" i="1"/>
  <c r="E9" i="1"/>
  <c r="H9" i="1"/>
  <c r="G9" i="1"/>
  <c r="I9" i="1"/>
  <c r="K9" i="1"/>
  <c r="J9" i="1"/>
  <c r="M9" i="1"/>
  <c r="F10" i="1"/>
  <c r="L9" i="1"/>
  <c r="E10" i="1"/>
  <c r="H10" i="1"/>
  <c r="G10" i="1"/>
  <c r="I10" i="1"/>
  <c r="K10" i="1"/>
  <c r="J10" i="1"/>
  <c r="M10" i="1"/>
  <c r="F11" i="1"/>
  <c r="L10" i="1"/>
  <c r="E11" i="1"/>
  <c r="H11" i="1"/>
  <c r="G11" i="1"/>
  <c r="I11" i="1"/>
  <c r="K11" i="1"/>
  <c r="J11" i="1"/>
  <c r="M11" i="1"/>
  <c r="F12" i="1"/>
  <c r="L11" i="1"/>
  <c r="E12" i="1"/>
  <c r="H12" i="1"/>
  <c r="G12" i="1"/>
  <c r="I12" i="1"/>
  <c r="K12" i="1"/>
  <c r="J12" i="1"/>
  <c r="M12" i="1"/>
  <c r="F13" i="1"/>
  <c r="L12" i="1"/>
  <c r="E13" i="1"/>
  <c r="H13" i="1"/>
  <c r="G13" i="1"/>
  <c r="I13" i="1"/>
  <c r="K13" i="1"/>
  <c r="J13" i="1"/>
  <c r="M13" i="1"/>
  <c r="F14" i="1"/>
  <c r="L13" i="1"/>
  <c r="E14" i="1"/>
  <c r="H14" i="1"/>
  <c r="G14" i="1"/>
  <c r="I14" i="1"/>
  <c r="K14" i="1"/>
  <c r="J14" i="1"/>
  <c r="M14" i="1"/>
  <c r="F15" i="1"/>
  <c r="L14" i="1"/>
  <c r="E15" i="1"/>
  <c r="H15" i="1"/>
  <c r="G15" i="1"/>
  <c r="I15" i="1"/>
  <c r="K15" i="1"/>
  <c r="J15" i="1"/>
  <c r="M15" i="1"/>
  <c r="F16" i="1"/>
  <c r="L15" i="1"/>
  <c r="E16" i="1"/>
  <c r="H16" i="1"/>
  <c r="G16" i="1"/>
  <c r="I16" i="1"/>
  <c r="K16" i="1"/>
  <c r="J16" i="1"/>
  <c r="M16" i="1"/>
  <c r="F17" i="1"/>
  <c r="L16" i="1"/>
  <c r="E17" i="1"/>
  <c r="H17" i="1"/>
  <c r="G17" i="1"/>
  <c r="I17" i="1"/>
  <c r="K17" i="1"/>
  <c r="J17" i="1"/>
  <c r="M17" i="1"/>
  <c r="F18" i="1"/>
  <c r="L17" i="1"/>
  <c r="E18" i="1"/>
  <c r="H18" i="1"/>
  <c r="G18" i="1"/>
  <c r="I18" i="1"/>
  <c r="K18" i="1"/>
  <c r="J18" i="1"/>
  <c r="M18" i="1"/>
  <c r="F19" i="1"/>
  <c r="L18" i="1"/>
  <c r="E19" i="1"/>
  <c r="H19" i="1"/>
  <c r="G19" i="1"/>
  <c r="I19" i="1"/>
  <c r="K19" i="1"/>
  <c r="J19" i="1"/>
  <c r="M19" i="1"/>
  <c r="F20" i="1"/>
  <c r="L19" i="1"/>
  <c r="E20" i="1"/>
  <c r="H20" i="1"/>
  <c r="G20" i="1"/>
  <c r="I20" i="1"/>
  <c r="K20" i="1"/>
  <c r="J20" i="1"/>
  <c r="M20" i="1"/>
  <c r="F21" i="1"/>
  <c r="L20" i="1"/>
  <c r="E21" i="1"/>
  <c r="H21" i="1"/>
  <c r="G21" i="1"/>
  <c r="I21" i="1"/>
  <c r="K21" i="1"/>
  <c r="J21" i="1"/>
  <c r="M21" i="1"/>
  <c r="F22" i="1"/>
  <c r="L21" i="1"/>
  <c r="E22" i="1"/>
  <c r="H22" i="1"/>
  <c r="G22" i="1"/>
  <c r="I22" i="1"/>
  <c r="K22" i="1"/>
  <c r="J22" i="1"/>
  <c r="M22" i="1"/>
  <c r="F23" i="1"/>
  <c r="L22" i="1"/>
  <c r="E23" i="1"/>
  <c r="H23" i="1"/>
  <c r="G23" i="1"/>
  <c r="I23" i="1"/>
  <c r="K23" i="1"/>
  <c r="J23" i="1"/>
  <c r="M23" i="1"/>
  <c r="F24" i="1"/>
  <c r="L23" i="1"/>
  <c r="E24" i="1"/>
  <c r="H24" i="1"/>
  <c r="G24" i="1"/>
  <c r="I24" i="1"/>
  <c r="K24" i="1"/>
  <c r="J24" i="1"/>
  <c r="M24" i="1"/>
  <c r="F25" i="1"/>
  <c r="L24" i="1"/>
  <c r="E25" i="1"/>
  <c r="H25" i="1"/>
  <c r="G25" i="1"/>
  <c r="I25" i="1"/>
  <c r="K25" i="1"/>
  <c r="J25" i="1"/>
  <c r="M25" i="1"/>
  <c r="F26" i="1"/>
  <c r="L25" i="1"/>
  <c r="E26" i="1"/>
  <c r="H26" i="1"/>
  <c r="G26" i="1"/>
  <c r="I26" i="1"/>
  <c r="K26" i="1"/>
  <c r="J26" i="1"/>
  <c r="M26" i="1"/>
  <c r="F27" i="1"/>
  <c r="L26" i="1"/>
  <c r="E27" i="1"/>
  <c r="H27" i="1"/>
  <c r="G27" i="1"/>
  <c r="I27" i="1"/>
  <c r="K27" i="1"/>
  <c r="J27" i="1"/>
  <c r="M27" i="1"/>
  <c r="F28" i="1"/>
  <c r="L27" i="1"/>
  <c r="E28" i="1"/>
  <c r="H28" i="1"/>
  <c r="G28" i="1"/>
  <c r="I28" i="1"/>
  <c r="K28" i="1"/>
  <c r="J28" i="1"/>
  <c r="M28" i="1"/>
  <c r="F29" i="1"/>
  <c r="L28" i="1"/>
  <c r="E29" i="1"/>
  <c r="H29" i="1"/>
  <c r="G29" i="1"/>
  <c r="I29" i="1"/>
  <c r="K29" i="1"/>
  <c r="J29" i="1"/>
  <c r="M29" i="1"/>
  <c r="F30" i="1"/>
  <c r="L29" i="1"/>
  <c r="E30" i="1"/>
  <c r="H30" i="1"/>
  <c r="G30" i="1"/>
  <c r="I30" i="1"/>
  <c r="K30" i="1"/>
  <c r="J30" i="1"/>
  <c r="M30" i="1"/>
  <c r="F31" i="1"/>
  <c r="L30" i="1"/>
  <c r="E31" i="1"/>
  <c r="H31" i="1"/>
  <c r="G31" i="1"/>
  <c r="I31" i="1"/>
  <c r="K31" i="1"/>
  <c r="J31" i="1"/>
  <c r="M31" i="1"/>
  <c r="F32" i="1"/>
  <c r="L31" i="1"/>
  <c r="E32" i="1"/>
  <c r="H32" i="1"/>
  <c r="G32" i="1"/>
  <c r="I32" i="1"/>
  <c r="K32" i="1"/>
  <c r="J32" i="1"/>
  <c r="M32" i="1"/>
  <c r="F33" i="1"/>
  <c r="L32" i="1"/>
  <c r="E33" i="1"/>
  <c r="H33" i="1"/>
  <c r="G33" i="1"/>
  <c r="I33" i="1"/>
  <c r="K33" i="1"/>
  <c r="J33" i="1"/>
  <c r="M33" i="1"/>
  <c r="F34" i="1"/>
  <c r="L33" i="1"/>
  <c r="E34" i="1"/>
  <c r="H34" i="1"/>
  <c r="G34" i="1"/>
  <c r="I34" i="1"/>
  <c r="K34" i="1"/>
  <c r="J34" i="1"/>
  <c r="M34" i="1"/>
  <c r="F35" i="1"/>
  <c r="L34" i="1"/>
  <c r="E35" i="1"/>
  <c r="H35" i="1"/>
  <c r="G35" i="1"/>
  <c r="I35" i="1"/>
  <c r="K35" i="1"/>
  <c r="J35" i="1"/>
  <c r="M35" i="1"/>
  <c r="F36" i="1"/>
  <c r="L35" i="1"/>
  <c r="E36" i="1"/>
  <c r="H36" i="1"/>
  <c r="G36" i="1"/>
  <c r="I36" i="1"/>
  <c r="K36" i="1"/>
  <c r="J36" i="1"/>
  <c r="M36" i="1"/>
  <c r="F37" i="1"/>
  <c r="L36" i="1"/>
  <c r="E37" i="1"/>
  <c r="H37" i="1"/>
  <c r="G37" i="1"/>
  <c r="I37" i="1"/>
  <c r="K37" i="1"/>
  <c r="J37" i="1"/>
  <c r="M37" i="1"/>
  <c r="F38" i="1"/>
  <c r="L37" i="1"/>
  <c r="E38" i="1"/>
  <c r="H38" i="1"/>
  <c r="G38" i="1"/>
  <c r="I38" i="1"/>
  <c r="K38" i="1"/>
  <c r="J38" i="1"/>
  <c r="M38" i="1"/>
  <c r="F39" i="1"/>
  <c r="L38" i="1"/>
  <c r="E39" i="1"/>
  <c r="H39" i="1"/>
  <c r="G39" i="1"/>
  <c r="I39" i="1"/>
  <c r="K39" i="1"/>
  <c r="J39" i="1"/>
  <c r="M39" i="1"/>
  <c r="F40" i="1"/>
  <c r="L39" i="1"/>
  <c r="E40" i="1"/>
  <c r="H40" i="1"/>
  <c r="G40" i="1"/>
  <c r="I40" i="1"/>
  <c r="K40" i="1"/>
  <c r="J40" i="1"/>
  <c r="M40" i="1"/>
  <c r="F41" i="1"/>
  <c r="L40" i="1"/>
  <c r="E41" i="1"/>
  <c r="H41" i="1"/>
  <c r="G41" i="1"/>
  <c r="I41" i="1"/>
  <c r="K41" i="1"/>
  <c r="J41" i="1"/>
  <c r="M41" i="1"/>
  <c r="F42" i="1"/>
  <c r="L41" i="1"/>
  <c r="E42" i="1"/>
  <c r="H42" i="1"/>
  <c r="G42" i="1"/>
  <c r="I42" i="1"/>
  <c r="K42" i="1"/>
  <c r="J42" i="1"/>
  <c r="M42" i="1"/>
  <c r="F43" i="1"/>
  <c r="L42" i="1"/>
  <c r="E43" i="1"/>
  <c r="H43" i="1"/>
  <c r="G43" i="1"/>
  <c r="I43" i="1"/>
  <c r="K43" i="1"/>
  <c r="J43" i="1"/>
  <c r="M43" i="1"/>
  <c r="F44" i="1"/>
  <c r="L43" i="1"/>
  <c r="E44" i="1"/>
  <c r="H44" i="1"/>
  <c r="G44" i="1"/>
  <c r="I44" i="1"/>
  <c r="K44" i="1"/>
  <c r="J44" i="1"/>
  <c r="M44" i="1"/>
  <c r="F45" i="1"/>
  <c r="L44" i="1"/>
  <c r="E45" i="1"/>
  <c r="H45" i="1"/>
  <c r="G45" i="1"/>
  <c r="I45" i="1"/>
  <c r="K45" i="1"/>
  <c r="J45" i="1"/>
  <c r="M45" i="1"/>
  <c r="F46" i="1"/>
  <c r="L45" i="1"/>
  <c r="E46" i="1"/>
  <c r="H46" i="1"/>
  <c r="G46" i="1"/>
  <c r="I46" i="1"/>
  <c r="K46" i="1"/>
  <c r="J46" i="1"/>
  <c r="M46" i="1"/>
  <c r="F47" i="1"/>
  <c r="L46" i="1"/>
  <c r="E47" i="1"/>
  <c r="H47" i="1"/>
  <c r="G47" i="1"/>
  <c r="I47" i="1"/>
  <c r="K47" i="1"/>
  <c r="J47" i="1"/>
  <c r="M47" i="1"/>
  <c r="F48" i="1"/>
  <c r="L47" i="1"/>
  <c r="E48" i="1"/>
  <c r="H48" i="1"/>
  <c r="G48" i="1"/>
  <c r="I48" i="1"/>
  <c r="K48" i="1"/>
  <c r="J48" i="1"/>
  <c r="M48" i="1"/>
  <c r="F49" i="1"/>
  <c r="L48" i="1"/>
  <c r="E49" i="1"/>
  <c r="H49" i="1"/>
  <c r="G49" i="1"/>
  <c r="I49" i="1"/>
  <c r="K49" i="1"/>
  <c r="J49" i="1"/>
  <c r="M49" i="1"/>
  <c r="F50" i="1"/>
  <c r="L49" i="1"/>
  <c r="E50" i="1"/>
  <c r="H50" i="1"/>
  <c r="G50" i="1"/>
  <c r="I50" i="1"/>
  <c r="K50" i="1"/>
  <c r="J50" i="1"/>
  <c r="M50" i="1"/>
  <c r="F51" i="1"/>
  <c r="L50" i="1"/>
  <c r="E51" i="1"/>
  <c r="H51" i="1"/>
  <c r="G51" i="1"/>
  <c r="I51" i="1"/>
  <c r="K51" i="1"/>
  <c r="J51" i="1"/>
  <c r="M51" i="1"/>
  <c r="F52" i="1"/>
  <c r="L51" i="1"/>
  <c r="E52" i="1"/>
  <c r="H52" i="1"/>
  <c r="G52" i="1"/>
  <c r="I52" i="1"/>
  <c r="K52" i="1"/>
  <c r="J52" i="1"/>
  <c r="M52" i="1"/>
  <c r="F53" i="1"/>
  <c r="L52" i="1"/>
  <c r="E53" i="1"/>
  <c r="H53" i="1"/>
  <c r="G53" i="1"/>
  <c r="I53" i="1"/>
  <c r="K53" i="1"/>
  <c r="J53" i="1"/>
  <c r="M53" i="1"/>
  <c r="F54" i="1"/>
  <c r="L53" i="1"/>
  <c r="E54" i="1"/>
  <c r="H54" i="1"/>
  <c r="G54" i="1"/>
  <c r="I54" i="1"/>
  <c r="K54" i="1"/>
  <c r="J54" i="1"/>
  <c r="M54" i="1"/>
  <c r="F55" i="1"/>
  <c r="L54" i="1"/>
  <c r="E55" i="1"/>
  <c r="H55" i="1"/>
  <c r="G55" i="1"/>
  <c r="I55" i="1"/>
  <c r="K55" i="1"/>
  <c r="J55" i="1"/>
  <c r="M55" i="1"/>
  <c r="F56" i="1"/>
  <c r="L55" i="1"/>
  <c r="E56" i="1"/>
  <c r="H56" i="1"/>
  <c r="G56" i="1"/>
  <c r="I56" i="1"/>
  <c r="K56" i="1"/>
  <c r="J56" i="1"/>
  <c r="M56" i="1"/>
  <c r="F57" i="1"/>
  <c r="L56" i="1"/>
  <c r="E57" i="1"/>
  <c r="H57" i="1"/>
  <c r="G57" i="1"/>
  <c r="I57" i="1"/>
  <c r="K57" i="1"/>
  <c r="J57" i="1"/>
  <c r="M57" i="1"/>
  <c r="F58" i="1"/>
  <c r="L57" i="1"/>
  <c r="E58" i="1"/>
  <c r="H58" i="1"/>
  <c r="G58" i="1"/>
  <c r="I58" i="1"/>
  <c r="K58" i="1"/>
  <c r="J58" i="1"/>
  <c r="M58" i="1"/>
  <c r="F59" i="1"/>
  <c r="L58" i="1"/>
  <c r="E59" i="1"/>
  <c r="H59" i="1"/>
  <c r="G59" i="1"/>
  <c r="I59" i="1"/>
  <c r="K59" i="1"/>
  <c r="J59" i="1"/>
  <c r="M59" i="1"/>
  <c r="F60" i="1"/>
  <c r="L59" i="1"/>
  <c r="E60" i="1"/>
  <c r="H60" i="1"/>
  <c r="G60" i="1"/>
  <c r="I60" i="1"/>
  <c r="K60" i="1"/>
  <c r="J60" i="1"/>
  <c r="M60" i="1"/>
  <c r="F61" i="1"/>
  <c r="L60" i="1"/>
  <c r="E61" i="1"/>
  <c r="H61" i="1"/>
  <c r="G61" i="1"/>
  <c r="I61" i="1"/>
  <c r="K61" i="1"/>
  <c r="J61" i="1"/>
  <c r="M61" i="1"/>
  <c r="F62" i="1"/>
  <c r="L61" i="1"/>
  <c r="E62" i="1"/>
  <c r="H62" i="1"/>
  <c r="G62" i="1"/>
  <c r="I62" i="1"/>
  <c r="K62" i="1"/>
  <c r="J62" i="1"/>
  <c r="M62" i="1"/>
  <c r="F63" i="1"/>
  <c r="L62" i="1"/>
  <c r="E63" i="1"/>
  <c r="H63" i="1"/>
  <c r="G63" i="1"/>
  <c r="I63" i="1"/>
  <c r="K63" i="1"/>
  <c r="J63" i="1"/>
  <c r="M63" i="1"/>
  <c r="F64" i="1"/>
  <c r="L63" i="1"/>
  <c r="E64" i="1"/>
  <c r="H64" i="1"/>
  <c r="G64" i="1"/>
  <c r="I64" i="1"/>
  <c r="K64" i="1"/>
  <c r="J64" i="1"/>
  <c r="M64" i="1"/>
  <c r="F65" i="1"/>
  <c r="L64" i="1"/>
  <c r="E65" i="1"/>
  <c r="H65" i="1"/>
  <c r="G65" i="1"/>
  <c r="I65" i="1"/>
  <c r="K65" i="1"/>
  <c r="J65" i="1"/>
  <c r="M65" i="1"/>
  <c r="F66" i="1"/>
  <c r="L65" i="1"/>
  <c r="E66" i="1"/>
  <c r="H66" i="1"/>
  <c r="G66" i="1"/>
  <c r="I66" i="1"/>
  <c r="K66" i="1"/>
  <c r="J66" i="1"/>
  <c r="M66" i="1"/>
  <c r="F67" i="1"/>
  <c r="L66" i="1"/>
  <c r="E67" i="1"/>
  <c r="H67" i="1"/>
  <c r="G67" i="1"/>
  <c r="I67" i="1"/>
  <c r="K67" i="1"/>
  <c r="J67" i="1"/>
  <c r="M67" i="1"/>
  <c r="F68" i="1"/>
  <c r="L67" i="1"/>
  <c r="E68" i="1"/>
  <c r="H68" i="1"/>
  <c r="G68" i="1"/>
  <c r="I68" i="1"/>
  <c r="K68" i="1"/>
  <c r="J68" i="1"/>
  <c r="M68" i="1"/>
  <c r="F69" i="1"/>
  <c r="L68" i="1"/>
  <c r="E69" i="1"/>
  <c r="H69" i="1"/>
  <c r="G69" i="1"/>
  <c r="I69" i="1"/>
  <c r="K69" i="1"/>
  <c r="J69" i="1"/>
  <c r="M69" i="1"/>
  <c r="F70" i="1"/>
  <c r="L69" i="1"/>
  <c r="E70" i="1"/>
  <c r="H70" i="1"/>
  <c r="G70" i="1"/>
  <c r="I70" i="1"/>
  <c r="K70" i="1"/>
  <c r="J70" i="1"/>
  <c r="M70" i="1"/>
  <c r="F71" i="1"/>
  <c r="L70" i="1"/>
  <c r="E71" i="1"/>
  <c r="H71" i="1"/>
  <c r="G71" i="1"/>
  <c r="I71" i="1"/>
  <c r="K71" i="1"/>
  <c r="J71" i="1"/>
  <c r="M71" i="1"/>
  <c r="F72" i="1"/>
  <c r="L71" i="1"/>
  <c r="E72" i="1"/>
  <c r="H72" i="1"/>
  <c r="G72" i="1"/>
  <c r="I72" i="1"/>
  <c r="K72" i="1"/>
  <c r="J72" i="1"/>
  <c r="M72" i="1"/>
  <c r="F73" i="1"/>
  <c r="L72" i="1"/>
  <c r="E73" i="1"/>
  <c r="H73" i="1"/>
  <c r="G73" i="1"/>
  <c r="I73" i="1"/>
  <c r="K73" i="1"/>
  <c r="J73" i="1"/>
  <c r="M73" i="1"/>
  <c r="F74" i="1"/>
  <c r="L73" i="1"/>
  <c r="E74" i="1"/>
  <c r="H74" i="1"/>
  <c r="G74" i="1"/>
  <c r="I74" i="1"/>
  <c r="K74" i="1"/>
  <c r="J74" i="1"/>
  <c r="M74" i="1"/>
  <c r="F75" i="1"/>
  <c r="L74" i="1"/>
  <c r="E75" i="1"/>
  <c r="H75" i="1"/>
  <c r="G75" i="1"/>
  <c r="I75" i="1"/>
  <c r="K75" i="1"/>
  <c r="J75" i="1"/>
  <c r="M75" i="1"/>
  <c r="F76" i="1"/>
  <c r="L75" i="1"/>
  <c r="E76" i="1"/>
  <c r="H76" i="1"/>
  <c r="G76" i="1"/>
  <c r="I76" i="1"/>
  <c r="K76" i="1"/>
  <c r="J76" i="1"/>
  <c r="M76" i="1"/>
  <c r="F77" i="1"/>
  <c r="L76" i="1"/>
  <c r="E77" i="1"/>
  <c r="H77" i="1"/>
  <c r="G77" i="1"/>
  <c r="I77" i="1"/>
  <c r="K77" i="1"/>
  <c r="J77" i="1"/>
  <c r="M77" i="1"/>
  <c r="F78" i="1"/>
  <c r="L77" i="1"/>
  <c r="E78" i="1"/>
  <c r="H78" i="1"/>
  <c r="G78" i="1"/>
  <c r="I78" i="1"/>
  <c r="K78" i="1"/>
  <c r="J78" i="1"/>
  <c r="M78" i="1"/>
  <c r="F79" i="1"/>
  <c r="L78" i="1"/>
  <c r="E79" i="1"/>
  <c r="H79" i="1"/>
  <c r="G79" i="1"/>
  <c r="I79" i="1"/>
  <c r="K79" i="1"/>
  <c r="J79" i="1"/>
  <c r="M79" i="1"/>
  <c r="F80" i="1"/>
  <c r="L79" i="1"/>
  <c r="E80" i="1"/>
  <c r="H80" i="1"/>
  <c r="G80" i="1"/>
  <c r="I80" i="1"/>
  <c r="K80" i="1"/>
  <c r="J80" i="1"/>
  <c r="M80" i="1"/>
  <c r="F81" i="1"/>
  <c r="L80" i="1"/>
  <c r="E81" i="1"/>
  <c r="H81" i="1"/>
  <c r="G81" i="1"/>
  <c r="I81" i="1"/>
  <c r="K81" i="1"/>
  <c r="J81" i="1"/>
  <c r="M81" i="1"/>
  <c r="F82" i="1"/>
  <c r="L81" i="1"/>
  <c r="E82" i="1"/>
  <c r="H82" i="1"/>
  <c r="G82" i="1"/>
  <c r="I82" i="1"/>
  <c r="K82" i="1"/>
  <c r="J82" i="1"/>
  <c r="M82" i="1"/>
  <c r="F83" i="1"/>
  <c r="L82" i="1"/>
  <c r="E83" i="1"/>
  <c r="H83" i="1"/>
  <c r="G83" i="1"/>
  <c r="I83" i="1"/>
  <c r="K83" i="1"/>
  <c r="J83" i="1"/>
  <c r="M83" i="1"/>
  <c r="F84" i="1"/>
  <c r="L83" i="1"/>
  <c r="E84" i="1"/>
  <c r="H84" i="1"/>
  <c r="G84" i="1"/>
  <c r="I84" i="1"/>
  <c r="K84" i="1"/>
  <c r="J84" i="1"/>
  <c r="M84" i="1"/>
  <c r="F85" i="1"/>
  <c r="L84" i="1"/>
  <c r="E85" i="1"/>
  <c r="H85" i="1"/>
  <c r="G85" i="1"/>
  <c r="I85" i="1"/>
  <c r="K85" i="1"/>
  <c r="J85" i="1"/>
  <c r="M85" i="1"/>
  <c r="F86" i="1"/>
  <c r="L85" i="1"/>
  <c r="E86" i="1"/>
  <c r="H86" i="1"/>
  <c r="G86" i="1"/>
  <c r="I86" i="1"/>
  <c r="K86" i="1"/>
  <c r="J86" i="1"/>
  <c r="M86" i="1"/>
  <c r="F87" i="1"/>
  <c r="L86" i="1"/>
  <c r="E87" i="1"/>
  <c r="H87" i="1"/>
  <c r="G87" i="1"/>
  <c r="I87" i="1"/>
  <c r="K87" i="1"/>
  <c r="J87" i="1"/>
  <c r="M87" i="1"/>
  <c r="F88" i="1"/>
  <c r="L87" i="1"/>
  <c r="E88" i="1"/>
  <c r="H88" i="1"/>
  <c r="G88" i="1"/>
  <c r="I88" i="1"/>
  <c r="K88" i="1"/>
  <c r="J88" i="1"/>
  <c r="M88" i="1"/>
  <c r="F89" i="1"/>
  <c r="L88" i="1"/>
  <c r="E89" i="1"/>
  <c r="H89" i="1"/>
  <c r="G89" i="1"/>
  <c r="I89" i="1"/>
  <c r="K89" i="1"/>
  <c r="J89" i="1"/>
  <c r="M89" i="1"/>
  <c r="F90" i="1"/>
  <c r="L89" i="1"/>
  <c r="E90" i="1"/>
  <c r="H90" i="1"/>
  <c r="G90" i="1"/>
  <c r="I90" i="1"/>
  <c r="K90" i="1"/>
  <c r="J90" i="1"/>
  <c r="M90" i="1"/>
  <c r="F91" i="1"/>
  <c r="L90" i="1"/>
  <c r="E91" i="1"/>
  <c r="H91" i="1"/>
  <c r="G91" i="1"/>
  <c r="I91" i="1"/>
  <c r="K91" i="1"/>
  <c r="J91" i="1"/>
  <c r="M91" i="1"/>
  <c r="F92" i="1"/>
  <c r="L91" i="1"/>
  <c r="E92" i="1"/>
  <c r="H92" i="1"/>
  <c r="G92" i="1"/>
  <c r="I92" i="1"/>
  <c r="K92" i="1"/>
  <c r="J92" i="1"/>
  <c r="M92" i="1"/>
  <c r="F93" i="1"/>
  <c r="L92" i="1"/>
  <c r="E93" i="1"/>
  <c r="H93" i="1"/>
  <c r="G93" i="1"/>
  <c r="I93" i="1"/>
  <c r="K93" i="1"/>
  <c r="J93" i="1"/>
  <c r="M93" i="1"/>
  <c r="F94" i="1"/>
  <c r="L93" i="1"/>
  <c r="E94" i="1"/>
  <c r="H94" i="1"/>
  <c r="G94" i="1"/>
  <c r="I94" i="1"/>
  <c r="K94" i="1"/>
  <c r="J94" i="1"/>
  <c r="M94" i="1"/>
  <c r="F95" i="1"/>
  <c r="L94" i="1"/>
  <c r="E95" i="1"/>
  <c r="H95" i="1"/>
  <c r="G95" i="1"/>
  <c r="I95" i="1"/>
  <c r="K95" i="1"/>
  <c r="J95" i="1"/>
  <c r="M95" i="1"/>
  <c r="F96" i="1"/>
  <c r="L95" i="1"/>
  <c r="E96" i="1"/>
  <c r="H96" i="1"/>
  <c r="G96" i="1"/>
  <c r="I96" i="1"/>
  <c r="K96" i="1"/>
  <c r="J96" i="1"/>
  <c r="M96" i="1"/>
  <c r="F97" i="1"/>
  <c r="L96" i="1"/>
  <c r="E97" i="1"/>
  <c r="H97" i="1"/>
  <c r="G97" i="1"/>
  <c r="I97" i="1"/>
  <c r="K97" i="1"/>
  <c r="J97" i="1"/>
  <c r="M97" i="1"/>
  <c r="F98" i="1"/>
  <c r="L97" i="1"/>
  <c r="E98" i="1"/>
  <c r="H98" i="1"/>
  <c r="G98" i="1"/>
  <c r="I98" i="1"/>
  <c r="K98" i="1"/>
  <c r="J98" i="1"/>
  <c r="M98" i="1"/>
  <c r="F99" i="1"/>
  <c r="L98" i="1"/>
  <c r="E99" i="1"/>
  <c r="H99" i="1"/>
  <c r="G99" i="1"/>
  <c r="I99" i="1"/>
  <c r="K99" i="1"/>
  <c r="J99" i="1"/>
  <c r="M99" i="1"/>
  <c r="F100" i="1"/>
  <c r="L99" i="1"/>
  <c r="E100" i="1"/>
  <c r="H100" i="1"/>
  <c r="G100" i="1"/>
  <c r="I100" i="1"/>
  <c r="K100" i="1"/>
  <c r="J100" i="1"/>
  <c r="M100" i="1"/>
  <c r="F101" i="1"/>
  <c r="L100" i="1"/>
  <c r="E101" i="1"/>
  <c r="H101" i="1"/>
  <c r="G101" i="1"/>
  <c r="I101" i="1"/>
  <c r="K101" i="1"/>
  <c r="J101" i="1"/>
  <c r="M101" i="1"/>
  <c r="F102" i="1"/>
  <c r="L101" i="1"/>
  <c r="E102" i="1"/>
  <c r="H102" i="1"/>
  <c r="G102" i="1"/>
  <c r="I102" i="1"/>
  <c r="K102" i="1"/>
  <c r="J102" i="1"/>
  <c r="M102" i="1"/>
  <c r="F103" i="1"/>
  <c r="L102" i="1"/>
  <c r="E103" i="1"/>
  <c r="H103" i="1"/>
  <c r="G103" i="1"/>
  <c r="I103" i="1"/>
  <c r="K103" i="1"/>
  <c r="J103" i="1"/>
  <c r="M103" i="1"/>
  <c r="F104" i="1"/>
  <c r="L103" i="1"/>
  <c r="E104" i="1"/>
  <c r="H104" i="1"/>
  <c r="G104" i="1"/>
  <c r="I104" i="1"/>
  <c r="K104" i="1"/>
  <c r="J104" i="1"/>
  <c r="M104" i="1"/>
  <c r="F105" i="1"/>
  <c r="L104" i="1"/>
  <c r="E105" i="1"/>
  <c r="H105" i="1"/>
  <c r="G105" i="1"/>
  <c r="I105" i="1"/>
  <c r="K105" i="1"/>
  <c r="J105" i="1"/>
  <c r="M105" i="1"/>
  <c r="F106" i="1"/>
  <c r="L105" i="1"/>
  <c r="E106" i="1"/>
  <c r="H106" i="1"/>
  <c r="G106" i="1"/>
  <c r="I106" i="1"/>
  <c r="K106" i="1"/>
  <c r="J106" i="1"/>
  <c r="M106" i="1"/>
  <c r="F107" i="1"/>
  <c r="L106" i="1"/>
  <c r="E107" i="1"/>
  <c r="H107" i="1"/>
  <c r="G107" i="1"/>
  <c r="I107" i="1"/>
  <c r="K107" i="1"/>
  <c r="J107" i="1"/>
  <c r="M107" i="1"/>
  <c r="F108" i="1"/>
  <c r="L107" i="1"/>
  <c r="E108" i="1"/>
  <c r="H108" i="1"/>
  <c r="G108" i="1"/>
  <c r="I108" i="1"/>
  <c r="K108" i="1"/>
  <c r="J108" i="1"/>
  <c r="M108" i="1"/>
  <c r="F109" i="1"/>
  <c r="L108" i="1"/>
  <c r="E109" i="1"/>
  <c r="H109" i="1"/>
  <c r="G109" i="1"/>
  <c r="I109" i="1"/>
  <c r="K109" i="1"/>
  <c r="J109" i="1"/>
  <c r="M109" i="1"/>
  <c r="F110" i="1"/>
  <c r="L109" i="1"/>
  <c r="E110" i="1"/>
  <c r="H110" i="1"/>
  <c r="G110" i="1"/>
  <c r="I110" i="1"/>
  <c r="K110" i="1"/>
  <c r="J110" i="1"/>
  <c r="M110" i="1"/>
  <c r="F111" i="1"/>
  <c r="L110" i="1"/>
  <c r="E111" i="1"/>
  <c r="H111" i="1"/>
  <c r="G111" i="1"/>
  <c r="I111" i="1"/>
  <c r="K111" i="1"/>
  <c r="J111" i="1"/>
  <c r="M111" i="1"/>
  <c r="F112" i="1"/>
  <c r="L111" i="1"/>
  <c r="E112" i="1"/>
  <c r="H112" i="1"/>
  <c r="G112" i="1"/>
  <c r="I112" i="1"/>
  <c r="K112" i="1"/>
  <c r="J112" i="1"/>
  <c r="M112" i="1"/>
  <c r="F113" i="1"/>
  <c r="L112" i="1"/>
  <c r="E113" i="1"/>
  <c r="H113" i="1"/>
  <c r="G113" i="1"/>
  <c r="I113" i="1"/>
  <c r="K113" i="1"/>
  <c r="J113" i="1"/>
  <c r="M113" i="1"/>
  <c r="F114" i="1"/>
  <c r="L113" i="1"/>
  <c r="E114" i="1"/>
  <c r="H114" i="1"/>
  <c r="G114" i="1"/>
  <c r="I114" i="1"/>
  <c r="K114" i="1"/>
  <c r="J114" i="1"/>
  <c r="M114" i="1"/>
  <c r="F115" i="1"/>
  <c r="L114" i="1"/>
  <c r="E115" i="1"/>
  <c r="H115" i="1"/>
  <c r="G115" i="1"/>
  <c r="I115" i="1"/>
  <c r="K115" i="1"/>
  <c r="J115" i="1"/>
  <c r="M115" i="1"/>
  <c r="F116" i="1"/>
  <c r="L115" i="1"/>
  <c r="E116" i="1"/>
  <c r="H116" i="1"/>
  <c r="G116" i="1"/>
  <c r="I116" i="1"/>
  <c r="K116" i="1"/>
  <c r="J116" i="1"/>
  <c r="M116" i="1"/>
  <c r="F117" i="1"/>
  <c r="L116" i="1"/>
  <c r="E117" i="1"/>
  <c r="H117" i="1"/>
  <c r="G117" i="1"/>
  <c r="I117" i="1"/>
  <c r="K117" i="1"/>
  <c r="J117" i="1"/>
  <c r="M117" i="1"/>
  <c r="F118" i="1"/>
  <c r="L117" i="1"/>
  <c r="E118" i="1"/>
  <c r="H118" i="1"/>
  <c r="G118" i="1"/>
  <c r="I118" i="1"/>
  <c r="K118" i="1"/>
  <c r="J118" i="1"/>
  <c r="M118" i="1"/>
  <c r="F119" i="1"/>
  <c r="L118" i="1"/>
  <c r="E119" i="1"/>
  <c r="H119" i="1"/>
  <c r="G119" i="1"/>
  <c r="I119" i="1"/>
  <c r="K119" i="1"/>
  <c r="J119" i="1"/>
  <c r="M119" i="1"/>
  <c r="F120" i="1"/>
  <c r="L119" i="1"/>
  <c r="E120" i="1"/>
  <c r="H120" i="1"/>
  <c r="G120" i="1"/>
  <c r="I120" i="1"/>
  <c r="K120" i="1"/>
  <c r="J120" i="1"/>
  <c r="M120" i="1"/>
  <c r="F121" i="1"/>
  <c r="L120" i="1"/>
  <c r="E121" i="1"/>
  <c r="H121" i="1"/>
  <c r="G121" i="1"/>
  <c r="I121" i="1"/>
  <c r="K121" i="1"/>
  <c r="J121" i="1"/>
  <c r="M121" i="1"/>
  <c r="F122" i="1"/>
  <c r="L121" i="1"/>
  <c r="E122" i="1"/>
  <c r="H122" i="1"/>
  <c r="G122" i="1"/>
  <c r="I122" i="1"/>
  <c r="K122" i="1"/>
  <c r="J122" i="1"/>
  <c r="M122" i="1"/>
  <c r="F123" i="1"/>
  <c r="L122" i="1"/>
  <c r="E123" i="1"/>
  <c r="H123" i="1"/>
  <c r="G123" i="1"/>
  <c r="I123" i="1"/>
  <c r="K123" i="1"/>
  <c r="J123" i="1"/>
  <c r="M123" i="1"/>
  <c r="F124" i="1"/>
  <c r="L123" i="1"/>
  <c r="E124" i="1"/>
  <c r="H124" i="1"/>
  <c r="G124" i="1"/>
  <c r="I124" i="1"/>
  <c r="K124" i="1"/>
  <c r="J124" i="1"/>
  <c r="M124" i="1"/>
  <c r="F125" i="1"/>
  <c r="L124" i="1"/>
  <c r="E125" i="1"/>
  <c r="H125" i="1"/>
  <c r="G125" i="1"/>
  <c r="I125" i="1"/>
  <c r="K125" i="1"/>
  <c r="J125" i="1"/>
  <c r="M125" i="1"/>
  <c r="F126" i="1"/>
  <c r="L125" i="1"/>
  <c r="E126" i="1"/>
  <c r="H126" i="1"/>
  <c r="G126" i="1"/>
  <c r="I126" i="1"/>
  <c r="K126" i="1"/>
  <c r="J126" i="1"/>
  <c r="M126" i="1"/>
  <c r="F127" i="1"/>
  <c r="L126" i="1"/>
  <c r="E127" i="1"/>
  <c r="H127" i="1"/>
  <c r="G127" i="1"/>
  <c r="I127" i="1"/>
  <c r="K127" i="1"/>
  <c r="J127" i="1"/>
  <c r="M127" i="1"/>
  <c r="F128" i="1"/>
  <c r="L127" i="1"/>
  <c r="E128" i="1"/>
  <c r="H128" i="1"/>
  <c r="G128" i="1"/>
  <c r="I128" i="1"/>
  <c r="K128" i="1"/>
  <c r="J128" i="1"/>
  <c r="M128" i="1"/>
  <c r="F129" i="1"/>
  <c r="L128" i="1"/>
  <c r="E129" i="1"/>
  <c r="H129" i="1"/>
  <c r="G129" i="1"/>
  <c r="I129" i="1"/>
  <c r="K129" i="1"/>
  <c r="J129" i="1"/>
  <c r="M129" i="1"/>
  <c r="F130" i="1"/>
  <c r="L129" i="1"/>
  <c r="E130" i="1"/>
  <c r="H130" i="1"/>
  <c r="G130" i="1"/>
  <c r="I130" i="1"/>
  <c r="K130" i="1"/>
  <c r="J130" i="1"/>
  <c r="M130" i="1"/>
  <c r="F131" i="1"/>
  <c r="L130" i="1"/>
  <c r="E131" i="1"/>
  <c r="H131" i="1"/>
  <c r="G131" i="1"/>
  <c r="I131" i="1"/>
  <c r="K131" i="1"/>
  <c r="J131" i="1"/>
  <c r="M131" i="1"/>
  <c r="F132" i="1"/>
  <c r="L131" i="1"/>
  <c r="E132" i="1"/>
  <c r="H132" i="1"/>
  <c r="G132" i="1"/>
  <c r="I132" i="1"/>
  <c r="K132" i="1"/>
  <c r="J132" i="1"/>
  <c r="M132" i="1"/>
  <c r="F133" i="1"/>
  <c r="L132" i="1"/>
  <c r="E133" i="1"/>
  <c r="H133" i="1"/>
  <c r="G133" i="1"/>
  <c r="I133" i="1"/>
  <c r="K133" i="1"/>
  <c r="J133" i="1"/>
  <c r="M133" i="1"/>
  <c r="F134" i="1"/>
  <c r="L133" i="1"/>
  <c r="E134" i="1"/>
  <c r="H134" i="1"/>
  <c r="G134" i="1"/>
  <c r="I134" i="1"/>
  <c r="K134" i="1"/>
  <c r="J134" i="1"/>
  <c r="M134" i="1"/>
  <c r="F135" i="1"/>
  <c r="L134" i="1"/>
  <c r="E135" i="1"/>
  <c r="H135" i="1"/>
  <c r="G135" i="1"/>
  <c r="I135" i="1"/>
  <c r="K135" i="1"/>
  <c r="J135" i="1"/>
  <c r="M135" i="1"/>
  <c r="F136" i="1"/>
  <c r="L135" i="1"/>
  <c r="E136" i="1"/>
  <c r="H136" i="1"/>
  <c r="G136" i="1"/>
  <c r="I136" i="1"/>
  <c r="K136" i="1"/>
  <c r="J136" i="1"/>
  <c r="M136" i="1"/>
  <c r="F137" i="1"/>
  <c r="L136" i="1"/>
  <c r="E137" i="1"/>
  <c r="H137" i="1"/>
  <c r="G137" i="1"/>
  <c r="I137" i="1"/>
  <c r="K137" i="1"/>
  <c r="J137" i="1"/>
  <c r="M137" i="1"/>
  <c r="F138" i="1"/>
  <c r="L137" i="1"/>
  <c r="E138" i="1"/>
  <c r="H138" i="1"/>
  <c r="G138" i="1"/>
  <c r="I138" i="1"/>
  <c r="K138" i="1"/>
  <c r="J138" i="1"/>
  <c r="M138" i="1"/>
  <c r="F139" i="1"/>
  <c r="L138" i="1"/>
  <c r="E139" i="1"/>
  <c r="H139" i="1"/>
  <c r="G139" i="1"/>
  <c r="I139" i="1"/>
  <c r="K139" i="1"/>
  <c r="J139" i="1"/>
  <c r="M139" i="1"/>
  <c r="F140" i="1"/>
  <c r="L139" i="1"/>
  <c r="E140" i="1"/>
  <c r="H140" i="1"/>
  <c r="G140" i="1"/>
  <c r="I140" i="1"/>
  <c r="K140" i="1"/>
  <c r="J140" i="1"/>
  <c r="M140" i="1"/>
  <c r="F141" i="1"/>
  <c r="L140" i="1"/>
  <c r="E141" i="1"/>
  <c r="H141" i="1"/>
  <c r="G141" i="1"/>
  <c r="I141" i="1"/>
  <c r="K141" i="1"/>
  <c r="J141" i="1"/>
  <c r="M141" i="1"/>
  <c r="F142" i="1"/>
  <c r="L141" i="1"/>
  <c r="E142" i="1"/>
  <c r="H142" i="1"/>
  <c r="G142" i="1"/>
  <c r="I142" i="1"/>
  <c r="K142" i="1"/>
  <c r="J142" i="1"/>
  <c r="M142" i="1"/>
  <c r="F143" i="1"/>
  <c r="L142" i="1"/>
  <c r="E143" i="1"/>
  <c r="H143" i="1"/>
  <c r="G143" i="1"/>
  <c r="I143" i="1"/>
  <c r="K143" i="1"/>
  <c r="J143" i="1"/>
  <c r="M143" i="1"/>
  <c r="F144" i="1"/>
  <c r="L143" i="1"/>
  <c r="E144" i="1"/>
  <c r="H144" i="1"/>
  <c r="G144" i="1"/>
  <c r="I144" i="1"/>
  <c r="K144" i="1"/>
  <c r="J144" i="1"/>
  <c r="M144" i="1"/>
  <c r="F145" i="1"/>
  <c r="L144" i="1"/>
  <c r="E145" i="1"/>
  <c r="H145" i="1"/>
  <c r="G145" i="1"/>
  <c r="I145" i="1"/>
  <c r="K145" i="1"/>
  <c r="J145" i="1"/>
  <c r="M145" i="1"/>
  <c r="F146" i="1"/>
  <c r="L145" i="1"/>
  <c r="E146" i="1"/>
  <c r="H146" i="1"/>
  <c r="G146" i="1"/>
  <c r="I146" i="1"/>
  <c r="K146" i="1"/>
  <c r="J146" i="1"/>
  <c r="M146" i="1"/>
  <c r="F147" i="1"/>
  <c r="L146" i="1"/>
  <c r="E147" i="1"/>
  <c r="H147" i="1"/>
  <c r="G147" i="1"/>
  <c r="I147" i="1"/>
  <c r="K147" i="1"/>
  <c r="J147" i="1"/>
  <c r="M147" i="1"/>
  <c r="F148" i="1"/>
  <c r="L147" i="1"/>
  <c r="E148" i="1"/>
  <c r="H148" i="1"/>
  <c r="G148" i="1"/>
  <c r="I148" i="1"/>
  <c r="K148" i="1"/>
  <c r="J148" i="1"/>
  <c r="M148" i="1"/>
  <c r="F149" i="1"/>
  <c r="L148" i="1"/>
  <c r="E149" i="1"/>
  <c r="H149" i="1"/>
  <c r="G149" i="1"/>
  <c r="I149" i="1"/>
  <c r="K149" i="1"/>
  <c r="J149" i="1"/>
  <c r="M149" i="1"/>
  <c r="F150" i="1"/>
  <c r="L149" i="1"/>
  <c r="E150" i="1"/>
  <c r="H150" i="1"/>
  <c r="G150" i="1"/>
  <c r="I150" i="1"/>
  <c r="K150" i="1"/>
  <c r="J150" i="1"/>
  <c r="M150" i="1"/>
  <c r="F151" i="1"/>
  <c r="L150" i="1"/>
  <c r="E151" i="1"/>
  <c r="H151" i="1"/>
  <c r="G151" i="1"/>
  <c r="I151" i="1"/>
  <c r="K151" i="1"/>
  <c r="J151" i="1"/>
  <c r="M151" i="1"/>
  <c r="F152" i="1"/>
  <c r="L151" i="1"/>
  <c r="E152" i="1"/>
  <c r="H152" i="1"/>
  <c r="G152" i="1"/>
  <c r="I152" i="1"/>
  <c r="K152" i="1"/>
  <c r="J152" i="1"/>
  <c r="M152" i="1"/>
  <c r="F153" i="1"/>
  <c r="L152" i="1"/>
  <c r="E153" i="1"/>
  <c r="H153" i="1"/>
  <c r="G153" i="1"/>
  <c r="I153" i="1"/>
  <c r="K153" i="1"/>
  <c r="J153" i="1"/>
  <c r="M153" i="1"/>
  <c r="F154" i="1"/>
  <c r="L153" i="1"/>
  <c r="E154" i="1"/>
  <c r="H154" i="1"/>
  <c r="G154" i="1"/>
  <c r="I154" i="1"/>
  <c r="K154" i="1"/>
  <c r="J154" i="1"/>
  <c r="M154" i="1"/>
  <c r="F155" i="1"/>
  <c r="L154" i="1"/>
  <c r="E155" i="1"/>
  <c r="H155" i="1"/>
  <c r="G155" i="1"/>
  <c r="I155" i="1"/>
  <c r="K155" i="1"/>
  <c r="J155" i="1"/>
  <c r="M155" i="1"/>
  <c r="F156" i="1"/>
  <c r="L155" i="1"/>
  <c r="E156" i="1"/>
  <c r="H156" i="1"/>
  <c r="G156" i="1"/>
  <c r="I156" i="1"/>
  <c r="K156" i="1"/>
  <c r="J156" i="1"/>
  <c r="M156" i="1"/>
  <c r="F157" i="1"/>
  <c r="L156" i="1"/>
  <c r="E157" i="1"/>
  <c r="H157" i="1"/>
  <c r="G157" i="1"/>
  <c r="I157" i="1"/>
  <c r="K157" i="1"/>
  <c r="J157" i="1"/>
  <c r="M157" i="1"/>
  <c r="F158" i="1"/>
  <c r="L157" i="1"/>
  <c r="E158" i="1"/>
  <c r="H158" i="1"/>
  <c r="G158" i="1"/>
  <c r="I158" i="1"/>
  <c r="K158" i="1"/>
  <c r="J158" i="1"/>
  <c r="M158" i="1"/>
  <c r="F159" i="1"/>
  <c r="L158" i="1"/>
  <c r="E159" i="1"/>
  <c r="H159" i="1"/>
  <c r="G159" i="1"/>
  <c r="I159" i="1"/>
  <c r="K159" i="1"/>
  <c r="J159" i="1"/>
  <c r="M159" i="1"/>
  <c r="F160" i="1"/>
  <c r="L159" i="1"/>
  <c r="E160" i="1"/>
  <c r="H160" i="1"/>
  <c r="G160" i="1"/>
  <c r="I160" i="1"/>
  <c r="K160" i="1"/>
  <c r="J160" i="1"/>
  <c r="M160" i="1"/>
  <c r="F161" i="1"/>
  <c r="L160" i="1"/>
  <c r="E161" i="1"/>
  <c r="H161" i="1"/>
  <c r="G161" i="1"/>
  <c r="I161" i="1"/>
  <c r="K161" i="1"/>
  <c r="J161" i="1"/>
  <c r="M161" i="1"/>
  <c r="F162" i="1"/>
  <c r="L161" i="1"/>
  <c r="E162" i="1"/>
  <c r="H162" i="1"/>
  <c r="G162" i="1"/>
  <c r="I162" i="1"/>
  <c r="K162" i="1"/>
  <c r="J162" i="1"/>
  <c r="M162" i="1"/>
  <c r="F163" i="1"/>
  <c r="L162" i="1"/>
  <c r="E163" i="1"/>
  <c r="H163" i="1"/>
  <c r="G163" i="1"/>
  <c r="I163" i="1"/>
  <c r="K163" i="1"/>
  <c r="J163" i="1"/>
  <c r="M163" i="1"/>
  <c r="F164" i="1"/>
  <c r="L163" i="1"/>
  <c r="E164" i="1"/>
  <c r="H164" i="1"/>
  <c r="G164" i="1"/>
  <c r="I164" i="1"/>
  <c r="K164" i="1"/>
  <c r="J164" i="1"/>
  <c r="M164" i="1"/>
  <c r="F165" i="1"/>
  <c r="L164" i="1"/>
  <c r="E165" i="1"/>
  <c r="H165" i="1"/>
  <c r="G165" i="1"/>
  <c r="I165" i="1"/>
  <c r="K165" i="1"/>
  <c r="J165" i="1"/>
  <c r="M165" i="1"/>
  <c r="F166" i="1"/>
  <c r="L165" i="1"/>
  <c r="E166" i="1"/>
  <c r="H166" i="1"/>
  <c r="G166" i="1"/>
  <c r="I166" i="1"/>
  <c r="K166" i="1"/>
  <c r="J166" i="1"/>
  <c r="M166" i="1"/>
  <c r="F167" i="1"/>
  <c r="L166" i="1"/>
  <c r="E167" i="1"/>
  <c r="H167" i="1"/>
  <c r="G167" i="1"/>
  <c r="I167" i="1"/>
  <c r="K167" i="1"/>
  <c r="J167" i="1"/>
  <c r="M167" i="1"/>
  <c r="F168" i="1"/>
  <c r="L167" i="1"/>
  <c r="E168" i="1"/>
  <c r="H168" i="1"/>
  <c r="G168" i="1"/>
  <c r="I168" i="1"/>
  <c r="K168" i="1"/>
  <c r="J168" i="1"/>
  <c r="M168" i="1"/>
  <c r="F169" i="1"/>
  <c r="L168" i="1"/>
  <c r="E169" i="1"/>
  <c r="H169" i="1"/>
  <c r="G169" i="1"/>
  <c r="I169" i="1"/>
  <c r="K169" i="1"/>
  <c r="J169" i="1"/>
  <c r="M169" i="1"/>
  <c r="F170" i="1"/>
  <c r="L169" i="1"/>
  <c r="E170" i="1"/>
  <c r="H170" i="1"/>
  <c r="G170" i="1"/>
  <c r="I170" i="1"/>
  <c r="K170" i="1"/>
  <c r="J170" i="1"/>
  <c r="M170" i="1"/>
  <c r="F171" i="1"/>
  <c r="L170" i="1"/>
  <c r="E171" i="1"/>
  <c r="H171" i="1"/>
  <c r="G171" i="1"/>
  <c r="I171" i="1"/>
  <c r="K171" i="1"/>
  <c r="J171" i="1"/>
  <c r="M171" i="1"/>
  <c r="F172" i="1"/>
  <c r="L171" i="1"/>
  <c r="E172" i="1"/>
  <c r="H172" i="1"/>
  <c r="G172" i="1"/>
  <c r="I172" i="1"/>
  <c r="K172" i="1"/>
  <c r="J172" i="1"/>
  <c r="M172" i="1"/>
  <c r="F173" i="1"/>
  <c r="L172" i="1"/>
  <c r="E173" i="1"/>
  <c r="H173" i="1"/>
  <c r="G173" i="1"/>
  <c r="I173" i="1"/>
  <c r="K173" i="1"/>
  <c r="J173" i="1"/>
  <c r="M173" i="1"/>
  <c r="F174" i="1"/>
  <c r="L173" i="1"/>
  <c r="E174" i="1"/>
  <c r="H174" i="1"/>
  <c r="G174" i="1"/>
  <c r="I174" i="1"/>
  <c r="K174" i="1"/>
  <c r="J174" i="1"/>
  <c r="M174" i="1"/>
  <c r="F175" i="1"/>
  <c r="L174" i="1"/>
  <c r="E175" i="1"/>
  <c r="H175" i="1"/>
  <c r="G175" i="1"/>
  <c r="I175" i="1"/>
  <c r="K175" i="1"/>
  <c r="J175" i="1"/>
  <c r="M175" i="1"/>
  <c r="F176" i="1"/>
  <c r="L175" i="1"/>
  <c r="E176" i="1"/>
  <c r="H176" i="1"/>
  <c r="G176" i="1"/>
  <c r="I176" i="1"/>
  <c r="K176" i="1"/>
  <c r="J176" i="1"/>
  <c r="M176" i="1"/>
  <c r="F177" i="1"/>
  <c r="L176" i="1"/>
  <c r="E177" i="1"/>
  <c r="H177" i="1"/>
  <c r="G177" i="1"/>
  <c r="I177" i="1"/>
  <c r="K177" i="1"/>
  <c r="J177" i="1"/>
  <c r="M177" i="1"/>
  <c r="F178" i="1"/>
  <c r="L177" i="1"/>
  <c r="E178" i="1"/>
  <c r="H178" i="1"/>
  <c r="G178" i="1"/>
  <c r="I178" i="1"/>
  <c r="K178" i="1"/>
  <c r="J178" i="1"/>
  <c r="M178" i="1"/>
  <c r="F179" i="1"/>
  <c r="L178" i="1"/>
  <c r="E179" i="1"/>
  <c r="H179" i="1"/>
  <c r="G179" i="1"/>
  <c r="I179" i="1"/>
  <c r="K179" i="1"/>
  <c r="J179" i="1"/>
  <c r="M179" i="1"/>
  <c r="F180" i="1"/>
  <c r="L179" i="1"/>
  <c r="E180" i="1"/>
  <c r="H180" i="1"/>
  <c r="G180" i="1"/>
  <c r="I180" i="1"/>
  <c r="K180" i="1"/>
  <c r="J180" i="1"/>
  <c r="M180" i="1"/>
  <c r="F181" i="1"/>
  <c r="L180" i="1"/>
  <c r="E181" i="1"/>
  <c r="H181" i="1"/>
  <c r="G181" i="1"/>
  <c r="I181" i="1"/>
  <c r="K181" i="1"/>
  <c r="J181" i="1"/>
  <c r="M181" i="1"/>
  <c r="F182" i="1"/>
  <c r="L181" i="1"/>
  <c r="E182" i="1"/>
  <c r="H182" i="1"/>
  <c r="G182" i="1"/>
  <c r="I182" i="1"/>
  <c r="K182" i="1"/>
  <c r="J182" i="1"/>
  <c r="M182" i="1"/>
  <c r="F183" i="1"/>
  <c r="L182" i="1"/>
  <c r="E183" i="1"/>
  <c r="H183" i="1"/>
  <c r="G183" i="1"/>
  <c r="I183" i="1"/>
  <c r="K183" i="1"/>
  <c r="J183" i="1"/>
  <c r="M183" i="1"/>
  <c r="F184" i="1"/>
  <c r="L183" i="1"/>
  <c r="E184" i="1"/>
  <c r="H184" i="1"/>
  <c r="G184" i="1"/>
  <c r="I184" i="1"/>
  <c r="K184" i="1"/>
  <c r="J184" i="1"/>
  <c r="M184" i="1"/>
  <c r="F185" i="1"/>
  <c r="L184" i="1"/>
  <c r="E185" i="1"/>
  <c r="H185" i="1"/>
  <c r="G185" i="1"/>
  <c r="I185" i="1"/>
  <c r="K185" i="1"/>
  <c r="J185" i="1"/>
  <c r="M185" i="1"/>
  <c r="F186" i="1"/>
  <c r="L185" i="1"/>
  <c r="E186" i="1"/>
  <c r="H186" i="1"/>
  <c r="G186" i="1"/>
  <c r="I186" i="1"/>
  <c r="K186" i="1"/>
  <c r="J186" i="1"/>
  <c r="M186" i="1"/>
  <c r="F187" i="1"/>
  <c r="L186" i="1"/>
  <c r="E187" i="1"/>
  <c r="H187" i="1"/>
  <c r="G187" i="1"/>
  <c r="I187" i="1"/>
  <c r="K187" i="1"/>
  <c r="J187" i="1"/>
  <c r="M187" i="1"/>
  <c r="F188" i="1"/>
  <c r="L187" i="1"/>
  <c r="E188" i="1"/>
  <c r="H188" i="1"/>
  <c r="G188" i="1"/>
  <c r="I188" i="1"/>
  <c r="K188" i="1"/>
  <c r="J188" i="1"/>
  <c r="M188" i="1"/>
  <c r="F189" i="1"/>
  <c r="L188" i="1"/>
  <c r="E189" i="1"/>
  <c r="H189" i="1"/>
  <c r="G189" i="1"/>
  <c r="I189" i="1"/>
  <c r="K189" i="1"/>
  <c r="J189" i="1"/>
  <c r="M189" i="1"/>
  <c r="F190" i="1"/>
  <c r="L189" i="1"/>
  <c r="E190" i="1"/>
  <c r="H190" i="1"/>
  <c r="G190" i="1"/>
  <c r="I190" i="1"/>
  <c r="K190" i="1"/>
  <c r="J190" i="1"/>
  <c r="M190" i="1"/>
  <c r="F191" i="1"/>
  <c r="L190" i="1"/>
  <c r="E191" i="1"/>
  <c r="H191" i="1"/>
  <c r="G191" i="1"/>
  <c r="I191" i="1"/>
  <c r="K191" i="1"/>
  <c r="J191" i="1"/>
  <c r="M191" i="1"/>
  <c r="F192" i="1"/>
  <c r="L191" i="1"/>
  <c r="E192" i="1"/>
  <c r="H192" i="1"/>
  <c r="G192" i="1"/>
  <c r="I192" i="1"/>
  <c r="K192" i="1"/>
  <c r="J192" i="1"/>
  <c r="M192" i="1"/>
  <c r="F193" i="1"/>
  <c r="L192" i="1"/>
  <c r="E193" i="1"/>
  <c r="H193" i="1"/>
  <c r="G193" i="1"/>
  <c r="I193" i="1"/>
  <c r="K193" i="1"/>
  <c r="J193" i="1"/>
  <c r="M193" i="1"/>
  <c r="F194" i="1"/>
  <c r="L193" i="1"/>
  <c r="E194" i="1"/>
  <c r="H194" i="1"/>
  <c r="G194" i="1"/>
  <c r="I194" i="1"/>
  <c r="K194" i="1"/>
  <c r="J194" i="1"/>
  <c r="M194" i="1"/>
  <c r="F195" i="1"/>
  <c r="L194" i="1"/>
  <c r="E195" i="1"/>
  <c r="H195" i="1"/>
  <c r="G195" i="1"/>
  <c r="I195" i="1"/>
  <c r="K195" i="1"/>
  <c r="J195" i="1"/>
  <c r="M195" i="1"/>
  <c r="F196" i="1"/>
  <c r="L195" i="1"/>
  <c r="E196" i="1"/>
  <c r="H196" i="1"/>
  <c r="G196" i="1"/>
  <c r="I196" i="1"/>
  <c r="K196" i="1"/>
  <c r="J196" i="1"/>
  <c r="M196" i="1"/>
  <c r="F197" i="1"/>
  <c r="L196" i="1"/>
  <c r="E197" i="1"/>
  <c r="H197" i="1"/>
  <c r="G197" i="1"/>
  <c r="I197" i="1"/>
  <c r="K197" i="1"/>
  <c r="J197" i="1"/>
  <c r="M197" i="1"/>
  <c r="F198" i="1"/>
  <c r="L197" i="1"/>
  <c r="E198" i="1"/>
  <c r="H198" i="1"/>
  <c r="G198" i="1"/>
  <c r="I198" i="1"/>
  <c r="K198" i="1"/>
  <c r="J198" i="1"/>
  <c r="M198" i="1"/>
  <c r="F199" i="1"/>
  <c r="L198" i="1"/>
  <c r="E199" i="1"/>
  <c r="H199" i="1"/>
  <c r="G199" i="1"/>
  <c r="I199" i="1"/>
  <c r="K199" i="1"/>
  <c r="J199" i="1"/>
  <c r="M199" i="1"/>
  <c r="F200" i="1"/>
  <c r="L199" i="1"/>
  <c r="E200" i="1"/>
  <c r="H200" i="1"/>
  <c r="G200" i="1"/>
  <c r="I200" i="1"/>
  <c r="K200" i="1"/>
  <c r="J200" i="1"/>
  <c r="M200" i="1"/>
  <c r="F201" i="1"/>
  <c r="L200" i="1"/>
  <c r="E201" i="1"/>
  <c r="H201" i="1"/>
  <c r="G201" i="1"/>
  <c r="I201" i="1"/>
  <c r="K201" i="1"/>
  <c r="J201" i="1"/>
  <c r="M201" i="1"/>
  <c r="F202" i="1"/>
  <c r="L201" i="1"/>
  <c r="E202" i="1"/>
  <c r="H202" i="1"/>
  <c r="G202" i="1"/>
  <c r="I202" i="1"/>
  <c r="K202" i="1"/>
  <c r="J202" i="1"/>
  <c r="M202" i="1"/>
  <c r="F203" i="1"/>
  <c r="L202" i="1"/>
  <c r="E203" i="1"/>
  <c r="H203" i="1"/>
  <c r="G203" i="1"/>
  <c r="I203" i="1"/>
  <c r="K203" i="1"/>
  <c r="J203" i="1"/>
  <c r="M203" i="1"/>
  <c r="F204" i="1"/>
  <c r="L203" i="1"/>
  <c r="E204" i="1"/>
  <c r="H204" i="1"/>
  <c r="G204" i="1"/>
  <c r="I204" i="1"/>
  <c r="K204" i="1"/>
  <c r="J204" i="1"/>
  <c r="M204" i="1"/>
  <c r="F205" i="1"/>
  <c r="L204" i="1"/>
  <c r="E205" i="1"/>
  <c r="H205" i="1"/>
  <c r="G205" i="1"/>
  <c r="I205" i="1"/>
  <c r="K205" i="1"/>
  <c r="J205" i="1"/>
  <c r="M205" i="1"/>
  <c r="F206" i="1"/>
  <c r="L205" i="1"/>
  <c r="E206" i="1"/>
  <c r="H206" i="1"/>
  <c r="G206" i="1"/>
  <c r="I206" i="1"/>
  <c r="K206" i="1"/>
  <c r="J206" i="1"/>
  <c r="M206" i="1"/>
  <c r="F207" i="1"/>
  <c r="L206" i="1"/>
  <c r="E207" i="1"/>
  <c r="H207" i="1"/>
  <c r="G207" i="1"/>
  <c r="I207" i="1"/>
  <c r="K207" i="1"/>
  <c r="J207" i="1"/>
  <c r="M207" i="1"/>
  <c r="F208" i="1"/>
  <c r="L207" i="1"/>
  <c r="E208" i="1"/>
  <c r="H208" i="1"/>
  <c r="G208" i="1"/>
  <c r="I208" i="1"/>
  <c r="K208" i="1"/>
  <c r="J208" i="1"/>
  <c r="M208" i="1"/>
  <c r="F209" i="1"/>
  <c r="L208" i="1"/>
  <c r="E209" i="1"/>
  <c r="H209" i="1"/>
  <c r="G209" i="1"/>
  <c r="I209" i="1"/>
  <c r="K209" i="1"/>
  <c r="J209" i="1"/>
  <c r="M209" i="1"/>
  <c r="F210" i="1"/>
  <c r="L209" i="1"/>
  <c r="E210" i="1"/>
  <c r="H210" i="1"/>
  <c r="G210" i="1"/>
  <c r="I210" i="1"/>
  <c r="K210" i="1"/>
  <c r="J210" i="1"/>
  <c r="M210" i="1"/>
  <c r="F211" i="1"/>
  <c r="L210" i="1"/>
  <c r="E211" i="1"/>
  <c r="H211" i="1"/>
  <c r="G211" i="1"/>
  <c r="I211" i="1"/>
  <c r="K211" i="1"/>
  <c r="J211" i="1"/>
  <c r="M211" i="1"/>
  <c r="F212" i="1"/>
  <c r="L211" i="1"/>
  <c r="E212" i="1"/>
  <c r="H212" i="1"/>
  <c r="G212" i="1"/>
  <c r="I212" i="1"/>
  <c r="K212" i="1"/>
  <c r="J212" i="1"/>
  <c r="M212" i="1"/>
  <c r="F213" i="1"/>
  <c r="L212" i="1"/>
  <c r="E213" i="1"/>
  <c r="H213" i="1"/>
  <c r="G213" i="1"/>
  <c r="I213" i="1"/>
  <c r="K213" i="1"/>
  <c r="J213" i="1"/>
  <c r="M213" i="1"/>
  <c r="F214" i="1"/>
  <c r="L213" i="1"/>
  <c r="E214" i="1"/>
  <c r="H214" i="1"/>
  <c r="G214" i="1"/>
  <c r="I214" i="1"/>
  <c r="K214" i="1"/>
  <c r="J214" i="1"/>
  <c r="M214" i="1"/>
  <c r="F215" i="1"/>
  <c r="L214" i="1"/>
  <c r="E215" i="1"/>
  <c r="H215" i="1"/>
  <c r="G215" i="1"/>
  <c r="I215" i="1"/>
  <c r="K215" i="1"/>
  <c r="J215" i="1"/>
  <c r="M215" i="1"/>
  <c r="F216" i="1"/>
  <c r="L215" i="1"/>
  <c r="E216" i="1"/>
  <c r="H216" i="1"/>
  <c r="G216" i="1"/>
  <c r="I216" i="1"/>
  <c r="K216" i="1"/>
  <c r="J216" i="1"/>
  <c r="M216" i="1"/>
  <c r="F217" i="1"/>
  <c r="L216" i="1"/>
  <c r="E217" i="1"/>
  <c r="H217" i="1"/>
  <c r="G217" i="1"/>
  <c r="I217" i="1"/>
  <c r="K217" i="1"/>
  <c r="J217" i="1"/>
  <c r="M217" i="1"/>
  <c r="F218" i="1"/>
  <c r="L217" i="1"/>
  <c r="E218" i="1"/>
  <c r="H218" i="1"/>
  <c r="G218" i="1"/>
  <c r="I218" i="1"/>
  <c r="K218" i="1"/>
  <c r="J218" i="1"/>
  <c r="M218" i="1"/>
  <c r="F219" i="1"/>
  <c r="L218" i="1"/>
  <c r="E219" i="1"/>
  <c r="H219" i="1"/>
  <c r="G219" i="1"/>
  <c r="I219" i="1"/>
  <c r="K219" i="1"/>
  <c r="J219" i="1"/>
  <c r="M219" i="1"/>
  <c r="F220" i="1"/>
  <c r="L219" i="1"/>
  <c r="E220" i="1"/>
  <c r="H220" i="1"/>
  <c r="G220" i="1"/>
  <c r="I220" i="1"/>
  <c r="K220" i="1"/>
  <c r="J220" i="1"/>
  <c r="M220" i="1"/>
  <c r="F221" i="1"/>
  <c r="L220" i="1"/>
  <c r="E221" i="1"/>
  <c r="H221" i="1"/>
  <c r="G221" i="1"/>
  <c r="I221" i="1"/>
  <c r="K221" i="1"/>
  <c r="J221" i="1"/>
  <c r="M221" i="1"/>
  <c r="F222" i="1"/>
  <c r="L221" i="1"/>
  <c r="E222" i="1"/>
  <c r="H222" i="1"/>
  <c r="G222" i="1"/>
  <c r="I222" i="1"/>
  <c r="K222" i="1"/>
  <c r="J222" i="1"/>
  <c r="M222" i="1"/>
  <c r="F223" i="1"/>
  <c r="L222" i="1"/>
  <c r="E223" i="1"/>
  <c r="H223" i="1"/>
  <c r="G223" i="1"/>
  <c r="I223" i="1"/>
  <c r="K223" i="1"/>
  <c r="J223" i="1"/>
  <c r="M223" i="1"/>
  <c r="F224" i="1"/>
  <c r="L223" i="1"/>
  <c r="E224" i="1"/>
  <c r="H224" i="1"/>
  <c r="G224" i="1"/>
  <c r="I224" i="1"/>
  <c r="K224" i="1"/>
  <c r="J224" i="1"/>
  <c r="M224" i="1"/>
  <c r="F225" i="1"/>
  <c r="L224" i="1"/>
  <c r="E225" i="1"/>
  <c r="H225" i="1"/>
  <c r="G225" i="1"/>
  <c r="I225" i="1"/>
  <c r="K225" i="1"/>
  <c r="J225" i="1"/>
  <c r="M225" i="1"/>
  <c r="F226" i="1"/>
  <c r="L225" i="1"/>
  <c r="E226" i="1"/>
  <c r="H226" i="1"/>
  <c r="G226" i="1"/>
  <c r="I226" i="1"/>
  <c r="K226" i="1"/>
  <c r="J226" i="1"/>
  <c r="M226" i="1"/>
  <c r="F227" i="1"/>
  <c r="L226" i="1"/>
  <c r="E227" i="1"/>
  <c r="H227" i="1"/>
  <c r="G227" i="1"/>
  <c r="I227" i="1"/>
  <c r="K227" i="1"/>
  <c r="J227" i="1"/>
  <c r="M227" i="1"/>
  <c r="F228" i="1"/>
  <c r="L227" i="1"/>
  <c r="E228" i="1"/>
  <c r="H228" i="1"/>
  <c r="G228" i="1"/>
  <c r="I228" i="1"/>
  <c r="K228" i="1"/>
  <c r="J228" i="1"/>
  <c r="M228" i="1"/>
  <c r="F229" i="1"/>
  <c r="L228" i="1"/>
  <c r="E229" i="1"/>
  <c r="H229" i="1"/>
  <c r="G229" i="1"/>
  <c r="I229" i="1"/>
  <c r="K229" i="1"/>
  <c r="J229" i="1"/>
  <c r="M229" i="1"/>
  <c r="F230" i="1"/>
  <c r="L229" i="1"/>
  <c r="E230" i="1"/>
  <c r="H230" i="1"/>
  <c r="G230" i="1"/>
  <c r="I230" i="1"/>
  <c r="K230" i="1"/>
  <c r="J230" i="1"/>
  <c r="M230" i="1"/>
  <c r="F231" i="1"/>
  <c r="L230" i="1"/>
  <c r="E231" i="1"/>
  <c r="H231" i="1"/>
  <c r="G231" i="1"/>
  <c r="I231" i="1"/>
  <c r="K231" i="1"/>
  <c r="J231" i="1"/>
  <c r="M231" i="1"/>
  <c r="F232" i="1"/>
  <c r="L231" i="1"/>
  <c r="E232" i="1"/>
  <c r="H232" i="1"/>
  <c r="G232" i="1"/>
  <c r="I232" i="1"/>
  <c r="K232" i="1"/>
  <c r="J232" i="1"/>
  <c r="M232" i="1"/>
  <c r="F233" i="1"/>
  <c r="L232" i="1"/>
  <c r="E233" i="1"/>
  <c r="H233" i="1"/>
  <c r="G233" i="1"/>
  <c r="I233" i="1"/>
  <c r="K233" i="1"/>
  <c r="J233" i="1"/>
  <c r="M233" i="1"/>
  <c r="F234" i="1"/>
  <c r="L233" i="1"/>
  <c r="E234" i="1"/>
  <c r="H234" i="1"/>
  <c r="G234" i="1"/>
  <c r="I234" i="1"/>
  <c r="K234" i="1"/>
  <c r="J234" i="1"/>
  <c r="M234" i="1"/>
  <c r="F235" i="1"/>
  <c r="L234" i="1"/>
  <c r="E235" i="1"/>
  <c r="H235" i="1"/>
  <c r="G235" i="1"/>
  <c r="I235" i="1"/>
  <c r="K235" i="1"/>
  <c r="J235" i="1"/>
  <c r="M235" i="1"/>
  <c r="F236" i="1"/>
  <c r="L235" i="1"/>
  <c r="E236" i="1"/>
  <c r="H236" i="1"/>
  <c r="G236" i="1"/>
  <c r="I236" i="1"/>
  <c r="K236" i="1"/>
  <c r="J236" i="1"/>
  <c r="M236" i="1"/>
  <c r="F237" i="1"/>
  <c r="L236" i="1"/>
  <c r="E237" i="1"/>
  <c r="H237" i="1"/>
  <c r="G237" i="1"/>
  <c r="I237" i="1"/>
  <c r="K237" i="1"/>
  <c r="J237" i="1"/>
  <c r="M237" i="1"/>
  <c r="F238" i="1"/>
  <c r="L237" i="1"/>
  <c r="E238" i="1"/>
  <c r="H238" i="1"/>
  <c r="G238" i="1"/>
  <c r="I238" i="1"/>
  <c r="K238" i="1"/>
  <c r="J238" i="1"/>
  <c r="M238" i="1"/>
  <c r="F239" i="1"/>
  <c r="L238" i="1"/>
  <c r="E239" i="1"/>
  <c r="H239" i="1"/>
  <c r="G239" i="1"/>
  <c r="I239" i="1"/>
  <c r="K239" i="1"/>
  <c r="J239" i="1"/>
  <c r="M239" i="1"/>
  <c r="F240" i="1"/>
  <c r="L239" i="1"/>
  <c r="E240" i="1"/>
  <c r="H240" i="1"/>
  <c r="G240" i="1"/>
  <c r="I240" i="1"/>
  <c r="K240" i="1"/>
  <c r="J240" i="1"/>
  <c r="M240" i="1"/>
  <c r="F241" i="1"/>
  <c r="L240" i="1"/>
  <c r="E241" i="1"/>
  <c r="H241" i="1"/>
  <c r="G241" i="1"/>
  <c r="I241" i="1"/>
  <c r="K241" i="1"/>
  <c r="J241" i="1"/>
  <c r="M241" i="1"/>
  <c r="F242" i="1"/>
  <c r="L241" i="1"/>
  <c r="E242" i="1"/>
  <c r="H242" i="1"/>
  <c r="G242" i="1"/>
  <c r="I242" i="1"/>
  <c r="K242" i="1"/>
  <c r="J242" i="1"/>
  <c r="M242" i="1"/>
  <c r="F243" i="1"/>
  <c r="L242" i="1"/>
  <c r="E243" i="1"/>
  <c r="H243" i="1"/>
  <c r="G243" i="1"/>
  <c r="I243" i="1"/>
  <c r="K243" i="1"/>
  <c r="J243" i="1"/>
  <c r="M243" i="1"/>
  <c r="F244" i="1"/>
  <c r="L243" i="1"/>
  <c r="E244" i="1"/>
  <c r="H244" i="1"/>
  <c r="G244" i="1"/>
  <c r="I244" i="1"/>
  <c r="K244" i="1"/>
  <c r="J244" i="1"/>
  <c r="M244" i="1"/>
  <c r="F245" i="1"/>
  <c r="L244" i="1"/>
  <c r="E245" i="1"/>
  <c r="H245" i="1"/>
  <c r="G245" i="1"/>
  <c r="I245" i="1"/>
  <c r="K245" i="1"/>
  <c r="J245" i="1"/>
  <c r="M245" i="1"/>
  <c r="F246" i="1"/>
  <c r="L245" i="1"/>
  <c r="E246" i="1"/>
  <c r="H246" i="1"/>
  <c r="G246" i="1"/>
  <c r="I246" i="1"/>
  <c r="K246" i="1"/>
  <c r="J246" i="1"/>
  <c r="M246" i="1"/>
  <c r="F247" i="1"/>
  <c r="L246" i="1"/>
  <c r="E247" i="1"/>
  <c r="H247" i="1"/>
  <c r="G247" i="1"/>
  <c r="I247" i="1"/>
  <c r="K247" i="1"/>
  <c r="J247" i="1"/>
  <c r="M247" i="1"/>
  <c r="F248" i="1"/>
  <c r="L247" i="1"/>
  <c r="E248" i="1"/>
  <c r="H248" i="1"/>
  <c r="G248" i="1"/>
  <c r="I248" i="1"/>
  <c r="K248" i="1"/>
  <c r="J248" i="1"/>
  <c r="M248" i="1"/>
  <c r="F249" i="1"/>
  <c r="L248" i="1"/>
  <c r="E249" i="1"/>
  <c r="H249" i="1"/>
  <c r="G249" i="1"/>
  <c r="I249" i="1"/>
  <c r="K249" i="1"/>
  <c r="J249" i="1"/>
  <c r="M249" i="1"/>
  <c r="F250" i="1"/>
  <c r="L249" i="1"/>
  <c r="E250" i="1"/>
  <c r="H250" i="1"/>
  <c r="G250" i="1"/>
  <c r="I250" i="1"/>
  <c r="K250" i="1"/>
  <c r="J250" i="1"/>
  <c r="M250" i="1"/>
  <c r="F251" i="1"/>
  <c r="L250" i="1"/>
  <c r="E251" i="1"/>
  <c r="H251" i="1"/>
  <c r="G251" i="1"/>
  <c r="I251" i="1"/>
  <c r="K251" i="1"/>
  <c r="J251" i="1"/>
  <c r="M251" i="1"/>
  <c r="F252" i="1"/>
  <c r="L251" i="1"/>
  <c r="E252" i="1"/>
  <c r="H252" i="1"/>
  <c r="G252" i="1"/>
  <c r="I252" i="1"/>
  <c r="K252" i="1"/>
  <c r="J252" i="1"/>
  <c r="M252" i="1"/>
  <c r="F253" i="1"/>
  <c r="L252" i="1"/>
  <c r="E253" i="1"/>
  <c r="H253" i="1"/>
  <c r="G253" i="1"/>
  <c r="I253" i="1"/>
  <c r="K253" i="1"/>
  <c r="J253" i="1"/>
  <c r="M253" i="1"/>
  <c r="F254" i="1"/>
  <c r="L253" i="1"/>
  <c r="E254" i="1"/>
  <c r="H254" i="1"/>
  <c r="G254" i="1"/>
  <c r="I254" i="1"/>
  <c r="K254" i="1"/>
  <c r="J254" i="1"/>
  <c r="M254" i="1"/>
  <c r="F255" i="1"/>
  <c r="L254" i="1"/>
  <c r="E255" i="1"/>
  <c r="H255" i="1"/>
  <c r="G255" i="1"/>
  <c r="I255" i="1"/>
  <c r="K255" i="1"/>
  <c r="J255" i="1"/>
  <c r="M255" i="1"/>
  <c r="F256" i="1"/>
  <c r="L255" i="1"/>
  <c r="E256" i="1"/>
  <c r="H256" i="1"/>
  <c r="G256" i="1"/>
  <c r="I256" i="1"/>
  <c r="K256" i="1"/>
  <c r="J256" i="1"/>
  <c r="M256" i="1"/>
  <c r="F257" i="1"/>
  <c r="L256" i="1"/>
  <c r="E257" i="1"/>
  <c r="H257" i="1"/>
  <c r="G257" i="1"/>
  <c r="I257" i="1"/>
  <c r="K257" i="1"/>
  <c r="J257" i="1"/>
  <c r="M257" i="1"/>
  <c r="F258" i="1"/>
  <c r="L257" i="1"/>
  <c r="E258" i="1"/>
  <c r="H258" i="1"/>
  <c r="G258" i="1"/>
  <c r="I258" i="1"/>
  <c r="K258" i="1"/>
  <c r="J258" i="1"/>
  <c r="M258" i="1"/>
  <c r="F259" i="1"/>
  <c r="L258" i="1"/>
  <c r="E259" i="1"/>
  <c r="H259" i="1"/>
  <c r="G259" i="1"/>
  <c r="I259" i="1"/>
  <c r="K259" i="1"/>
  <c r="J259" i="1"/>
  <c r="M259" i="1"/>
  <c r="F260" i="1"/>
  <c r="L259" i="1"/>
  <c r="E260" i="1"/>
  <c r="H260" i="1"/>
  <c r="G260" i="1"/>
  <c r="I260" i="1"/>
  <c r="K260" i="1"/>
  <c r="J260" i="1"/>
  <c r="M260" i="1"/>
  <c r="F261" i="1"/>
  <c r="L260" i="1"/>
  <c r="E261" i="1"/>
  <c r="H261" i="1"/>
  <c r="G261" i="1"/>
  <c r="I261" i="1"/>
  <c r="K261" i="1"/>
  <c r="J261" i="1"/>
  <c r="M261" i="1"/>
  <c r="F262" i="1"/>
  <c r="L261" i="1"/>
  <c r="E262" i="1"/>
  <c r="H262" i="1"/>
  <c r="G262" i="1"/>
  <c r="I262" i="1"/>
  <c r="K262" i="1"/>
  <c r="J262" i="1"/>
  <c r="M262" i="1"/>
  <c r="F263" i="1"/>
  <c r="L262" i="1"/>
  <c r="E263" i="1"/>
  <c r="H263" i="1"/>
  <c r="G263" i="1"/>
  <c r="I263" i="1"/>
  <c r="K263" i="1"/>
  <c r="J263" i="1"/>
  <c r="M263" i="1"/>
  <c r="F264" i="1"/>
  <c r="L263" i="1"/>
  <c r="E264" i="1"/>
  <c r="H264" i="1"/>
  <c r="G264" i="1"/>
  <c r="I264" i="1"/>
  <c r="K264" i="1"/>
  <c r="J264" i="1"/>
  <c r="M264" i="1"/>
  <c r="F265" i="1"/>
  <c r="L264" i="1"/>
  <c r="E265" i="1"/>
  <c r="H265" i="1"/>
  <c r="G265" i="1"/>
  <c r="I265" i="1"/>
  <c r="K265" i="1"/>
  <c r="J265" i="1"/>
  <c r="M265" i="1"/>
  <c r="F266" i="1"/>
  <c r="L265" i="1"/>
  <c r="E266" i="1"/>
  <c r="H266" i="1"/>
  <c r="G266" i="1"/>
  <c r="I266" i="1"/>
  <c r="K266" i="1"/>
  <c r="J266" i="1"/>
  <c r="M266" i="1"/>
  <c r="F267" i="1"/>
  <c r="L266" i="1"/>
  <c r="E267" i="1"/>
  <c r="H267" i="1"/>
  <c r="G267" i="1"/>
  <c r="I267" i="1"/>
  <c r="K267" i="1"/>
  <c r="J267" i="1"/>
  <c r="M267" i="1"/>
  <c r="F268" i="1"/>
  <c r="L267" i="1"/>
  <c r="E268" i="1"/>
  <c r="H268" i="1"/>
  <c r="G268" i="1"/>
  <c r="I268" i="1"/>
  <c r="K268" i="1"/>
  <c r="J268" i="1"/>
  <c r="M268" i="1"/>
  <c r="F269" i="1"/>
  <c r="L268" i="1"/>
  <c r="E269" i="1"/>
  <c r="H269" i="1"/>
  <c r="G269" i="1"/>
  <c r="I269" i="1"/>
  <c r="K269" i="1"/>
  <c r="J269" i="1"/>
  <c r="M269" i="1"/>
  <c r="F270" i="1"/>
  <c r="L269" i="1"/>
  <c r="E270" i="1"/>
  <c r="H270" i="1"/>
  <c r="G270" i="1"/>
  <c r="I270" i="1"/>
  <c r="K270" i="1"/>
  <c r="J270" i="1"/>
  <c r="M270" i="1"/>
  <c r="F271" i="1"/>
  <c r="L270" i="1"/>
  <c r="E271" i="1"/>
  <c r="H271" i="1"/>
  <c r="G271" i="1"/>
  <c r="I271" i="1"/>
  <c r="K271" i="1"/>
  <c r="J271" i="1"/>
  <c r="M271" i="1"/>
  <c r="F272" i="1"/>
  <c r="L271" i="1"/>
  <c r="E272" i="1"/>
  <c r="H272" i="1"/>
  <c r="G272" i="1"/>
  <c r="I272" i="1"/>
  <c r="K272" i="1"/>
  <c r="J272" i="1"/>
  <c r="M272" i="1"/>
  <c r="F273" i="1"/>
  <c r="L272" i="1"/>
  <c r="E273" i="1"/>
  <c r="H273" i="1"/>
  <c r="G273" i="1"/>
  <c r="I273" i="1"/>
  <c r="K273" i="1"/>
  <c r="J273" i="1"/>
  <c r="M273" i="1"/>
  <c r="F274" i="1"/>
  <c r="L273" i="1"/>
  <c r="E274" i="1"/>
  <c r="H274" i="1"/>
  <c r="G274" i="1"/>
  <c r="I274" i="1"/>
  <c r="K274" i="1"/>
  <c r="J274" i="1"/>
  <c r="M274" i="1"/>
  <c r="F275" i="1"/>
  <c r="L274" i="1"/>
  <c r="E275" i="1"/>
  <c r="H275" i="1"/>
  <c r="G275" i="1"/>
  <c r="I275" i="1"/>
  <c r="K275" i="1"/>
  <c r="J275" i="1"/>
  <c r="M275" i="1"/>
  <c r="F276" i="1"/>
  <c r="L275" i="1"/>
  <c r="E276" i="1"/>
  <c r="H276" i="1"/>
  <c r="G276" i="1"/>
  <c r="I276" i="1"/>
  <c r="K276" i="1"/>
  <c r="J276" i="1"/>
  <c r="M276" i="1"/>
  <c r="F277" i="1"/>
  <c r="L276" i="1"/>
  <c r="E277" i="1"/>
  <c r="H277" i="1"/>
  <c r="G277" i="1"/>
  <c r="I277" i="1"/>
  <c r="K277" i="1"/>
  <c r="J277" i="1"/>
  <c r="M277" i="1"/>
  <c r="F278" i="1"/>
  <c r="L277" i="1"/>
  <c r="E278" i="1"/>
  <c r="H278" i="1"/>
  <c r="G278" i="1"/>
  <c r="I278" i="1"/>
  <c r="K278" i="1"/>
  <c r="J278" i="1"/>
  <c r="M278" i="1"/>
  <c r="F279" i="1"/>
  <c r="L278" i="1"/>
  <c r="E279" i="1"/>
  <c r="H279" i="1"/>
  <c r="G279" i="1"/>
  <c r="I279" i="1"/>
  <c r="K279" i="1"/>
  <c r="J279" i="1"/>
  <c r="M279" i="1"/>
  <c r="F280" i="1"/>
  <c r="L279" i="1"/>
  <c r="E280" i="1"/>
  <c r="H280" i="1"/>
  <c r="G280" i="1"/>
  <c r="I280" i="1"/>
  <c r="K280" i="1"/>
  <c r="J280" i="1"/>
  <c r="M280" i="1"/>
  <c r="F281" i="1"/>
  <c r="L280" i="1"/>
  <c r="E281" i="1"/>
  <c r="H281" i="1"/>
  <c r="G281" i="1"/>
  <c r="I281" i="1"/>
  <c r="K281" i="1"/>
  <c r="J281" i="1"/>
  <c r="M281" i="1"/>
  <c r="F282" i="1"/>
  <c r="L281" i="1"/>
  <c r="E282" i="1"/>
  <c r="H282" i="1"/>
  <c r="G282" i="1"/>
  <c r="I282" i="1"/>
  <c r="K282" i="1"/>
  <c r="J282" i="1"/>
  <c r="M282" i="1"/>
  <c r="F283" i="1"/>
  <c r="L282" i="1"/>
  <c r="E283" i="1"/>
  <c r="H283" i="1"/>
  <c r="G283" i="1"/>
  <c r="I283" i="1"/>
  <c r="K283" i="1"/>
  <c r="J283" i="1"/>
  <c r="M283" i="1"/>
  <c r="F284" i="1"/>
  <c r="L283" i="1"/>
  <c r="E284" i="1"/>
  <c r="H284" i="1"/>
  <c r="G284" i="1"/>
  <c r="I284" i="1"/>
  <c r="K284" i="1"/>
  <c r="J284" i="1"/>
  <c r="M284" i="1"/>
  <c r="F285" i="1"/>
  <c r="L284" i="1"/>
  <c r="E285" i="1"/>
  <c r="H285" i="1"/>
  <c r="G285" i="1"/>
  <c r="I285" i="1"/>
  <c r="K285" i="1"/>
  <c r="J285" i="1"/>
  <c r="M285" i="1"/>
  <c r="F286" i="1"/>
  <c r="L285" i="1"/>
  <c r="E286" i="1"/>
  <c r="H286" i="1"/>
  <c r="G286" i="1"/>
  <c r="I286" i="1"/>
  <c r="K286" i="1"/>
  <c r="J286" i="1"/>
  <c r="M286" i="1"/>
  <c r="F287" i="1"/>
  <c r="L286" i="1"/>
  <c r="E287" i="1"/>
  <c r="H287" i="1"/>
  <c r="G287" i="1"/>
  <c r="I287" i="1"/>
  <c r="K287" i="1"/>
  <c r="J287" i="1"/>
  <c r="M287" i="1"/>
  <c r="F288" i="1"/>
  <c r="L287" i="1"/>
  <c r="E288" i="1"/>
  <c r="H288" i="1"/>
  <c r="G288" i="1"/>
  <c r="I288" i="1"/>
  <c r="K288" i="1"/>
  <c r="J288" i="1"/>
  <c r="M288" i="1"/>
  <c r="F289" i="1"/>
  <c r="L288" i="1"/>
  <c r="E289" i="1"/>
  <c r="H289" i="1"/>
  <c r="G289" i="1"/>
  <c r="I289" i="1"/>
  <c r="K289" i="1"/>
  <c r="J289" i="1"/>
  <c r="M289" i="1"/>
  <c r="F290" i="1"/>
  <c r="L289" i="1"/>
  <c r="E290" i="1"/>
  <c r="H290" i="1"/>
  <c r="G290" i="1"/>
  <c r="I290" i="1"/>
  <c r="K290" i="1"/>
  <c r="J290" i="1"/>
  <c r="M290" i="1"/>
  <c r="F291" i="1"/>
  <c r="L290" i="1"/>
  <c r="E291" i="1"/>
  <c r="H291" i="1"/>
  <c r="G291" i="1"/>
  <c r="I291" i="1"/>
  <c r="K291" i="1"/>
  <c r="J291" i="1"/>
  <c r="M291" i="1"/>
  <c r="F292" i="1"/>
  <c r="L291" i="1"/>
  <c r="E292" i="1"/>
  <c r="H292" i="1"/>
  <c r="G292" i="1"/>
  <c r="I292" i="1"/>
  <c r="K292" i="1"/>
  <c r="J292" i="1"/>
  <c r="M292" i="1"/>
  <c r="F293" i="1"/>
  <c r="L292" i="1"/>
  <c r="E293" i="1"/>
  <c r="H293" i="1"/>
  <c r="G293" i="1"/>
  <c r="I293" i="1"/>
  <c r="K293" i="1"/>
  <c r="J293" i="1"/>
  <c r="M293" i="1"/>
  <c r="F294" i="1"/>
  <c r="L293" i="1"/>
  <c r="E294" i="1"/>
  <c r="H294" i="1"/>
  <c r="G294" i="1"/>
  <c r="I294" i="1"/>
  <c r="K294" i="1"/>
  <c r="J294" i="1"/>
  <c r="M294" i="1"/>
  <c r="F295" i="1"/>
  <c r="L294" i="1"/>
  <c r="E295" i="1"/>
  <c r="H295" i="1"/>
  <c r="G295" i="1"/>
  <c r="I295" i="1"/>
  <c r="K295" i="1"/>
  <c r="J295" i="1"/>
  <c r="M295" i="1"/>
  <c r="F296" i="1"/>
  <c r="L295" i="1"/>
  <c r="E296" i="1"/>
  <c r="H296" i="1"/>
  <c r="G296" i="1"/>
  <c r="I296" i="1"/>
  <c r="K296" i="1"/>
  <c r="J296" i="1"/>
  <c r="M296" i="1"/>
  <c r="F297" i="1"/>
  <c r="L296" i="1"/>
  <c r="E297" i="1"/>
  <c r="H297" i="1"/>
  <c r="G297" i="1"/>
  <c r="I297" i="1"/>
  <c r="K297" i="1"/>
  <c r="J297" i="1"/>
  <c r="M297" i="1"/>
  <c r="F298" i="1"/>
  <c r="L297" i="1"/>
  <c r="E298" i="1"/>
  <c r="H298" i="1"/>
  <c r="G298" i="1"/>
  <c r="I298" i="1"/>
  <c r="K298" i="1"/>
  <c r="J298" i="1"/>
  <c r="M298" i="1"/>
  <c r="F299" i="1"/>
  <c r="L298" i="1"/>
  <c r="E299" i="1"/>
  <c r="H299" i="1"/>
  <c r="G299" i="1"/>
  <c r="I299" i="1"/>
  <c r="K299" i="1"/>
  <c r="J299" i="1"/>
  <c r="M299" i="1"/>
  <c r="F300" i="1"/>
  <c r="L299" i="1"/>
  <c r="E300" i="1"/>
  <c r="H300" i="1"/>
  <c r="G300" i="1"/>
  <c r="I300" i="1"/>
  <c r="K300" i="1"/>
  <c r="J300" i="1"/>
  <c r="M300" i="1"/>
  <c r="F301" i="1"/>
  <c r="L300" i="1"/>
  <c r="E301" i="1"/>
  <c r="H301" i="1"/>
  <c r="G301" i="1"/>
  <c r="I301" i="1"/>
  <c r="K301" i="1"/>
  <c r="J301" i="1"/>
  <c r="M301" i="1"/>
  <c r="F302" i="1"/>
  <c r="L301" i="1"/>
  <c r="E302" i="1"/>
  <c r="H302" i="1"/>
  <c r="G302" i="1"/>
  <c r="I302" i="1"/>
  <c r="K302" i="1"/>
  <c r="J302" i="1"/>
  <c r="M302" i="1"/>
  <c r="F303" i="1"/>
  <c r="L302" i="1"/>
  <c r="E303" i="1"/>
  <c r="H303" i="1"/>
  <c r="G303" i="1"/>
  <c r="I303" i="1"/>
  <c r="K303" i="1"/>
  <c r="J303" i="1"/>
  <c r="M303" i="1"/>
  <c r="F304" i="1"/>
  <c r="L303" i="1"/>
  <c r="E304" i="1"/>
  <c r="H304" i="1"/>
  <c r="G304" i="1"/>
  <c r="I304" i="1"/>
  <c r="K304" i="1"/>
  <c r="J304" i="1"/>
  <c r="M304" i="1"/>
  <c r="F305" i="1"/>
  <c r="L304" i="1"/>
  <c r="E305" i="1"/>
  <c r="H305" i="1"/>
  <c r="G305" i="1"/>
  <c r="I305" i="1"/>
  <c r="K305" i="1"/>
  <c r="J305" i="1"/>
  <c r="M305" i="1"/>
  <c r="F306" i="1"/>
  <c r="L305" i="1"/>
  <c r="E306" i="1"/>
  <c r="H306" i="1"/>
  <c r="G306" i="1"/>
  <c r="I306" i="1"/>
  <c r="K306" i="1"/>
  <c r="J306" i="1"/>
  <c r="M306" i="1"/>
  <c r="F307" i="1"/>
  <c r="L306" i="1"/>
  <c r="E307" i="1"/>
  <c r="H307" i="1"/>
  <c r="G307" i="1"/>
  <c r="I307" i="1"/>
  <c r="K307" i="1"/>
  <c r="J307" i="1"/>
  <c r="M307" i="1"/>
  <c r="F308" i="1"/>
  <c r="L307" i="1"/>
  <c r="E308" i="1"/>
  <c r="H308" i="1"/>
  <c r="G308" i="1"/>
  <c r="I308" i="1"/>
  <c r="K308" i="1"/>
  <c r="J308" i="1"/>
  <c r="M308" i="1"/>
  <c r="F309" i="1"/>
  <c r="L308" i="1"/>
  <c r="E309" i="1"/>
  <c r="H309" i="1"/>
  <c r="G309" i="1"/>
  <c r="I309" i="1"/>
  <c r="K309" i="1"/>
  <c r="J309" i="1"/>
  <c r="M309" i="1"/>
  <c r="F310" i="1"/>
  <c r="L309" i="1"/>
  <c r="E310" i="1"/>
  <c r="H310" i="1"/>
  <c r="G310" i="1"/>
  <c r="I310" i="1"/>
  <c r="K310" i="1"/>
  <c r="J310" i="1"/>
  <c r="M310" i="1"/>
  <c r="F311" i="1"/>
  <c r="L310" i="1"/>
  <c r="E311" i="1"/>
  <c r="H311" i="1"/>
  <c r="G311" i="1"/>
  <c r="I311" i="1"/>
  <c r="K311" i="1"/>
  <c r="J311" i="1"/>
  <c r="M311" i="1"/>
  <c r="F312" i="1"/>
  <c r="L311" i="1"/>
  <c r="E312" i="1"/>
  <c r="H312" i="1"/>
  <c r="G312" i="1"/>
  <c r="I312" i="1"/>
  <c r="K312" i="1"/>
  <c r="J312" i="1"/>
  <c r="M312" i="1"/>
  <c r="F313" i="1"/>
  <c r="L312" i="1"/>
  <c r="E313" i="1"/>
  <c r="H313" i="1"/>
  <c r="G313" i="1"/>
  <c r="I313" i="1"/>
  <c r="K313" i="1"/>
  <c r="J313" i="1"/>
  <c r="M313" i="1"/>
  <c r="F314" i="1"/>
  <c r="L313" i="1"/>
  <c r="E314" i="1"/>
  <c r="H314" i="1"/>
  <c r="G314" i="1"/>
  <c r="I314" i="1"/>
  <c r="K314" i="1"/>
  <c r="J314" i="1"/>
  <c r="M314" i="1"/>
  <c r="F315" i="1"/>
  <c r="L314" i="1"/>
  <c r="E315" i="1"/>
  <c r="H315" i="1"/>
  <c r="G315" i="1"/>
  <c r="I315" i="1"/>
  <c r="K315" i="1"/>
  <c r="J315" i="1"/>
  <c r="M315" i="1"/>
  <c r="F316" i="1"/>
  <c r="L315" i="1"/>
  <c r="E316" i="1"/>
  <c r="H316" i="1"/>
  <c r="G316" i="1"/>
  <c r="I316" i="1"/>
  <c r="K316" i="1"/>
  <c r="J316" i="1"/>
  <c r="M316" i="1"/>
  <c r="F317" i="1"/>
  <c r="L316" i="1"/>
  <c r="E317" i="1"/>
  <c r="H317" i="1"/>
  <c r="G317" i="1"/>
  <c r="I317" i="1"/>
  <c r="K317" i="1"/>
  <c r="J317" i="1"/>
  <c r="M317" i="1"/>
  <c r="F318" i="1"/>
  <c r="L317" i="1"/>
  <c r="E318" i="1"/>
  <c r="H318" i="1"/>
  <c r="G318" i="1"/>
  <c r="I318" i="1"/>
  <c r="K318" i="1"/>
  <c r="J318" i="1"/>
  <c r="M318" i="1"/>
  <c r="F319" i="1"/>
  <c r="L318" i="1"/>
  <c r="E319" i="1"/>
  <c r="H319" i="1"/>
  <c r="G319" i="1"/>
  <c r="I319" i="1"/>
  <c r="K319" i="1"/>
  <c r="J319" i="1"/>
  <c r="M319" i="1"/>
  <c r="F320" i="1"/>
  <c r="L319" i="1"/>
  <c r="E320" i="1"/>
  <c r="H320" i="1"/>
  <c r="G320" i="1"/>
  <c r="I320" i="1"/>
  <c r="K320" i="1"/>
  <c r="J320" i="1"/>
  <c r="M320" i="1"/>
  <c r="F321" i="1"/>
  <c r="L320" i="1"/>
  <c r="E321" i="1"/>
  <c r="H321" i="1"/>
  <c r="G321" i="1"/>
  <c r="I321" i="1"/>
  <c r="K321" i="1"/>
  <c r="J321" i="1"/>
  <c r="M321" i="1"/>
  <c r="F322" i="1"/>
  <c r="L321" i="1"/>
  <c r="E322" i="1"/>
  <c r="H322" i="1"/>
  <c r="G322" i="1"/>
  <c r="I322" i="1"/>
  <c r="K322" i="1"/>
  <c r="J322" i="1"/>
  <c r="M322" i="1"/>
  <c r="F323" i="1"/>
  <c r="L322" i="1"/>
  <c r="E323" i="1"/>
  <c r="H323" i="1"/>
  <c r="G323" i="1"/>
  <c r="I323" i="1"/>
  <c r="K323" i="1"/>
  <c r="J323" i="1"/>
  <c r="M323" i="1"/>
  <c r="F324" i="1"/>
  <c r="L323" i="1"/>
  <c r="E324" i="1"/>
  <c r="H324" i="1"/>
  <c r="G324" i="1"/>
  <c r="I324" i="1"/>
  <c r="K324" i="1"/>
  <c r="J324" i="1"/>
  <c r="M324" i="1"/>
  <c r="F325" i="1"/>
  <c r="L324" i="1"/>
  <c r="E325" i="1"/>
  <c r="H325" i="1"/>
  <c r="G325" i="1"/>
  <c r="I325" i="1"/>
  <c r="K325" i="1"/>
  <c r="J325" i="1"/>
  <c r="M325" i="1"/>
  <c r="F326" i="1"/>
  <c r="L325" i="1"/>
  <c r="E326" i="1"/>
  <c r="H326" i="1"/>
  <c r="G326" i="1"/>
  <c r="I326" i="1"/>
  <c r="K326" i="1"/>
  <c r="J326" i="1"/>
  <c r="M326" i="1"/>
  <c r="F327" i="1"/>
  <c r="L326" i="1"/>
  <c r="E327" i="1"/>
  <c r="H327" i="1"/>
  <c r="G327" i="1"/>
  <c r="I327" i="1"/>
  <c r="K327" i="1"/>
  <c r="J327" i="1"/>
  <c r="M327" i="1"/>
  <c r="F328" i="1"/>
  <c r="L327" i="1"/>
  <c r="E328" i="1"/>
  <c r="H328" i="1"/>
  <c r="G328" i="1"/>
  <c r="I328" i="1"/>
  <c r="K328" i="1"/>
  <c r="J328" i="1"/>
  <c r="M328" i="1"/>
  <c r="F329" i="1"/>
  <c r="L328" i="1"/>
  <c r="E329" i="1"/>
  <c r="H329" i="1"/>
  <c r="G329" i="1"/>
  <c r="I329" i="1"/>
  <c r="K329" i="1"/>
  <c r="J329" i="1"/>
  <c r="M329" i="1"/>
  <c r="F330" i="1"/>
  <c r="L329" i="1"/>
  <c r="E330" i="1"/>
  <c r="H330" i="1"/>
  <c r="G330" i="1"/>
  <c r="I330" i="1"/>
  <c r="K330" i="1"/>
  <c r="J330" i="1"/>
  <c r="M330" i="1"/>
  <c r="F331" i="1"/>
  <c r="L330" i="1"/>
  <c r="E331" i="1"/>
  <c r="H331" i="1"/>
  <c r="G331" i="1"/>
  <c r="I331" i="1"/>
  <c r="K331" i="1"/>
  <c r="J331" i="1"/>
  <c r="M331" i="1"/>
  <c r="F332" i="1"/>
  <c r="L331" i="1"/>
  <c r="E332" i="1"/>
  <c r="H332" i="1"/>
  <c r="G332" i="1"/>
  <c r="I332" i="1"/>
  <c r="K332" i="1"/>
  <c r="J332" i="1"/>
  <c r="M332" i="1"/>
  <c r="F333" i="1"/>
  <c r="L332" i="1"/>
  <c r="E333" i="1"/>
  <c r="H333" i="1"/>
  <c r="G333" i="1"/>
  <c r="I333" i="1"/>
  <c r="K333" i="1"/>
  <c r="J333" i="1"/>
  <c r="M333" i="1"/>
  <c r="F334" i="1"/>
  <c r="L333" i="1"/>
  <c r="E334" i="1"/>
  <c r="H334" i="1"/>
  <c r="G334" i="1"/>
  <c r="I334" i="1"/>
  <c r="K334" i="1"/>
  <c r="J334" i="1"/>
  <c r="M334" i="1"/>
  <c r="F335" i="1"/>
  <c r="L334" i="1"/>
  <c r="E335" i="1"/>
  <c r="H335" i="1"/>
  <c r="G335" i="1"/>
  <c r="I335" i="1"/>
  <c r="K335" i="1"/>
  <c r="J335" i="1"/>
  <c r="M335" i="1"/>
  <c r="F336" i="1"/>
  <c r="L335" i="1"/>
  <c r="E336" i="1"/>
  <c r="H336" i="1"/>
  <c r="G336" i="1"/>
  <c r="I336" i="1"/>
  <c r="K336" i="1"/>
  <c r="J336" i="1"/>
  <c r="M336" i="1"/>
  <c r="F337" i="1"/>
  <c r="L336" i="1"/>
  <c r="E337" i="1"/>
  <c r="H337" i="1"/>
  <c r="G337" i="1"/>
  <c r="I337" i="1"/>
  <c r="K337" i="1"/>
  <c r="J337" i="1"/>
  <c r="M337" i="1"/>
  <c r="F338" i="1"/>
  <c r="L337" i="1"/>
  <c r="E338" i="1"/>
  <c r="H338" i="1"/>
  <c r="G338" i="1"/>
  <c r="I338" i="1"/>
  <c r="K338" i="1"/>
  <c r="J338" i="1"/>
  <c r="M338" i="1"/>
  <c r="F339" i="1"/>
  <c r="L338" i="1"/>
  <c r="E339" i="1"/>
  <c r="H339" i="1"/>
  <c r="G339" i="1"/>
  <c r="I339" i="1"/>
  <c r="K339" i="1"/>
  <c r="J339" i="1"/>
  <c r="M339" i="1"/>
  <c r="F340" i="1"/>
  <c r="L339" i="1"/>
  <c r="E340" i="1"/>
  <c r="H340" i="1"/>
  <c r="G340" i="1"/>
  <c r="I340" i="1"/>
  <c r="K340" i="1"/>
  <c r="J340" i="1"/>
  <c r="M340" i="1"/>
  <c r="F341" i="1"/>
  <c r="L340" i="1"/>
  <c r="E341" i="1"/>
  <c r="H341" i="1"/>
  <c r="G341" i="1"/>
  <c r="I341" i="1"/>
  <c r="K341" i="1"/>
  <c r="J341" i="1"/>
  <c r="M341" i="1"/>
  <c r="F342" i="1"/>
  <c r="L341" i="1"/>
  <c r="E342" i="1"/>
  <c r="H342" i="1"/>
  <c r="G342" i="1"/>
  <c r="I342" i="1"/>
  <c r="K342" i="1"/>
  <c r="J342" i="1"/>
  <c r="M342" i="1"/>
  <c r="F343" i="1"/>
  <c r="L342" i="1"/>
  <c r="E343" i="1"/>
  <c r="H343" i="1"/>
  <c r="G343" i="1"/>
  <c r="I343" i="1"/>
  <c r="K343" i="1"/>
  <c r="J343" i="1"/>
  <c r="M343" i="1"/>
  <c r="F344" i="1"/>
  <c r="L343" i="1"/>
  <c r="E344" i="1"/>
  <c r="H344" i="1"/>
  <c r="G344" i="1"/>
  <c r="I344" i="1"/>
  <c r="K344" i="1"/>
  <c r="J344" i="1"/>
  <c r="M344" i="1"/>
  <c r="F345" i="1"/>
  <c r="L344" i="1"/>
  <c r="E345" i="1"/>
  <c r="H345" i="1"/>
  <c r="G345" i="1"/>
  <c r="I345" i="1"/>
  <c r="K345" i="1"/>
  <c r="J345" i="1"/>
  <c r="M345" i="1"/>
  <c r="F346" i="1"/>
  <c r="L345" i="1"/>
  <c r="E346" i="1"/>
  <c r="H346" i="1"/>
  <c r="G346" i="1"/>
  <c r="I346" i="1"/>
  <c r="K346" i="1"/>
  <c r="J346" i="1"/>
  <c r="M346" i="1"/>
  <c r="F347" i="1"/>
  <c r="L346" i="1"/>
  <c r="E347" i="1"/>
  <c r="H347" i="1"/>
  <c r="G347" i="1"/>
  <c r="I347" i="1"/>
  <c r="K347" i="1"/>
  <c r="J347" i="1"/>
  <c r="M347" i="1"/>
  <c r="F348" i="1"/>
  <c r="L347" i="1"/>
  <c r="E348" i="1"/>
  <c r="H348" i="1"/>
  <c r="G348" i="1"/>
  <c r="I348" i="1"/>
  <c r="K348" i="1"/>
  <c r="J348" i="1"/>
  <c r="M348" i="1"/>
  <c r="F349" i="1"/>
  <c r="L348" i="1"/>
  <c r="E349" i="1"/>
  <c r="H349" i="1"/>
  <c r="G349" i="1"/>
  <c r="I349" i="1"/>
  <c r="K349" i="1"/>
  <c r="J349" i="1"/>
  <c r="M349" i="1"/>
  <c r="F350" i="1"/>
  <c r="L349" i="1"/>
  <c r="E350" i="1"/>
  <c r="H350" i="1"/>
  <c r="G350" i="1"/>
  <c r="I350" i="1"/>
  <c r="K350" i="1"/>
  <c r="J350" i="1"/>
  <c r="M350" i="1"/>
  <c r="F351" i="1"/>
  <c r="L350" i="1"/>
  <c r="E351" i="1"/>
  <c r="H351" i="1"/>
  <c r="G351" i="1"/>
  <c r="I351" i="1"/>
  <c r="K351" i="1"/>
  <c r="J351" i="1"/>
  <c r="M351" i="1"/>
  <c r="F352" i="1"/>
  <c r="L351" i="1"/>
  <c r="E352" i="1"/>
  <c r="H352" i="1"/>
  <c r="G352" i="1"/>
  <c r="I352" i="1"/>
  <c r="K352" i="1"/>
  <c r="J352" i="1"/>
  <c r="M352" i="1"/>
  <c r="F353" i="1"/>
  <c r="L352" i="1"/>
  <c r="E353" i="1"/>
  <c r="H353" i="1"/>
  <c r="G353" i="1"/>
  <c r="I353" i="1"/>
  <c r="K353" i="1"/>
  <c r="J353" i="1"/>
  <c r="M353" i="1"/>
  <c r="F354" i="1"/>
  <c r="L353" i="1"/>
  <c r="E354" i="1"/>
  <c r="H354" i="1"/>
  <c r="G354" i="1"/>
  <c r="I354" i="1"/>
  <c r="K354" i="1"/>
  <c r="J354" i="1"/>
  <c r="M354" i="1"/>
  <c r="F355" i="1"/>
  <c r="L354" i="1"/>
  <c r="E355" i="1"/>
  <c r="H355" i="1"/>
  <c r="G355" i="1"/>
  <c r="I355" i="1"/>
  <c r="K355" i="1"/>
  <c r="J355" i="1"/>
  <c r="M355" i="1"/>
  <c r="F356" i="1"/>
  <c r="L355" i="1"/>
  <c r="E356" i="1"/>
  <c r="H356" i="1"/>
  <c r="G356" i="1"/>
  <c r="I356" i="1"/>
  <c r="K356" i="1"/>
  <c r="J356" i="1"/>
  <c r="M356" i="1"/>
  <c r="F357" i="1"/>
  <c r="L356" i="1"/>
  <c r="E357" i="1"/>
  <c r="H357" i="1"/>
  <c r="G357" i="1"/>
  <c r="I357" i="1"/>
  <c r="K357" i="1"/>
  <c r="J357" i="1"/>
  <c r="M357" i="1"/>
  <c r="F358" i="1"/>
  <c r="L357" i="1"/>
  <c r="E358" i="1"/>
  <c r="H358" i="1"/>
  <c r="G358" i="1"/>
  <c r="I358" i="1"/>
  <c r="K358" i="1"/>
  <c r="J358" i="1"/>
  <c r="M358" i="1"/>
  <c r="F359" i="1"/>
  <c r="L358" i="1"/>
  <c r="E359" i="1"/>
  <c r="H359" i="1"/>
  <c r="G359" i="1"/>
  <c r="I359" i="1"/>
  <c r="K359" i="1"/>
  <c r="J359" i="1"/>
  <c r="M359" i="1"/>
  <c r="F360" i="1"/>
  <c r="L359" i="1"/>
  <c r="E360" i="1"/>
  <c r="H360" i="1"/>
  <c r="G360" i="1"/>
  <c r="I360" i="1"/>
  <c r="K360" i="1"/>
  <c r="J360" i="1"/>
  <c r="M360" i="1"/>
  <c r="F361" i="1"/>
  <c r="L360" i="1"/>
  <c r="E361" i="1"/>
  <c r="H361" i="1"/>
  <c r="G361" i="1"/>
  <c r="I361" i="1"/>
  <c r="K361" i="1"/>
  <c r="J361" i="1"/>
  <c r="M361" i="1"/>
  <c r="F362" i="1"/>
  <c r="L361" i="1"/>
  <c r="E362" i="1"/>
  <c r="H362" i="1"/>
  <c r="G362" i="1"/>
  <c r="I362" i="1"/>
  <c r="K362" i="1"/>
  <c r="J362" i="1"/>
  <c r="M362" i="1"/>
  <c r="F363" i="1"/>
  <c r="L362" i="1"/>
  <c r="E363" i="1"/>
  <c r="H363" i="1"/>
  <c r="G363" i="1"/>
  <c r="I363" i="1"/>
  <c r="K363" i="1"/>
  <c r="J363" i="1"/>
  <c r="M363" i="1"/>
  <c r="F364" i="1"/>
  <c r="L363" i="1"/>
  <c r="E364" i="1"/>
  <c r="H364" i="1"/>
  <c r="G364" i="1"/>
  <c r="I364" i="1"/>
  <c r="K364" i="1"/>
  <c r="J364" i="1"/>
  <c r="M364" i="1"/>
  <c r="F365" i="1"/>
  <c r="L364" i="1"/>
  <c r="E365" i="1"/>
  <c r="H365" i="1"/>
  <c r="G365" i="1"/>
  <c r="I365" i="1"/>
  <c r="K365" i="1"/>
  <c r="J365" i="1"/>
  <c r="M365" i="1"/>
  <c r="F366" i="1"/>
  <c r="L365" i="1"/>
  <c r="E366" i="1"/>
  <c r="H366" i="1"/>
  <c r="G366" i="1"/>
  <c r="I366" i="1"/>
  <c r="K366" i="1"/>
  <c r="J366" i="1"/>
  <c r="M366" i="1"/>
  <c r="F367" i="1"/>
  <c r="L366" i="1"/>
  <c r="E367" i="1"/>
  <c r="H367" i="1"/>
  <c r="G367" i="1"/>
  <c r="I367" i="1"/>
  <c r="K367" i="1"/>
  <c r="J367" i="1"/>
  <c r="M367" i="1"/>
  <c r="F368" i="1"/>
  <c r="L367" i="1"/>
  <c r="E368" i="1"/>
  <c r="H368" i="1"/>
  <c r="G368" i="1"/>
  <c r="I368" i="1"/>
  <c r="K368" i="1"/>
  <c r="J368" i="1"/>
  <c r="M368" i="1"/>
  <c r="F369" i="1"/>
  <c r="L368" i="1"/>
  <c r="E369" i="1"/>
  <c r="H369" i="1"/>
  <c r="G369" i="1"/>
  <c r="I369" i="1"/>
  <c r="K369" i="1"/>
  <c r="J369" i="1"/>
  <c r="M369" i="1"/>
  <c r="F370" i="1"/>
  <c r="L369" i="1"/>
  <c r="E370" i="1"/>
  <c r="H370" i="1"/>
  <c r="G370" i="1"/>
  <c r="I370" i="1"/>
  <c r="K370" i="1"/>
  <c r="J370" i="1"/>
  <c r="M370" i="1"/>
  <c r="F371" i="1"/>
  <c r="L370" i="1"/>
  <c r="E371" i="1"/>
  <c r="H371" i="1"/>
  <c r="G371" i="1"/>
  <c r="I371" i="1"/>
  <c r="K371" i="1"/>
  <c r="J371" i="1"/>
  <c r="M371" i="1"/>
  <c r="F372" i="1"/>
  <c r="L371" i="1"/>
  <c r="E372" i="1"/>
  <c r="H372" i="1"/>
  <c r="G372" i="1"/>
  <c r="I372" i="1"/>
  <c r="K372" i="1"/>
  <c r="J372" i="1"/>
  <c r="M372" i="1"/>
  <c r="F373" i="1"/>
  <c r="L372" i="1"/>
  <c r="E373" i="1"/>
  <c r="H373" i="1"/>
  <c r="G373" i="1"/>
  <c r="I373" i="1"/>
  <c r="K373" i="1"/>
  <c r="J373" i="1"/>
  <c r="M373" i="1"/>
  <c r="F374" i="1"/>
  <c r="L373" i="1"/>
  <c r="E374" i="1"/>
  <c r="H374" i="1"/>
  <c r="G374" i="1"/>
  <c r="I374" i="1"/>
  <c r="K374" i="1"/>
  <c r="J374" i="1"/>
  <c r="M374" i="1"/>
  <c r="F375" i="1"/>
  <c r="L374" i="1"/>
  <c r="E375" i="1"/>
  <c r="H375" i="1"/>
  <c r="G375" i="1"/>
  <c r="I375" i="1"/>
  <c r="K375" i="1"/>
  <c r="J375" i="1"/>
  <c r="M375" i="1"/>
  <c r="F376" i="1"/>
  <c r="L375" i="1"/>
  <c r="E376" i="1"/>
  <c r="H376" i="1"/>
  <c r="G376" i="1"/>
  <c r="I376" i="1"/>
  <c r="K376" i="1"/>
  <c r="J376" i="1"/>
  <c r="M376" i="1"/>
  <c r="F377" i="1"/>
  <c r="L376" i="1"/>
  <c r="E377" i="1"/>
  <c r="H377" i="1"/>
  <c r="G377" i="1"/>
  <c r="I377" i="1"/>
  <c r="K377" i="1"/>
  <c r="J377" i="1"/>
  <c r="M377" i="1"/>
  <c r="F378" i="1"/>
  <c r="L377" i="1"/>
  <c r="E378" i="1"/>
  <c r="H378" i="1"/>
  <c r="G378" i="1"/>
  <c r="I378" i="1"/>
  <c r="K378" i="1"/>
  <c r="J378" i="1"/>
  <c r="M378" i="1"/>
  <c r="F379" i="1"/>
  <c r="L378" i="1"/>
  <c r="E379" i="1"/>
  <c r="H379" i="1"/>
  <c r="G379" i="1"/>
  <c r="I379" i="1"/>
  <c r="K379" i="1"/>
  <c r="J379" i="1"/>
  <c r="M379" i="1"/>
  <c r="F380" i="1"/>
  <c r="L379" i="1"/>
  <c r="E380" i="1"/>
  <c r="H380" i="1"/>
  <c r="G380" i="1"/>
  <c r="I380" i="1"/>
  <c r="K380" i="1"/>
  <c r="J380" i="1"/>
  <c r="M380" i="1"/>
  <c r="F381" i="1"/>
  <c r="L380" i="1"/>
  <c r="E381" i="1"/>
  <c r="H381" i="1"/>
  <c r="G381" i="1"/>
  <c r="I381" i="1"/>
  <c r="K381" i="1"/>
  <c r="J381" i="1"/>
  <c r="M381" i="1"/>
  <c r="F382" i="1"/>
  <c r="L381" i="1"/>
  <c r="E382" i="1"/>
  <c r="H382" i="1"/>
  <c r="G382" i="1"/>
  <c r="I382" i="1"/>
  <c r="K382" i="1"/>
  <c r="J382" i="1"/>
  <c r="M382" i="1"/>
  <c r="F383" i="1"/>
  <c r="L382" i="1"/>
  <c r="E383" i="1"/>
  <c r="H383" i="1"/>
  <c r="G383" i="1"/>
  <c r="I383" i="1"/>
  <c r="K383" i="1"/>
  <c r="J383" i="1"/>
  <c r="M383" i="1"/>
  <c r="F384" i="1"/>
  <c r="L383" i="1"/>
  <c r="E384" i="1"/>
  <c r="H384" i="1"/>
  <c r="G384" i="1"/>
  <c r="I384" i="1"/>
  <c r="K384" i="1"/>
  <c r="J384" i="1"/>
  <c r="M384" i="1"/>
  <c r="F385" i="1"/>
  <c r="L384" i="1"/>
  <c r="E385" i="1"/>
  <c r="H385" i="1"/>
  <c r="G385" i="1"/>
  <c r="I385" i="1"/>
  <c r="K385" i="1"/>
  <c r="J385" i="1"/>
  <c r="M385" i="1"/>
  <c r="F386" i="1"/>
  <c r="L385" i="1"/>
  <c r="E386" i="1"/>
  <c r="H386" i="1"/>
  <c r="G386" i="1"/>
  <c r="I386" i="1"/>
  <c r="K386" i="1"/>
  <c r="J386" i="1"/>
  <c r="M386" i="1"/>
  <c r="F387" i="1"/>
  <c r="L386" i="1"/>
  <c r="E387" i="1"/>
  <c r="H387" i="1"/>
  <c r="G387" i="1"/>
  <c r="I387" i="1"/>
  <c r="K387" i="1"/>
  <c r="J387" i="1"/>
  <c r="M387" i="1"/>
  <c r="F388" i="1"/>
  <c r="L387" i="1"/>
  <c r="E388" i="1"/>
  <c r="H388" i="1"/>
  <c r="G388" i="1"/>
  <c r="I388" i="1"/>
  <c r="K388" i="1"/>
  <c r="J388" i="1"/>
  <c r="M388" i="1"/>
  <c r="F389" i="1"/>
  <c r="L388" i="1"/>
  <c r="E389" i="1"/>
  <c r="H389" i="1"/>
  <c r="G389" i="1"/>
  <c r="I389" i="1"/>
  <c r="K389" i="1"/>
  <c r="J389" i="1"/>
  <c r="M389" i="1"/>
  <c r="F390" i="1"/>
  <c r="L389" i="1"/>
  <c r="E390" i="1"/>
  <c r="H390" i="1"/>
  <c r="G390" i="1"/>
  <c r="I390" i="1"/>
  <c r="K390" i="1"/>
  <c r="J390" i="1"/>
  <c r="M390" i="1"/>
  <c r="F391" i="1"/>
  <c r="L390" i="1"/>
  <c r="E391" i="1"/>
  <c r="H391" i="1"/>
  <c r="G391" i="1"/>
  <c r="I391" i="1"/>
  <c r="K391" i="1"/>
  <c r="J391" i="1"/>
  <c r="M391" i="1"/>
  <c r="F392" i="1"/>
  <c r="L391" i="1"/>
  <c r="E392" i="1"/>
  <c r="H392" i="1"/>
  <c r="G392" i="1"/>
  <c r="I392" i="1"/>
  <c r="K392" i="1"/>
  <c r="J392" i="1"/>
  <c r="M392" i="1"/>
  <c r="F393" i="1"/>
  <c r="L392" i="1"/>
  <c r="E393" i="1"/>
  <c r="H393" i="1"/>
  <c r="G393" i="1"/>
  <c r="I393" i="1"/>
  <c r="K393" i="1"/>
  <c r="J393" i="1"/>
  <c r="M393" i="1"/>
  <c r="F394" i="1"/>
  <c r="L393" i="1"/>
  <c r="E394" i="1"/>
  <c r="H394" i="1"/>
  <c r="G394" i="1"/>
  <c r="I394" i="1"/>
  <c r="K394" i="1"/>
  <c r="J394" i="1"/>
  <c r="M394" i="1"/>
  <c r="F395" i="1"/>
  <c r="L394" i="1"/>
  <c r="E395" i="1"/>
  <c r="H395" i="1"/>
  <c r="G395" i="1"/>
  <c r="I395" i="1"/>
  <c r="K395" i="1"/>
  <c r="J395" i="1"/>
  <c r="M395" i="1"/>
  <c r="F396" i="1"/>
  <c r="L395" i="1"/>
  <c r="E396" i="1"/>
  <c r="H396" i="1"/>
  <c r="G396" i="1"/>
  <c r="I396" i="1"/>
  <c r="K396" i="1"/>
  <c r="J396" i="1"/>
  <c r="M396" i="1"/>
  <c r="F397" i="1"/>
  <c r="L396" i="1"/>
  <c r="E397" i="1"/>
  <c r="H397" i="1"/>
  <c r="G397" i="1"/>
  <c r="I397" i="1"/>
  <c r="K397" i="1"/>
  <c r="J397" i="1"/>
  <c r="M397" i="1"/>
  <c r="F398" i="1"/>
  <c r="L397" i="1"/>
  <c r="E398" i="1"/>
  <c r="H398" i="1"/>
  <c r="G398" i="1"/>
  <c r="I398" i="1"/>
  <c r="K398" i="1"/>
  <c r="J398" i="1"/>
  <c r="M398" i="1"/>
  <c r="F399" i="1"/>
  <c r="L398" i="1"/>
  <c r="E399" i="1"/>
  <c r="H399" i="1"/>
  <c r="G399" i="1"/>
  <c r="I399" i="1"/>
  <c r="K399" i="1"/>
  <c r="J399" i="1"/>
  <c r="M399" i="1"/>
  <c r="F400" i="1"/>
  <c r="L399" i="1"/>
  <c r="E400" i="1"/>
  <c r="H400" i="1"/>
  <c r="G400" i="1"/>
  <c r="I400" i="1"/>
  <c r="K400" i="1"/>
  <c r="J400" i="1"/>
  <c r="M400" i="1"/>
  <c r="F401" i="1"/>
  <c r="L400" i="1"/>
  <c r="E401" i="1"/>
  <c r="H401" i="1"/>
  <c r="G401" i="1"/>
  <c r="I401" i="1"/>
  <c r="K401" i="1"/>
  <c r="J401" i="1"/>
  <c r="M401" i="1"/>
  <c r="F402" i="1"/>
  <c r="L401" i="1"/>
  <c r="E402" i="1"/>
  <c r="H402" i="1"/>
  <c r="G402" i="1"/>
  <c r="I402" i="1"/>
  <c r="K402" i="1"/>
  <c r="J402" i="1"/>
  <c r="M402" i="1"/>
  <c r="F403" i="1"/>
  <c r="L402" i="1"/>
  <c r="E403" i="1"/>
  <c r="H403" i="1"/>
  <c r="G403" i="1"/>
  <c r="I403" i="1"/>
  <c r="K403" i="1"/>
  <c r="J403" i="1"/>
  <c r="M403" i="1"/>
  <c r="F404" i="1"/>
  <c r="L403" i="1"/>
  <c r="E404" i="1"/>
  <c r="H404" i="1"/>
  <c r="G404" i="1"/>
  <c r="I404" i="1"/>
  <c r="K404" i="1"/>
  <c r="J404" i="1"/>
  <c r="M404" i="1"/>
  <c r="F405" i="1"/>
  <c r="L404" i="1"/>
  <c r="E405" i="1"/>
  <c r="H405" i="1"/>
  <c r="G405" i="1"/>
  <c r="I405" i="1"/>
  <c r="K405" i="1"/>
  <c r="J405" i="1"/>
  <c r="M405" i="1"/>
  <c r="F406" i="1"/>
  <c r="L405" i="1"/>
  <c r="E406" i="1"/>
  <c r="H406" i="1"/>
  <c r="G406" i="1"/>
  <c r="I406" i="1"/>
  <c r="K406" i="1"/>
  <c r="J406" i="1"/>
  <c r="M406" i="1"/>
  <c r="F407" i="1"/>
  <c r="L406" i="1"/>
  <c r="E407" i="1"/>
  <c r="H407" i="1"/>
  <c r="G407" i="1"/>
  <c r="I407" i="1"/>
  <c r="K407" i="1"/>
  <c r="J407" i="1"/>
  <c r="M407" i="1"/>
  <c r="F408" i="1"/>
  <c r="L407" i="1"/>
  <c r="E408" i="1"/>
  <c r="H408" i="1"/>
  <c r="G408" i="1"/>
  <c r="I408" i="1"/>
  <c r="K408" i="1"/>
  <c r="J408" i="1"/>
  <c r="M408" i="1"/>
  <c r="F409" i="1"/>
  <c r="L408" i="1"/>
  <c r="E409" i="1"/>
  <c r="H409" i="1"/>
  <c r="G409" i="1"/>
  <c r="I409" i="1"/>
  <c r="K409" i="1"/>
  <c r="J409" i="1"/>
  <c r="M409" i="1"/>
  <c r="F410" i="1"/>
  <c r="L409" i="1"/>
  <c r="E410" i="1"/>
  <c r="H410" i="1"/>
  <c r="G410" i="1"/>
  <c r="I410" i="1"/>
  <c r="K410" i="1"/>
  <c r="J410" i="1"/>
  <c r="M410" i="1"/>
  <c r="F411" i="1"/>
  <c r="L410" i="1"/>
  <c r="E411" i="1"/>
  <c r="H411" i="1"/>
  <c r="G411" i="1"/>
  <c r="I411" i="1"/>
  <c r="K411" i="1"/>
  <c r="J411" i="1"/>
  <c r="M411" i="1"/>
  <c r="F412" i="1"/>
  <c r="L411" i="1"/>
  <c r="E412" i="1"/>
  <c r="H412" i="1"/>
  <c r="G412" i="1"/>
  <c r="I412" i="1"/>
  <c r="K412" i="1"/>
  <c r="J412" i="1"/>
  <c r="M412" i="1"/>
  <c r="F413" i="1"/>
  <c r="L412" i="1"/>
  <c r="E413" i="1"/>
  <c r="H413" i="1"/>
  <c r="G413" i="1"/>
  <c r="I413" i="1"/>
  <c r="K413" i="1"/>
  <c r="J413" i="1"/>
  <c r="M413" i="1"/>
  <c r="F414" i="1"/>
  <c r="L413" i="1"/>
  <c r="E414" i="1"/>
  <c r="H414" i="1"/>
  <c r="G414" i="1"/>
  <c r="I414" i="1"/>
  <c r="K414" i="1"/>
  <c r="J414" i="1"/>
  <c r="M414" i="1"/>
  <c r="F415" i="1"/>
  <c r="L414" i="1"/>
  <c r="E415" i="1"/>
  <c r="H415" i="1"/>
  <c r="G415" i="1"/>
  <c r="I415" i="1"/>
  <c r="K415" i="1"/>
  <c r="J415" i="1"/>
  <c r="M415" i="1"/>
  <c r="F416" i="1"/>
  <c r="L415" i="1"/>
  <c r="E416" i="1"/>
  <c r="H416" i="1"/>
  <c r="G416" i="1"/>
  <c r="I416" i="1"/>
  <c r="K416" i="1"/>
  <c r="J416" i="1"/>
  <c r="M416" i="1"/>
  <c r="F417" i="1"/>
  <c r="L416" i="1"/>
  <c r="E417" i="1"/>
  <c r="H417" i="1"/>
  <c r="G417" i="1"/>
  <c r="I417" i="1"/>
  <c r="K417" i="1"/>
  <c r="J417" i="1"/>
  <c r="M417" i="1"/>
  <c r="F418" i="1"/>
  <c r="L417" i="1"/>
  <c r="E418" i="1"/>
  <c r="H418" i="1"/>
  <c r="G418" i="1"/>
  <c r="I418" i="1"/>
  <c r="K418" i="1"/>
  <c r="J418" i="1"/>
  <c r="M418" i="1"/>
  <c r="F419" i="1"/>
  <c r="L418" i="1"/>
  <c r="E419" i="1"/>
  <c r="H419" i="1"/>
  <c r="G419" i="1"/>
  <c r="I419" i="1"/>
  <c r="K419" i="1"/>
  <c r="J419" i="1"/>
  <c r="M419" i="1"/>
  <c r="F420" i="1"/>
  <c r="L419" i="1"/>
  <c r="E420" i="1"/>
  <c r="H420" i="1"/>
  <c r="G420" i="1"/>
  <c r="I420" i="1"/>
  <c r="K420" i="1"/>
  <c r="J420" i="1"/>
  <c r="M420" i="1"/>
  <c r="F421" i="1"/>
  <c r="L420" i="1"/>
  <c r="E421" i="1"/>
  <c r="H421" i="1"/>
  <c r="G421" i="1"/>
  <c r="I421" i="1"/>
  <c r="K421" i="1"/>
  <c r="J421" i="1"/>
  <c r="M421" i="1"/>
  <c r="F422" i="1"/>
  <c r="L421" i="1"/>
  <c r="E422" i="1"/>
  <c r="H422" i="1"/>
  <c r="G422" i="1"/>
  <c r="I422" i="1"/>
  <c r="K422" i="1"/>
  <c r="J422" i="1"/>
  <c r="M422" i="1"/>
  <c r="F423" i="1"/>
  <c r="L422" i="1"/>
  <c r="E423" i="1"/>
  <c r="H423" i="1"/>
  <c r="G423" i="1"/>
  <c r="I423" i="1"/>
  <c r="K423" i="1"/>
  <c r="J423" i="1"/>
  <c r="M423" i="1"/>
  <c r="F424" i="1"/>
  <c r="L423" i="1"/>
  <c r="E424" i="1"/>
  <c r="H424" i="1"/>
  <c r="G424" i="1"/>
  <c r="I424" i="1"/>
  <c r="K424" i="1"/>
  <c r="J424" i="1"/>
  <c r="M424" i="1"/>
  <c r="F425" i="1"/>
  <c r="L424" i="1"/>
  <c r="E425" i="1"/>
  <c r="H425" i="1"/>
  <c r="G425" i="1"/>
  <c r="I425" i="1"/>
  <c r="K425" i="1"/>
  <c r="J425" i="1"/>
  <c r="M425" i="1"/>
  <c r="F426" i="1"/>
  <c r="L425" i="1"/>
  <c r="E426" i="1"/>
  <c r="H426" i="1"/>
  <c r="G426" i="1"/>
  <c r="I426" i="1"/>
  <c r="K426" i="1"/>
  <c r="J426" i="1"/>
  <c r="M426" i="1"/>
  <c r="F427" i="1"/>
  <c r="L426" i="1"/>
  <c r="E427" i="1"/>
  <c r="H427" i="1"/>
  <c r="G427" i="1"/>
  <c r="I427" i="1"/>
  <c r="K427" i="1"/>
  <c r="J427" i="1"/>
  <c r="M427" i="1"/>
  <c r="F428" i="1"/>
  <c r="L427" i="1"/>
  <c r="E428" i="1"/>
  <c r="H428" i="1"/>
  <c r="G428" i="1"/>
  <c r="I428" i="1"/>
  <c r="K428" i="1"/>
  <c r="J428" i="1"/>
  <c r="M428" i="1"/>
  <c r="F429" i="1"/>
  <c r="L428" i="1"/>
  <c r="E429" i="1"/>
  <c r="H429" i="1"/>
  <c r="G429" i="1"/>
  <c r="I429" i="1"/>
  <c r="K429" i="1"/>
  <c r="J429" i="1"/>
  <c r="M429" i="1"/>
  <c r="F430" i="1"/>
  <c r="L429" i="1"/>
  <c r="E430" i="1"/>
  <c r="H430" i="1"/>
  <c r="G430" i="1"/>
  <c r="I430" i="1"/>
  <c r="K430" i="1"/>
  <c r="J430" i="1"/>
  <c r="M430" i="1"/>
  <c r="F431" i="1"/>
  <c r="L430" i="1"/>
  <c r="E431" i="1"/>
  <c r="H431" i="1"/>
  <c r="G431" i="1"/>
  <c r="I431" i="1"/>
  <c r="K431" i="1"/>
  <c r="J431" i="1"/>
  <c r="M431" i="1"/>
  <c r="F432" i="1"/>
  <c r="L431" i="1"/>
  <c r="E432" i="1"/>
  <c r="H432" i="1"/>
  <c r="G432" i="1"/>
  <c r="I432" i="1"/>
  <c r="K432" i="1"/>
  <c r="J432" i="1"/>
  <c r="M432" i="1"/>
  <c r="F433" i="1"/>
  <c r="L432" i="1"/>
  <c r="E433" i="1"/>
  <c r="H433" i="1"/>
  <c r="G433" i="1"/>
  <c r="I433" i="1"/>
  <c r="K433" i="1"/>
  <c r="J433" i="1"/>
  <c r="M433" i="1"/>
  <c r="F434" i="1"/>
  <c r="L433" i="1"/>
  <c r="E434" i="1"/>
  <c r="H434" i="1"/>
  <c r="G434" i="1"/>
  <c r="I434" i="1"/>
  <c r="K434" i="1"/>
  <c r="J434" i="1"/>
  <c r="M434" i="1"/>
  <c r="F435" i="1"/>
  <c r="L434" i="1"/>
  <c r="E435" i="1"/>
  <c r="H435" i="1"/>
  <c r="G435" i="1"/>
  <c r="I435" i="1"/>
  <c r="K435" i="1"/>
  <c r="J435" i="1"/>
  <c r="M435" i="1"/>
  <c r="F436" i="1"/>
  <c r="L435" i="1"/>
  <c r="E436" i="1"/>
  <c r="H436" i="1"/>
  <c r="G436" i="1"/>
  <c r="I436" i="1"/>
  <c r="K436" i="1"/>
  <c r="J436" i="1"/>
  <c r="M436" i="1"/>
  <c r="F437" i="1"/>
  <c r="L436" i="1"/>
  <c r="E437" i="1"/>
  <c r="H437" i="1"/>
  <c r="G437" i="1"/>
  <c r="I437" i="1"/>
  <c r="K437" i="1"/>
  <c r="J437" i="1"/>
  <c r="M437" i="1"/>
  <c r="F438" i="1"/>
  <c r="L437" i="1"/>
  <c r="E438" i="1"/>
  <c r="H438" i="1"/>
  <c r="G438" i="1"/>
  <c r="I438" i="1"/>
  <c r="K438" i="1"/>
  <c r="J438" i="1"/>
  <c r="M438" i="1"/>
  <c r="F439" i="1"/>
  <c r="L438" i="1"/>
  <c r="E439" i="1"/>
  <c r="H439" i="1"/>
  <c r="G439" i="1"/>
  <c r="I439" i="1"/>
  <c r="K439" i="1"/>
  <c r="J439" i="1"/>
  <c r="M439" i="1"/>
  <c r="F440" i="1"/>
  <c r="L439" i="1"/>
  <c r="E440" i="1"/>
  <c r="H440" i="1"/>
  <c r="G440" i="1"/>
  <c r="I440" i="1"/>
  <c r="K440" i="1"/>
  <c r="J440" i="1"/>
  <c r="M440" i="1"/>
  <c r="F441" i="1"/>
  <c r="L440" i="1"/>
  <c r="E441" i="1"/>
  <c r="H441" i="1"/>
  <c r="G441" i="1"/>
  <c r="I441" i="1"/>
  <c r="K441" i="1"/>
  <c r="J441" i="1"/>
  <c r="M441" i="1"/>
  <c r="F442" i="1"/>
  <c r="L441" i="1"/>
  <c r="E442" i="1"/>
  <c r="H442" i="1"/>
  <c r="G442" i="1"/>
  <c r="I442" i="1"/>
  <c r="K442" i="1"/>
  <c r="J442" i="1"/>
  <c r="M442" i="1"/>
  <c r="F443" i="1"/>
  <c r="L442" i="1"/>
  <c r="E443" i="1"/>
  <c r="H443" i="1"/>
  <c r="G443" i="1"/>
  <c r="I443" i="1"/>
  <c r="K443" i="1"/>
  <c r="J443" i="1"/>
  <c r="M443" i="1"/>
  <c r="F444" i="1"/>
  <c r="L443" i="1"/>
  <c r="E444" i="1"/>
  <c r="H444" i="1"/>
  <c r="G444" i="1"/>
  <c r="I444" i="1"/>
  <c r="K444" i="1"/>
  <c r="J444" i="1"/>
  <c r="M444" i="1"/>
  <c r="F445" i="1"/>
  <c r="L444" i="1"/>
  <c r="E445" i="1"/>
  <c r="H445" i="1"/>
  <c r="G445" i="1"/>
  <c r="I445" i="1"/>
  <c r="K445" i="1"/>
  <c r="J445" i="1"/>
  <c r="M445" i="1"/>
  <c r="F446" i="1"/>
  <c r="L445" i="1"/>
  <c r="E446" i="1"/>
  <c r="H446" i="1"/>
  <c r="G446" i="1"/>
  <c r="I446" i="1"/>
  <c r="K446" i="1"/>
  <c r="J446" i="1"/>
  <c r="M446" i="1"/>
  <c r="F447" i="1"/>
  <c r="L446" i="1"/>
  <c r="E447" i="1"/>
  <c r="H447" i="1"/>
  <c r="G447" i="1"/>
  <c r="I447" i="1"/>
  <c r="K447" i="1"/>
  <c r="J447" i="1"/>
  <c r="M447" i="1"/>
  <c r="F448" i="1"/>
  <c r="L447" i="1"/>
  <c r="E448" i="1"/>
  <c r="H448" i="1"/>
  <c r="G448" i="1"/>
  <c r="I448" i="1"/>
  <c r="K448" i="1"/>
  <c r="J448" i="1"/>
  <c r="M448" i="1"/>
  <c r="F449" i="1"/>
  <c r="L448" i="1"/>
  <c r="E449" i="1"/>
  <c r="H449" i="1"/>
  <c r="G449" i="1"/>
  <c r="I449" i="1"/>
  <c r="K449" i="1"/>
  <c r="J449" i="1"/>
  <c r="M449" i="1"/>
  <c r="F450" i="1"/>
  <c r="L449" i="1"/>
  <c r="E450" i="1"/>
  <c r="H450" i="1"/>
  <c r="G450" i="1"/>
  <c r="I450" i="1"/>
  <c r="K450" i="1"/>
  <c r="J450" i="1"/>
  <c r="M450" i="1"/>
  <c r="F451" i="1"/>
  <c r="L450" i="1"/>
  <c r="E451" i="1"/>
  <c r="H451" i="1"/>
  <c r="G451" i="1"/>
  <c r="I451" i="1"/>
  <c r="K451" i="1"/>
  <c r="J451" i="1"/>
  <c r="M451" i="1"/>
  <c r="F452" i="1"/>
  <c r="L451" i="1"/>
  <c r="E452" i="1"/>
  <c r="H452" i="1"/>
  <c r="G452" i="1"/>
  <c r="I452" i="1"/>
  <c r="K452" i="1"/>
  <c r="J452" i="1"/>
  <c r="M452" i="1"/>
  <c r="F453" i="1"/>
  <c r="L452" i="1"/>
  <c r="E453" i="1"/>
  <c r="H453" i="1"/>
  <c r="G453" i="1"/>
  <c r="I453" i="1"/>
  <c r="K453" i="1"/>
  <c r="J453" i="1"/>
  <c r="M453" i="1"/>
  <c r="F454" i="1"/>
  <c r="L453" i="1"/>
  <c r="E454" i="1"/>
  <c r="H454" i="1"/>
  <c r="G454" i="1"/>
  <c r="I454" i="1"/>
  <c r="K454" i="1"/>
  <c r="J454" i="1"/>
  <c r="M454" i="1"/>
  <c r="F455" i="1"/>
  <c r="L454" i="1"/>
  <c r="E455" i="1"/>
  <c r="H455" i="1"/>
  <c r="G455" i="1"/>
  <c r="I455" i="1"/>
  <c r="K455" i="1"/>
  <c r="J455" i="1"/>
  <c r="M455" i="1"/>
  <c r="F456" i="1"/>
  <c r="L455" i="1"/>
  <c r="E456" i="1"/>
  <c r="H456" i="1"/>
  <c r="G456" i="1"/>
  <c r="I456" i="1"/>
  <c r="K456" i="1"/>
  <c r="J456" i="1"/>
  <c r="M456" i="1"/>
  <c r="F457" i="1"/>
  <c r="L456" i="1"/>
  <c r="E457" i="1"/>
  <c r="H457" i="1"/>
  <c r="G457" i="1"/>
  <c r="I457" i="1"/>
  <c r="K457" i="1"/>
  <c r="J457" i="1"/>
  <c r="M457" i="1"/>
  <c r="F458" i="1"/>
  <c r="L457" i="1"/>
  <c r="E458" i="1"/>
  <c r="H458" i="1"/>
  <c r="G458" i="1"/>
  <c r="I458" i="1"/>
  <c r="K458" i="1"/>
  <c r="J458" i="1"/>
  <c r="M458" i="1"/>
  <c r="F459" i="1"/>
  <c r="L458" i="1"/>
  <c r="E459" i="1"/>
  <c r="H459" i="1"/>
  <c r="G459" i="1"/>
  <c r="I459" i="1"/>
  <c r="K459" i="1"/>
  <c r="J459" i="1"/>
  <c r="M459" i="1"/>
  <c r="F460" i="1"/>
  <c r="L459" i="1"/>
  <c r="E460" i="1"/>
  <c r="H460" i="1"/>
  <c r="G460" i="1"/>
  <c r="I460" i="1"/>
  <c r="K460" i="1"/>
  <c r="J460" i="1"/>
  <c r="M460" i="1"/>
  <c r="F461" i="1"/>
  <c r="L460" i="1"/>
  <c r="E461" i="1"/>
  <c r="H461" i="1"/>
  <c r="G461" i="1"/>
  <c r="I461" i="1"/>
  <c r="K461" i="1"/>
  <c r="J461" i="1"/>
  <c r="M461" i="1"/>
  <c r="F462" i="1"/>
  <c r="L461" i="1"/>
  <c r="E462" i="1"/>
  <c r="H462" i="1"/>
  <c r="G462" i="1"/>
  <c r="I462" i="1"/>
  <c r="K462" i="1"/>
  <c r="J462" i="1"/>
  <c r="M462" i="1"/>
  <c r="F463" i="1"/>
  <c r="L462" i="1"/>
  <c r="E463" i="1"/>
  <c r="H463" i="1"/>
  <c r="G463" i="1"/>
  <c r="I463" i="1"/>
  <c r="K463" i="1"/>
  <c r="J463" i="1"/>
  <c r="M463" i="1"/>
  <c r="F464" i="1"/>
  <c r="L463" i="1"/>
  <c r="E464" i="1"/>
  <c r="H464" i="1"/>
  <c r="G464" i="1"/>
  <c r="I464" i="1"/>
  <c r="K464" i="1"/>
  <c r="J464" i="1"/>
  <c r="M464" i="1"/>
  <c r="F465" i="1"/>
  <c r="L464" i="1"/>
  <c r="E465" i="1"/>
  <c r="H465" i="1"/>
  <c r="G465" i="1"/>
  <c r="I465" i="1"/>
  <c r="K465" i="1"/>
  <c r="J465" i="1"/>
  <c r="M465" i="1"/>
  <c r="F466" i="1"/>
  <c r="L465" i="1"/>
  <c r="E466" i="1"/>
  <c r="H466" i="1"/>
  <c r="G466" i="1"/>
  <c r="I466" i="1"/>
  <c r="K466" i="1"/>
  <c r="J466" i="1"/>
  <c r="M466" i="1"/>
  <c r="F467" i="1"/>
  <c r="L466" i="1"/>
  <c r="E467" i="1"/>
  <c r="H467" i="1"/>
  <c r="G467" i="1"/>
  <c r="I467" i="1"/>
  <c r="K467" i="1"/>
  <c r="J467" i="1"/>
  <c r="M467" i="1"/>
  <c r="F468" i="1"/>
  <c r="L467" i="1"/>
  <c r="E468" i="1"/>
  <c r="H468" i="1"/>
  <c r="G468" i="1"/>
  <c r="I468" i="1"/>
  <c r="K468" i="1"/>
  <c r="J468" i="1"/>
  <c r="M468" i="1"/>
  <c r="F469" i="1"/>
  <c r="L468" i="1"/>
  <c r="E469" i="1"/>
  <c r="H469" i="1"/>
  <c r="G469" i="1"/>
  <c r="I469" i="1"/>
  <c r="K469" i="1"/>
  <c r="J469" i="1"/>
  <c r="M469" i="1"/>
  <c r="F470" i="1"/>
  <c r="L469" i="1"/>
  <c r="E470" i="1"/>
  <c r="H470" i="1"/>
  <c r="G470" i="1"/>
  <c r="I470" i="1"/>
  <c r="K470" i="1"/>
  <c r="J470" i="1"/>
  <c r="M470" i="1"/>
  <c r="F471" i="1"/>
  <c r="L470" i="1"/>
  <c r="E471" i="1"/>
  <c r="H471" i="1"/>
  <c r="G471" i="1"/>
  <c r="I471" i="1"/>
  <c r="K471" i="1"/>
  <c r="J471" i="1"/>
  <c r="M471" i="1"/>
  <c r="F472" i="1"/>
  <c r="L471" i="1"/>
  <c r="E472" i="1"/>
  <c r="H472" i="1"/>
  <c r="G472" i="1"/>
  <c r="I472" i="1"/>
  <c r="K472" i="1"/>
  <c r="J472" i="1"/>
  <c r="M472" i="1"/>
  <c r="F473" i="1"/>
  <c r="L472" i="1"/>
  <c r="E473" i="1"/>
  <c r="H473" i="1"/>
  <c r="G473" i="1"/>
  <c r="I473" i="1"/>
  <c r="K473" i="1"/>
  <c r="J473" i="1"/>
  <c r="M473" i="1"/>
  <c r="F474" i="1"/>
  <c r="L473" i="1"/>
  <c r="E474" i="1"/>
  <c r="H474" i="1"/>
  <c r="G474" i="1"/>
  <c r="I474" i="1"/>
  <c r="K474" i="1"/>
  <c r="J474" i="1"/>
  <c r="M474" i="1"/>
  <c r="F475" i="1"/>
  <c r="L474" i="1"/>
  <c r="E475" i="1"/>
  <c r="H475" i="1"/>
  <c r="G475" i="1"/>
  <c r="I475" i="1"/>
  <c r="K475" i="1"/>
  <c r="J475" i="1"/>
  <c r="M475" i="1"/>
  <c r="F476" i="1"/>
  <c r="L475" i="1"/>
  <c r="E476" i="1"/>
  <c r="H476" i="1"/>
  <c r="G476" i="1"/>
  <c r="I476" i="1"/>
  <c r="K476" i="1"/>
  <c r="J476" i="1"/>
  <c r="M476" i="1"/>
  <c r="F477" i="1"/>
  <c r="L476" i="1"/>
  <c r="E477" i="1"/>
  <c r="H477" i="1"/>
  <c r="G477" i="1"/>
  <c r="I477" i="1"/>
  <c r="K477" i="1"/>
  <c r="J477" i="1"/>
  <c r="M477" i="1"/>
  <c r="F478" i="1"/>
  <c r="L477" i="1"/>
  <c r="E478" i="1"/>
  <c r="H478" i="1"/>
  <c r="G478" i="1"/>
  <c r="I478" i="1"/>
  <c r="K478" i="1"/>
  <c r="J478" i="1"/>
  <c r="M478" i="1"/>
  <c r="F479" i="1"/>
  <c r="L478" i="1"/>
  <c r="E479" i="1"/>
  <c r="H479" i="1"/>
  <c r="G479" i="1"/>
  <c r="I479" i="1"/>
  <c r="K479" i="1"/>
  <c r="J479" i="1"/>
  <c r="M479" i="1"/>
  <c r="F480" i="1"/>
  <c r="L479" i="1"/>
  <c r="E480" i="1"/>
  <c r="H480" i="1"/>
  <c r="G480" i="1"/>
  <c r="I480" i="1"/>
  <c r="K480" i="1"/>
  <c r="J480" i="1"/>
  <c r="M480" i="1"/>
  <c r="F481" i="1"/>
  <c r="L480" i="1"/>
  <c r="E481" i="1"/>
  <c r="H481" i="1"/>
  <c r="G481" i="1"/>
  <c r="I481" i="1"/>
  <c r="K481" i="1"/>
  <c r="J481" i="1"/>
  <c r="M481" i="1"/>
  <c r="F482" i="1"/>
  <c r="L481" i="1"/>
  <c r="E482" i="1"/>
  <c r="H482" i="1"/>
  <c r="G482" i="1"/>
  <c r="I482" i="1"/>
  <c r="K482" i="1"/>
  <c r="J482" i="1"/>
  <c r="M482" i="1"/>
  <c r="F483" i="1"/>
  <c r="L482" i="1"/>
  <c r="E483" i="1"/>
  <c r="H483" i="1"/>
  <c r="G483" i="1"/>
  <c r="I483" i="1"/>
  <c r="K483" i="1"/>
  <c r="J483" i="1"/>
  <c r="M483" i="1"/>
  <c r="F484" i="1"/>
  <c r="L483" i="1"/>
  <c r="E484" i="1"/>
  <c r="H484" i="1"/>
  <c r="G484" i="1"/>
  <c r="I484" i="1"/>
  <c r="K484" i="1"/>
  <c r="J484" i="1"/>
  <c r="M484" i="1"/>
  <c r="F485" i="1"/>
  <c r="L484" i="1"/>
  <c r="E485" i="1"/>
  <c r="H485" i="1"/>
  <c r="G485" i="1"/>
  <c r="I485" i="1"/>
  <c r="K485" i="1"/>
  <c r="J485" i="1"/>
  <c r="M485" i="1"/>
  <c r="F486" i="1"/>
  <c r="L485" i="1"/>
  <c r="E486" i="1"/>
  <c r="H486" i="1"/>
  <c r="G486" i="1"/>
  <c r="I486" i="1"/>
  <c r="K486" i="1"/>
  <c r="J486" i="1"/>
  <c r="M486" i="1"/>
  <c r="F487" i="1"/>
  <c r="L486" i="1"/>
  <c r="E487" i="1"/>
  <c r="H487" i="1"/>
  <c r="G487" i="1"/>
  <c r="I487" i="1"/>
  <c r="K487" i="1"/>
  <c r="J487" i="1"/>
  <c r="M487" i="1"/>
  <c r="F488" i="1"/>
  <c r="L487" i="1"/>
  <c r="E488" i="1"/>
  <c r="H488" i="1"/>
  <c r="G488" i="1"/>
  <c r="I488" i="1"/>
  <c r="K488" i="1"/>
  <c r="J488" i="1"/>
  <c r="M488" i="1"/>
  <c r="F489" i="1"/>
  <c r="L488" i="1"/>
  <c r="E489" i="1"/>
  <c r="H489" i="1"/>
  <c r="G489" i="1"/>
  <c r="I489" i="1"/>
  <c r="K489" i="1"/>
  <c r="J489" i="1"/>
  <c r="M489" i="1"/>
  <c r="F490" i="1"/>
  <c r="L489" i="1"/>
  <c r="E490" i="1"/>
  <c r="H490" i="1"/>
  <c r="G490" i="1"/>
  <c r="I490" i="1"/>
  <c r="K490" i="1"/>
  <c r="J490" i="1"/>
  <c r="M490" i="1"/>
  <c r="F491" i="1"/>
  <c r="L490" i="1"/>
  <c r="E491" i="1"/>
  <c r="H491" i="1"/>
  <c r="G491" i="1"/>
  <c r="I491" i="1"/>
  <c r="K491" i="1"/>
  <c r="J491" i="1"/>
  <c r="M491" i="1"/>
  <c r="F492" i="1"/>
  <c r="L491" i="1"/>
  <c r="E492" i="1"/>
  <c r="H492" i="1"/>
  <c r="G492" i="1"/>
  <c r="I492" i="1"/>
  <c r="K492" i="1"/>
  <c r="J492" i="1"/>
  <c r="M492" i="1"/>
  <c r="F493" i="1"/>
  <c r="L492" i="1"/>
  <c r="E493" i="1"/>
  <c r="H493" i="1"/>
  <c r="G493" i="1"/>
  <c r="I493" i="1"/>
  <c r="K493" i="1"/>
  <c r="J493" i="1"/>
  <c r="M493" i="1"/>
  <c r="F494" i="1"/>
  <c r="L493" i="1"/>
  <c r="E494" i="1"/>
  <c r="H494" i="1"/>
  <c r="G494" i="1"/>
  <c r="I494" i="1"/>
  <c r="K494" i="1"/>
  <c r="J494" i="1"/>
  <c r="M494" i="1"/>
  <c r="F495" i="1"/>
  <c r="L494" i="1"/>
  <c r="E495" i="1"/>
  <c r="H495" i="1"/>
  <c r="G495" i="1"/>
  <c r="I495" i="1"/>
  <c r="K495" i="1"/>
  <c r="J495" i="1"/>
  <c r="M495" i="1"/>
  <c r="F496" i="1"/>
  <c r="L495" i="1"/>
  <c r="E496" i="1"/>
  <c r="H496" i="1"/>
  <c r="G496" i="1"/>
  <c r="I496" i="1"/>
  <c r="K496" i="1"/>
  <c r="J496" i="1"/>
  <c r="M496" i="1"/>
  <c r="F497" i="1"/>
  <c r="L496" i="1"/>
  <c r="E497" i="1"/>
  <c r="H497" i="1"/>
  <c r="G497" i="1"/>
  <c r="I497" i="1"/>
  <c r="K497" i="1"/>
  <c r="J497" i="1"/>
  <c r="M497" i="1"/>
  <c r="F498" i="1"/>
  <c r="L497" i="1"/>
  <c r="E498" i="1"/>
  <c r="H498" i="1"/>
  <c r="G498" i="1"/>
  <c r="I498" i="1"/>
  <c r="K498" i="1"/>
  <c r="J498" i="1"/>
  <c r="M498" i="1"/>
  <c r="F499" i="1"/>
  <c r="L498" i="1"/>
  <c r="E499" i="1"/>
  <c r="H499" i="1"/>
  <c r="G499" i="1"/>
  <c r="I499" i="1"/>
  <c r="K499" i="1"/>
  <c r="J499" i="1"/>
  <c r="M499" i="1"/>
  <c r="F500" i="1"/>
  <c r="L499" i="1"/>
  <c r="E500" i="1"/>
  <c r="H500" i="1"/>
  <c r="G500" i="1"/>
  <c r="I500" i="1"/>
  <c r="K500" i="1"/>
  <c r="J500" i="1"/>
  <c r="M500" i="1"/>
  <c r="F501" i="1"/>
  <c r="L500" i="1"/>
  <c r="E501" i="1"/>
  <c r="H501" i="1"/>
  <c r="G501" i="1"/>
  <c r="I501" i="1"/>
  <c r="K501" i="1"/>
  <c r="J501" i="1"/>
  <c r="M501" i="1"/>
  <c r="F502" i="1"/>
  <c r="L501" i="1"/>
  <c r="E502" i="1"/>
  <c r="H502" i="1"/>
  <c r="G502" i="1"/>
  <c r="I502" i="1"/>
  <c r="K502" i="1"/>
  <c r="J502" i="1"/>
  <c r="M502" i="1"/>
  <c r="F503" i="1"/>
  <c r="L502" i="1"/>
  <c r="E503" i="1"/>
  <c r="H503" i="1"/>
  <c r="G503" i="1"/>
  <c r="I503" i="1"/>
  <c r="K503" i="1"/>
  <c r="J503" i="1"/>
  <c r="M503" i="1"/>
  <c r="F504" i="1"/>
  <c r="L503" i="1"/>
  <c r="E504" i="1"/>
  <c r="H504" i="1"/>
  <c r="G504" i="1"/>
  <c r="I504" i="1"/>
  <c r="K504" i="1"/>
  <c r="J504" i="1"/>
  <c r="M504" i="1"/>
  <c r="F505" i="1"/>
  <c r="L504" i="1"/>
  <c r="E505" i="1"/>
  <c r="H505" i="1"/>
  <c r="G505" i="1"/>
  <c r="I505" i="1"/>
  <c r="K505" i="1"/>
  <c r="J505" i="1"/>
  <c r="M505" i="1"/>
  <c r="F506" i="1"/>
  <c r="L505" i="1"/>
  <c r="E506" i="1"/>
  <c r="H506" i="1"/>
  <c r="G506" i="1"/>
  <c r="I506" i="1"/>
  <c r="K506" i="1"/>
  <c r="J506" i="1"/>
  <c r="M506" i="1"/>
  <c r="F507" i="1"/>
  <c r="L506" i="1"/>
  <c r="E507" i="1"/>
  <c r="H507" i="1"/>
  <c r="G507" i="1"/>
  <c r="I507" i="1"/>
  <c r="K507" i="1"/>
  <c r="J507" i="1"/>
  <c r="M507" i="1"/>
  <c r="F508" i="1"/>
  <c r="L507" i="1"/>
  <c r="E508" i="1"/>
  <c r="H508" i="1"/>
  <c r="G508" i="1"/>
  <c r="I508" i="1"/>
  <c r="K508" i="1"/>
  <c r="J508" i="1"/>
  <c r="M508" i="1"/>
  <c r="F509" i="1"/>
  <c r="L508" i="1"/>
  <c r="E509" i="1"/>
  <c r="H509" i="1"/>
  <c r="G509" i="1"/>
  <c r="I509" i="1"/>
  <c r="K509" i="1"/>
  <c r="J509" i="1"/>
  <c r="M509" i="1"/>
  <c r="F510" i="1"/>
  <c r="L509" i="1"/>
  <c r="E510" i="1"/>
  <c r="H510" i="1"/>
  <c r="G510" i="1"/>
  <c r="I510" i="1"/>
  <c r="K510" i="1"/>
  <c r="J510" i="1"/>
  <c r="M510" i="1"/>
  <c r="F511" i="1"/>
  <c r="L510" i="1"/>
  <c r="E511" i="1"/>
  <c r="H511" i="1"/>
  <c r="G511" i="1"/>
  <c r="I511" i="1"/>
  <c r="K511" i="1"/>
  <c r="J511" i="1"/>
  <c r="M511" i="1"/>
  <c r="F512" i="1"/>
  <c r="L511" i="1"/>
  <c r="E512" i="1"/>
  <c r="H512" i="1"/>
  <c r="G512" i="1"/>
  <c r="I512" i="1"/>
  <c r="K512" i="1"/>
  <c r="J512" i="1"/>
  <c r="M512" i="1"/>
  <c r="F513" i="1"/>
  <c r="L512" i="1"/>
  <c r="E513" i="1"/>
  <c r="H513" i="1"/>
  <c r="G513" i="1"/>
  <c r="I513" i="1"/>
  <c r="K513" i="1"/>
  <c r="J513" i="1"/>
  <c r="M513" i="1"/>
  <c r="F514" i="1"/>
  <c r="L513" i="1"/>
  <c r="E514" i="1"/>
  <c r="H514" i="1"/>
  <c r="G514" i="1"/>
  <c r="I514" i="1"/>
  <c r="K514" i="1"/>
  <c r="J514" i="1"/>
  <c r="M514" i="1"/>
  <c r="F515" i="1"/>
  <c r="L514" i="1"/>
  <c r="E515" i="1"/>
  <c r="H515" i="1"/>
  <c r="G515" i="1"/>
  <c r="I515" i="1"/>
  <c r="K515" i="1"/>
  <c r="J515" i="1"/>
  <c r="M515" i="1"/>
  <c r="F516" i="1"/>
  <c r="L515" i="1"/>
  <c r="E516" i="1"/>
  <c r="H516" i="1"/>
  <c r="G516" i="1"/>
  <c r="I516" i="1"/>
  <c r="K516" i="1"/>
  <c r="J516" i="1"/>
  <c r="M516" i="1"/>
  <c r="F517" i="1"/>
  <c r="L516" i="1"/>
  <c r="E517" i="1"/>
  <c r="H517" i="1"/>
  <c r="G517" i="1"/>
  <c r="I517" i="1"/>
  <c r="K517" i="1"/>
  <c r="J517" i="1"/>
  <c r="M517" i="1"/>
  <c r="F518" i="1"/>
  <c r="L517" i="1"/>
  <c r="E518" i="1"/>
  <c r="H518" i="1"/>
  <c r="G518" i="1"/>
  <c r="I518" i="1"/>
  <c r="K518" i="1"/>
  <c r="J518" i="1"/>
  <c r="M518" i="1"/>
  <c r="F519" i="1"/>
  <c r="L518" i="1"/>
  <c r="E519" i="1"/>
  <c r="H519" i="1"/>
  <c r="G519" i="1"/>
  <c r="I519" i="1"/>
  <c r="K519" i="1"/>
  <c r="J519" i="1"/>
  <c r="M519" i="1"/>
  <c r="F520" i="1"/>
  <c r="L519" i="1"/>
  <c r="E520" i="1"/>
  <c r="H520" i="1"/>
  <c r="G520" i="1"/>
  <c r="I520" i="1"/>
  <c r="K520" i="1"/>
  <c r="J520" i="1"/>
  <c r="M520" i="1"/>
  <c r="F521" i="1"/>
  <c r="L520" i="1"/>
  <c r="E521" i="1"/>
  <c r="H521" i="1"/>
  <c r="G521" i="1"/>
  <c r="I521" i="1"/>
  <c r="K521" i="1"/>
  <c r="J521" i="1"/>
  <c r="M521" i="1"/>
  <c r="F522" i="1"/>
  <c r="L521" i="1"/>
  <c r="E522" i="1"/>
  <c r="H522" i="1"/>
  <c r="G522" i="1"/>
  <c r="I522" i="1"/>
  <c r="K522" i="1"/>
  <c r="J522" i="1"/>
  <c r="M522" i="1"/>
  <c r="F523" i="1"/>
  <c r="L522" i="1"/>
  <c r="E523" i="1"/>
  <c r="H523" i="1"/>
  <c r="G523" i="1"/>
  <c r="I523" i="1"/>
  <c r="K523" i="1"/>
  <c r="J523" i="1"/>
  <c r="M523" i="1"/>
  <c r="F524" i="1"/>
  <c r="L523" i="1"/>
  <c r="E524" i="1"/>
  <c r="H524" i="1"/>
  <c r="G524" i="1"/>
  <c r="I524" i="1"/>
  <c r="K524" i="1"/>
  <c r="J524" i="1"/>
  <c r="M524" i="1"/>
  <c r="F525" i="1"/>
  <c r="L524" i="1"/>
  <c r="E525" i="1"/>
  <c r="H525" i="1"/>
  <c r="G525" i="1"/>
  <c r="I525" i="1"/>
  <c r="K525" i="1"/>
  <c r="J525" i="1"/>
  <c r="M525" i="1"/>
  <c r="F526" i="1"/>
  <c r="L525" i="1"/>
  <c r="E526" i="1"/>
  <c r="H526" i="1"/>
  <c r="G526" i="1"/>
  <c r="I526" i="1"/>
  <c r="K526" i="1"/>
  <c r="J526" i="1"/>
  <c r="M526" i="1"/>
  <c r="F527" i="1"/>
  <c r="L526" i="1"/>
  <c r="E527" i="1"/>
  <c r="H527" i="1"/>
  <c r="G527" i="1"/>
  <c r="I527" i="1"/>
  <c r="K527" i="1"/>
  <c r="J527" i="1"/>
  <c r="M527" i="1"/>
  <c r="F528" i="1"/>
  <c r="L527" i="1"/>
  <c r="E528" i="1"/>
  <c r="H528" i="1"/>
  <c r="G528" i="1"/>
  <c r="I528" i="1"/>
  <c r="K528" i="1"/>
  <c r="J528" i="1"/>
  <c r="M528" i="1"/>
  <c r="F529" i="1"/>
  <c r="L528" i="1"/>
  <c r="E529" i="1"/>
  <c r="H529" i="1"/>
  <c r="G529" i="1"/>
  <c r="I529" i="1"/>
  <c r="K529" i="1"/>
  <c r="J529" i="1"/>
  <c r="M529" i="1"/>
  <c r="F530" i="1"/>
  <c r="L529" i="1"/>
  <c r="E530" i="1"/>
  <c r="H530" i="1"/>
  <c r="G530" i="1"/>
  <c r="I530" i="1"/>
  <c r="K530" i="1"/>
  <c r="J530" i="1"/>
  <c r="M530" i="1"/>
  <c r="F531" i="1"/>
  <c r="L530" i="1"/>
  <c r="E531" i="1"/>
  <c r="H531" i="1"/>
  <c r="G531" i="1"/>
  <c r="I531" i="1"/>
  <c r="K531" i="1"/>
  <c r="J531" i="1"/>
  <c r="M531" i="1"/>
  <c r="F532" i="1"/>
  <c r="L531" i="1"/>
  <c r="E532" i="1"/>
  <c r="H532" i="1"/>
  <c r="G532" i="1"/>
  <c r="I532" i="1"/>
  <c r="K532" i="1"/>
  <c r="J532" i="1"/>
  <c r="M532" i="1"/>
  <c r="F533" i="1"/>
  <c r="L532" i="1"/>
  <c r="E533" i="1"/>
  <c r="H533" i="1"/>
  <c r="G533" i="1"/>
  <c r="I533" i="1"/>
  <c r="K533" i="1"/>
  <c r="J533" i="1"/>
  <c r="M533" i="1"/>
  <c r="F534" i="1"/>
  <c r="L533" i="1"/>
  <c r="E534" i="1"/>
  <c r="H534" i="1"/>
  <c r="G534" i="1"/>
  <c r="I534" i="1"/>
  <c r="K534" i="1"/>
  <c r="J534" i="1"/>
  <c r="M534" i="1"/>
  <c r="F535" i="1"/>
  <c r="L534" i="1"/>
  <c r="E535" i="1"/>
  <c r="H535" i="1"/>
  <c r="G535" i="1"/>
  <c r="I535" i="1"/>
  <c r="K535" i="1"/>
  <c r="J535" i="1"/>
  <c r="M535" i="1"/>
  <c r="F536" i="1"/>
  <c r="L535" i="1"/>
  <c r="E536" i="1"/>
  <c r="H536" i="1"/>
  <c r="G536" i="1"/>
  <c r="I536" i="1"/>
  <c r="K536" i="1"/>
  <c r="J536" i="1"/>
  <c r="M536" i="1"/>
  <c r="F537" i="1"/>
  <c r="L536" i="1"/>
  <c r="E537" i="1"/>
  <c r="H537" i="1"/>
  <c r="G537" i="1"/>
  <c r="I537" i="1"/>
  <c r="K537" i="1"/>
  <c r="J537" i="1"/>
  <c r="M537" i="1"/>
  <c r="F538" i="1"/>
  <c r="L537" i="1"/>
  <c r="E538" i="1"/>
  <c r="H538" i="1"/>
  <c r="G538" i="1"/>
  <c r="I538" i="1"/>
  <c r="K538" i="1"/>
  <c r="J538" i="1"/>
  <c r="M538" i="1"/>
  <c r="F539" i="1"/>
  <c r="L538" i="1"/>
  <c r="E539" i="1"/>
  <c r="H539" i="1"/>
  <c r="G539" i="1"/>
  <c r="I539" i="1"/>
  <c r="K539" i="1"/>
  <c r="J539" i="1"/>
  <c r="M539" i="1"/>
  <c r="F540" i="1"/>
  <c r="L539" i="1"/>
  <c r="E540" i="1"/>
  <c r="H540" i="1"/>
  <c r="G540" i="1"/>
  <c r="I540" i="1"/>
  <c r="K540" i="1"/>
  <c r="J540" i="1"/>
  <c r="M540" i="1"/>
  <c r="F541" i="1"/>
  <c r="L540" i="1"/>
  <c r="E541" i="1"/>
  <c r="H541" i="1"/>
  <c r="G541" i="1"/>
  <c r="I541" i="1"/>
  <c r="K541" i="1"/>
  <c r="J541" i="1"/>
  <c r="M541" i="1"/>
  <c r="F542" i="1"/>
  <c r="L541" i="1"/>
  <c r="E542" i="1"/>
  <c r="H542" i="1"/>
  <c r="G542" i="1"/>
  <c r="I542" i="1"/>
  <c r="K542" i="1"/>
  <c r="J542" i="1"/>
  <c r="M542" i="1"/>
  <c r="F543" i="1"/>
  <c r="L542" i="1"/>
  <c r="E543" i="1"/>
  <c r="H543" i="1"/>
  <c r="G543" i="1"/>
  <c r="I543" i="1"/>
  <c r="K543" i="1"/>
  <c r="J543" i="1"/>
  <c r="M543" i="1"/>
  <c r="F544" i="1"/>
  <c r="L543" i="1"/>
  <c r="E544" i="1"/>
  <c r="H544" i="1"/>
  <c r="G544" i="1"/>
  <c r="I544" i="1"/>
  <c r="K544" i="1"/>
  <c r="J544" i="1"/>
  <c r="M544" i="1"/>
  <c r="F545" i="1"/>
  <c r="L544" i="1"/>
  <c r="E545" i="1"/>
  <c r="H545" i="1"/>
  <c r="G545" i="1"/>
  <c r="I545" i="1"/>
  <c r="K545" i="1"/>
  <c r="J545" i="1"/>
  <c r="M545" i="1"/>
  <c r="F546" i="1"/>
  <c r="L545" i="1"/>
  <c r="E546" i="1"/>
  <c r="H546" i="1"/>
  <c r="G546" i="1"/>
  <c r="I546" i="1"/>
  <c r="K546" i="1"/>
  <c r="J546" i="1"/>
  <c r="M546" i="1"/>
  <c r="F547" i="1"/>
  <c r="L546" i="1"/>
  <c r="E547" i="1"/>
  <c r="H547" i="1"/>
  <c r="G547" i="1"/>
  <c r="I547" i="1"/>
  <c r="K547" i="1"/>
  <c r="J547" i="1"/>
  <c r="M547" i="1"/>
  <c r="F548" i="1"/>
  <c r="L547" i="1"/>
  <c r="E548" i="1"/>
  <c r="H548" i="1"/>
  <c r="G548" i="1"/>
  <c r="I548" i="1"/>
  <c r="K548" i="1"/>
  <c r="J548" i="1"/>
  <c r="M548" i="1"/>
  <c r="F549" i="1"/>
  <c r="L548" i="1"/>
  <c r="E549" i="1"/>
  <c r="H549" i="1"/>
  <c r="G549" i="1"/>
  <c r="I549" i="1"/>
  <c r="K549" i="1"/>
  <c r="J549" i="1"/>
  <c r="M549" i="1"/>
  <c r="F550" i="1"/>
  <c r="L549" i="1"/>
  <c r="E550" i="1"/>
  <c r="H550" i="1"/>
  <c r="G550" i="1"/>
  <c r="I550" i="1"/>
  <c r="K550" i="1"/>
  <c r="J550" i="1"/>
  <c r="M550" i="1"/>
  <c r="F551" i="1"/>
  <c r="L550" i="1"/>
  <c r="E551" i="1"/>
  <c r="H551" i="1"/>
  <c r="G551" i="1"/>
  <c r="I551" i="1"/>
  <c r="K551" i="1"/>
  <c r="J551" i="1"/>
  <c r="M551" i="1"/>
  <c r="F552" i="1"/>
  <c r="L551" i="1"/>
  <c r="E552" i="1"/>
  <c r="H552" i="1"/>
  <c r="G552" i="1"/>
  <c r="I552" i="1"/>
  <c r="K552" i="1"/>
  <c r="J552" i="1"/>
  <c r="M552" i="1"/>
  <c r="F553" i="1"/>
  <c r="L552" i="1"/>
  <c r="E553" i="1"/>
  <c r="H553" i="1"/>
  <c r="G553" i="1"/>
  <c r="I553" i="1"/>
  <c r="K553" i="1"/>
  <c r="J553" i="1"/>
  <c r="M553" i="1"/>
  <c r="F554" i="1"/>
  <c r="L553" i="1"/>
  <c r="E554" i="1"/>
  <c r="H554" i="1"/>
  <c r="G554" i="1"/>
  <c r="I554" i="1"/>
  <c r="K554" i="1"/>
  <c r="J554" i="1"/>
  <c r="M554" i="1"/>
  <c r="F555" i="1"/>
  <c r="L554" i="1"/>
  <c r="E555" i="1"/>
  <c r="H555" i="1"/>
  <c r="G555" i="1"/>
  <c r="I555" i="1"/>
  <c r="K555" i="1"/>
  <c r="J555" i="1"/>
  <c r="M555" i="1"/>
  <c r="F556" i="1"/>
  <c r="L555" i="1"/>
  <c r="E556" i="1"/>
  <c r="H556" i="1"/>
  <c r="G556" i="1"/>
  <c r="I556" i="1"/>
  <c r="K556" i="1"/>
  <c r="J556" i="1"/>
  <c r="M556" i="1"/>
  <c r="F557" i="1"/>
  <c r="L556" i="1"/>
  <c r="E557" i="1"/>
  <c r="H557" i="1"/>
  <c r="G557" i="1"/>
  <c r="I557" i="1"/>
  <c r="K557" i="1"/>
  <c r="J557" i="1"/>
  <c r="M557" i="1"/>
  <c r="F558" i="1"/>
  <c r="L557" i="1"/>
  <c r="E558" i="1"/>
  <c r="H558" i="1"/>
  <c r="G558" i="1"/>
  <c r="I558" i="1"/>
  <c r="K558" i="1"/>
  <c r="J558" i="1"/>
  <c r="M558" i="1"/>
  <c r="F559" i="1"/>
  <c r="L558" i="1"/>
  <c r="E559" i="1"/>
  <c r="H559" i="1"/>
  <c r="G559" i="1"/>
  <c r="I559" i="1"/>
  <c r="K559" i="1"/>
  <c r="J559" i="1"/>
  <c r="M559" i="1"/>
  <c r="F560" i="1"/>
  <c r="L559" i="1"/>
  <c r="E560" i="1"/>
  <c r="H560" i="1"/>
  <c r="G560" i="1"/>
  <c r="I560" i="1"/>
  <c r="K560" i="1"/>
  <c r="J560" i="1"/>
  <c r="M560" i="1"/>
  <c r="F561" i="1"/>
  <c r="L560" i="1"/>
  <c r="E561" i="1"/>
  <c r="H561" i="1"/>
  <c r="G561" i="1"/>
  <c r="I561" i="1"/>
  <c r="K561" i="1"/>
  <c r="J561" i="1"/>
  <c r="M561" i="1"/>
  <c r="F562" i="1"/>
  <c r="L561" i="1"/>
  <c r="E562" i="1"/>
  <c r="H562" i="1"/>
  <c r="G562" i="1"/>
  <c r="I562" i="1"/>
  <c r="K562" i="1"/>
  <c r="J562" i="1"/>
  <c r="M562" i="1"/>
  <c r="F563" i="1"/>
  <c r="L562" i="1"/>
  <c r="E563" i="1"/>
  <c r="H563" i="1"/>
  <c r="G563" i="1"/>
  <c r="I563" i="1"/>
  <c r="K563" i="1"/>
  <c r="J563" i="1"/>
  <c r="M563" i="1"/>
  <c r="F564" i="1"/>
  <c r="L563" i="1"/>
  <c r="E564" i="1"/>
  <c r="H564" i="1"/>
  <c r="G564" i="1"/>
  <c r="I564" i="1"/>
  <c r="K564" i="1"/>
  <c r="J564" i="1"/>
  <c r="M564" i="1"/>
  <c r="F565" i="1"/>
  <c r="L564" i="1"/>
  <c r="E565" i="1"/>
  <c r="H565" i="1"/>
  <c r="G565" i="1"/>
  <c r="I565" i="1"/>
  <c r="K565" i="1"/>
  <c r="J565" i="1"/>
  <c r="M565" i="1"/>
  <c r="F566" i="1"/>
  <c r="L565" i="1"/>
  <c r="E566" i="1"/>
  <c r="H566" i="1"/>
  <c r="G566" i="1"/>
  <c r="I566" i="1"/>
  <c r="K566" i="1"/>
  <c r="J566" i="1"/>
  <c r="M566" i="1"/>
  <c r="F567" i="1"/>
  <c r="L566" i="1"/>
  <c r="E567" i="1"/>
  <c r="H567" i="1"/>
  <c r="G567" i="1"/>
  <c r="I567" i="1"/>
  <c r="K567" i="1"/>
  <c r="J567" i="1"/>
  <c r="M567" i="1"/>
  <c r="F568" i="1"/>
  <c r="L567" i="1"/>
  <c r="E568" i="1"/>
  <c r="H568" i="1"/>
  <c r="G568" i="1"/>
  <c r="I568" i="1"/>
  <c r="K568" i="1"/>
  <c r="J568" i="1"/>
  <c r="M568" i="1"/>
  <c r="F569" i="1"/>
  <c r="L568" i="1"/>
  <c r="E569" i="1"/>
  <c r="H569" i="1"/>
  <c r="G569" i="1"/>
  <c r="I569" i="1"/>
  <c r="K569" i="1"/>
  <c r="J569" i="1"/>
  <c r="M569" i="1"/>
  <c r="F570" i="1"/>
  <c r="L569" i="1"/>
  <c r="E570" i="1"/>
  <c r="H570" i="1"/>
  <c r="G570" i="1"/>
  <c r="I570" i="1"/>
  <c r="K570" i="1"/>
  <c r="J570" i="1"/>
  <c r="M570" i="1"/>
  <c r="F571" i="1"/>
  <c r="L570" i="1"/>
  <c r="E571" i="1"/>
  <c r="H571" i="1"/>
  <c r="G571" i="1"/>
  <c r="I571" i="1"/>
  <c r="K571" i="1"/>
  <c r="J571" i="1"/>
  <c r="M571" i="1"/>
  <c r="F572" i="1"/>
  <c r="L571" i="1"/>
  <c r="E572" i="1"/>
  <c r="H572" i="1"/>
  <c r="G572" i="1"/>
  <c r="I572" i="1"/>
  <c r="K572" i="1"/>
  <c r="J572" i="1"/>
  <c r="M572" i="1"/>
  <c r="F573" i="1"/>
  <c r="L572" i="1"/>
  <c r="E573" i="1"/>
  <c r="H573" i="1"/>
  <c r="G573" i="1"/>
  <c r="I573" i="1"/>
  <c r="K573" i="1"/>
  <c r="J573" i="1"/>
  <c r="M573" i="1"/>
  <c r="F574" i="1"/>
  <c r="L573" i="1"/>
  <c r="E574" i="1"/>
  <c r="H574" i="1"/>
  <c r="G574" i="1"/>
  <c r="I574" i="1"/>
  <c r="K574" i="1"/>
  <c r="J574" i="1"/>
  <c r="M574" i="1"/>
  <c r="F575" i="1"/>
  <c r="L574" i="1"/>
  <c r="E575" i="1"/>
  <c r="H575" i="1"/>
  <c r="G575" i="1"/>
  <c r="I575" i="1"/>
  <c r="K575" i="1"/>
  <c r="J575" i="1"/>
  <c r="M575" i="1"/>
  <c r="F576" i="1"/>
  <c r="L575" i="1"/>
  <c r="E576" i="1"/>
  <c r="H576" i="1"/>
  <c r="G576" i="1"/>
  <c r="I576" i="1"/>
  <c r="K576" i="1"/>
  <c r="J576" i="1"/>
  <c r="M576" i="1"/>
  <c r="F577" i="1"/>
  <c r="L576" i="1"/>
  <c r="E577" i="1"/>
  <c r="H577" i="1"/>
  <c r="G577" i="1"/>
  <c r="I577" i="1"/>
  <c r="K577" i="1"/>
  <c r="J577" i="1"/>
  <c r="M577" i="1"/>
  <c r="F578" i="1"/>
  <c r="L577" i="1"/>
  <c r="E578" i="1"/>
  <c r="H578" i="1"/>
  <c r="G578" i="1"/>
  <c r="I578" i="1"/>
  <c r="K578" i="1"/>
  <c r="J578" i="1"/>
  <c r="M578" i="1"/>
  <c r="F579" i="1"/>
  <c r="L578" i="1"/>
  <c r="E579" i="1"/>
  <c r="H579" i="1"/>
  <c r="G579" i="1"/>
  <c r="I579" i="1"/>
  <c r="K579" i="1"/>
  <c r="J579" i="1"/>
  <c r="M579" i="1"/>
  <c r="F580" i="1"/>
  <c r="L579" i="1"/>
  <c r="E580" i="1"/>
  <c r="H580" i="1"/>
  <c r="G580" i="1"/>
  <c r="I580" i="1"/>
  <c r="K580" i="1"/>
  <c r="J580" i="1"/>
  <c r="M580" i="1"/>
  <c r="F581" i="1"/>
  <c r="L580" i="1"/>
  <c r="E581" i="1"/>
  <c r="H581" i="1"/>
  <c r="G581" i="1"/>
  <c r="I581" i="1"/>
  <c r="K581" i="1"/>
  <c r="J581" i="1"/>
  <c r="M581" i="1"/>
  <c r="F582" i="1"/>
  <c r="L581" i="1"/>
  <c r="E582" i="1"/>
  <c r="H582" i="1"/>
  <c r="G582" i="1"/>
  <c r="I582" i="1"/>
  <c r="K582" i="1"/>
  <c r="J582" i="1"/>
  <c r="M582" i="1"/>
  <c r="F583" i="1"/>
  <c r="L582" i="1"/>
  <c r="E583" i="1"/>
  <c r="H583" i="1"/>
  <c r="G583" i="1"/>
  <c r="I583" i="1"/>
  <c r="K583" i="1"/>
  <c r="J583" i="1"/>
  <c r="M583" i="1"/>
  <c r="F584" i="1"/>
  <c r="L583" i="1"/>
  <c r="E584" i="1"/>
  <c r="H584" i="1"/>
  <c r="G584" i="1"/>
  <c r="I584" i="1"/>
  <c r="K584" i="1"/>
  <c r="J584" i="1"/>
  <c r="M584" i="1"/>
  <c r="F585" i="1"/>
  <c r="L584" i="1"/>
  <c r="E585" i="1"/>
  <c r="H585" i="1"/>
  <c r="G585" i="1"/>
  <c r="I585" i="1"/>
  <c r="K585" i="1"/>
  <c r="J585" i="1"/>
  <c r="M585" i="1"/>
  <c r="F586" i="1"/>
  <c r="L585" i="1"/>
  <c r="E586" i="1"/>
  <c r="H586" i="1"/>
  <c r="G586" i="1"/>
  <c r="I586" i="1"/>
  <c r="K586" i="1"/>
  <c r="J586" i="1"/>
  <c r="M586" i="1"/>
  <c r="F587" i="1"/>
  <c r="L586" i="1"/>
  <c r="E587" i="1"/>
  <c r="H587" i="1"/>
  <c r="G587" i="1"/>
  <c r="I587" i="1"/>
  <c r="K587" i="1"/>
  <c r="J587" i="1"/>
  <c r="M587" i="1"/>
  <c r="F588" i="1"/>
  <c r="L587" i="1"/>
  <c r="E588" i="1"/>
  <c r="H588" i="1"/>
  <c r="G588" i="1"/>
  <c r="I588" i="1"/>
  <c r="K588" i="1"/>
  <c r="J588" i="1"/>
  <c r="M588" i="1"/>
  <c r="F589" i="1"/>
  <c r="L588" i="1"/>
  <c r="E589" i="1"/>
  <c r="H589" i="1"/>
  <c r="G589" i="1"/>
  <c r="I589" i="1"/>
  <c r="K589" i="1"/>
  <c r="J589" i="1"/>
  <c r="M589" i="1"/>
  <c r="F590" i="1"/>
  <c r="L589" i="1"/>
  <c r="E590" i="1"/>
  <c r="H590" i="1"/>
  <c r="G590" i="1"/>
  <c r="I590" i="1"/>
  <c r="K590" i="1"/>
  <c r="J590" i="1"/>
  <c r="M590" i="1"/>
  <c r="F591" i="1"/>
  <c r="L590" i="1"/>
  <c r="E591" i="1"/>
  <c r="H591" i="1"/>
  <c r="G591" i="1"/>
  <c r="I591" i="1"/>
  <c r="K591" i="1"/>
  <c r="J591" i="1"/>
  <c r="M591" i="1"/>
  <c r="F592" i="1"/>
  <c r="L591" i="1"/>
  <c r="E592" i="1"/>
  <c r="H592" i="1"/>
  <c r="G592" i="1"/>
  <c r="I592" i="1"/>
  <c r="K592" i="1"/>
  <c r="J592" i="1"/>
  <c r="M592" i="1"/>
  <c r="F593" i="1"/>
  <c r="L592" i="1"/>
  <c r="E593" i="1"/>
  <c r="H593" i="1"/>
  <c r="G593" i="1"/>
  <c r="I593" i="1"/>
  <c r="K593" i="1"/>
  <c r="J593" i="1"/>
  <c r="M593" i="1"/>
  <c r="F594" i="1"/>
  <c r="L593" i="1"/>
  <c r="E594" i="1"/>
  <c r="H594" i="1"/>
  <c r="G594" i="1"/>
  <c r="I594" i="1"/>
  <c r="K594" i="1"/>
  <c r="J594" i="1"/>
  <c r="M594" i="1"/>
  <c r="F595" i="1"/>
  <c r="L594" i="1"/>
  <c r="E595" i="1"/>
  <c r="H595" i="1"/>
  <c r="G595" i="1"/>
  <c r="I595" i="1"/>
  <c r="K595" i="1"/>
  <c r="J595" i="1"/>
  <c r="M595" i="1"/>
  <c r="F596" i="1"/>
  <c r="L595" i="1"/>
  <c r="E596" i="1"/>
  <c r="H596" i="1"/>
  <c r="G596" i="1"/>
  <c r="I596" i="1"/>
  <c r="K596" i="1"/>
  <c r="J596" i="1"/>
  <c r="M596" i="1"/>
  <c r="F597" i="1"/>
  <c r="L596" i="1"/>
  <c r="E597" i="1"/>
  <c r="H597" i="1"/>
  <c r="G597" i="1"/>
  <c r="I597" i="1"/>
  <c r="K597" i="1"/>
  <c r="J597" i="1"/>
  <c r="M597" i="1"/>
  <c r="F598" i="1"/>
  <c r="L597" i="1"/>
  <c r="E598" i="1"/>
  <c r="H598" i="1"/>
  <c r="G598" i="1"/>
  <c r="I598" i="1"/>
  <c r="K598" i="1"/>
  <c r="J598" i="1"/>
  <c r="M598" i="1"/>
  <c r="F599" i="1"/>
  <c r="L598" i="1"/>
  <c r="E599" i="1"/>
  <c r="H599" i="1"/>
  <c r="G599" i="1"/>
  <c r="I599" i="1"/>
  <c r="K599" i="1"/>
  <c r="J599" i="1"/>
  <c r="M599" i="1"/>
  <c r="F600" i="1"/>
  <c r="L599" i="1"/>
  <c r="E600" i="1"/>
  <c r="H600" i="1"/>
  <c r="G600" i="1"/>
  <c r="I600" i="1"/>
  <c r="K600" i="1"/>
  <c r="J600" i="1"/>
  <c r="M600" i="1"/>
  <c r="F601" i="1"/>
  <c r="L600" i="1"/>
  <c r="E601" i="1"/>
  <c r="H601" i="1"/>
  <c r="G601" i="1"/>
  <c r="I601" i="1"/>
  <c r="K601" i="1"/>
  <c r="J601" i="1"/>
  <c r="M601" i="1"/>
  <c r="F602" i="1"/>
  <c r="L601" i="1"/>
  <c r="E602" i="1"/>
  <c r="H602" i="1"/>
  <c r="G602" i="1"/>
  <c r="I602" i="1"/>
  <c r="K602" i="1"/>
  <c r="J602" i="1"/>
  <c r="M602" i="1"/>
  <c r="F603" i="1"/>
  <c r="L602" i="1"/>
  <c r="E603" i="1"/>
  <c r="H603" i="1"/>
  <c r="G603" i="1"/>
  <c r="I603" i="1"/>
  <c r="K603" i="1"/>
  <c r="J603" i="1"/>
  <c r="M603" i="1"/>
  <c r="F604" i="1"/>
  <c r="L603" i="1"/>
  <c r="E604" i="1"/>
  <c r="H604" i="1"/>
  <c r="G604" i="1"/>
  <c r="I604" i="1"/>
  <c r="K604" i="1"/>
  <c r="J604" i="1"/>
  <c r="M604" i="1"/>
  <c r="F605" i="1"/>
  <c r="L604" i="1"/>
  <c r="E605" i="1"/>
  <c r="H605" i="1"/>
  <c r="G605" i="1"/>
  <c r="I605" i="1"/>
  <c r="K605" i="1"/>
  <c r="J605" i="1"/>
  <c r="M605" i="1"/>
  <c r="F606" i="1"/>
  <c r="L605" i="1"/>
  <c r="E606" i="1"/>
  <c r="H606" i="1"/>
  <c r="G606" i="1"/>
  <c r="I606" i="1"/>
  <c r="K606" i="1"/>
  <c r="J606" i="1"/>
  <c r="M606" i="1"/>
  <c r="F607" i="1"/>
  <c r="L606" i="1"/>
  <c r="E607" i="1"/>
  <c r="H607" i="1"/>
  <c r="G607" i="1"/>
  <c r="I607" i="1"/>
  <c r="K607" i="1"/>
  <c r="J607" i="1"/>
  <c r="M607" i="1"/>
  <c r="F608" i="1"/>
  <c r="L607" i="1"/>
  <c r="E608" i="1"/>
  <c r="H608" i="1"/>
  <c r="G608" i="1"/>
  <c r="I608" i="1"/>
  <c r="K608" i="1"/>
  <c r="J608" i="1"/>
  <c r="M608" i="1"/>
  <c r="F609" i="1"/>
  <c r="L608" i="1"/>
  <c r="E609" i="1"/>
  <c r="H609" i="1"/>
  <c r="G609" i="1"/>
  <c r="I609" i="1"/>
  <c r="K609" i="1"/>
  <c r="J609" i="1"/>
  <c r="M609" i="1"/>
  <c r="F610" i="1"/>
  <c r="L609" i="1"/>
  <c r="E610" i="1"/>
  <c r="H610" i="1"/>
  <c r="G610" i="1"/>
  <c r="I610" i="1"/>
  <c r="K610" i="1"/>
  <c r="J610" i="1"/>
  <c r="M610" i="1"/>
  <c r="F611" i="1"/>
  <c r="L610" i="1"/>
  <c r="E611" i="1"/>
  <c r="H611" i="1"/>
  <c r="G611" i="1"/>
  <c r="I611" i="1"/>
  <c r="K611" i="1"/>
  <c r="J611" i="1"/>
  <c r="M611" i="1"/>
  <c r="F612" i="1"/>
  <c r="L611" i="1"/>
  <c r="E612" i="1"/>
  <c r="H612" i="1"/>
  <c r="G612" i="1"/>
  <c r="I612" i="1"/>
  <c r="K612" i="1"/>
  <c r="J612" i="1"/>
  <c r="M612" i="1"/>
  <c r="F613" i="1"/>
  <c r="L612" i="1"/>
  <c r="E613" i="1"/>
  <c r="H613" i="1"/>
  <c r="G613" i="1"/>
  <c r="I613" i="1"/>
  <c r="K613" i="1"/>
  <c r="J613" i="1"/>
  <c r="M613" i="1"/>
  <c r="F614" i="1"/>
  <c r="L613" i="1"/>
  <c r="E614" i="1"/>
  <c r="H614" i="1"/>
  <c r="G614" i="1"/>
  <c r="I614" i="1"/>
  <c r="K614" i="1"/>
  <c r="J614" i="1"/>
  <c r="M614" i="1"/>
  <c r="F615" i="1"/>
  <c r="L614" i="1"/>
  <c r="E615" i="1"/>
  <c r="H615" i="1"/>
  <c r="G615" i="1"/>
  <c r="I615" i="1"/>
  <c r="K615" i="1"/>
  <c r="J615" i="1"/>
  <c r="M615" i="1"/>
  <c r="F616" i="1"/>
  <c r="L615" i="1"/>
  <c r="E616" i="1"/>
  <c r="H616" i="1"/>
  <c r="G616" i="1"/>
  <c r="I616" i="1"/>
  <c r="K616" i="1"/>
  <c r="J616" i="1"/>
  <c r="M616" i="1"/>
  <c r="F617" i="1"/>
  <c r="L616" i="1"/>
  <c r="E617" i="1"/>
  <c r="H617" i="1"/>
  <c r="G617" i="1"/>
  <c r="I617" i="1"/>
  <c r="K617" i="1"/>
  <c r="J617" i="1"/>
  <c r="M617" i="1"/>
  <c r="F618" i="1"/>
  <c r="L617" i="1"/>
  <c r="E618" i="1"/>
  <c r="H618" i="1"/>
  <c r="G618" i="1"/>
  <c r="I618" i="1"/>
  <c r="K618" i="1"/>
  <c r="J618" i="1"/>
  <c r="M618" i="1"/>
  <c r="F619" i="1"/>
  <c r="L618" i="1"/>
  <c r="E619" i="1"/>
  <c r="H619" i="1"/>
  <c r="G619" i="1"/>
  <c r="I619" i="1"/>
  <c r="K619" i="1"/>
  <c r="J619" i="1"/>
  <c r="M619" i="1"/>
  <c r="F620" i="1"/>
  <c r="L619" i="1"/>
  <c r="E620" i="1"/>
  <c r="H620" i="1"/>
  <c r="G620" i="1"/>
  <c r="I620" i="1"/>
  <c r="K620" i="1"/>
  <c r="J620" i="1"/>
  <c r="M620" i="1"/>
  <c r="F621" i="1"/>
  <c r="L620" i="1"/>
  <c r="E621" i="1"/>
  <c r="H621" i="1"/>
  <c r="G621" i="1"/>
  <c r="I621" i="1"/>
  <c r="K621" i="1"/>
  <c r="J621" i="1"/>
  <c r="M621" i="1"/>
  <c r="F622" i="1"/>
  <c r="L621" i="1"/>
  <c r="E622" i="1"/>
  <c r="H622" i="1"/>
  <c r="G622" i="1"/>
  <c r="I622" i="1"/>
  <c r="K622" i="1"/>
  <c r="J622" i="1"/>
  <c r="M622" i="1"/>
  <c r="F623" i="1"/>
  <c r="L622" i="1"/>
  <c r="E623" i="1"/>
  <c r="H623" i="1"/>
  <c r="G623" i="1"/>
  <c r="I623" i="1"/>
  <c r="K623" i="1"/>
  <c r="J623" i="1"/>
  <c r="M623" i="1"/>
  <c r="F624" i="1"/>
  <c r="L623" i="1"/>
  <c r="E624" i="1"/>
  <c r="H624" i="1"/>
  <c r="G624" i="1"/>
  <c r="I624" i="1"/>
  <c r="K624" i="1"/>
  <c r="J624" i="1"/>
  <c r="M624" i="1"/>
  <c r="F625" i="1"/>
  <c r="L624" i="1"/>
  <c r="E625" i="1"/>
  <c r="H625" i="1"/>
  <c r="G625" i="1"/>
  <c r="I625" i="1"/>
  <c r="K625" i="1"/>
  <c r="J625" i="1"/>
  <c r="M625" i="1"/>
  <c r="F626" i="1"/>
  <c r="L625" i="1"/>
  <c r="E626" i="1"/>
  <c r="H626" i="1"/>
  <c r="G626" i="1"/>
  <c r="I626" i="1"/>
  <c r="K626" i="1"/>
  <c r="J626" i="1"/>
  <c r="M626" i="1"/>
  <c r="F627" i="1"/>
  <c r="L626" i="1"/>
  <c r="E627" i="1"/>
  <c r="H627" i="1"/>
  <c r="G627" i="1"/>
  <c r="I627" i="1"/>
  <c r="K627" i="1"/>
  <c r="J627" i="1"/>
  <c r="M627" i="1"/>
  <c r="F628" i="1"/>
  <c r="L627" i="1"/>
  <c r="E628" i="1"/>
  <c r="H628" i="1"/>
  <c r="G628" i="1"/>
  <c r="I628" i="1"/>
  <c r="K628" i="1"/>
  <c r="J628" i="1"/>
  <c r="M628" i="1"/>
  <c r="F629" i="1"/>
  <c r="L628" i="1"/>
  <c r="E629" i="1"/>
  <c r="H629" i="1"/>
  <c r="G629" i="1"/>
  <c r="I629" i="1"/>
  <c r="K629" i="1"/>
  <c r="J629" i="1"/>
  <c r="M629" i="1"/>
  <c r="F630" i="1"/>
  <c r="L629" i="1"/>
  <c r="E630" i="1"/>
  <c r="H630" i="1"/>
  <c r="G630" i="1"/>
  <c r="I630" i="1"/>
  <c r="K630" i="1"/>
  <c r="J630" i="1"/>
  <c r="M630" i="1"/>
  <c r="F631" i="1"/>
  <c r="L630" i="1"/>
  <c r="E631" i="1"/>
  <c r="H631" i="1"/>
  <c r="G631" i="1"/>
  <c r="I631" i="1"/>
  <c r="K631" i="1"/>
  <c r="J631" i="1"/>
  <c r="M631" i="1"/>
  <c r="F632" i="1"/>
  <c r="L631" i="1"/>
  <c r="E632" i="1"/>
  <c r="H632" i="1"/>
  <c r="G632" i="1"/>
  <c r="I632" i="1"/>
  <c r="K632" i="1"/>
  <c r="J632" i="1"/>
  <c r="M632" i="1"/>
  <c r="F633" i="1"/>
  <c r="L632" i="1"/>
  <c r="E633" i="1"/>
  <c r="H633" i="1"/>
  <c r="G633" i="1"/>
  <c r="I633" i="1"/>
  <c r="K633" i="1"/>
  <c r="J633" i="1"/>
  <c r="M633" i="1"/>
  <c r="F634" i="1"/>
  <c r="L633" i="1"/>
  <c r="E634" i="1"/>
  <c r="H634" i="1"/>
  <c r="G634" i="1"/>
  <c r="I634" i="1"/>
  <c r="K634" i="1"/>
  <c r="J634" i="1"/>
  <c r="M634" i="1"/>
  <c r="F635" i="1"/>
  <c r="L634" i="1"/>
  <c r="E635" i="1"/>
  <c r="H635" i="1"/>
  <c r="G635" i="1"/>
  <c r="I635" i="1"/>
  <c r="K635" i="1"/>
  <c r="J635" i="1"/>
  <c r="M635" i="1"/>
  <c r="F636" i="1"/>
  <c r="L635" i="1"/>
  <c r="E636" i="1"/>
  <c r="H636" i="1"/>
  <c r="G636" i="1"/>
  <c r="I636" i="1"/>
  <c r="K636" i="1"/>
  <c r="J636" i="1"/>
  <c r="M636" i="1"/>
  <c r="F637" i="1"/>
  <c r="L636" i="1"/>
  <c r="E637" i="1"/>
  <c r="H637" i="1"/>
  <c r="G637" i="1"/>
  <c r="I637" i="1"/>
  <c r="K637" i="1"/>
  <c r="J637" i="1"/>
  <c r="M637" i="1"/>
  <c r="F638" i="1"/>
  <c r="L637" i="1"/>
  <c r="E638" i="1"/>
  <c r="H638" i="1"/>
  <c r="G638" i="1"/>
  <c r="I638" i="1"/>
  <c r="K638" i="1"/>
  <c r="J638" i="1"/>
  <c r="M638" i="1"/>
  <c r="F639" i="1"/>
  <c r="L638" i="1"/>
  <c r="E639" i="1"/>
  <c r="H639" i="1"/>
  <c r="G639" i="1"/>
  <c r="I639" i="1"/>
  <c r="K639" i="1"/>
  <c r="J639" i="1"/>
  <c r="M639" i="1"/>
  <c r="F640" i="1"/>
  <c r="L639" i="1"/>
  <c r="E640" i="1"/>
  <c r="H640" i="1"/>
  <c r="G640" i="1"/>
  <c r="I640" i="1"/>
  <c r="K640" i="1"/>
  <c r="J640" i="1"/>
  <c r="M640" i="1"/>
  <c r="F641" i="1"/>
  <c r="L640" i="1"/>
  <c r="E641" i="1"/>
  <c r="H641" i="1"/>
  <c r="G641" i="1"/>
  <c r="I641" i="1"/>
  <c r="K641" i="1"/>
  <c r="J641" i="1"/>
  <c r="M641" i="1"/>
  <c r="F642" i="1"/>
  <c r="L641" i="1"/>
  <c r="E642" i="1"/>
  <c r="H642" i="1"/>
  <c r="G642" i="1"/>
  <c r="I642" i="1"/>
  <c r="K642" i="1"/>
  <c r="J642" i="1"/>
  <c r="M642" i="1"/>
  <c r="F643" i="1"/>
  <c r="L642" i="1"/>
  <c r="E643" i="1"/>
  <c r="H643" i="1"/>
  <c r="G643" i="1"/>
  <c r="I643" i="1"/>
  <c r="K643" i="1"/>
  <c r="J643" i="1"/>
  <c r="M643" i="1"/>
  <c r="F644" i="1"/>
  <c r="L643" i="1"/>
  <c r="E644" i="1"/>
  <c r="H644" i="1"/>
  <c r="G644" i="1"/>
  <c r="I644" i="1"/>
  <c r="K644" i="1"/>
  <c r="J644" i="1"/>
  <c r="M644" i="1"/>
  <c r="F645" i="1"/>
  <c r="L644" i="1"/>
  <c r="E645" i="1"/>
  <c r="H645" i="1"/>
  <c r="G645" i="1"/>
  <c r="I645" i="1"/>
  <c r="K645" i="1"/>
  <c r="J645" i="1"/>
  <c r="M645" i="1"/>
  <c r="F646" i="1"/>
  <c r="L645" i="1"/>
  <c r="E646" i="1"/>
  <c r="H646" i="1"/>
  <c r="G646" i="1"/>
  <c r="I646" i="1"/>
  <c r="K646" i="1"/>
  <c r="J646" i="1"/>
  <c r="M646" i="1"/>
  <c r="F647" i="1"/>
  <c r="L646" i="1"/>
  <c r="E647" i="1"/>
  <c r="H647" i="1"/>
  <c r="G647" i="1"/>
  <c r="I647" i="1"/>
  <c r="K647" i="1"/>
  <c r="J647" i="1"/>
  <c r="M647" i="1"/>
  <c r="F648" i="1"/>
  <c r="L647" i="1"/>
  <c r="E648" i="1"/>
  <c r="H648" i="1"/>
  <c r="G648" i="1"/>
  <c r="I648" i="1"/>
  <c r="K648" i="1"/>
  <c r="J648" i="1"/>
  <c r="M648" i="1"/>
  <c r="F649" i="1"/>
  <c r="L648" i="1"/>
  <c r="E649" i="1"/>
  <c r="H649" i="1"/>
  <c r="G649" i="1"/>
  <c r="I649" i="1"/>
  <c r="K649" i="1"/>
  <c r="J649" i="1"/>
  <c r="M649" i="1"/>
  <c r="F650" i="1"/>
  <c r="L649" i="1"/>
  <c r="E650" i="1"/>
  <c r="H650" i="1"/>
  <c r="G650" i="1"/>
  <c r="I650" i="1"/>
  <c r="K650" i="1"/>
  <c r="J650" i="1"/>
  <c r="M650" i="1"/>
  <c r="F651" i="1"/>
  <c r="L650" i="1"/>
  <c r="E651" i="1"/>
  <c r="H651" i="1"/>
  <c r="G651" i="1"/>
  <c r="I651" i="1"/>
  <c r="K651" i="1"/>
  <c r="J651" i="1"/>
  <c r="M651" i="1"/>
  <c r="F652" i="1"/>
  <c r="L651" i="1"/>
  <c r="E652" i="1"/>
  <c r="H652" i="1"/>
  <c r="G652" i="1"/>
  <c r="I652" i="1"/>
  <c r="K652" i="1"/>
  <c r="J652" i="1"/>
  <c r="M652" i="1"/>
  <c r="F653" i="1"/>
  <c r="L652" i="1"/>
  <c r="E653" i="1"/>
  <c r="H653" i="1"/>
  <c r="G653" i="1"/>
  <c r="I653" i="1"/>
  <c r="K653" i="1"/>
  <c r="J653" i="1"/>
  <c r="M653" i="1"/>
  <c r="F654" i="1"/>
  <c r="L653" i="1"/>
  <c r="E654" i="1"/>
  <c r="H654" i="1"/>
  <c r="G654" i="1"/>
  <c r="I654" i="1"/>
  <c r="K654" i="1"/>
  <c r="J654" i="1"/>
  <c r="M654" i="1"/>
  <c r="F655" i="1"/>
  <c r="L654" i="1"/>
  <c r="E655" i="1"/>
  <c r="H655" i="1"/>
  <c r="G655" i="1"/>
  <c r="I655" i="1"/>
  <c r="K655" i="1"/>
  <c r="J655" i="1"/>
  <c r="M655" i="1"/>
  <c r="F656" i="1"/>
  <c r="L655" i="1"/>
  <c r="E656" i="1"/>
  <c r="H656" i="1"/>
  <c r="G656" i="1"/>
  <c r="I656" i="1"/>
  <c r="K656" i="1"/>
  <c r="J656" i="1"/>
  <c r="M656" i="1"/>
  <c r="F657" i="1"/>
  <c r="L656" i="1"/>
  <c r="E657" i="1"/>
  <c r="H657" i="1"/>
  <c r="G657" i="1"/>
  <c r="I657" i="1"/>
  <c r="K657" i="1"/>
  <c r="J657" i="1"/>
  <c r="M657" i="1"/>
  <c r="F658" i="1"/>
  <c r="L657" i="1"/>
  <c r="E658" i="1"/>
  <c r="H658" i="1"/>
  <c r="G658" i="1"/>
  <c r="I658" i="1"/>
  <c r="K658" i="1"/>
  <c r="J658" i="1"/>
  <c r="M658" i="1"/>
  <c r="F659" i="1"/>
  <c r="L658" i="1"/>
  <c r="E659" i="1"/>
  <c r="H659" i="1"/>
  <c r="G659" i="1"/>
  <c r="I659" i="1"/>
  <c r="K659" i="1"/>
  <c r="J659" i="1"/>
  <c r="M659" i="1"/>
  <c r="F660" i="1"/>
  <c r="L659" i="1"/>
  <c r="E660" i="1"/>
  <c r="H660" i="1"/>
  <c r="G660" i="1"/>
  <c r="I660" i="1"/>
  <c r="K660" i="1"/>
  <c r="J660" i="1"/>
  <c r="M660" i="1"/>
  <c r="F661" i="1"/>
  <c r="L660" i="1"/>
  <c r="E661" i="1"/>
  <c r="H661" i="1"/>
  <c r="G661" i="1"/>
  <c r="I661" i="1"/>
  <c r="K661" i="1"/>
  <c r="J661" i="1"/>
  <c r="M661" i="1"/>
  <c r="F662" i="1"/>
  <c r="L661" i="1"/>
  <c r="E662" i="1"/>
  <c r="H662" i="1"/>
  <c r="G662" i="1"/>
  <c r="I662" i="1"/>
  <c r="K662" i="1"/>
  <c r="J662" i="1"/>
  <c r="M662" i="1"/>
  <c r="F663" i="1"/>
  <c r="L662" i="1"/>
  <c r="E663" i="1"/>
  <c r="H663" i="1"/>
  <c r="G663" i="1"/>
  <c r="I663" i="1"/>
  <c r="K663" i="1"/>
  <c r="J663" i="1"/>
  <c r="M663" i="1"/>
  <c r="F664" i="1"/>
  <c r="L663" i="1"/>
  <c r="E664" i="1"/>
  <c r="H664" i="1"/>
  <c r="G664" i="1"/>
  <c r="I664" i="1"/>
  <c r="K664" i="1"/>
  <c r="J664" i="1"/>
  <c r="M664" i="1"/>
  <c r="F665" i="1"/>
  <c r="L664" i="1"/>
  <c r="E665" i="1"/>
  <c r="H665" i="1"/>
  <c r="G665" i="1"/>
  <c r="I665" i="1"/>
  <c r="K665" i="1"/>
  <c r="J665" i="1"/>
  <c r="M665" i="1"/>
  <c r="F666" i="1"/>
  <c r="L665" i="1"/>
  <c r="E666" i="1"/>
  <c r="H666" i="1"/>
  <c r="G666" i="1"/>
  <c r="I666" i="1"/>
  <c r="K666" i="1"/>
  <c r="J666" i="1"/>
  <c r="M666" i="1"/>
  <c r="F667" i="1"/>
  <c r="L666" i="1"/>
  <c r="E667" i="1"/>
  <c r="H667" i="1"/>
  <c r="G667" i="1"/>
  <c r="I667" i="1"/>
  <c r="K667" i="1"/>
  <c r="J667" i="1"/>
  <c r="M667" i="1"/>
  <c r="F668" i="1"/>
  <c r="L667" i="1"/>
  <c r="E668" i="1"/>
  <c r="H668" i="1"/>
  <c r="G668" i="1"/>
  <c r="I668" i="1"/>
  <c r="K668" i="1"/>
  <c r="J668" i="1"/>
  <c r="M668" i="1"/>
  <c r="F669" i="1"/>
  <c r="L668" i="1"/>
  <c r="E669" i="1"/>
  <c r="H669" i="1"/>
  <c r="G669" i="1"/>
  <c r="I669" i="1"/>
  <c r="K669" i="1"/>
  <c r="J669" i="1"/>
  <c r="M669" i="1"/>
  <c r="F670" i="1"/>
  <c r="L669" i="1"/>
  <c r="E670" i="1"/>
  <c r="H670" i="1"/>
  <c r="G670" i="1"/>
  <c r="I670" i="1"/>
  <c r="K670" i="1"/>
  <c r="J670" i="1"/>
  <c r="M670" i="1"/>
  <c r="F671" i="1"/>
  <c r="L670" i="1"/>
  <c r="E671" i="1"/>
  <c r="H671" i="1"/>
  <c r="G671" i="1"/>
  <c r="I671" i="1"/>
  <c r="K671" i="1"/>
  <c r="J671" i="1"/>
  <c r="M671" i="1"/>
  <c r="F672" i="1"/>
  <c r="L671" i="1"/>
  <c r="E672" i="1"/>
  <c r="H672" i="1"/>
  <c r="G672" i="1"/>
  <c r="I672" i="1"/>
  <c r="K672" i="1"/>
  <c r="J672" i="1"/>
  <c r="M672" i="1"/>
  <c r="F673" i="1"/>
  <c r="L672" i="1"/>
  <c r="E673" i="1"/>
  <c r="H673" i="1"/>
  <c r="G673" i="1"/>
  <c r="I673" i="1"/>
  <c r="K673" i="1"/>
  <c r="J673" i="1"/>
  <c r="M673" i="1"/>
  <c r="F674" i="1"/>
  <c r="L673" i="1"/>
  <c r="E674" i="1"/>
  <c r="H674" i="1"/>
  <c r="G674" i="1"/>
  <c r="I674" i="1"/>
  <c r="K674" i="1"/>
  <c r="J674" i="1"/>
  <c r="M674" i="1"/>
  <c r="F675" i="1"/>
  <c r="L674" i="1"/>
  <c r="E675" i="1"/>
  <c r="H675" i="1"/>
  <c r="G675" i="1"/>
  <c r="I675" i="1"/>
  <c r="K675" i="1"/>
  <c r="J675" i="1"/>
  <c r="M675" i="1"/>
  <c r="F676" i="1"/>
  <c r="L675" i="1"/>
  <c r="E676" i="1"/>
  <c r="H676" i="1"/>
  <c r="G676" i="1"/>
  <c r="I676" i="1"/>
  <c r="K676" i="1"/>
  <c r="J676" i="1"/>
  <c r="M676" i="1"/>
  <c r="F677" i="1"/>
  <c r="L676" i="1"/>
  <c r="E677" i="1"/>
  <c r="H677" i="1"/>
  <c r="G677" i="1"/>
  <c r="I677" i="1"/>
  <c r="K677" i="1"/>
  <c r="J677" i="1"/>
  <c r="M677" i="1"/>
  <c r="F678" i="1"/>
  <c r="L677" i="1"/>
  <c r="E678" i="1"/>
  <c r="H678" i="1"/>
  <c r="G678" i="1"/>
  <c r="I678" i="1"/>
  <c r="K678" i="1"/>
  <c r="J678" i="1"/>
  <c r="M678" i="1"/>
  <c r="F679" i="1"/>
  <c r="L678" i="1"/>
  <c r="E679" i="1"/>
  <c r="H679" i="1"/>
  <c r="G679" i="1"/>
  <c r="I679" i="1"/>
  <c r="K679" i="1"/>
  <c r="J679" i="1"/>
  <c r="M679" i="1"/>
  <c r="F680" i="1"/>
  <c r="L679" i="1"/>
  <c r="E680" i="1"/>
  <c r="H680" i="1"/>
  <c r="G680" i="1"/>
  <c r="I680" i="1"/>
  <c r="K680" i="1"/>
  <c r="J680" i="1"/>
  <c r="M680" i="1"/>
  <c r="F681" i="1"/>
  <c r="L680" i="1"/>
  <c r="E681" i="1"/>
  <c r="H681" i="1"/>
  <c r="G681" i="1"/>
  <c r="I681" i="1"/>
  <c r="K681" i="1"/>
  <c r="J681" i="1"/>
  <c r="M681" i="1"/>
  <c r="F682" i="1"/>
  <c r="L681" i="1"/>
  <c r="E682" i="1"/>
  <c r="H682" i="1"/>
  <c r="G682" i="1"/>
  <c r="I682" i="1"/>
  <c r="K682" i="1"/>
  <c r="J682" i="1"/>
  <c r="M682" i="1"/>
  <c r="F683" i="1"/>
  <c r="L682" i="1"/>
  <c r="E683" i="1"/>
  <c r="H683" i="1"/>
  <c r="G683" i="1"/>
  <c r="I683" i="1"/>
  <c r="K683" i="1"/>
  <c r="J683" i="1"/>
  <c r="M683" i="1"/>
  <c r="F684" i="1"/>
  <c r="L683" i="1"/>
  <c r="E684" i="1"/>
  <c r="H684" i="1"/>
  <c r="G684" i="1"/>
  <c r="I684" i="1"/>
  <c r="K684" i="1"/>
  <c r="J684" i="1"/>
  <c r="M684" i="1"/>
  <c r="F685" i="1"/>
  <c r="L684" i="1"/>
  <c r="E685" i="1"/>
  <c r="H685" i="1"/>
  <c r="G685" i="1"/>
  <c r="I685" i="1"/>
  <c r="K685" i="1"/>
  <c r="J685" i="1"/>
  <c r="M685" i="1"/>
  <c r="F686" i="1"/>
  <c r="L685" i="1"/>
  <c r="E686" i="1"/>
  <c r="H686" i="1"/>
  <c r="G686" i="1"/>
  <c r="I686" i="1"/>
  <c r="K686" i="1"/>
  <c r="J686" i="1"/>
  <c r="M686" i="1"/>
  <c r="F687" i="1"/>
  <c r="L686" i="1"/>
  <c r="E687" i="1"/>
  <c r="H687" i="1"/>
  <c r="G687" i="1"/>
  <c r="I687" i="1"/>
  <c r="K687" i="1"/>
  <c r="J687" i="1"/>
  <c r="M687" i="1"/>
  <c r="F688" i="1"/>
  <c r="L687" i="1"/>
  <c r="E688" i="1"/>
  <c r="H688" i="1"/>
  <c r="G688" i="1"/>
  <c r="I688" i="1"/>
  <c r="K688" i="1"/>
  <c r="J688" i="1"/>
  <c r="M688" i="1"/>
  <c r="F689" i="1"/>
  <c r="L688" i="1"/>
  <c r="E689" i="1"/>
  <c r="H689" i="1"/>
  <c r="G689" i="1"/>
  <c r="I689" i="1"/>
  <c r="K689" i="1"/>
  <c r="J689" i="1"/>
  <c r="M689" i="1"/>
  <c r="F690" i="1"/>
  <c r="L689" i="1"/>
  <c r="E690" i="1"/>
  <c r="H690" i="1"/>
  <c r="G690" i="1"/>
  <c r="I690" i="1"/>
  <c r="K690" i="1"/>
  <c r="J690" i="1"/>
  <c r="M690" i="1"/>
  <c r="F691" i="1"/>
  <c r="L690" i="1"/>
  <c r="E691" i="1"/>
  <c r="H691" i="1"/>
  <c r="G691" i="1"/>
  <c r="I691" i="1"/>
  <c r="K691" i="1"/>
  <c r="J691" i="1"/>
  <c r="M691" i="1"/>
  <c r="F692" i="1"/>
  <c r="L691" i="1"/>
  <c r="E692" i="1"/>
  <c r="H692" i="1"/>
  <c r="G692" i="1"/>
  <c r="I692" i="1"/>
  <c r="K692" i="1"/>
  <c r="J692" i="1"/>
  <c r="M692" i="1"/>
  <c r="F693" i="1"/>
  <c r="L692" i="1"/>
  <c r="E693" i="1"/>
  <c r="H693" i="1"/>
  <c r="G693" i="1"/>
  <c r="I693" i="1"/>
  <c r="K693" i="1"/>
  <c r="J693" i="1"/>
  <c r="M693" i="1"/>
  <c r="F694" i="1"/>
  <c r="L693" i="1"/>
  <c r="E694" i="1"/>
  <c r="H694" i="1"/>
  <c r="G694" i="1"/>
  <c r="I694" i="1"/>
  <c r="K694" i="1"/>
  <c r="J694" i="1"/>
  <c r="M694" i="1"/>
  <c r="F695" i="1"/>
  <c r="L694" i="1"/>
  <c r="E695" i="1"/>
  <c r="H695" i="1"/>
  <c r="G695" i="1"/>
  <c r="I695" i="1"/>
  <c r="K695" i="1"/>
  <c r="J695" i="1"/>
  <c r="M695" i="1"/>
  <c r="F696" i="1"/>
  <c r="L695" i="1"/>
  <c r="E696" i="1"/>
  <c r="H696" i="1"/>
  <c r="G696" i="1"/>
  <c r="I696" i="1"/>
  <c r="K696" i="1"/>
  <c r="J696" i="1"/>
  <c r="M696" i="1"/>
  <c r="F697" i="1"/>
  <c r="L696" i="1"/>
  <c r="E697" i="1"/>
  <c r="H697" i="1"/>
  <c r="G697" i="1"/>
  <c r="I697" i="1"/>
  <c r="K697" i="1"/>
  <c r="J697" i="1"/>
  <c r="M697" i="1"/>
  <c r="F698" i="1"/>
  <c r="L697" i="1"/>
  <c r="E698" i="1"/>
  <c r="H698" i="1"/>
  <c r="G698" i="1"/>
  <c r="I698" i="1"/>
  <c r="K698" i="1"/>
  <c r="J698" i="1"/>
  <c r="M698" i="1"/>
  <c r="F699" i="1"/>
  <c r="L698" i="1"/>
  <c r="E699" i="1"/>
  <c r="H699" i="1"/>
  <c r="G699" i="1"/>
  <c r="I699" i="1"/>
  <c r="K699" i="1"/>
  <c r="J699" i="1"/>
  <c r="M699" i="1"/>
  <c r="F700" i="1"/>
  <c r="L699" i="1"/>
  <c r="E700" i="1"/>
  <c r="H700" i="1"/>
  <c r="G700" i="1"/>
  <c r="I700" i="1"/>
  <c r="K700" i="1"/>
  <c r="J700" i="1"/>
  <c r="M700" i="1"/>
  <c r="F701" i="1"/>
  <c r="L700" i="1"/>
  <c r="E701" i="1"/>
  <c r="H701" i="1"/>
  <c r="G701" i="1"/>
  <c r="I701" i="1"/>
  <c r="K701" i="1"/>
  <c r="J701" i="1"/>
  <c r="M701" i="1"/>
  <c r="F702" i="1"/>
  <c r="L701" i="1"/>
  <c r="E702" i="1"/>
  <c r="H702" i="1"/>
  <c r="G702" i="1"/>
  <c r="I702" i="1"/>
  <c r="K702" i="1"/>
  <c r="J702" i="1"/>
  <c r="M702" i="1"/>
  <c r="F703" i="1"/>
  <c r="L702" i="1"/>
  <c r="E703" i="1"/>
  <c r="H703" i="1"/>
  <c r="G703" i="1"/>
  <c r="I703" i="1"/>
  <c r="K703" i="1"/>
  <c r="J703" i="1"/>
  <c r="M703" i="1"/>
  <c r="F704" i="1"/>
  <c r="L703" i="1"/>
  <c r="E704" i="1"/>
  <c r="H704" i="1"/>
  <c r="G704" i="1"/>
  <c r="I704" i="1"/>
  <c r="K704" i="1"/>
  <c r="J704" i="1"/>
  <c r="M704" i="1"/>
  <c r="F705" i="1"/>
  <c r="L704" i="1"/>
  <c r="E705" i="1"/>
  <c r="H705" i="1"/>
  <c r="G705" i="1"/>
  <c r="I705" i="1"/>
  <c r="K705" i="1"/>
  <c r="J705" i="1"/>
  <c r="M705" i="1"/>
  <c r="F706" i="1"/>
  <c r="L705" i="1"/>
  <c r="E706" i="1"/>
  <c r="H706" i="1"/>
  <c r="G706" i="1"/>
  <c r="I706" i="1"/>
  <c r="K706" i="1"/>
  <c r="J706" i="1"/>
  <c r="M706" i="1"/>
  <c r="F707" i="1"/>
  <c r="L706" i="1"/>
  <c r="E707" i="1"/>
  <c r="H707" i="1"/>
  <c r="G707" i="1"/>
  <c r="I707" i="1"/>
  <c r="K707" i="1"/>
  <c r="J707" i="1"/>
  <c r="M707" i="1"/>
  <c r="F708" i="1"/>
  <c r="L707" i="1"/>
  <c r="E708" i="1"/>
  <c r="H708" i="1"/>
  <c r="G708" i="1"/>
  <c r="I708" i="1"/>
  <c r="K708" i="1"/>
  <c r="J708" i="1"/>
  <c r="M708" i="1"/>
  <c r="F709" i="1"/>
  <c r="L708" i="1"/>
  <c r="E709" i="1"/>
  <c r="H709" i="1"/>
  <c r="G709" i="1"/>
  <c r="I709" i="1"/>
  <c r="K709" i="1"/>
  <c r="J709" i="1"/>
  <c r="M709" i="1"/>
  <c r="F710" i="1"/>
  <c r="L709" i="1"/>
  <c r="E710" i="1"/>
  <c r="H710" i="1"/>
  <c r="G710" i="1"/>
  <c r="I710" i="1"/>
  <c r="K710" i="1"/>
  <c r="J710" i="1"/>
  <c r="M710" i="1"/>
  <c r="F711" i="1"/>
  <c r="L710" i="1"/>
  <c r="E711" i="1"/>
  <c r="H711" i="1"/>
  <c r="G711" i="1"/>
  <c r="I711" i="1"/>
  <c r="K711" i="1"/>
  <c r="J711" i="1"/>
  <c r="M711" i="1"/>
  <c r="F712" i="1"/>
  <c r="L711" i="1"/>
  <c r="E712" i="1"/>
  <c r="H712" i="1"/>
  <c r="G712" i="1"/>
  <c r="I712" i="1"/>
  <c r="K712" i="1"/>
  <c r="J712" i="1"/>
  <c r="M712" i="1"/>
  <c r="F713" i="1"/>
  <c r="L712" i="1"/>
  <c r="E713" i="1"/>
  <c r="H713" i="1"/>
  <c r="G713" i="1"/>
  <c r="I713" i="1"/>
  <c r="K713" i="1"/>
  <c r="J713" i="1"/>
  <c r="M713" i="1"/>
  <c r="F714" i="1"/>
  <c r="L713" i="1"/>
  <c r="E714" i="1"/>
  <c r="H714" i="1"/>
  <c r="G714" i="1"/>
  <c r="I714" i="1"/>
  <c r="K714" i="1"/>
  <c r="J714" i="1"/>
  <c r="M714" i="1"/>
  <c r="F715" i="1"/>
  <c r="L714" i="1"/>
  <c r="E715" i="1"/>
  <c r="H715" i="1"/>
  <c r="G715" i="1"/>
  <c r="I715" i="1"/>
  <c r="K715" i="1"/>
  <c r="J715" i="1"/>
  <c r="M715" i="1"/>
  <c r="F716" i="1"/>
  <c r="L715" i="1"/>
  <c r="E716" i="1"/>
  <c r="H716" i="1"/>
  <c r="G716" i="1"/>
  <c r="I716" i="1"/>
  <c r="K716" i="1"/>
  <c r="J716" i="1"/>
  <c r="M716" i="1"/>
  <c r="F717" i="1"/>
  <c r="L716" i="1"/>
  <c r="E717" i="1"/>
  <c r="H717" i="1"/>
  <c r="G717" i="1"/>
  <c r="I717" i="1"/>
  <c r="K717" i="1"/>
  <c r="J717" i="1"/>
  <c r="M717" i="1"/>
  <c r="F718" i="1"/>
  <c r="L717" i="1"/>
  <c r="E718" i="1"/>
  <c r="H718" i="1"/>
  <c r="G718" i="1"/>
  <c r="I718" i="1"/>
  <c r="K718" i="1"/>
  <c r="J718" i="1"/>
  <c r="M718" i="1"/>
  <c r="F719" i="1"/>
  <c r="L718" i="1"/>
  <c r="E719" i="1"/>
  <c r="H719" i="1"/>
  <c r="G719" i="1"/>
  <c r="I719" i="1"/>
  <c r="K719" i="1"/>
  <c r="J719" i="1"/>
  <c r="M719" i="1"/>
  <c r="F720" i="1"/>
  <c r="L719" i="1"/>
  <c r="E720" i="1"/>
  <c r="H720" i="1"/>
  <c r="G720" i="1"/>
  <c r="I720" i="1"/>
  <c r="K720" i="1"/>
  <c r="J720" i="1"/>
  <c r="M720" i="1"/>
  <c r="F721" i="1"/>
  <c r="L720" i="1"/>
  <c r="E721" i="1"/>
  <c r="H721" i="1"/>
  <c r="G721" i="1"/>
  <c r="I721" i="1"/>
  <c r="K721" i="1"/>
  <c r="J721" i="1"/>
  <c r="M721" i="1"/>
  <c r="F722" i="1"/>
  <c r="L721" i="1"/>
  <c r="E722" i="1"/>
  <c r="H722" i="1"/>
  <c r="G722" i="1"/>
  <c r="I722" i="1"/>
  <c r="K722" i="1"/>
  <c r="J722" i="1"/>
  <c r="M722" i="1"/>
  <c r="F723" i="1"/>
  <c r="L722" i="1"/>
  <c r="E723" i="1"/>
  <c r="H723" i="1"/>
  <c r="G723" i="1"/>
  <c r="I723" i="1"/>
  <c r="K723" i="1"/>
  <c r="J723" i="1"/>
  <c r="M723" i="1"/>
  <c r="F724" i="1"/>
  <c r="L723" i="1"/>
  <c r="E724" i="1"/>
  <c r="H724" i="1"/>
  <c r="G724" i="1"/>
  <c r="I724" i="1"/>
  <c r="K724" i="1"/>
  <c r="J724" i="1"/>
  <c r="M724" i="1"/>
  <c r="F725" i="1"/>
  <c r="L724" i="1"/>
  <c r="E725" i="1"/>
  <c r="H725" i="1"/>
  <c r="G725" i="1"/>
  <c r="I725" i="1"/>
  <c r="K725" i="1"/>
  <c r="J725" i="1"/>
  <c r="M725" i="1"/>
  <c r="F726" i="1"/>
  <c r="L725" i="1"/>
  <c r="E726" i="1"/>
  <c r="H726" i="1"/>
  <c r="G726" i="1"/>
  <c r="I726" i="1"/>
  <c r="K726" i="1"/>
  <c r="J726" i="1"/>
  <c r="M726" i="1"/>
  <c r="F727" i="1"/>
  <c r="L726" i="1"/>
  <c r="E727" i="1"/>
  <c r="H727" i="1"/>
  <c r="G727" i="1"/>
  <c r="I727" i="1"/>
  <c r="K727" i="1"/>
  <c r="J727" i="1"/>
  <c r="M727" i="1"/>
  <c r="F728" i="1"/>
  <c r="L727" i="1"/>
  <c r="E728" i="1"/>
  <c r="H728" i="1"/>
  <c r="G728" i="1"/>
  <c r="I728" i="1"/>
  <c r="K728" i="1"/>
  <c r="J728" i="1"/>
  <c r="M728" i="1"/>
  <c r="F729" i="1"/>
  <c r="L728" i="1"/>
  <c r="E729" i="1"/>
  <c r="H729" i="1"/>
  <c r="G729" i="1"/>
  <c r="I729" i="1"/>
  <c r="K729" i="1"/>
  <c r="J729" i="1"/>
  <c r="M729" i="1"/>
  <c r="F730" i="1"/>
  <c r="L729" i="1"/>
  <c r="E730" i="1"/>
  <c r="H730" i="1"/>
  <c r="G730" i="1"/>
  <c r="I730" i="1"/>
  <c r="K730" i="1"/>
  <c r="J730" i="1"/>
  <c r="M730" i="1"/>
  <c r="F731" i="1"/>
  <c r="L730" i="1"/>
  <c r="E731" i="1"/>
  <c r="H731" i="1"/>
  <c r="G731" i="1"/>
  <c r="I731" i="1"/>
  <c r="K731" i="1"/>
  <c r="J731" i="1"/>
  <c r="M731" i="1"/>
  <c r="F732" i="1"/>
  <c r="L731" i="1"/>
  <c r="E732" i="1"/>
  <c r="H732" i="1"/>
  <c r="G732" i="1"/>
  <c r="I732" i="1"/>
  <c r="K732" i="1"/>
  <c r="J732" i="1"/>
  <c r="M732" i="1"/>
  <c r="F733" i="1"/>
  <c r="L732" i="1"/>
  <c r="E733" i="1"/>
  <c r="H733" i="1"/>
  <c r="G733" i="1"/>
  <c r="I733" i="1"/>
  <c r="K733" i="1"/>
  <c r="J733" i="1"/>
  <c r="M733" i="1"/>
  <c r="F734" i="1"/>
  <c r="L733" i="1"/>
  <c r="E734" i="1"/>
  <c r="H734" i="1"/>
  <c r="G734" i="1"/>
  <c r="I734" i="1"/>
  <c r="K734" i="1"/>
  <c r="J734" i="1"/>
  <c r="M734" i="1"/>
  <c r="F735" i="1"/>
  <c r="L734" i="1"/>
  <c r="E735" i="1"/>
  <c r="H735" i="1"/>
  <c r="G735" i="1"/>
  <c r="I735" i="1"/>
  <c r="K735" i="1"/>
  <c r="J735" i="1"/>
  <c r="M735" i="1"/>
  <c r="F736" i="1"/>
  <c r="L735" i="1"/>
  <c r="E736" i="1"/>
  <c r="H736" i="1"/>
  <c r="G736" i="1"/>
  <c r="I736" i="1"/>
  <c r="K736" i="1"/>
  <c r="J736" i="1"/>
  <c r="M736" i="1"/>
  <c r="F737" i="1"/>
  <c r="L736" i="1"/>
  <c r="E737" i="1"/>
  <c r="H737" i="1"/>
  <c r="G737" i="1"/>
  <c r="I737" i="1"/>
  <c r="K737" i="1"/>
  <c r="J737" i="1"/>
  <c r="M737" i="1"/>
  <c r="F738" i="1"/>
  <c r="L737" i="1"/>
  <c r="E738" i="1"/>
  <c r="H738" i="1"/>
  <c r="G738" i="1"/>
  <c r="I738" i="1"/>
  <c r="K738" i="1"/>
  <c r="J738" i="1"/>
  <c r="M738" i="1"/>
  <c r="F739" i="1"/>
  <c r="L738" i="1"/>
  <c r="E739" i="1"/>
  <c r="H739" i="1"/>
  <c r="G739" i="1"/>
  <c r="I739" i="1"/>
  <c r="K739" i="1"/>
  <c r="J739" i="1"/>
  <c r="M739" i="1"/>
  <c r="F740" i="1"/>
  <c r="L739" i="1"/>
  <c r="E740" i="1"/>
  <c r="H740" i="1"/>
  <c r="G740" i="1"/>
  <c r="I740" i="1"/>
  <c r="K740" i="1"/>
  <c r="J740" i="1"/>
  <c r="M740" i="1"/>
  <c r="F741" i="1"/>
  <c r="L740" i="1"/>
  <c r="E741" i="1"/>
  <c r="H741" i="1"/>
  <c r="G741" i="1"/>
  <c r="I741" i="1"/>
  <c r="K741" i="1"/>
  <c r="J741" i="1"/>
  <c r="M741" i="1"/>
  <c r="F742" i="1"/>
  <c r="L741" i="1"/>
  <c r="E742" i="1"/>
  <c r="H742" i="1"/>
  <c r="G742" i="1"/>
  <c r="I742" i="1"/>
  <c r="K742" i="1"/>
  <c r="J742" i="1"/>
  <c r="M742" i="1"/>
  <c r="F743" i="1"/>
  <c r="L742" i="1"/>
  <c r="E743" i="1"/>
  <c r="H743" i="1"/>
  <c r="G743" i="1"/>
  <c r="I743" i="1"/>
  <c r="K743" i="1"/>
  <c r="J743" i="1"/>
  <c r="M743" i="1"/>
  <c r="F744" i="1"/>
  <c r="L743" i="1"/>
  <c r="E744" i="1"/>
  <c r="H744" i="1"/>
  <c r="G744" i="1"/>
  <c r="I744" i="1"/>
  <c r="K744" i="1"/>
  <c r="J744" i="1"/>
  <c r="M744" i="1"/>
  <c r="F745" i="1"/>
  <c r="L744" i="1"/>
  <c r="E745" i="1"/>
  <c r="H745" i="1"/>
  <c r="G745" i="1"/>
  <c r="I745" i="1"/>
  <c r="K745" i="1"/>
  <c r="J745" i="1"/>
  <c r="M745" i="1"/>
  <c r="F746" i="1"/>
  <c r="L745" i="1"/>
  <c r="E746" i="1"/>
  <c r="H746" i="1"/>
  <c r="G746" i="1"/>
  <c r="I746" i="1"/>
  <c r="K746" i="1"/>
  <c r="J746" i="1"/>
  <c r="M746" i="1"/>
  <c r="F747" i="1"/>
  <c r="L746" i="1"/>
  <c r="E747" i="1"/>
  <c r="H747" i="1"/>
  <c r="G747" i="1"/>
  <c r="I747" i="1"/>
  <c r="K747" i="1"/>
  <c r="J747" i="1"/>
  <c r="M747" i="1"/>
  <c r="F748" i="1"/>
  <c r="L747" i="1"/>
  <c r="E748" i="1"/>
  <c r="H748" i="1"/>
  <c r="G748" i="1"/>
  <c r="I748" i="1"/>
  <c r="K748" i="1"/>
  <c r="J748" i="1"/>
  <c r="M748" i="1"/>
  <c r="F749" i="1"/>
  <c r="L748" i="1"/>
  <c r="E749" i="1"/>
  <c r="H749" i="1"/>
  <c r="G749" i="1"/>
  <c r="I749" i="1"/>
  <c r="K749" i="1"/>
  <c r="J749" i="1"/>
  <c r="M749" i="1"/>
  <c r="F750" i="1"/>
  <c r="L749" i="1"/>
  <c r="E750" i="1"/>
  <c r="H750" i="1"/>
  <c r="G750" i="1"/>
  <c r="I750" i="1"/>
  <c r="K750" i="1"/>
  <c r="J750" i="1"/>
  <c r="M750" i="1"/>
  <c r="F751" i="1"/>
  <c r="L750" i="1"/>
  <c r="E751" i="1"/>
  <c r="H751" i="1"/>
  <c r="G751" i="1"/>
  <c r="I751" i="1"/>
  <c r="K751" i="1"/>
  <c r="J751" i="1"/>
  <c r="M751" i="1"/>
  <c r="F752" i="1"/>
  <c r="L751" i="1"/>
  <c r="E752" i="1"/>
  <c r="H752" i="1"/>
  <c r="G752" i="1"/>
  <c r="I752" i="1"/>
  <c r="K752" i="1"/>
  <c r="J752" i="1"/>
  <c r="M752" i="1"/>
  <c r="F753" i="1"/>
  <c r="L752" i="1"/>
  <c r="E753" i="1"/>
  <c r="H753" i="1"/>
  <c r="G753" i="1"/>
  <c r="I753" i="1"/>
  <c r="K753" i="1"/>
  <c r="J753" i="1"/>
  <c r="M753" i="1"/>
  <c r="F754" i="1"/>
  <c r="L753" i="1"/>
  <c r="E754" i="1"/>
  <c r="H754" i="1"/>
  <c r="G754" i="1"/>
  <c r="I754" i="1"/>
  <c r="K754" i="1"/>
  <c r="J754" i="1"/>
  <c r="M754" i="1"/>
  <c r="F755" i="1"/>
  <c r="L754" i="1"/>
  <c r="E755" i="1"/>
  <c r="H755" i="1"/>
  <c r="G755" i="1"/>
  <c r="I755" i="1"/>
  <c r="K755" i="1"/>
  <c r="J755" i="1"/>
  <c r="M755" i="1"/>
  <c r="F756" i="1"/>
  <c r="L755" i="1"/>
  <c r="E756" i="1"/>
  <c r="H756" i="1"/>
  <c r="G756" i="1"/>
  <c r="I756" i="1"/>
  <c r="K756" i="1"/>
  <c r="J756" i="1"/>
  <c r="M756" i="1"/>
  <c r="F757" i="1"/>
  <c r="L756" i="1"/>
  <c r="E757" i="1"/>
  <c r="H757" i="1"/>
  <c r="G757" i="1"/>
  <c r="I757" i="1"/>
  <c r="K757" i="1"/>
  <c r="J757" i="1"/>
  <c r="M757" i="1"/>
  <c r="F758" i="1"/>
  <c r="L757" i="1"/>
  <c r="E758" i="1"/>
  <c r="H758" i="1"/>
  <c r="G758" i="1"/>
  <c r="I758" i="1"/>
  <c r="K758" i="1"/>
  <c r="J758" i="1"/>
  <c r="M758" i="1"/>
  <c r="F759" i="1"/>
  <c r="L758" i="1"/>
  <c r="E759" i="1"/>
  <c r="H759" i="1"/>
  <c r="G759" i="1"/>
  <c r="I759" i="1"/>
  <c r="K759" i="1"/>
  <c r="J759" i="1"/>
  <c r="M759" i="1"/>
  <c r="F760" i="1"/>
  <c r="L759" i="1"/>
  <c r="E760" i="1"/>
  <c r="H760" i="1"/>
  <c r="G760" i="1"/>
  <c r="I760" i="1"/>
  <c r="K760" i="1"/>
  <c r="J760" i="1"/>
  <c r="M760" i="1"/>
  <c r="F761" i="1"/>
  <c r="L760" i="1"/>
  <c r="E761" i="1"/>
  <c r="H761" i="1"/>
  <c r="G761" i="1"/>
  <c r="I761" i="1"/>
  <c r="K761" i="1"/>
  <c r="J761" i="1"/>
  <c r="M761" i="1"/>
  <c r="F762" i="1"/>
  <c r="L761" i="1"/>
  <c r="E762" i="1"/>
  <c r="H762" i="1"/>
  <c r="G762" i="1"/>
  <c r="I762" i="1"/>
  <c r="K762" i="1"/>
  <c r="J762" i="1"/>
  <c r="M762" i="1"/>
  <c r="F763" i="1"/>
  <c r="L762" i="1"/>
  <c r="E763" i="1"/>
  <c r="H763" i="1"/>
  <c r="G763" i="1"/>
  <c r="I763" i="1"/>
  <c r="K763" i="1"/>
  <c r="J763" i="1"/>
  <c r="M763" i="1"/>
  <c r="F764" i="1"/>
  <c r="L763" i="1"/>
  <c r="E764" i="1"/>
  <c r="H764" i="1"/>
  <c r="G764" i="1"/>
  <c r="I764" i="1"/>
  <c r="K764" i="1"/>
  <c r="J764" i="1"/>
  <c r="M764" i="1"/>
  <c r="F765" i="1"/>
  <c r="L764" i="1"/>
  <c r="E765" i="1"/>
  <c r="H765" i="1"/>
  <c r="G765" i="1"/>
  <c r="I765" i="1"/>
  <c r="K765" i="1"/>
  <c r="J765" i="1"/>
  <c r="M765" i="1"/>
  <c r="F766" i="1"/>
  <c r="L765" i="1"/>
  <c r="E766" i="1"/>
  <c r="H766" i="1"/>
  <c r="G766" i="1"/>
  <c r="I766" i="1"/>
  <c r="K766" i="1"/>
  <c r="J766" i="1"/>
  <c r="M766" i="1"/>
  <c r="F767" i="1"/>
  <c r="L766" i="1"/>
  <c r="E767" i="1"/>
  <c r="H767" i="1"/>
  <c r="G767" i="1"/>
  <c r="I767" i="1"/>
  <c r="K767" i="1"/>
  <c r="J767" i="1"/>
  <c r="M767" i="1"/>
  <c r="F768" i="1"/>
  <c r="L767" i="1"/>
  <c r="E768" i="1"/>
  <c r="H768" i="1"/>
  <c r="G768" i="1"/>
  <c r="I768" i="1"/>
  <c r="K768" i="1"/>
  <c r="J768" i="1"/>
  <c r="M768" i="1"/>
  <c r="F769" i="1"/>
  <c r="L768" i="1"/>
  <c r="E769" i="1"/>
  <c r="H769" i="1"/>
  <c r="G769" i="1"/>
  <c r="I769" i="1"/>
  <c r="K769" i="1"/>
  <c r="J769" i="1"/>
  <c r="M769" i="1"/>
  <c r="F770" i="1"/>
  <c r="L769" i="1"/>
  <c r="E770" i="1"/>
  <c r="H770" i="1"/>
  <c r="G770" i="1"/>
  <c r="I770" i="1"/>
  <c r="K770" i="1"/>
  <c r="J770" i="1"/>
  <c r="M770" i="1"/>
  <c r="F771" i="1"/>
  <c r="L770" i="1"/>
  <c r="E771" i="1"/>
  <c r="H771" i="1"/>
  <c r="G771" i="1"/>
  <c r="I771" i="1"/>
  <c r="K771" i="1"/>
  <c r="J771" i="1"/>
  <c r="M771" i="1"/>
  <c r="F772" i="1"/>
  <c r="L771" i="1"/>
  <c r="E772" i="1"/>
  <c r="H772" i="1"/>
  <c r="G772" i="1"/>
  <c r="I772" i="1"/>
  <c r="K772" i="1"/>
  <c r="J772" i="1"/>
  <c r="M772" i="1"/>
  <c r="F773" i="1"/>
  <c r="L772" i="1"/>
  <c r="E773" i="1"/>
  <c r="H773" i="1"/>
  <c r="G773" i="1"/>
  <c r="I773" i="1"/>
  <c r="K773" i="1"/>
  <c r="J773" i="1"/>
  <c r="M773" i="1"/>
  <c r="F774" i="1"/>
  <c r="L773" i="1"/>
  <c r="E774" i="1"/>
  <c r="H774" i="1"/>
  <c r="G774" i="1"/>
  <c r="I774" i="1"/>
  <c r="K774" i="1"/>
  <c r="J774" i="1"/>
  <c r="M774" i="1"/>
  <c r="F775" i="1"/>
  <c r="L774" i="1"/>
  <c r="E775" i="1"/>
  <c r="H775" i="1"/>
  <c r="G775" i="1"/>
  <c r="I775" i="1"/>
  <c r="K775" i="1"/>
  <c r="J775" i="1"/>
  <c r="M775" i="1"/>
  <c r="F776" i="1"/>
  <c r="L775" i="1"/>
  <c r="E776" i="1"/>
  <c r="H776" i="1"/>
  <c r="G776" i="1"/>
  <c r="I776" i="1"/>
  <c r="K776" i="1"/>
  <c r="J776" i="1"/>
  <c r="M776" i="1"/>
  <c r="F777" i="1"/>
  <c r="L776" i="1"/>
  <c r="E777" i="1"/>
  <c r="H777" i="1"/>
  <c r="G777" i="1"/>
  <c r="I777" i="1"/>
  <c r="K777" i="1"/>
  <c r="J777" i="1"/>
  <c r="M777" i="1"/>
  <c r="F778" i="1"/>
  <c r="L777" i="1"/>
  <c r="E778" i="1"/>
  <c r="H778" i="1"/>
  <c r="G778" i="1"/>
  <c r="I778" i="1"/>
  <c r="K778" i="1"/>
  <c r="J778" i="1"/>
  <c r="M778" i="1"/>
  <c r="F779" i="1"/>
  <c r="L778" i="1"/>
  <c r="E779" i="1"/>
  <c r="H779" i="1"/>
  <c r="G779" i="1"/>
  <c r="I779" i="1"/>
  <c r="K779" i="1"/>
  <c r="J779" i="1"/>
  <c r="M779" i="1"/>
  <c r="F780" i="1"/>
  <c r="L779" i="1"/>
  <c r="E780" i="1"/>
  <c r="H780" i="1"/>
  <c r="G780" i="1"/>
  <c r="I780" i="1"/>
  <c r="K780" i="1"/>
  <c r="J780" i="1"/>
  <c r="M780" i="1"/>
  <c r="F781" i="1"/>
  <c r="L780" i="1"/>
  <c r="E781" i="1"/>
  <c r="H781" i="1"/>
  <c r="G781" i="1"/>
  <c r="I781" i="1"/>
  <c r="K781" i="1"/>
  <c r="J781" i="1"/>
  <c r="M781" i="1"/>
  <c r="F782" i="1"/>
  <c r="L781" i="1"/>
  <c r="E782" i="1"/>
  <c r="H782" i="1"/>
  <c r="G782" i="1"/>
  <c r="I782" i="1"/>
  <c r="K782" i="1"/>
  <c r="J782" i="1"/>
  <c r="M782" i="1"/>
  <c r="F783" i="1"/>
  <c r="L782" i="1"/>
  <c r="E783" i="1"/>
  <c r="H783" i="1"/>
  <c r="G783" i="1"/>
  <c r="I783" i="1"/>
  <c r="K783" i="1"/>
  <c r="J783" i="1"/>
  <c r="M783" i="1"/>
  <c r="F784" i="1"/>
  <c r="L783" i="1"/>
  <c r="E784" i="1"/>
  <c r="H784" i="1"/>
  <c r="G784" i="1"/>
  <c r="I784" i="1"/>
  <c r="K784" i="1"/>
  <c r="J784" i="1"/>
  <c r="M784" i="1"/>
  <c r="F785" i="1"/>
  <c r="L784" i="1"/>
  <c r="E785" i="1"/>
  <c r="H785" i="1"/>
  <c r="G785" i="1"/>
  <c r="I785" i="1"/>
  <c r="K785" i="1"/>
  <c r="J785" i="1"/>
  <c r="M785" i="1"/>
  <c r="F786" i="1"/>
  <c r="L785" i="1"/>
  <c r="E786" i="1"/>
  <c r="H786" i="1"/>
  <c r="G786" i="1"/>
  <c r="I786" i="1"/>
  <c r="K786" i="1"/>
  <c r="J786" i="1"/>
  <c r="M786" i="1"/>
  <c r="F787" i="1"/>
  <c r="L786" i="1"/>
  <c r="E787" i="1"/>
  <c r="H787" i="1"/>
  <c r="G787" i="1"/>
  <c r="I787" i="1"/>
  <c r="K787" i="1"/>
  <c r="J787" i="1"/>
  <c r="M787" i="1"/>
  <c r="F788" i="1"/>
  <c r="L787" i="1"/>
  <c r="E788" i="1"/>
  <c r="H788" i="1"/>
  <c r="G788" i="1"/>
  <c r="I788" i="1"/>
  <c r="K788" i="1"/>
  <c r="J788" i="1"/>
  <c r="M788" i="1"/>
  <c r="F789" i="1"/>
  <c r="L788" i="1"/>
  <c r="E789" i="1"/>
  <c r="H789" i="1"/>
  <c r="G789" i="1"/>
  <c r="I789" i="1"/>
  <c r="K789" i="1"/>
  <c r="J789" i="1"/>
  <c r="M789" i="1"/>
  <c r="F790" i="1"/>
  <c r="L789" i="1"/>
  <c r="E790" i="1"/>
  <c r="H790" i="1"/>
  <c r="G790" i="1"/>
  <c r="I790" i="1"/>
  <c r="K790" i="1"/>
  <c r="J790" i="1"/>
  <c r="M790" i="1"/>
  <c r="F791" i="1"/>
  <c r="L790" i="1"/>
  <c r="E791" i="1"/>
  <c r="H791" i="1"/>
  <c r="G791" i="1"/>
  <c r="I791" i="1"/>
  <c r="K791" i="1"/>
  <c r="J791" i="1"/>
  <c r="M791" i="1"/>
  <c r="F792" i="1"/>
  <c r="L791" i="1"/>
  <c r="E792" i="1"/>
  <c r="H792" i="1"/>
  <c r="G792" i="1"/>
  <c r="I792" i="1"/>
  <c r="K792" i="1"/>
  <c r="J792" i="1"/>
  <c r="M792" i="1"/>
  <c r="F793" i="1"/>
  <c r="L792" i="1"/>
  <c r="E793" i="1"/>
  <c r="H793" i="1"/>
  <c r="G793" i="1"/>
  <c r="I793" i="1"/>
  <c r="K793" i="1"/>
  <c r="J793" i="1"/>
  <c r="M793" i="1"/>
  <c r="F794" i="1"/>
  <c r="L793" i="1"/>
  <c r="E794" i="1"/>
  <c r="H794" i="1"/>
  <c r="G794" i="1"/>
  <c r="I794" i="1"/>
  <c r="K794" i="1"/>
  <c r="J794" i="1"/>
  <c r="M794" i="1"/>
  <c r="F795" i="1"/>
  <c r="L794" i="1"/>
  <c r="E795" i="1"/>
  <c r="H795" i="1"/>
  <c r="G795" i="1"/>
  <c r="I795" i="1"/>
  <c r="K795" i="1"/>
  <c r="J795" i="1"/>
  <c r="M795" i="1"/>
  <c r="F796" i="1"/>
  <c r="L795" i="1"/>
  <c r="E796" i="1"/>
  <c r="H796" i="1"/>
  <c r="G796" i="1"/>
  <c r="I796" i="1"/>
  <c r="K796" i="1"/>
  <c r="J796" i="1"/>
  <c r="M796" i="1"/>
  <c r="F797" i="1"/>
  <c r="L796" i="1"/>
  <c r="E797" i="1"/>
  <c r="H797" i="1"/>
  <c r="G797" i="1"/>
  <c r="I797" i="1"/>
  <c r="K797" i="1"/>
  <c r="J797" i="1"/>
  <c r="M797" i="1"/>
  <c r="F798" i="1"/>
  <c r="L797" i="1"/>
  <c r="E798" i="1"/>
  <c r="H798" i="1"/>
  <c r="G798" i="1"/>
  <c r="I798" i="1"/>
  <c r="K798" i="1"/>
  <c r="J798" i="1"/>
  <c r="M798" i="1"/>
  <c r="F799" i="1"/>
  <c r="L798" i="1"/>
  <c r="E799" i="1"/>
  <c r="H799" i="1"/>
  <c r="G799" i="1"/>
  <c r="I799" i="1"/>
  <c r="K799" i="1"/>
  <c r="J799" i="1"/>
  <c r="M799" i="1"/>
  <c r="F800" i="1"/>
  <c r="L799" i="1"/>
  <c r="E800" i="1"/>
  <c r="H800" i="1"/>
  <c r="G800" i="1"/>
  <c r="I800" i="1"/>
  <c r="K800" i="1"/>
  <c r="J800" i="1"/>
  <c r="M800" i="1"/>
  <c r="F801" i="1"/>
  <c r="L800" i="1"/>
  <c r="E801" i="1"/>
  <c r="H801" i="1"/>
  <c r="G801" i="1"/>
  <c r="I801" i="1"/>
  <c r="K801" i="1"/>
  <c r="J801" i="1"/>
  <c r="M801" i="1"/>
  <c r="F802" i="1"/>
  <c r="L801" i="1"/>
  <c r="E802" i="1"/>
  <c r="H802" i="1"/>
  <c r="G802" i="1"/>
  <c r="I802" i="1"/>
  <c r="K802" i="1"/>
  <c r="J802" i="1"/>
  <c r="M802" i="1"/>
  <c r="F803" i="1"/>
  <c r="L802" i="1"/>
  <c r="E803" i="1"/>
  <c r="H803" i="1"/>
  <c r="G803" i="1"/>
  <c r="I803" i="1"/>
  <c r="K803" i="1"/>
  <c r="J803" i="1"/>
  <c r="M803" i="1"/>
  <c r="F804" i="1"/>
  <c r="L803" i="1"/>
  <c r="E804" i="1"/>
  <c r="H804" i="1"/>
  <c r="G804" i="1"/>
  <c r="I804" i="1"/>
  <c r="K804" i="1"/>
  <c r="J804" i="1"/>
  <c r="M804" i="1"/>
  <c r="F805" i="1"/>
  <c r="L804" i="1"/>
  <c r="E805" i="1"/>
  <c r="H805" i="1"/>
  <c r="G805" i="1"/>
  <c r="I805" i="1"/>
  <c r="K805" i="1"/>
  <c r="J805" i="1"/>
  <c r="M805" i="1"/>
  <c r="F806" i="1"/>
  <c r="L805" i="1"/>
  <c r="E806" i="1"/>
  <c r="H806" i="1"/>
  <c r="G806" i="1"/>
  <c r="I806" i="1"/>
  <c r="K806" i="1"/>
  <c r="J806" i="1"/>
  <c r="M806" i="1"/>
  <c r="F807" i="1"/>
  <c r="L806" i="1"/>
  <c r="E807" i="1"/>
  <c r="H807" i="1"/>
  <c r="G807" i="1"/>
  <c r="I807" i="1"/>
  <c r="K807" i="1"/>
  <c r="J807" i="1"/>
  <c r="M807" i="1"/>
  <c r="F808" i="1"/>
  <c r="L807" i="1"/>
  <c r="E808" i="1"/>
  <c r="H808" i="1"/>
  <c r="G808" i="1"/>
  <c r="I808" i="1"/>
  <c r="K808" i="1"/>
  <c r="J808" i="1"/>
  <c r="M808" i="1"/>
  <c r="F809" i="1"/>
  <c r="L808" i="1"/>
  <c r="E809" i="1"/>
  <c r="H809" i="1"/>
  <c r="G809" i="1"/>
  <c r="I809" i="1"/>
  <c r="K809" i="1"/>
  <c r="J809" i="1"/>
  <c r="M809" i="1"/>
  <c r="F810" i="1"/>
  <c r="L809" i="1"/>
  <c r="E810" i="1"/>
  <c r="H810" i="1"/>
  <c r="G810" i="1"/>
  <c r="I810" i="1"/>
  <c r="K810" i="1"/>
  <c r="J810" i="1"/>
  <c r="M810" i="1"/>
  <c r="F811" i="1"/>
  <c r="L810" i="1"/>
  <c r="E811" i="1"/>
  <c r="H811" i="1"/>
  <c r="G811" i="1"/>
  <c r="I811" i="1"/>
  <c r="K811" i="1"/>
  <c r="J811" i="1"/>
  <c r="M811" i="1"/>
  <c r="F812" i="1"/>
  <c r="L811" i="1"/>
  <c r="E812" i="1"/>
  <c r="H812" i="1"/>
  <c r="G812" i="1"/>
  <c r="I812" i="1"/>
  <c r="K812" i="1"/>
  <c r="J812" i="1"/>
  <c r="M812" i="1"/>
  <c r="F813" i="1"/>
  <c r="L812" i="1"/>
  <c r="E813" i="1"/>
  <c r="H813" i="1"/>
  <c r="G813" i="1"/>
  <c r="I813" i="1"/>
  <c r="K813" i="1"/>
  <c r="J813" i="1"/>
  <c r="M813" i="1"/>
  <c r="F814" i="1"/>
  <c r="L813" i="1"/>
  <c r="E814" i="1"/>
  <c r="H814" i="1"/>
  <c r="G814" i="1"/>
  <c r="I814" i="1"/>
  <c r="K814" i="1"/>
  <c r="J814" i="1"/>
  <c r="M814" i="1"/>
  <c r="F815" i="1"/>
  <c r="L814" i="1"/>
  <c r="E815" i="1"/>
  <c r="H815" i="1"/>
  <c r="G815" i="1"/>
  <c r="I815" i="1"/>
  <c r="K815" i="1"/>
  <c r="J815" i="1"/>
  <c r="M815" i="1"/>
  <c r="F816" i="1"/>
  <c r="L815" i="1"/>
  <c r="E816" i="1"/>
  <c r="H816" i="1"/>
  <c r="G816" i="1"/>
  <c r="I816" i="1"/>
  <c r="K816" i="1"/>
  <c r="J816" i="1"/>
  <c r="M816" i="1"/>
  <c r="F817" i="1"/>
  <c r="L816" i="1"/>
  <c r="E817" i="1"/>
  <c r="H817" i="1"/>
  <c r="G817" i="1"/>
  <c r="I817" i="1"/>
  <c r="K817" i="1"/>
  <c r="J817" i="1"/>
  <c r="M817" i="1"/>
  <c r="F818" i="1"/>
  <c r="L817" i="1"/>
  <c r="E818" i="1"/>
  <c r="H818" i="1"/>
  <c r="G818" i="1"/>
  <c r="I818" i="1"/>
  <c r="K818" i="1"/>
  <c r="J818" i="1"/>
  <c r="M818" i="1"/>
  <c r="F819" i="1"/>
  <c r="L818" i="1"/>
  <c r="E819" i="1"/>
  <c r="H819" i="1"/>
  <c r="G819" i="1"/>
  <c r="I819" i="1"/>
  <c r="K819" i="1"/>
  <c r="J819" i="1"/>
  <c r="M819" i="1"/>
  <c r="F820" i="1"/>
  <c r="L819" i="1"/>
  <c r="E820" i="1"/>
  <c r="H820" i="1"/>
  <c r="G820" i="1"/>
  <c r="I820" i="1"/>
  <c r="K820" i="1"/>
  <c r="J820" i="1"/>
  <c r="M820" i="1"/>
  <c r="F821" i="1"/>
  <c r="L820" i="1"/>
  <c r="E821" i="1"/>
  <c r="H821" i="1"/>
  <c r="G821" i="1"/>
  <c r="I821" i="1"/>
  <c r="K821" i="1"/>
  <c r="J821" i="1"/>
  <c r="M821" i="1"/>
  <c r="F822" i="1"/>
  <c r="L821" i="1"/>
  <c r="E822" i="1"/>
  <c r="H822" i="1"/>
  <c r="G822" i="1"/>
  <c r="I822" i="1"/>
  <c r="K822" i="1"/>
  <c r="J822" i="1"/>
  <c r="M822" i="1"/>
  <c r="F823" i="1"/>
  <c r="L822" i="1"/>
  <c r="E823" i="1"/>
  <c r="H823" i="1"/>
  <c r="G823" i="1"/>
  <c r="I823" i="1"/>
  <c r="K823" i="1"/>
  <c r="J823" i="1"/>
  <c r="M823" i="1"/>
  <c r="F824" i="1"/>
  <c r="L823" i="1"/>
  <c r="E824" i="1"/>
  <c r="H824" i="1"/>
  <c r="G824" i="1"/>
  <c r="I824" i="1"/>
  <c r="K824" i="1"/>
  <c r="J824" i="1"/>
  <c r="M824" i="1"/>
  <c r="F825" i="1"/>
  <c r="L824" i="1"/>
  <c r="E825" i="1"/>
  <c r="H825" i="1"/>
  <c r="G825" i="1"/>
  <c r="I825" i="1"/>
  <c r="K825" i="1"/>
  <c r="J825" i="1"/>
  <c r="M825" i="1"/>
  <c r="F826" i="1"/>
  <c r="L825" i="1"/>
  <c r="E826" i="1"/>
  <c r="H826" i="1"/>
  <c r="G826" i="1"/>
  <c r="I826" i="1"/>
  <c r="K826" i="1"/>
  <c r="J826" i="1"/>
  <c r="M826" i="1"/>
  <c r="F827" i="1"/>
  <c r="L826" i="1"/>
  <c r="E827" i="1"/>
  <c r="H827" i="1"/>
  <c r="G827" i="1"/>
  <c r="I827" i="1"/>
  <c r="K827" i="1"/>
  <c r="J827" i="1"/>
  <c r="M827" i="1"/>
  <c r="F828" i="1"/>
  <c r="L827" i="1"/>
  <c r="E828" i="1"/>
  <c r="H828" i="1"/>
  <c r="G828" i="1"/>
  <c r="I828" i="1"/>
  <c r="K828" i="1"/>
  <c r="J828" i="1"/>
  <c r="M828" i="1"/>
  <c r="F829" i="1"/>
  <c r="L828" i="1"/>
  <c r="E829" i="1"/>
  <c r="H829" i="1"/>
  <c r="G829" i="1"/>
  <c r="I829" i="1"/>
  <c r="K829" i="1"/>
  <c r="J829" i="1"/>
  <c r="M829" i="1"/>
  <c r="F830" i="1"/>
  <c r="L829" i="1"/>
  <c r="E830" i="1"/>
  <c r="H830" i="1"/>
  <c r="G830" i="1"/>
  <c r="I830" i="1"/>
  <c r="K830" i="1"/>
  <c r="J830" i="1"/>
  <c r="M830" i="1"/>
  <c r="F831" i="1"/>
  <c r="L830" i="1"/>
  <c r="E831" i="1"/>
  <c r="H831" i="1"/>
  <c r="G831" i="1"/>
  <c r="I831" i="1"/>
  <c r="K831" i="1"/>
  <c r="J831" i="1"/>
  <c r="M831" i="1"/>
  <c r="F832" i="1"/>
  <c r="L831" i="1"/>
  <c r="E832" i="1"/>
  <c r="H832" i="1"/>
  <c r="G832" i="1"/>
  <c r="I832" i="1"/>
  <c r="K832" i="1"/>
  <c r="J832" i="1"/>
  <c r="M832" i="1"/>
  <c r="F833" i="1"/>
  <c r="L832" i="1"/>
  <c r="E833" i="1"/>
  <c r="H833" i="1"/>
  <c r="G833" i="1"/>
  <c r="I833" i="1"/>
  <c r="K833" i="1"/>
  <c r="J833" i="1"/>
  <c r="M833" i="1"/>
  <c r="F834" i="1"/>
  <c r="L833" i="1"/>
  <c r="E834" i="1"/>
  <c r="H834" i="1"/>
  <c r="G834" i="1"/>
  <c r="I834" i="1"/>
  <c r="K834" i="1"/>
  <c r="J834" i="1"/>
  <c r="M834" i="1"/>
  <c r="F835" i="1"/>
  <c r="L834" i="1"/>
  <c r="E835" i="1"/>
  <c r="H835" i="1"/>
  <c r="G835" i="1"/>
  <c r="I835" i="1"/>
  <c r="K835" i="1"/>
  <c r="J835" i="1"/>
  <c r="M835" i="1"/>
  <c r="F836" i="1"/>
  <c r="L835" i="1"/>
  <c r="E836" i="1"/>
  <c r="H836" i="1"/>
  <c r="G836" i="1"/>
  <c r="I836" i="1"/>
  <c r="K836" i="1"/>
  <c r="J836" i="1"/>
  <c r="M836" i="1"/>
  <c r="F837" i="1"/>
  <c r="L836" i="1"/>
  <c r="E837" i="1"/>
  <c r="H837" i="1"/>
  <c r="G837" i="1"/>
  <c r="I837" i="1"/>
  <c r="K837" i="1"/>
  <c r="J837" i="1"/>
  <c r="M837" i="1"/>
  <c r="F838" i="1"/>
  <c r="L837" i="1"/>
  <c r="E838" i="1"/>
  <c r="H838" i="1"/>
  <c r="G838" i="1"/>
  <c r="I838" i="1"/>
  <c r="K838" i="1"/>
  <c r="J838" i="1"/>
  <c r="M838" i="1"/>
  <c r="F839" i="1"/>
  <c r="L838" i="1"/>
  <c r="E839" i="1"/>
  <c r="H839" i="1"/>
  <c r="G839" i="1"/>
  <c r="I839" i="1"/>
  <c r="K839" i="1"/>
  <c r="J839" i="1"/>
  <c r="M839" i="1"/>
  <c r="F840" i="1"/>
  <c r="L839" i="1"/>
  <c r="E840" i="1"/>
  <c r="H840" i="1"/>
  <c r="G840" i="1"/>
  <c r="I840" i="1"/>
  <c r="K840" i="1"/>
  <c r="J840" i="1"/>
  <c r="M840" i="1"/>
  <c r="F841" i="1"/>
  <c r="L840" i="1"/>
  <c r="E841" i="1"/>
  <c r="H841" i="1"/>
  <c r="G841" i="1"/>
  <c r="I841" i="1"/>
  <c r="K841" i="1"/>
  <c r="J841" i="1"/>
  <c r="M841" i="1"/>
  <c r="F842" i="1"/>
  <c r="L841" i="1"/>
  <c r="E842" i="1"/>
  <c r="H842" i="1"/>
  <c r="G842" i="1"/>
  <c r="I842" i="1"/>
  <c r="K842" i="1"/>
  <c r="J842" i="1"/>
  <c r="M842" i="1"/>
  <c r="F843" i="1"/>
  <c r="L842" i="1"/>
  <c r="E843" i="1"/>
  <c r="H843" i="1"/>
  <c r="G843" i="1"/>
  <c r="I843" i="1"/>
  <c r="K843" i="1"/>
  <c r="J843" i="1"/>
  <c r="M843" i="1"/>
  <c r="F844" i="1"/>
  <c r="L843" i="1"/>
  <c r="E844" i="1"/>
  <c r="H844" i="1"/>
  <c r="G844" i="1"/>
  <c r="I844" i="1"/>
  <c r="K844" i="1"/>
  <c r="J844" i="1"/>
  <c r="M844" i="1"/>
  <c r="F845" i="1"/>
  <c r="L844" i="1"/>
  <c r="E845" i="1"/>
  <c r="H845" i="1"/>
  <c r="G845" i="1"/>
  <c r="I845" i="1"/>
  <c r="K845" i="1"/>
  <c r="J845" i="1"/>
  <c r="M845" i="1"/>
  <c r="F846" i="1"/>
  <c r="L845" i="1"/>
  <c r="E846" i="1"/>
  <c r="H846" i="1"/>
  <c r="G846" i="1"/>
  <c r="I846" i="1"/>
  <c r="K846" i="1"/>
  <c r="J846" i="1"/>
  <c r="M846" i="1"/>
  <c r="F847" i="1"/>
  <c r="L846" i="1"/>
  <c r="E847" i="1"/>
  <c r="H847" i="1"/>
  <c r="G847" i="1"/>
  <c r="I847" i="1"/>
  <c r="K847" i="1"/>
  <c r="J847" i="1"/>
  <c r="M847" i="1"/>
  <c r="F848" i="1"/>
  <c r="L847" i="1"/>
  <c r="E848" i="1"/>
  <c r="H848" i="1"/>
  <c r="G848" i="1"/>
  <c r="I848" i="1"/>
  <c r="K848" i="1"/>
  <c r="J848" i="1"/>
  <c r="M848" i="1"/>
  <c r="F849" i="1"/>
  <c r="L848" i="1"/>
  <c r="E849" i="1"/>
  <c r="H849" i="1"/>
  <c r="G849" i="1"/>
  <c r="I849" i="1"/>
  <c r="K849" i="1"/>
  <c r="J849" i="1"/>
  <c r="M849" i="1"/>
  <c r="F850" i="1"/>
  <c r="L849" i="1"/>
  <c r="E850" i="1"/>
  <c r="H850" i="1"/>
  <c r="G850" i="1"/>
  <c r="I850" i="1"/>
  <c r="K850" i="1"/>
  <c r="J850" i="1"/>
  <c r="M850" i="1"/>
  <c r="F851" i="1"/>
  <c r="L850" i="1"/>
  <c r="E851" i="1"/>
  <c r="H851" i="1"/>
  <c r="G851" i="1"/>
  <c r="I851" i="1"/>
  <c r="K851" i="1"/>
  <c r="J851" i="1"/>
  <c r="M851" i="1"/>
  <c r="F852" i="1"/>
  <c r="L851" i="1"/>
  <c r="E852" i="1"/>
  <c r="H852" i="1"/>
  <c r="G852" i="1"/>
  <c r="I852" i="1"/>
  <c r="K852" i="1"/>
  <c r="J852" i="1"/>
  <c r="M852" i="1"/>
  <c r="F853" i="1"/>
  <c r="L852" i="1"/>
  <c r="E853" i="1"/>
  <c r="H853" i="1"/>
  <c r="G853" i="1"/>
  <c r="I853" i="1"/>
  <c r="K853" i="1"/>
  <c r="J853" i="1"/>
  <c r="M853" i="1"/>
  <c r="F854" i="1"/>
  <c r="L853" i="1"/>
  <c r="E854" i="1"/>
  <c r="H854" i="1"/>
  <c r="G854" i="1"/>
  <c r="I854" i="1"/>
  <c r="K854" i="1"/>
  <c r="J854" i="1"/>
  <c r="M854" i="1"/>
  <c r="F855" i="1"/>
  <c r="L854" i="1"/>
  <c r="E855" i="1"/>
  <c r="H855" i="1"/>
  <c r="G855" i="1"/>
  <c r="I855" i="1"/>
  <c r="K855" i="1"/>
  <c r="J855" i="1"/>
  <c r="M855" i="1"/>
  <c r="F856" i="1"/>
  <c r="L855" i="1"/>
  <c r="E856" i="1"/>
  <c r="H856" i="1"/>
  <c r="G856" i="1"/>
  <c r="I856" i="1"/>
  <c r="K856" i="1"/>
  <c r="J856" i="1"/>
  <c r="M856" i="1"/>
  <c r="F857" i="1"/>
  <c r="L856" i="1"/>
  <c r="E857" i="1"/>
  <c r="H857" i="1"/>
  <c r="G857" i="1"/>
  <c r="I857" i="1"/>
  <c r="K857" i="1"/>
  <c r="J857" i="1"/>
  <c r="M857" i="1"/>
  <c r="F858" i="1"/>
  <c r="L857" i="1"/>
  <c r="E858" i="1"/>
  <c r="H858" i="1"/>
  <c r="G858" i="1"/>
  <c r="I858" i="1"/>
  <c r="K858" i="1"/>
  <c r="J858" i="1"/>
  <c r="M858" i="1"/>
  <c r="F859" i="1"/>
  <c r="L858" i="1"/>
  <c r="E859" i="1"/>
  <c r="H859" i="1"/>
  <c r="G859" i="1"/>
  <c r="I859" i="1"/>
  <c r="K859" i="1"/>
  <c r="J859" i="1"/>
  <c r="M859" i="1"/>
  <c r="F860" i="1"/>
  <c r="L859" i="1"/>
  <c r="E860" i="1"/>
  <c r="H860" i="1"/>
  <c r="G860" i="1"/>
  <c r="I860" i="1"/>
  <c r="K860" i="1"/>
  <c r="J860" i="1"/>
  <c r="M860" i="1"/>
  <c r="F861" i="1"/>
  <c r="L860" i="1"/>
  <c r="E861" i="1"/>
  <c r="H861" i="1"/>
  <c r="G861" i="1"/>
  <c r="I861" i="1"/>
  <c r="K861" i="1"/>
  <c r="J861" i="1"/>
  <c r="M861" i="1"/>
  <c r="F862" i="1"/>
  <c r="L861" i="1"/>
  <c r="E862" i="1"/>
  <c r="H862" i="1"/>
  <c r="G862" i="1"/>
  <c r="I862" i="1"/>
  <c r="K862" i="1"/>
  <c r="J862" i="1"/>
  <c r="M862" i="1"/>
  <c r="F863" i="1"/>
  <c r="L862" i="1"/>
  <c r="E863" i="1"/>
  <c r="H863" i="1"/>
  <c r="G863" i="1"/>
  <c r="I863" i="1"/>
  <c r="K863" i="1"/>
  <c r="J863" i="1"/>
  <c r="M863" i="1"/>
  <c r="F864" i="1"/>
  <c r="L863" i="1"/>
  <c r="E864" i="1"/>
  <c r="H864" i="1"/>
  <c r="G864" i="1"/>
  <c r="I864" i="1"/>
  <c r="K864" i="1"/>
  <c r="J864" i="1"/>
  <c r="M864" i="1"/>
  <c r="F865" i="1"/>
  <c r="L864" i="1"/>
  <c r="E865" i="1"/>
  <c r="H865" i="1"/>
  <c r="G865" i="1"/>
  <c r="I865" i="1"/>
  <c r="K865" i="1"/>
  <c r="J865" i="1"/>
  <c r="M865" i="1"/>
  <c r="F866" i="1"/>
  <c r="L865" i="1"/>
  <c r="E866" i="1"/>
  <c r="H866" i="1"/>
  <c r="G866" i="1"/>
  <c r="I866" i="1"/>
  <c r="K866" i="1"/>
  <c r="J866" i="1"/>
  <c r="M866" i="1"/>
  <c r="F867" i="1"/>
  <c r="L866" i="1"/>
  <c r="E867" i="1"/>
  <c r="H867" i="1"/>
  <c r="G867" i="1"/>
  <c r="I867" i="1"/>
  <c r="K867" i="1"/>
  <c r="J867" i="1"/>
  <c r="M867" i="1"/>
  <c r="F868" i="1"/>
  <c r="L867" i="1"/>
  <c r="E868" i="1"/>
  <c r="H868" i="1"/>
  <c r="G868" i="1"/>
  <c r="I868" i="1"/>
  <c r="K868" i="1"/>
  <c r="J868" i="1"/>
  <c r="M868" i="1"/>
  <c r="F869" i="1"/>
  <c r="L868" i="1"/>
  <c r="E869" i="1"/>
  <c r="H869" i="1"/>
  <c r="G869" i="1"/>
  <c r="I869" i="1"/>
  <c r="K869" i="1"/>
  <c r="J869" i="1"/>
  <c r="M869" i="1"/>
  <c r="F870" i="1"/>
  <c r="L869" i="1"/>
  <c r="E870" i="1"/>
  <c r="H870" i="1"/>
  <c r="G870" i="1"/>
  <c r="I870" i="1"/>
  <c r="K870" i="1"/>
  <c r="J870" i="1"/>
  <c r="M870" i="1"/>
  <c r="F871" i="1"/>
  <c r="L870" i="1"/>
  <c r="E871" i="1"/>
  <c r="H871" i="1"/>
  <c r="G871" i="1"/>
  <c r="I871" i="1"/>
  <c r="K871" i="1"/>
  <c r="J871" i="1"/>
  <c r="M871" i="1"/>
  <c r="F872" i="1"/>
  <c r="L871" i="1"/>
  <c r="E872" i="1"/>
  <c r="H872" i="1"/>
  <c r="G872" i="1"/>
  <c r="I872" i="1"/>
  <c r="K872" i="1"/>
  <c r="J872" i="1"/>
  <c r="M872" i="1"/>
  <c r="F873" i="1"/>
  <c r="L872" i="1"/>
  <c r="E873" i="1"/>
  <c r="H873" i="1"/>
  <c r="G873" i="1"/>
  <c r="I873" i="1"/>
  <c r="K873" i="1"/>
  <c r="J873" i="1"/>
  <c r="M873" i="1"/>
  <c r="F874" i="1"/>
  <c r="L873" i="1"/>
  <c r="E874" i="1"/>
  <c r="H874" i="1"/>
  <c r="G874" i="1"/>
  <c r="I874" i="1"/>
  <c r="K874" i="1"/>
  <c r="J874" i="1"/>
  <c r="M874" i="1"/>
  <c r="F875" i="1"/>
  <c r="L874" i="1"/>
  <c r="E875" i="1"/>
  <c r="H875" i="1"/>
  <c r="G875" i="1"/>
  <c r="I875" i="1"/>
  <c r="K875" i="1"/>
  <c r="J875" i="1"/>
  <c r="M875" i="1"/>
  <c r="F876" i="1"/>
  <c r="L875" i="1"/>
  <c r="E876" i="1"/>
  <c r="H876" i="1"/>
  <c r="G876" i="1"/>
  <c r="I876" i="1"/>
  <c r="K876" i="1"/>
  <c r="J876" i="1"/>
  <c r="M876" i="1"/>
  <c r="F877" i="1"/>
  <c r="L876" i="1"/>
  <c r="E877" i="1"/>
  <c r="H877" i="1"/>
  <c r="G877" i="1"/>
  <c r="I877" i="1"/>
  <c r="K877" i="1"/>
  <c r="J877" i="1"/>
  <c r="M877" i="1"/>
  <c r="F878" i="1"/>
  <c r="L877" i="1"/>
  <c r="E878" i="1"/>
  <c r="H878" i="1"/>
  <c r="G878" i="1"/>
  <c r="I878" i="1"/>
  <c r="K878" i="1"/>
  <c r="J878" i="1"/>
  <c r="M878" i="1"/>
  <c r="F879" i="1"/>
  <c r="L878" i="1"/>
  <c r="E879" i="1"/>
  <c r="H879" i="1"/>
  <c r="G879" i="1"/>
  <c r="I879" i="1"/>
  <c r="K879" i="1"/>
  <c r="J879" i="1"/>
  <c r="M879" i="1"/>
  <c r="F880" i="1"/>
  <c r="L879" i="1"/>
  <c r="E880" i="1"/>
  <c r="H880" i="1"/>
  <c r="G880" i="1"/>
  <c r="I880" i="1"/>
  <c r="K880" i="1"/>
  <c r="J880" i="1"/>
  <c r="M880" i="1"/>
  <c r="F881" i="1"/>
  <c r="L880" i="1"/>
  <c r="E881" i="1"/>
  <c r="H881" i="1"/>
  <c r="G881" i="1"/>
  <c r="I881" i="1"/>
  <c r="K881" i="1"/>
  <c r="J881" i="1"/>
  <c r="M881" i="1"/>
  <c r="F882" i="1"/>
  <c r="L881" i="1"/>
  <c r="E882" i="1"/>
  <c r="H882" i="1"/>
  <c r="G882" i="1"/>
  <c r="I882" i="1"/>
  <c r="K882" i="1"/>
  <c r="J882" i="1"/>
  <c r="M882" i="1"/>
  <c r="F883" i="1"/>
  <c r="L882" i="1"/>
  <c r="E883" i="1"/>
  <c r="H883" i="1"/>
  <c r="G883" i="1"/>
  <c r="I883" i="1"/>
  <c r="K883" i="1"/>
  <c r="J883" i="1"/>
  <c r="M883" i="1"/>
  <c r="F884" i="1"/>
  <c r="L883" i="1"/>
  <c r="E884" i="1"/>
  <c r="H884" i="1"/>
  <c r="G884" i="1"/>
  <c r="I884" i="1"/>
  <c r="K884" i="1"/>
  <c r="J884" i="1"/>
  <c r="M884" i="1"/>
  <c r="F885" i="1"/>
  <c r="L884" i="1"/>
  <c r="E885" i="1"/>
  <c r="H885" i="1"/>
  <c r="G885" i="1"/>
  <c r="I885" i="1"/>
  <c r="K885" i="1"/>
  <c r="J885" i="1"/>
  <c r="M885" i="1"/>
  <c r="F886" i="1"/>
  <c r="L885" i="1"/>
  <c r="E886" i="1"/>
  <c r="H886" i="1"/>
  <c r="G886" i="1"/>
  <c r="I886" i="1"/>
  <c r="K886" i="1"/>
  <c r="J886" i="1"/>
  <c r="M886" i="1"/>
  <c r="F887" i="1"/>
  <c r="L886" i="1"/>
  <c r="E887" i="1"/>
  <c r="H887" i="1"/>
  <c r="G887" i="1"/>
  <c r="I887" i="1"/>
  <c r="K887" i="1"/>
  <c r="J887" i="1"/>
  <c r="M887" i="1"/>
  <c r="F888" i="1"/>
  <c r="L887" i="1"/>
  <c r="E888" i="1"/>
  <c r="H888" i="1"/>
  <c r="G888" i="1"/>
  <c r="I888" i="1"/>
  <c r="K888" i="1"/>
  <c r="J888" i="1"/>
  <c r="M888" i="1"/>
  <c r="F889" i="1"/>
  <c r="L888" i="1"/>
  <c r="E889" i="1"/>
  <c r="H889" i="1"/>
  <c r="G889" i="1"/>
  <c r="I889" i="1"/>
  <c r="K889" i="1"/>
  <c r="J889" i="1"/>
  <c r="M889" i="1"/>
  <c r="F890" i="1"/>
  <c r="L889" i="1"/>
  <c r="E890" i="1"/>
  <c r="H890" i="1"/>
  <c r="G890" i="1"/>
  <c r="I890" i="1"/>
  <c r="K890" i="1"/>
  <c r="J890" i="1"/>
  <c r="M890" i="1"/>
  <c r="F891" i="1"/>
  <c r="L890" i="1"/>
  <c r="E891" i="1"/>
  <c r="H891" i="1"/>
  <c r="G891" i="1"/>
  <c r="I891" i="1"/>
  <c r="K891" i="1"/>
  <c r="J891" i="1"/>
  <c r="M891" i="1"/>
  <c r="F892" i="1"/>
  <c r="L891" i="1"/>
  <c r="E892" i="1"/>
  <c r="H892" i="1"/>
  <c r="G892" i="1"/>
  <c r="I892" i="1"/>
  <c r="K892" i="1"/>
  <c r="J892" i="1"/>
  <c r="M892" i="1"/>
  <c r="F893" i="1"/>
  <c r="L892" i="1"/>
  <c r="E893" i="1"/>
  <c r="H893" i="1"/>
  <c r="G893" i="1"/>
  <c r="I893" i="1"/>
  <c r="K893" i="1"/>
  <c r="J893" i="1"/>
  <c r="M893" i="1"/>
  <c r="F894" i="1"/>
  <c r="L893" i="1"/>
  <c r="E894" i="1"/>
  <c r="H894" i="1"/>
  <c r="G894" i="1"/>
  <c r="I894" i="1"/>
  <c r="K894" i="1"/>
  <c r="J894" i="1"/>
  <c r="M894" i="1"/>
  <c r="F895" i="1"/>
  <c r="L894" i="1"/>
  <c r="E895" i="1"/>
  <c r="H895" i="1"/>
  <c r="G895" i="1"/>
  <c r="I895" i="1"/>
  <c r="K895" i="1"/>
  <c r="J895" i="1"/>
  <c r="M895" i="1"/>
  <c r="F896" i="1"/>
  <c r="L895" i="1"/>
  <c r="E896" i="1"/>
  <c r="H896" i="1"/>
  <c r="G896" i="1"/>
  <c r="I896" i="1"/>
  <c r="K896" i="1"/>
  <c r="J896" i="1"/>
  <c r="M896" i="1"/>
  <c r="F897" i="1"/>
  <c r="L896" i="1"/>
  <c r="E897" i="1"/>
  <c r="H897" i="1"/>
  <c r="G897" i="1"/>
  <c r="I897" i="1"/>
  <c r="K897" i="1"/>
  <c r="J897" i="1"/>
  <c r="M897" i="1"/>
  <c r="F898" i="1"/>
  <c r="L897" i="1"/>
  <c r="E898" i="1"/>
  <c r="H898" i="1"/>
  <c r="G898" i="1"/>
  <c r="I898" i="1"/>
  <c r="K898" i="1"/>
  <c r="J898" i="1"/>
  <c r="M898" i="1"/>
  <c r="F899" i="1"/>
  <c r="L898" i="1"/>
  <c r="E899" i="1"/>
  <c r="H899" i="1"/>
  <c r="G899" i="1"/>
  <c r="I899" i="1"/>
  <c r="K899" i="1"/>
  <c r="J899" i="1"/>
  <c r="M899" i="1"/>
  <c r="F900" i="1"/>
  <c r="L899" i="1"/>
  <c r="E900" i="1"/>
  <c r="H900" i="1"/>
  <c r="G900" i="1"/>
  <c r="I900" i="1"/>
  <c r="K900" i="1"/>
  <c r="J900" i="1"/>
  <c r="M900" i="1"/>
  <c r="F901" i="1"/>
  <c r="L900" i="1"/>
  <c r="E901" i="1"/>
  <c r="H901" i="1"/>
  <c r="G901" i="1"/>
  <c r="I901" i="1"/>
  <c r="K901" i="1"/>
  <c r="J901" i="1"/>
  <c r="M901" i="1"/>
  <c r="F902" i="1"/>
  <c r="L901" i="1"/>
  <c r="E902" i="1"/>
  <c r="H902" i="1"/>
  <c r="G902" i="1"/>
  <c r="I902" i="1"/>
  <c r="K902" i="1"/>
  <c r="J902" i="1"/>
  <c r="M902" i="1"/>
  <c r="F903" i="1"/>
  <c r="L902" i="1"/>
  <c r="E903" i="1"/>
  <c r="H903" i="1"/>
  <c r="G903" i="1"/>
  <c r="I903" i="1"/>
  <c r="K903" i="1"/>
  <c r="J903" i="1"/>
  <c r="M903" i="1"/>
  <c r="F904" i="1"/>
  <c r="L903" i="1"/>
  <c r="E904" i="1"/>
  <c r="H904" i="1"/>
  <c r="G904" i="1"/>
  <c r="I904" i="1"/>
  <c r="K904" i="1"/>
  <c r="J904" i="1"/>
  <c r="M904" i="1"/>
  <c r="F905" i="1"/>
  <c r="L904" i="1"/>
  <c r="E905" i="1"/>
  <c r="H905" i="1"/>
  <c r="G905" i="1"/>
  <c r="I905" i="1"/>
  <c r="K905" i="1"/>
  <c r="J905" i="1"/>
  <c r="M905" i="1"/>
  <c r="F906" i="1"/>
  <c r="L905" i="1"/>
  <c r="E906" i="1"/>
  <c r="H906" i="1"/>
  <c r="G906" i="1"/>
  <c r="I906" i="1"/>
  <c r="K906" i="1"/>
  <c r="J906" i="1"/>
  <c r="M906" i="1"/>
  <c r="F907" i="1"/>
  <c r="L906" i="1"/>
  <c r="E907" i="1"/>
  <c r="H907" i="1"/>
  <c r="G907" i="1"/>
  <c r="I907" i="1"/>
  <c r="K907" i="1"/>
  <c r="J907" i="1"/>
  <c r="M907" i="1"/>
  <c r="F908" i="1"/>
  <c r="L907" i="1"/>
  <c r="E908" i="1"/>
  <c r="H908" i="1"/>
  <c r="G908" i="1"/>
  <c r="I908" i="1"/>
  <c r="K908" i="1"/>
  <c r="J908" i="1"/>
  <c r="M908" i="1"/>
  <c r="F909" i="1"/>
  <c r="L908" i="1"/>
  <c r="E909" i="1"/>
  <c r="H909" i="1"/>
  <c r="G909" i="1"/>
  <c r="I909" i="1"/>
  <c r="K909" i="1"/>
  <c r="J909" i="1"/>
  <c r="M909" i="1"/>
  <c r="F910" i="1"/>
  <c r="L909" i="1"/>
  <c r="E910" i="1"/>
  <c r="H910" i="1"/>
  <c r="G910" i="1"/>
  <c r="I910" i="1"/>
  <c r="K910" i="1"/>
  <c r="J910" i="1"/>
  <c r="M910" i="1"/>
  <c r="F911" i="1"/>
  <c r="L910" i="1"/>
  <c r="E911" i="1"/>
  <c r="H911" i="1"/>
  <c r="G911" i="1"/>
  <c r="I911" i="1"/>
  <c r="K911" i="1"/>
  <c r="J911" i="1"/>
  <c r="M911" i="1"/>
  <c r="F912" i="1"/>
  <c r="L911" i="1"/>
  <c r="E912" i="1"/>
  <c r="H912" i="1"/>
  <c r="G912" i="1"/>
  <c r="I912" i="1"/>
  <c r="K912" i="1"/>
  <c r="J912" i="1"/>
  <c r="M912" i="1"/>
  <c r="F913" i="1"/>
  <c r="L912" i="1"/>
  <c r="E913" i="1"/>
  <c r="H913" i="1"/>
  <c r="G913" i="1"/>
  <c r="I913" i="1"/>
  <c r="K913" i="1"/>
  <c r="J913" i="1"/>
  <c r="M913" i="1"/>
  <c r="F914" i="1"/>
  <c r="L913" i="1"/>
  <c r="E914" i="1"/>
  <c r="H914" i="1"/>
  <c r="G914" i="1"/>
  <c r="I914" i="1"/>
  <c r="K914" i="1"/>
  <c r="J914" i="1"/>
  <c r="M914" i="1"/>
  <c r="F915" i="1"/>
  <c r="L914" i="1"/>
  <c r="E915" i="1"/>
  <c r="H915" i="1"/>
  <c r="G915" i="1"/>
  <c r="I915" i="1"/>
  <c r="K915" i="1"/>
  <c r="J915" i="1"/>
  <c r="M915" i="1"/>
  <c r="F916" i="1"/>
  <c r="L915" i="1"/>
  <c r="E916" i="1"/>
  <c r="H916" i="1"/>
  <c r="G916" i="1"/>
  <c r="I916" i="1"/>
  <c r="K916" i="1"/>
  <c r="J916" i="1"/>
  <c r="M916" i="1"/>
  <c r="F917" i="1"/>
  <c r="L916" i="1"/>
  <c r="E917" i="1"/>
  <c r="H917" i="1"/>
  <c r="G917" i="1"/>
  <c r="I917" i="1"/>
  <c r="K917" i="1"/>
  <c r="J917" i="1"/>
  <c r="M917" i="1"/>
  <c r="F918" i="1"/>
  <c r="L917" i="1"/>
  <c r="E918" i="1"/>
  <c r="H918" i="1"/>
  <c r="G918" i="1"/>
  <c r="I918" i="1"/>
  <c r="K918" i="1"/>
  <c r="J918" i="1"/>
  <c r="M918" i="1"/>
  <c r="F919" i="1"/>
  <c r="L918" i="1"/>
  <c r="E919" i="1"/>
  <c r="H919" i="1"/>
  <c r="G919" i="1"/>
  <c r="I919" i="1"/>
  <c r="K919" i="1"/>
  <c r="J919" i="1"/>
  <c r="M919" i="1"/>
  <c r="F920" i="1"/>
  <c r="L919" i="1"/>
  <c r="E920" i="1"/>
  <c r="H920" i="1"/>
  <c r="G920" i="1"/>
  <c r="I920" i="1"/>
  <c r="K920" i="1"/>
  <c r="J920" i="1"/>
  <c r="M920" i="1"/>
  <c r="F921" i="1"/>
  <c r="L920" i="1"/>
  <c r="E921" i="1"/>
  <c r="H921" i="1"/>
  <c r="G921" i="1"/>
  <c r="I921" i="1"/>
  <c r="K921" i="1"/>
  <c r="J921" i="1"/>
  <c r="M921" i="1"/>
  <c r="F922" i="1"/>
  <c r="L921" i="1"/>
  <c r="E922" i="1"/>
  <c r="H922" i="1"/>
  <c r="G922" i="1"/>
  <c r="I922" i="1"/>
  <c r="K922" i="1"/>
  <c r="J922" i="1"/>
  <c r="M922" i="1"/>
  <c r="F923" i="1"/>
  <c r="L922" i="1"/>
  <c r="E923" i="1"/>
  <c r="H923" i="1"/>
  <c r="G923" i="1"/>
  <c r="I923" i="1"/>
  <c r="K923" i="1"/>
  <c r="J923" i="1"/>
  <c r="M923" i="1"/>
  <c r="F924" i="1"/>
  <c r="L923" i="1"/>
  <c r="E924" i="1"/>
  <c r="H924" i="1"/>
  <c r="G924" i="1"/>
  <c r="I924" i="1"/>
  <c r="K924" i="1"/>
  <c r="J924" i="1"/>
  <c r="M924" i="1"/>
  <c r="F925" i="1"/>
  <c r="L924" i="1"/>
  <c r="E925" i="1"/>
  <c r="H925" i="1"/>
  <c r="G925" i="1"/>
  <c r="I925" i="1"/>
  <c r="K925" i="1"/>
  <c r="J925" i="1"/>
  <c r="M925" i="1"/>
  <c r="F926" i="1"/>
  <c r="L925" i="1"/>
  <c r="E926" i="1"/>
  <c r="H926" i="1"/>
  <c r="G926" i="1"/>
  <c r="I926" i="1"/>
  <c r="K926" i="1"/>
  <c r="J926" i="1"/>
  <c r="M926" i="1"/>
  <c r="F927" i="1"/>
  <c r="L926" i="1"/>
  <c r="E927" i="1"/>
  <c r="H927" i="1"/>
  <c r="G927" i="1"/>
  <c r="I927" i="1"/>
  <c r="K927" i="1"/>
  <c r="J927" i="1"/>
  <c r="M927" i="1"/>
  <c r="F928" i="1"/>
  <c r="L927" i="1"/>
  <c r="E928" i="1"/>
  <c r="H928" i="1"/>
  <c r="G928" i="1"/>
  <c r="I928" i="1"/>
  <c r="K928" i="1"/>
  <c r="J928" i="1"/>
  <c r="M928" i="1"/>
  <c r="F929" i="1"/>
  <c r="L928" i="1"/>
  <c r="E929" i="1"/>
  <c r="H929" i="1"/>
  <c r="G929" i="1"/>
  <c r="I929" i="1"/>
  <c r="K929" i="1"/>
  <c r="J929" i="1"/>
  <c r="M929" i="1"/>
  <c r="F930" i="1"/>
  <c r="L929" i="1"/>
  <c r="E930" i="1"/>
  <c r="H930" i="1"/>
  <c r="G930" i="1"/>
  <c r="I930" i="1"/>
  <c r="K930" i="1"/>
  <c r="J930" i="1"/>
  <c r="M930" i="1"/>
  <c r="F931" i="1"/>
  <c r="L930" i="1"/>
  <c r="E931" i="1"/>
  <c r="H931" i="1"/>
  <c r="G931" i="1"/>
  <c r="I931" i="1"/>
  <c r="K931" i="1"/>
  <c r="J931" i="1"/>
  <c r="M931" i="1"/>
  <c r="F932" i="1"/>
  <c r="L931" i="1"/>
  <c r="E932" i="1"/>
  <c r="H932" i="1"/>
  <c r="G932" i="1"/>
  <c r="I932" i="1"/>
  <c r="K932" i="1"/>
  <c r="J932" i="1"/>
  <c r="M932" i="1"/>
  <c r="F933" i="1"/>
  <c r="L932" i="1"/>
  <c r="E933" i="1"/>
  <c r="H933" i="1"/>
  <c r="G933" i="1"/>
  <c r="I933" i="1"/>
  <c r="K933" i="1"/>
  <c r="J933" i="1"/>
  <c r="M933" i="1"/>
  <c r="F934" i="1"/>
  <c r="L933" i="1"/>
  <c r="E934" i="1"/>
  <c r="H934" i="1"/>
  <c r="G934" i="1"/>
  <c r="I934" i="1"/>
  <c r="K934" i="1"/>
  <c r="J934" i="1"/>
  <c r="M934" i="1"/>
  <c r="F935" i="1"/>
  <c r="L934" i="1"/>
  <c r="E935" i="1"/>
  <c r="H935" i="1"/>
  <c r="G935" i="1"/>
  <c r="I935" i="1"/>
  <c r="K935" i="1"/>
  <c r="J935" i="1"/>
  <c r="M935" i="1"/>
  <c r="F936" i="1"/>
  <c r="L935" i="1"/>
  <c r="E936" i="1"/>
  <c r="H936" i="1"/>
  <c r="G936" i="1"/>
  <c r="I936" i="1"/>
  <c r="K936" i="1"/>
  <c r="J936" i="1"/>
  <c r="M936" i="1"/>
  <c r="F937" i="1"/>
  <c r="L936" i="1"/>
  <c r="E937" i="1"/>
  <c r="H937" i="1"/>
  <c r="G937" i="1"/>
  <c r="I937" i="1"/>
  <c r="K937" i="1"/>
  <c r="J937" i="1"/>
  <c r="M937" i="1"/>
  <c r="F938" i="1"/>
  <c r="L937" i="1"/>
  <c r="E938" i="1"/>
  <c r="H938" i="1"/>
  <c r="G938" i="1"/>
  <c r="I938" i="1"/>
  <c r="K938" i="1"/>
  <c r="J938" i="1"/>
  <c r="M938" i="1"/>
  <c r="F939" i="1"/>
  <c r="L938" i="1"/>
  <c r="E939" i="1"/>
  <c r="H939" i="1"/>
  <c r="G939" i="1"/>
  <c r="I939" i="1"/>
  <c r="K939" i="1"/>
  <c r="J939" i="1"/>
  <c r="M939" i="1"/>
  <c r="F940" i="1"/>
  <c r="L939" i="1"/>
  <c r="E940" i="1"/>
  <c r="H940" i="1"/>
  <c r="G940" i="1"/>
  <c r="I940" i="1"/>
  <c r="K940" i="1"/>
  <c r="J940" i="1"/>
  <c r="M940" i="1"/>
  <c r="F941" i="1"/>
  <c r="L940" i="1"/>
  <c r="E941" i="1"/>
  <c r="H941" i="1"/>
  <c r="G941" i="1"/>
  <c r="I941" i="1"/>
  <c r="K941" i="1"/>
  <c r="J941" i="1"/>
  <c r="M941" i="1"/>
  <c r="F942" i="1"/>
  <c r="L941" i="1"/>
  <c r="E942" i="1"/>
  <c r="H942" i="1"/>
  <c r="G942" i="1"/>
  <c r="I942" i="1"/>
  <c r="K942" i="1"/>
  <c r="J942" i="1"/>
  <c r="M942" i="1"/>
  <c r="F943" i="1"/>
  <c r="L942" i="1"/>
  <c r="E943" i="1"/>
  <c r="H943" i="1"/>
  <c r="G943" i="1"/>
  <c r="I943" i="1"/>
  <c r="K943" i="1"/>
  <c r="J943" i="1"/>
  <c r="M943" i="1"/>
  <c r="F944" i="1"/>
  <c r="L943" i="1"/>
  <c r="E944" i="1"/>
  <c r="H944" i="1"/>
  <c r="G944" i="1"/>
  <c r="I944" i="1"/>
  <c r="K944" i="1"/>
  <c r="J944" i="1"/>
  <c r="M944" i="1"/>
  <c r="F945" i="1"/>
  <c r="L944" i="1"/>
  <c r="E945" i="1"/>
  <c r="H945" i="1"/>
  <c r="G945" i="1"/>
  <c r="I945" i="1"/>
  <c r="K945" i="1"/>
  <c r="J945" i="1"/>
  <c r="M945" i="1"/>
  <c r="F946" i="1"/>
  <c r="L945" i="1"/>
  <c r="E946" i="1"/>
  <c r="H946" i="1"/>
  <c r="G946" i="1"/>
  <c r="I946" i="1"/>
  <c r="K946" i="1"/>
  <c r="J946" i="1"/>
  <c r="M946" i="1"/>
  <c r="F947" i="1"/>
  <c r="L946" i="1"/>
  <c r="E947" i="1"/>
  <c r="H947" i="1"/>
  <c r="G947" i="1"/>
  <c r="I947" i="1"/>
  <c r="K947" i="1"/>
  <c r="J947" i="1"/>
  <c r="M947" i="1"/>
  <c r="F948" i="1"/>
  <c r="L947" i="1"/>
  <c r="E948" i="1"/>
  <c r="H948" i="1"/>
  <c r="G948" i="1"/>
  <c r="I948" i="1"/>
  <c r="K948" i="1"/>
  <c r="J948" i="1"/>
  <c r="M948" i="1"/>
  <c r="F949" i="1"/>
  <c r="L948" i="1"/>
  <c r="E949" i="1"/>
  <c r="H949" i="1"/>
  <c r="G949" i="1"/>
  <c r="I949" i="1"/>
  <c r="K949" i="1"/>
  <c r="J949" i="1"/>
  <c r="M949" i="1"/>
  <c r="F950" i="1"/>
  <c r="L949" i="1"/>
  <c r="E950" i="1"/>
  <c r="H950" i="1"/>
  <c r="G950" i="1"/>
  <c r="I950" i="1"/>
  <c r="K950" i="1"/>
  <c r="J950" i="1"/>
  <c r="M950" i="1"/>
  <c r="F951" i="1"/>
  <c r="L950" i="1"/>
  <c r="E951" i="1"/>
  <c r="H951" i="1"/>
  <c r="G951" i="1"/>
  <c r="I951" i="1"/>
  <c r="K951" i="1"/>
  <c r="J951" i="1"/>
  <c r="M951" i="1"/>
  <c r="F952" i="1"/>
  <c r="L951" i="1"/>
  <c r="E952" i="1"/>
  <c r="H952" i="1"/>
  <c r="G952" i="1"/>
  <c r="I952" i="1"/>
  <c r="K952" i="1"/>
  <c r="J952" i="1"/>
  <c r="M952" i="1"/>
  <c r="F953" i="1"/>
  <c r="L952" i="1"/>
  <c r="E953" i="1"/>
  <c r="H953" i="1"/>
  <c r="G953" i="1"/>
  <c r="I953" i="1"/>
  <c r="K953" i="1"/>
  <c r="J953" i="1"/>
  <c r="M953" i="1"/>
  <c r="F954" i="1"/>
  <c r="L953" i="1"/>
  <c r="E954" i="1"/>
  <c r="H954" i="1"/>
  <c r="G954" i="1"/>
  <c r="I954" i="1"/>
  <c r="K954" i="1"/>
  <c r="J954" i="1"/>
  <c r="M954" i="1"/>
  <c r="F955" i="1"/>
  <c r="L954" i="1"/>
  <c r="E955" i="1"/>
  <c r="H955" i="1"/>
  <c r="G955" i="1"/>
  <c r="I955" i="1"/>
  <c r="K955" i="1"/>
  <c r="J955" i="1"/>
  <c r="M955" i="1"/>
  <c r="F956" i="1"/>
  <c r="L955" i="1"/>
  <c r="E956" i="1"/>
  <c r="H956" i="1"/>
  <c r="G956" i="1"/>
  <c r="I956" i="1"/>
  <c r="K956" i="1"/>
  <c r="J956" i="1"/>
  <c r="M956" i="1"/>
  <c r="F957" i="1"/>
  <c r="L956" i="1"/>
  <c r="E957" i="1"/>
  <c r="H957" i="1"/>
  <c r="G957" i="1"/>
  <c r="I957" i="1"/>
  <c r="K957" i="1"/>
  <c r="J957" i="1"/>
  <c r="M957" i="1"/>
  <c r="F958" i="1"/>
  <c r="L957" i="1"/>
  <c r="E958" i="1"/>
  <c r="H958" i="1"/>
  <c r="G958" i="1"/>
  <c r="I958" i="1"/>
  <c r="K958" i="1"/>
  <c r="J958" i="1"/>
  <c r="M958" i="1"/>
  <c r="F959" i="1"/>
  <c r="L958" i="1"/>
  <c r="E959" i="1"/>
  <c r="H959" i="1"/>
  <c r="G959" i="1"/>
  <c r="I959" i="1"/>
  <c r="K959" i="1"/>
  <c r="J959" i="1"/>
  <c r="M959" i="1"/>
  <c r="F960" i="1"/>
  <c r="L959" i="1"/>
  <c r="E960" i="1"/>
  <c r="H960" i="1"/>
  <c r="G960" i="1"/>
  <c r="I960" i="1"/>
  <c r="K960" i="1"/>
  <c r="J960" i="1"/>
  <c r="M960" i="1"/>
  <c r="F961" i="1"/>
  <c r="L960" i="1"/>
  <c r="E961" i="1"/>
  <c r="H961" i="1"/>
  <c r="G961" i="1"/>
  <c r="I961" i="1"/>
  <c r="K961" i="1"/>
  <c r="J961" i="1"/>
  <c r="M961" i="1"/>
  <c r="F962" i="1"/>
  <c r="L961" i="1"/>
  <c r="E962" i="1"/>
  <c r="H962" i="1"/>
  <c r="G962" i="1"/>
  <c r="I962" i="1"/>
  <c r="K962" i="1"/>
  <c r="J962" i="1"/>
  <c r="M962" i="1"/>
  <c r="F963" i="1"/>
  <c r="L962" i="1"/>
  <c r="E963" i="1"/>
  <c r="H963" i="1"/>
  <c r="G963" i="1"/>
  <c r="I963" i="1"/>
  <c r="K963" i="1"/>
  <c r="J963" i="1"/>
  <c r="M963" i="1"/>
  <c r="F964" i="1"/>
  <c r="L963" i="1"/>
  <c r="E964" i="1"/>
  <c r="H964" i="1"/>
  <c r="G964" i="1"/>
  <c r="I964" i="1"/>
  <c r="K964" i="1"/>
  <c r="J964" i="1"/>
  <c r="M964" i="1"/>
  <c r="F965" i="1"/>
  <c r="L964" i="1"/>
  <c r="E965" i="1"/>
  <c r="H965" i="1"/>
  <c r="G965" i="1"/>
  <c r="I965" i="1"/>
  <c r="K965" i="1"/>
  <c r="J965" i="1"/>
  <c r="M965" i="1"/>
  <c r="F966" i="1"/>
  <c r="L965" i="1"/>
  <c r="E966" i="1"/>
  <c r="H966" i="1"/>
  <c r="G966" i="1"/>
  <c r="I966" i="1"/>
  <c r="K966" i="1"/>
  <c r="J966" i="1"/>
  <c r="M966" i="1"/>
  <c r="F967" i="1"/>
  <c r="L966" i="1"/>
  <c r="E967" i="1"/>
  <c r="H967" i="1"/>
  <c r="G967" i="1"/>
  <c r="I967" i="1"/>
  <c r="K967" i="1"/>
  <c r="J967" i="1"/>
  <c r="M967" i="1"/>
  <c r="F968" i="1"/>
  <c r="L967" i="1"/>
  <c r="E968" i="1"/>
  <c r="H968" i="1"/>
  <c r="G968" i="1"/>
  <c r="I968" i="1"/>
  <c r="K968" i="1"/>
  <c r="J968" i="1"/>
  <c r="M968" i="1"/>
  <c r="F969" i="1"/>
  <c r="L968" i="1"/>
  <c r="E969" i="1"/>
  <c r="H969" i="1"/>
  <c r="G969" i="1"/>
  <c r="I969" i="1"/>
  <c r="K969" i="1"/>
  <c r="J969" i="1"/>
  <c r="M969" i="1"/>
  <c r="F970" i="1"/>
  <c r="L969" i="1"/>
  <c r="E970" i="1"/>
  <c r="H970" i="1"/>
  <c r="G970" i="1"/>
  <c r="I970" i="1"/>
  <c r="K970" i="1"/>
  <c r="J970" i="1"/>
  <c r="M970" i="1"/>
  <c r="F971" i="1"/>
  <c r="L970" i="1"/>
  <c r="E971" i="1"/>
  <c r="H971" i="1"/>
  <c r="G971" i="1"/>
  <c r="I971" i="1"/>
  <c r="K971" i="1"/>
  <c r="J971" i="1"/>
  <c r="M971" i="1"/>
  <c r="F972" i="1"/>
  <c r="L971" i="1"/>
  <c r="E972" i="1"/>
  <c r="H972" i="1"/>
  <c r="G972" i="1"/>
  <c r="I972" i="1"/>
  <c r="K972" i="1"/>
  <c r="J972" i="1"/>
  <c r="M972" i="1"/>
  <c r="F973" i="1"/>
  <c r="L972" i="1"/>
  <c r="E973" i="1"/>
  <c r="H973" i="1"/>
  <c r="G973" i="1"/>
  <c r="I973" i="1"/>
  <c r="K973" i="1"/>
  <c r="J973" i="1"/>
  <c r="M973" i="1"/>
  <c r="F974" i="1"/>
  <c r="L973" i="1"/>
  <c r="E974" i="1"/>
  <c r="H974" i="1"/>
  <c r="G974" i="1"/>
  <c r="I974" i="1"/>
  <c r="K974" i="1"/>
  <c r="J974" i="1"/>
  <c r="M974" i="1"/>
  <c r="F975" i="1"/>
  <c r="L974" i="1"/>
  <c r="E975" i="1"/>
  <c r="H975" i="1"/>
  <c r="G975" i="1"/>
  <c r="I975" i="1"/>
  <c r="K975" i="1"/>
  <c r="J975" i="1"/>
  <c r="M975" i="1"/>
  <c r="F976" i="1"/>
  <c r="L975" i="1"/>
  <c r="E976" i="1"/>
  <c r="H976" i="1"/>
  <c r="G976" i="1"/>
  <c r="I976" i="1"/>
  <c r="K976" i="1"/>
  <c r="J976" i="1"/>
  <c r="M976" i="1"/>
  <c r="F977" i="1"/>
  <c r="L976" i="1"/>
  <c r="E977" i="1"/>
  <c r="H977" i="1"/>
  <c r="G977" i="1"/>
  <c r="I977" i="1"/>
  <c r="K977" i="1"/>
  <c r="J977" i="1"/>
  <c r="M977" i="1"/>
  <c r="F978" i="1"/>
  <c r="L977" i="1"/>
  <c r="E978" i="1"/>
  <c r="H978" i="1"/>
  <c r="G978" i="1"/>
  <c r="I978" i="1"/>
  <c r="K978" i="1"/>
  <c r="J978" i="1"/>
  <c r="M978" i="1"/>
  <c r="F979" i="1"/>
  <c r="L978" i="1"/>
  <c r="E979" i="1"/>
  <c r="H979" i="1"/>
  <c r="G979" i="1"/>
  <c r="I979" i="1"/>
  <c r="K979" i="1"/>
  <c r="J979" i="1"/>
  <c r="M979" i="1"/>
  <c r="F980" i="1"/>
  <c r="L979" i="1"/>
  <c r="E980" i="1"/>
  <c r="H980" i="1"/>
  <c r="G980" i="1"/>
  <c r="I980" i="1"/>
  <c r="K980" i="1"/>
  <c r="J980" i="1"/>
  <c r="M980" i="1"/>
  <c r="F981" i="1"/>
  <c r="L980" i="1"/>
  <c r="E981" i="1"/>
  <c r="H981" i="1"/>
  <c r="G981" i="1"/>
  <c r="I981" i="1"/>
  <c r="K981" i="1"/>
  <c r="J981" i="1"/>
  <c r="M981" i="1"/>
  <c r="F982" i="1"/>
  <c r="L981" i="1"/>
  <c r="E982" i="1"/>
  <c r="H982" i="1"/>
  <c r="G982" i="1"/>
  <c r="I982" i="1"/>
  <c r="K982" i="1"/>
  <c r="J982" i="1"/>
  <c r="M982" i="1"/>
  <c r="F983" i="1"/>
  <c r="L982" i="1"/>
  <c r="E983" i="1"/>
  <c r="H983" i="1"/>
  <c r="G983" i="1"/>
  <c r="I983" i="1"/>
  <c r="K983" i="1"/>
  <c r="J983" i="1"/>
  <c r="M983" i="1"/>
  <c r="F984" i="1"/>
  <c r="L983" i="1"/>
  <c r="E984" i="1"/>
  <c r="H984" i="1"/>
  <c r="G984" i="1"/>
  <c r="I984" i="1"/>
  <c r="K984" i="1"/>
  <c r="J984" i="1"/>
  <c r="M984" i="1"/>
  <c r="F985" i="1"/>
  <c r="L984" i="1"/>
  <c r="E985" i="1"/>
  <c r="H985" i="1"/>
  <c r="G985" i="1"/>
  <c r="I985" i="1"/>
  <c r="K985" i="1"/>
  <c r="J985" i="1"/>
  <c r="M985" i="1"/>
  <c r="F986" i="1"/>
  <c r="L985" i="1"/>
  <c r="E986" i="1"/>
  <c r="H986" i="1"/>
  <c r="G986" i="1"/>
  <c r="I986" i="1"/>
  <c r="K986" i="1"/>
  <c r="J986" i="1"/>
  <c r="M986" i="1"/>
  <c r="F987" i="1"/>
  <c r="L986" i="1"/>
  <c r="E987" i="1"/>
  <c r="H987" i="1"/>
  <c r="G987" i="1"/>
  <c r="I987" i="1"/>
  <c r="K987" i="1"/>
  <c r="J987" i="1"/>
  <c r="M987" i="1"/>
  <c r="F988" i="1"/>
  <c r="L987" i="1"/>
  <c r="E988" i="1"/>
  <c r="H988" i="1"/>
  <c r="G988" i="1"/>
  <c r="I988" i="1"/>
  <c r="K988" i="1"/>
  <c r="J988" i="1"/>
  <c r="M988" i="1"/>
  <c r="F989" i="1"/>
  <c r="L988" i="1"/>
  <c r="E989" i="1"/>
  <c r="H989" i="1"/>
  <c r="G989" i="1"/>
  <c r="I989" i="1"/>
  <c r="K989" i="1"/>
  <c r="J989" i="1"/>
  <c r="M989" i="1"/>
  <c r="F990" i="1"/>
  <c r="L989" i="1"/>
  <c r="E990" i="1"/>
  <c r="H990" i="1"/>
  <c r="G990" i="1"/>
  <c r="I990" i="1"/>
  <c r="K990" i="1"/>
  <c r="J990" i="1"/>
  <c r="M990" i="1"/>
  <c r="F991" i="1"/>
  <c r="L990" i="1"/>
  <c r="E991" i="1"/>
  <c r="H991" i="1"/>
  <c r="G991" i="1"/>
  <c r="I991" i="1"/>
  <c r="K991" i="1"/>
  <c r="J991" i="1"/>
  <c r="M991" i="1"/>
  <c r="F992" i="1"/>
  <c r="L991" i="1"/>
  <c r="E992" i="1"/>
  <c r="H992" i="1"/>
  <c r="G992" i="1"/>
  <c r="I992" i="1"/>
  <c r="K992" i="1"/>
  <c r="J992" i="1"/>
  <c r="M992" i="1"/>
  <c r="F993" i="1"/>
  <c r="L992" i="1"/>
  <c r="E993" i="1"/>
  <c r="H993" i="1"/>
  <c r="G993" i="1"/>
  <c r="I993" i="1"/>
  <c r="K993" i="1"/>
  <c r="J993" i="1"/>
  <c r="M993" i="1"/>
  <c r="F994" i="1"/>
  <c r="E994" i="1"/>
  <c r="H994" i="1"/>
  <c r="L993" i="1"/>
  <c r="G994" i="1"/>
  <c r="I994" i="1"/>
  <c r="K994" i="1"/>
  <c r="J994" i="1"/>
  <c r="M994" i="1"/>
  <c r="F995" i="1"/>
  <c r="E995" i="1"/>
  <c r="H995" i="1"/>
  <c r="L994" i="1"/>
  <c r="G995" i="1"/>
  <c r="I995" i="1"/>
  <c r="K995" i="1"/>
  <c r="J995" i="1"/>
  <c r="M995" i="1"/>
  <c r="F996" i="1"/>
  <c r="E996" i="1"/>
  <c r="H996" i="1"/>
  <c r="L995" i="1"/>
  <c r="G996" i="1"/>
  <c r="I996" i="1"/>
  <c r="K996" i="1"/>
  <c r="J996" i="1"/>
  <c r="M996" i="1"/>
  <c r="F997" i="1"/>
  <c r="E997" i="1"/>
  <c r="H997" i="1"/>
  <c r="L996" i="1"/>
  <c r="G997" i="1"/>
  <c r="I997" i="1"/>
  <c r="K997" i="1"/>
  <c r="J997" i="1"/>
  <c r="M997" i="1"/>
  <c r="F998" i="1"/>
  <c r="E998" i="1"/>
  <c r="H998" i="1"/>
  <c r="L997" i="1"/>
  <c r="G998" i="1"/>
  <c r="I998" i="1"/>
  <c r="K998" i="1"/>
  <c r="J998" i="1"/>
  <c r="M998" i="1"/>
  <c r="F999" i="1"/>
  <c r="E999" i="1"/>
  <c r="H999" i="1"/>
  <c r="L998" i="1"/>
  <c r="G999" i="1"/>
  <c r="I999" i="1"/>
  <c r="K999" i="1"/>
  <c r="J999" i="1"/>
  <c r="M999" i="1"/>
  <c r="F1000" i="1"/>
  <c r="E1000" i="1"/>
  <c r="H1000" i="1"/>
  <c r="L999" i="1"/>
  <c r="G1000" i="1"/>
  <c r="I1000" i="1"/>
  <c r="K1000" i="1"/>
  <c r="J1000" i="1"/>
  <c r="M1000" i="1"/>
  <c r="F1001" i="1"/>
  <c r="E1001" i="1"/>
  <c r="H1001" i="1"/>
  <c r="L1000" i="1"/>
  <c r="G1001" i="1"/>
  <c r="I1001" i="1"/>
  <c r="K1001" i="1"/>
  <c r="J1001" i="1"/>
  <c r="M1001" i="1"/>
  <c r="F1002" i="1"/>
  <c r="E1002" i="1"/>
  <c r="H1002" i="1"/>
  <c r="L1001" i="1"/>
  <c r="G1002" i="1"/>
  <c r="I1002" i="1"/>
  <c r="K1002" i="1"/>
  <c r="J1002" i="1"/>
  <c r="M1002" i="1"/>
  <c r="F1003" i="1"/>
  <c r="E1003" i="1"/>
  <c r="H1003" i="1"/>
  <c r="L1002" i="1"/>
  <c r="G1003" i="1"/>
  <c r="I1003" i="1"/>
  <c r="K1003" i="1"/>
  <c r="J1003" i="1"/>
  <c r="M1003" i="1"/>
  <c r="F1004" i="1"/>
  <c r="E1004" i="1"/>
  <c r="H1004" i="1"/>
  <c r="L1003" i="1"/>
  <c r="G1004" i="1"/>
  <c r="I1004" i="1"/>
  <c r="K1004" i="1"/>
  <c r="J1004" i="1"/>
  <c r="M1004" i="1"/>
  <c r="F1005" i="1"/>
  <c r="E1005" i="1"/>
  <c r="H1005" i="1"/>
  <c r="L1004" i="1"/>
  <c r="G1005" i="1"/>
  <c r="I1005" i="1"/>
  <c r="K1005" i="1"/>
  <c r="J1005" i="1"/>
  <c r="M1005" i="1"/>
  <c r="F1006" i="1"/>
  <c r="E1006" i="1"/>
  <c r="H1006" i="1"/>
  <c r="L1005" i="1"/>
  <c r="G1006" i="1"/>
  <c r="I1006" i="1"/>
  <c r="K1006" i="1"/>
  <c r="J1006" i="1"/>
  <c r="M1006" i="1"/>
  <c r="F1007" i="1"/>
  <c r="E1007" i="1"/>
  <c r="H1007" i="1"/>
  <c r="L1006" i="1"/>
  <c r="G1007" i="1"/>
  <c r="I1007" i="1"/>
  <c r="K1007" i="1"/>
  <c r="J1007" i="1"/>
  <c r="M1007" i="1"/>
  <c r="F1008" i="1"/>
  <c r="E1008" i="1"/>
  <c r="H1008" i="1"/>
  <c r="L1007" i="1"/>
  <c r="G1008" i="1"/>
  <c r="I1008" i="1"/>
  <c r="K1008" i="1"/>
  <c r="J1008" i="1"/>
  <c r="M1008" i="1"/>
  <c r="F1009" i="1"/>
  <c r="E1009" i="1"/>
  <c r="H1009" i="1"/>
  <c r="L1008" i="1"/>
  <c r="G1009" i="1"/>
  <c r="I1009" i="1"/>
  <c r="K1009" i="1"/>
  <c r="J1009" i="1"/>
  <c r="M1009" i="1"/>
  <c r="F1010" i="1"/>
  <c r="E1010" i="1"/>
  <c r="H1010" i="1"/>
  <c r="L1009" i="1"/>
  <c r="G1010" i="1"/>
  <c r="I1010" i="1"/>
  <c r="K1010" i="1"/>
  <c r="J1010" i="1"/>
  <c r="M1010" i="1"/>
  <c r="F1011" i="1"/>
  <c r="E1011" i="1"/>
  <c r="H1011" i="1"/>
  <c r="L1010" i="1"/>
  <c r="G1011" i="1"/>
  <c r="I1011" i="1"/>
  <c r="K1011" i="1"/>
  <c r="J1011" i="1"/>
  <c r="M1011" i="1"/>
  <c r="F1012" i="1"/>
  <c r="E1012" i="1"/>
  <c r="H1012" i="1"/>
  <c r="L1011" i="1"/>
  <c r="G1012" i="1"/>
  <c r="I1012" i="1"/>
  <c r="K1012" i="1"/>
  <c r="J1012" i="1"/>
  <c r="M1012" i="1"/>
  <c r="F1013" i="1"/>
  <c r="E1013" i="1"/>
  <c r="H1013" i="1"/>
  <c r="L1012" i="1"/>
  <c r="G1013" i="1"/>
  <c r="I1013" i="1"/>
  <c r="K1013" i="1"/>
  <c r="J1013" i="1"/>
  <c r="M1013" i="1"/>
  <c r="F1014" i="1"/>
  <c r="E1014" i="1"/>
  <c r="H1014" i="1"/>
  <c r="L1013" i="1"/>
  <c r="G1014" i="1"/>
  <c r="I1014" i="1"/>
  <c r="K1014" i="1"/>
  <c r="J1014" i="1"/>
  <c r="M1014" i="1"/>
  <c r="F1015" i="1"/>
  <c r="E1015" i="1"/>
  <c r="H1015" i="1"/>
  <c r="L1014" i="1"/>
  <c r="G1015" i="1"/>
  <c r="I1015" i="1"/>
  <c r="K1015" i="1"/>
  <c r="J1015" i="1"/>
  <c r="M1015" i="1"/>
  <c r="F1016" i="1"/>
  <c r="E1016" i="1"/>
  <c r="H1016" i="1"/>
  <c r="L1015" i="1"/>
  <c r="G1016" i="1"/>
  <c r="I1016" i="1"/>
  <c r="K1016" i="1"/>
  <c r="J1016" i="1"/>
  <c r="M1016" i="1"/>
  <c r="F1017" i="1"/>
  <c r="E1017" i="1"/>
  <c r="H1017" i="1"/>
  <c r="L1016" i="1"/>
  <c r="G1017" i="1"/>
  <c r="I1017" i="1"/>
  <c r="K1017" i="1"/>
  <c r="J1017" i="1"/>
  <c r="M1017" i="1"/>
  <c r="F1018" i="1"/>
  <c r="E1018" i="1"/>
  <c r="H1018" i="1"/>
  <c r="L1017" i="1"/>
  <c r="G1018" i="1"/>
  <c r="I1018" i="1"/>
  <c r="K1018" i="1"/>
  <c r="J1018" i="1"/>
  <c r="M1018" i="1"/>
  <c r="F1019" i="1"/>
  <c r="E1019" i="1"/>
  <c r="H1019" i="1"/>
  <c r="L1018" i="1"/>
  <c r="G1019" i="1"/>
  <c r="I1019" i="1"/>
  <c r="K1019" i="1"/>
  <c r="J1019" i="1"/>
  <c r="M1019" i="1"/>
  <c r="F1020" i="1"/>
  <c r="E1020" i="1"/>
  <c r="H1020" i="1"/>
  <c r="L1019" i="1"/>
  <c r="G1020" i="1"/>
  <c r="I1020" i="1"/>
  <c r="K1020" i="1"/>
  <c r="J1020" i="1"/>
  <c r="M1020" i="1"/>
  <c r="F1021" i="1"/>
  <c r="E1021" i="1"/>
  <c r="H1021" i="1"/>
  <c r="L1020" i="1"/>
  <c r="G1021" i="1"/>
  <c r="I1021" i="1"/>
  <c r="K1021" i="1"/>
  <c r="J1021" i="1"/>
  <c r="M1021" i="1"/>
  <c r="F1022" i="1"/>
  <c r="E1022" i="1"/>
  <c r="H1022" i="1"/>
  <c r="L1021" i="1"/>
  <c r="G1022" i="1"/>
  <c r="I1022" i="1"/>
  <c r="K1022" i="1"/>
  <c r="J1022" i="1"/>
  <c r="M1022" i="1"/>
  <c r="F1023" i="1"/>
  <c r="E1023" i="1"/>
  <c r="H1023" i="1"/>
  <c r="L1022" i="1"/>
  <c r="G1023" i="1"/>
  <c r="I1023" i="1"/>
  <c r="K1023" i="1"/>
  <c r="J1023" i="1"/>
  <c r="M1023" i="1"/>
  <c r="F1024" i="1"/>
  <c r="E1024" i="1"/>
  <c r="H1024" i="1"/>
  <c r="L1023" i="1"/>
  <c r="G1024" i="1"/>
  <c r="I1024" i="1"/>
  <c r="K1024" i="1"/>
  <c r="J1024" i="1"/>
  <c r="M1024" i="1"/>
  <c r="F1025" i="1"/>
  <c r="E1025" i="1"/>
  <c r="H1025" i="1"/>
  <c r="L1024" i="1"/>
  <c r="G1025" i="1"/>
  <c r="I1025" i="1"/>
  <c r="K1025" i="1"/>
  <c r="J1025" i="1"/>
  <c r="M1025" i="1"/>
  <c r="F1026" i="1"/>
  <c r="E1026" i="1"/>
  <c r="H1026" i="1"/>
  <c r="L1025" i="1"/>
  <c r="G1026" i="1"/>
  <c r="I1026" i="1"/>
  <c r="K1026" i="1"/>
  <c r="J1026" i="1"/>
  <c r="M1026" i="1"/>
  <c r="F1027" i="1"/>
  <c r="E1027" i="1"/>
  <c r="H1027" i="1"/>
  <c r="L1026" i="1"/>
  <c r="G1027" i="1"/>
  <c r="I1027" i="1"/>
  <c r="K1027" i="1"/>
  <c r="J1027" i="1"/>
  <c r="M1027" i="1"/>
  <c r="F1028" i="1"/>
  <c r="E1028" i="1"/>
  <c r="H1028" i="1"/>
  <c r="L1027" i="1"/>
  <c r="G1028" i="1"/>
  <c r="I1028" i="1"/>
  <c r="K1028" i="1"/>
  <c r="J1028" i="1"/>
  <c r="M1028" i="1"/>
  <c r="F1029" i="1"/>
  <c r="E1029" i="1"/>
  <c r="H1029" i="1"/>
  <c r="L1028" i="1"/>
  <c r="G1029" i="1"/>
  <c r="I1029" i="1"/>
  <c r="K1029" i="1"/>
  <c r="J1029" i="1"/>
  <c r="M1029" i="1"/>
  <c r="F1030" i="1"/>
  <c r="E1030" i="1"/>
  <c r="H1030" i="1"/>
  <c r="L1029" i="1"/>
  <c r="G1030" i="1"/>
  <c r="I1030" i="1"/>
  <c r="K1030" i="1"/>
  <c r="J1030" i="1"/>
  <c r="M1030" i="1"/>
  <c r="F1031" i="1"/>
  <c r="E1031" i="1"/>
  <c r="H1031" i="1"/>
  <c r="L1030" i="1"/>
  <c r="G1031" i="1"/>
  <c r="I1031" i="1"/>
  <c r="K1031" i="1"/>
  <c r="J1031" i="1"/>
  <c r="M1031" i="1"/>
  <c r="F1032" i="1"/>
  <c r="E1032" i="1"/>
  <c r="H1032" i="1"/>
  <c r="L1031" i="1"/>
  <c r="G1032" i="1"/>
  <c r="I1032" i="1"/>
  <c r="K1032" i="1"/>
  <c r="J1032" i="1"/>
  <c r="M1032" i="1"/>
  <c r="F1033" i="1"/>
  <c r="E1033" i="1"/>
  <c r="H1033" i="1"/>
  <c r="L1032" i="1"/>
  <c r="G1033" i="1"/>
  <c r="I1033" i="1"/>
  <c r="K1033" i="1"/>
  <c r="J1033" i="1"/>
  <c r="M1033" i="1"/>
  <c r="F1034" i="1"/>
  <c r="E1034" i="1"/>
  <c r="H1034" i="1"/>
  <c r="L1033" i="1"/>
  <c r="G1034" i="1"/>
  <c r="I1034" i="1"/>
  <c r="K1034" i="1"/>
  <c r="J1034" i="1"/>
  <c r="M1034" i="1"/>
  <c r="F1035" i="1"/>
  <c r="E1035" i="1"/>
  <c r="H1035" i="1"/>
  <c r="L1034" i="1"/>
  <c r="G1035" i="1"/>
  <c r="I1035" i="1"/>
  <c r="K1035" i="1"/>
  <c r="J1035" i="1"/>
  <c r="M1035" i="1"/>
  <c r="F1036" i="1"/>
  <c r="E1036" i="1"/>
  <c r="H1036" i="1"/>
  <c r="L1035" i="1"/>
  <c r="G1036" i="1"/>
  <c r="I1036" i="1"/>
  <c r="K1036" i="1"/>
  <c r="J1036" i="1"/>
  <c r="M1036" i="1"/>
  <c r="F1037" i="1"/>
  <c r="E1037" i="1"/>
  <c r="H1037" i="1"/>
  <c r="L1036" i="1"/>
  <c r="G1037" i="1"/>
  <c r="I1037" i="1"/>
  <c r="K1037" i="1"/>
  <c r="J1037" i="1"/>
  <c r="M1037" i="1"/>
  <c r="F1038" i="1"/>
  <c r="E1038" i="1"/>
  <c r="B27" i="1"/>
  <c r="H24" i="6"/>
  <c r="H3" i="3"/>
  <c r="G3" i="8"/>
  <c r="H3" i="8"/>
  <c r="J3" i="8"/>
  <c r="K3" i="8"/>
  <c r="E19" i="8"/>
  <c r="L3" i="8"/>
  <c r="M3" i="8"/>
  <c r="G4" i="8"/>
  <c r="H4" i="8"/>
  <c r="C4" i="8"/>
  <c r="J4" i="8"/>
  <c r="G5" i="8"/>
  <c r="H5" i="8"/>
  <c r="C5" i="8"/>
  <c r="J5" i="8"/>
  <c r="G6" i="8"/>
  <c r="H6" i="8"/>
  <c r="C6" i="8"/>
  <c r="J6" i="8"/>
  <c r="G7" i="8"/>
  <c r="H7" i="8"/>
  <c r="C7" i="8"/>
  <c r="J7" i="8"/>
  <c r="G8" i="8"/>
  <c r="C8" i="8"/>
  <c r="J8" i="8"/>
  <c r="J11" i="8"/>
  <c r="N3" i="8"/>
  <c r="K4" i="8"/>
  <c r="L4" i="8"/>
  <c r="M4" i="8"/>
  <c r="N4" i="8"/>
  <c r="K5" i="8"/>
  <c r="L5" i="8"/>
  <c r="M5" i="8"/>
  <c r="N5" i="8"/>
  <c r="K6" i="8"/>
  <c r="L6" i="8"/>
  <c r="M6" i="8"/>
  <c r="N6" i="8"/>
  <c r="K7" i="8"/>
  <c r="L7" i="8"/>
  <c r="M7" i="8"/>
  <c r="N7" i="8"/>
  <c r="K8" i="8"/>
  <c r="L8" i="8"/>
  <c r="M8" i="8"/>
  <c r="N8" i="8"/>
  <c r="C9" i="8"/>
  <c r="G9" i="8"/>
  <c r="H9" i="8"/>
  <c r="J9" i="8"/>
  <c r="K9" i="8"/>
  <c r="L9" i="8"/>
  <c r="M9" i="8"/>
  <c r="N9" i="8"/>
  <c r="C10" i="8"/>
  <c r="G10" i="8"/>
  <c r="H10" i="8"/>
  <c r="J10" i="8"/>
  <c r="K10" i="8"/>
  <c r="L10" i="8"/>
  <c r="M10" i="8"/>
  <c r="N10" i="8"/>
  <c r="G510" i="3"/>
  <c r="H14" i="6"/>
  <c r="J2" i="1"/>
  <c r="E3" i="3"/>
  <c r="N2" i="3"/>
  <c r="M2" i="3"/>
  <c r="E2" i="3"/>
  <c r="I2" i="3"/>
  <c r="H2" i="3"/>
  <c r="J2" i="3"/>
  <c r="G2" i="3"/>
  <c r="B10" i="6"/>
  <c r="B7" i="3"/>
  <c r="B25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244" i="1"/>
  <c r="D245" i="1"/>
  <c r="D246" i="1"/>
  <c r="D247" i="1"/>
  <c r="D248" i="1"/>
  <c r="D249" i="1"/>
  <c r="D250" i="1"/>
  <c r="D251" i="1"/>
  <c r="D252" i="1"/>
  <c r="D253" i="1"/>
  <c r="D254" i="1"/>
  <c r="D255" i="1"/>
  <c r="D256" i="1"/>
  <c r="D257" i="1"/>
  <c r="D258" i="1"/>
  <c r="D259" i="1"/>
  <c r="D260" i="1"/>
  <c r="D261" i="1"/>
  <c r="D262" i="1"/>
  <c r="D263" i="1"/>
  <c r="D264" i="1"/>
  <c r="D265" i="1"/>
  <c r="D266" i="1"/>
  <c r="D267" i="1"/>
  <c r="D268" i="1"/>
  <c r="D269" i="1"/>
  <c r="D270" i="1"/>
  <c r="D271" i="1"/>
  <c r="D272" i="1"/>
  <c r="D273" i="1"/>
  <c r="D274" i="1"/>
  <c r="D275" i="1"/>
  <c r="D276" i="1"/>
  <c r="D277" i="1"/>
  <c r="D278" i="1"/>
  <c r="D279" i="1"/>
  <c r="D280" i="1"/>
  <c r="D281" i="1"/>
  <c r="D282" i="1"/>
  <c r="D283" i="1"/>
  <c r="D284" i="1"/>
  <c r="D285" i="1"/>
  <c r="D286" i="1"/>
  <c r="D287" i="1"/>
  <c r="D288" i="1"/>
  <c r="D289" i="1"/>
  <c r="D290" i="1"/>
  <c r="D291" i="1"/>
  <c r="D292" i="1"/>
  <c r="D293" i="1"/>
  <c r="D294" i="1"/>
  <c r="D295" i="1"/>
  <c r="D296" i="1"/>
  <c r="D297" i="1"/>
  <c r="D298" i="1"/>
  <c r="D299" i="1"/>
  <c r="D300" i="1"/>
  <c r="D301" i="1"/>
  <c r="D302" i="1"/>
  <c r="D303" i="1"/>
  <c r="D304" i="1"/>
  <c r="D305" i="1"/>
  <c r="D306" i="1"/>
  <c r="D307" i="1"/>
  <c r="D308" i="1"/>
  <c r="D309" i="1"/>
  <c r="D310" i="1"/>
  <c r="D311" i="1"/>
  <c r="D312" i="1"/>
  <c r="D313" i="1"/>
  <c r="D314" i="1"/>
  <c r="D315" i="1"/>
  <c r="D316" i="1"/>
  <c r="D317" i="1"/>
  <c r="D318" i="1"/>
  <c r="D319" i="1"/>
  <c r="D320" i="1"/>
  <c r="D321" i="1"/>
  <c r="D322" i="1"/>
  <c r="D323" i="1"/>
  <c r="D324" i="1"/>
  <c r="D325" i="1"/>
  <c r="D326" i="1"/>
  <c r="D327" i="1"/>
  <c r="D328" i="1"/>
  <c r="D329" i="1"/>
  <c r="D330" i="1"/>
  <c r="D331" i="1"/>
  <c r="D332" i="1"/>
  <c r="D333" i="1"/>
  <c r="D334" i="1"/>
  <c r="D335" i="1"/>
  <c r="D336" i="1"/>
  <c r="D337" i="1"/>
  <c r="D338" i="1"/>
  <c r="D339" i="1"/>
  <c r="D340" i="1"/>
  <c r="D341" i="1"/>
  <c r="D342" i="1"/>
  <c r="D343" i="1"/>
  <c r="D344" i="1"/>
  <c r="D345" i="1"/>
  <c r="D346" i="1"/>
  <c r="D347" i="1"/>
  <c r="D348" i="1"/>
  <c r="D349" i="1"/>
  <c r="D350" i="1"/>
  <c r="D351" i="1"/>
  <c r="D352" i="1"/>
  <c r="D353" i="1"/>
  <c r="D354" i="1"/>
  <c r="D355" i="1"/>
  <c r="D356" i="1"/>
  <c r="D357" i="1"/>
  <c r="D358" i="1"/>
  <c r="D359" i="1"/>
  <c r="D360" i="1"/>
  <c r="D361" i="1"/>
  <c r="D362" i="1"/>
  <c r="D363" i="1"/>
  <c r="D364" i="1"/>
  <c r="D365" i="1"/>
  <c r="D366" i="1"/>
  <c r="D367" i="1"/>
  <c r="D368" i="1"/>
  <c r="D369" i="1"/>
  <c r="D370" i="1"/>
  <c r="D371" i="1"/>
  <c r="D372" i="1"/>
  <c r="D373" i="1"/>
  <c r="D374" i="1"/>
  <c r="D375" i="1"/>
  <c r="D376" i="1"/>
  <c r="D377" i="1"/>
  <c r="D378" i="1"/>
  <c r="D379" i="1"/>
  <c r="D380" i="1"/>
  <c r="D381" i="1"/>
  <c r="D382" i="1"/>
  <c r="D383" i="1"/>
  <c r="D384" i="1"/>
  <c r="D385" i="1"/>
  <c r="D386" i="1"/>
  <c r="D387" i="1"/>
  <c r="D388" i="1"/>
  <c r="D389" i="1"/>
  <c r="D390" i="1"/>
  <c r="D391" i="1"/>
  <c r="D392" i="1"/>
  <c r="D393" i="1"/>
  <c r="D394" i="1"/>
  <c r="D395" i="1"/>
  <c r="D396" i="1"/>
  <c r="D397" i="1"/>
  <c r="D398" i="1"/>
  <c r="D399" i="1"/>
  <c r="D400" i="1"/>
  <c r="D401" i="1"/>
  <c r="D402" i="1"/>
  <c r="D403" i="1"/>
  <c r="D404" i="1"/>
  <c r="D405" i="1"/>
  <c r="D406" i="1"/>
  <c r="D407" i="1"/>
  <c r="D408" i="1"/>
  <c r="D409" i="1"/>
  <c r="D410" i="1"/>
  <c r="D411" i="1"/>
  <c r="D412" i="1"/>
  <c r="D413" i="1"/>
  <c r="D414" i="1"/>
  <c r="D415" i="1"/>
  <c r="D416" i="1"/>
  <c r="D417" i="1"/>
  <c r="D418" i="1"/>
  <c r="D419" i="1"/>
  <c r="D420" i="1"/>
  <c r="D421" i="1"/>
  <c r="D422" i="1"/>
  <c r="D423" i="1"/>
  <c r="D424" i="1"/>
  <c r="D425" i="1"/>
  <c r="D426" i="1"/>
  <c r="D427" i="1"/>
  <c r="D428" i="1"/>
  <c r="D429" i="1"/>
  <c r="D430" i="1"/>
  <c r="D431" i="1"/>
  <c r="D432" i="1"/>
  <c r="D433" i="1"/>
  <c r="D434" i="1"/>
  <c r="D435" i="1"/>
  <c r="D436" i="1"/>
  <c r="D437" i="1"/>
  <c r="D438" i="1"/>
  <c r="D439" i="1"/>
  <c r="D440" i="1"/>
  <c r="D441" i="1"/>
  <c r="D442" i="1"/>
  <c r="D443" i="1"/>
  <c r="D444" i="1"/>
  <c r="D445" i="1"/>
  <c r="D446" i="1"/>
  <c r="D447" i="1"/>
  <c r="D448" i="1"/>
  <c r="D449" i="1"/>
  <c r="D450" i="1"/>
  <c r="D451" i="1"/>
  <c r="D452" i="1"/>
  <c r="D453" i="1"/>
  <c r="D454" i="1"/>
  <c r="D455" i="1"/>
  <c r="D456" i="1"/>
  <c r="D457" i="1"/>
  <c r="D458" i="1"/>
  <c r="D459" i="1"/>
  <c r="D460" i="1"/>
  <c r="D461" i="1"/>
  <c r="D462" i="1"/>
  <c r="D463" i="1"/>
  <c r="D464" i="1"/>
  <c r="D465" i="1"/>
  <c r="D466" i="1"/>
  <c r="D467" i="1"/>
  <c r="D468" i="1"/>
  <c r="D469" i="1"/>
  <c r="D470" i="1"/>
  <c r="D471" i="1"/>
  <c r="D472" i="1"/>
  <c r="D473" i="1"/>
  <c r="D474" i="1"/>
  <c r="D475" i="1"/>
  <c r="D476" i="1"/>
  <c r="D477" i="1"/>
  <c r="D478" i="1"/>
  <c r="D479" i="1"/>
  <c r="D480" i="1"/>
  <c r="D481" i="1"/>
  <c r="D482" i="1"/>
  <c r="D483" i="1"/>
  <c r="D484" i="1"/>
  <c r="D485" i="1"/>
  <c r="D486" i="1"/>
  <c r="D487" i="1"/>
  <c r="D488" i="1"/>
  <c r="D489" i="1"/>
  <c r="D490" i="1"/>
  <c r="D491" i="1"/>
  <c r="D492" i="1"/>
  <c r="D493" i="1"/>
  <c r="D494" i="1"/>
  <c r="D495" i="1"/>
  <c r="D496" i="1"/>
  <c r="D497" i="1"/>
  <c r="D498" i="1"/>
  <c r="D499" i="1"/>
  <c r="D500" i="1"/>
  <c r="D501" i="1"/>
  <c r="D502" i="1"/>
  <c r="D503" i="1"/>
  <c r="D504" i="1"/>
  <c r="D505" i="1"/>
  <c r="D506" i="1"/>
  <c r="D507" i="1"/>
  <c r="D508" i="1"/>
  <c r="D509" i="1"/>
  <c r="D510" i="1"/>
  <c r="D511" i="1"/>
  <c r="D512" i="1"/>
  <c r="D513" i="1"/>
  <c r="D514" i="1"/>
  <c r="D515" i="1"/>
  <c r="D516" i="1"/>
  <c r="D517" i="1"/>
  <c r="D518" i="1"/>
  <c r="D519" i="1"/>
  <c r="D520" i="1"/>
  <c r="D521" i="1"/>
  <c r="D522" i="1"/>
  <c r="D523" i="1"/>
  <c r="D524" i="1"/>
  <c r="D525" i="1"/>
  <c r="D526" i="1"/>
  <c r="D527" i="1"/>
  <c r="D528" i="1"/>
  <c r="D529" i="1"/>
  <c r="D530" i="1"/>
  <c r="D531" i="1"/>
  <c r="D532" i="1"/>
  <c r="D533" i="1"/>
  <c r="D534" i="1"/>
  <c r="D535" i="1"/>
  <c r="D536" i="1"/>
  <c r="D537" i="1"/>
  <c r="D538" i="1"/>
  <c r="D539" i="1"/>
  <c r="D540" i="1"/>
  <c r="D541" i="1"/>
  <c r="D542" i="1"/>
  <c r="D543" i="1"/>
  <c r="D544" i="1"/>
  <c r="D545" i="1"/>
  <c r="D546" i="1"/>
  <c r="D547" i="1"/>
  <c r="D548" i="1"/>
  <c r="D549" i="1"/>
  <c r="D550" i="1"/>
  <c r="D551" i="1"/>
  <c r="D552" i="1"/>
  <c r="D553" i="1"/>
  <c r="D554" i="1"/>
  <c r="D555" i="1"/>
  <c r="D556" i="1"/>
  <c r="D557" i="1"/>
  <c r="D558" i="1"/>
  <c r="D559" i="1"/>
  <c r="D560" i="1"/>
  <c r="D561" i="1"/>
  <c r="D562" i="1"/>
  <c r="D563" i="1"/>
  <c r="D564" i="1"/>
  <c r="D565" i="1"/>
  <c r="D566" i="1"/>
  <c r="D567" i="1"/>
  <c r="D568" i="1"/>
  <c r="D569" i="1"/>
  <c r="D570" i="1"/>
  <c r="D571" i="1"/>
  <c r="D572" i="1"/>
  <c r="D573" i="1"/>
  <c r="D574" i="1"/>
  <c r="D575" i="1"/>
  <c r="D576" i="1"/>
  <c r="D577" i="1"/>
  <c r="D578" i="1"/>
  <c r="D579" i="1"/>
  <c r="D580" i="1"/>
  <c r="D581" i="1"/>
  <c r="D582" i="1"/>
  <c r="D583" i="1"/>
  <c r="D584" i="1"/>
  <c r="D585" i="1"/>
  <c r="D586" i="1"/>
  <c r="D587" i="1"/>
  <c r="D588" i="1"/>
  <c r="D589" i="1"/>
  <c r="D590" i="1"/>
  <c r="D591" i="1"/>
  <c r="D592" i="1"/>
  <c r="D593" i="1"/>
  <c r="D594" i="1"/>
  <c r="D595" i="1"/>
  <c r="D596" i="1"/>
  <c r="D597" i="1"/>
  <c r="D598" i="1"/>
  <c r="D599" i="1"/>
  <c r="D600" i="1"/>
  <c r="D601" i="1"/>
  <c r="D602" i="1"/>
  <c r="D603" i="1"/>
  <c r="D604" i="1"/>
  <c r="D605" i="1"/>
  <c r="D606" i="1"/>
  <c r="D607" i="1"/>
  <c r="D608" i="1"/>
  <c r="D609" i="1"/>
  <c r="D610" i="1"/>
  <c r="D611" i="1"/>
  <c r="D612" i="1"/>
  <c r="D613" i="1"/>
  <c r="D614" i="1"/>
  <c r="D615" i="1"/>
  <c r="D616" i="1"/>
  <c r="D617" i="1"/>
  <c r="D618" i="1"/>
  <c r="D619" i="1"/>
  <c r="D620" i="1"/>
  <c r="D621" i="1"/>
  <c r="D622" i="1"/>
  <c r="D623" i="1"/>
  <c r="D624" i="1"/>
  <c r="D625" i="1"/>
  <c r="D626" i="1"/>
  <c r="D627" i="1"/>
  <c r="D628" i="1"/>
  <c r="D629" i="1"/>
  <c r="D630" i="1"/>
  <c r="D631" i="1"/>
  <c r="D632" i="1"/>
  <c r="D633" i="1"/>
  <c r="D634" i="1"/>
  <c r="D635" i="1"/>
  <c r="D636" i="1"/>
  <c r="D637" i="1"/>
  <c r="D638" i="1"/>
  <c r="D639" i="1"/>
  <c r="D640" i="1"/>
  <c r="D641" i="1"/>
  <c r="D642" i="1"/>
  <c r="D643" i="1"/>
  <c r="D644" i="1"/>
  <c r="D645" i="1"/>
  <c r="D646" i="1"/>
  <c r="D647" i="1"/>
  <c r="D648" i="1"/>
  <c r="D649" i="1"/>
  <c r="D650" i="1"/>
  <c r="D651" i="1"/>
  <c r="D652" i="1"/>
  <c r="D653" i="1"/>
  <c r="D654" i="1"/>
  <c r="D655" i="1"/>
  <c r="D656" i="1"/>
  <c r="D657" i="1"/>
  <c r="D658" i="1"/>
  <c r="D659" i="1"/>
  <c r="D660" i="1"/>
  <c r="D661" i="1"/>
  <c r="D662" i="1"/>
  <c r="D663" i="1"/>
  <c r="D664" i="1"/>
  <c r="D665" i="1"/>
  <c r="D666" i="1"/>
  <c r="D667" i="1"/>
  <c r="D668" i="1"/>
  <c r="D669" i="1"/>
  <c r="D670" i="1"/>
  <c r="D671" i="1"/>
  <c r="D672" i="1"/>
  <c r="D673" i="1"/>
  <c r="D674" i="1"/>
  <c r="D675" i="1"/>
  <c r="D676" i="1"/>
  <c r="D677" i="1"/>
  <c r="D678" i="1"/>
  <c r="D679" i="1"/>
  <c r="D680" i="1"/>
  <c r="D681" i="1"/>
  <c r="D682" i="1"/>
  <c r="D683" i="1"/>
  <c r="D684" i="1"/>
  <c r="D685" i="1"/>
  <c r="D686" i="1"/>
  <c r="D687" i="1"/>
  <c r="D688" i="1"/>
  <c r="D689" i="1"/>
  <c r="D690" i="1"/>
  <c r="D691" i="1"/>
  <c r="D692" i="1"/>
  <c r="D693" i="1"/>
  <c r="D694" i="1"/>
  <c r="D695" i="1"/>
  <c r="D696" i="1"/>
  <c r="D697" i="1"/>
  <c r="D698" i="1"/>
  <c r="D699" i="1"/>
  <c r="D700" i="1"/>
  <c r="D701" i="1"/>
  <c r="D702" i="1"/>
  <c r="D703" i="1"/>
  <c r="D704" i="1"/>
  <c r="D705" i="1"/>
  <c r="D706" i="1"/>
  <c r="D707" i="1"/>
  <c r="D708" i="1"/>
  <c r="D709" i="1"/>
  <c r="D710" i="1"/>
  <c r="D711" i="1"/>
  <c r="D712" i="1"/>
  <c r="D713" i="1"/>
  <c r="D714" i="1"/>
  <c r="D715" i="1"/>
  <c r="D716" i="1"/>
  <c r="D717" i="1"/>
  <c r="D718" i="1"/>
  <c r="D719" i="1"/>
  <c r="D720" i="1"/>
  <c r="D721" i="1"/>
  <c r="D722" i="1"/>
  <c r="D723" i="1"/>
  <c r="D724" i="1"/>
  <c r="D725" i="1"/>
  <c r="D726" i="1"/>
  <c r="D727" i="1"/>
  <c r="D728" i="1"/>
  <c r="D729" i="1"/>
  <c r="D730" i="1"/>
  <c r="D731" i="1"/>
  <c r="D732" i="1"/>
  <c r="D733" i="1"/>
  <c r="D734" i="1"/>
  <c r="D735" i="1"/>
  <c r="D736" i="1"/>
  <c r="D737" i="1"/>
  <c r="D738" i="1"/>
  <c r="D739" i="1"/>
  <c r="D740" i="1"/>
  <c r="D741" i="1"/>
  <c r="D742" i="1"/>
  <c r="D743" i="1"/>
  <c r="D744" i="1"/>
  <c r="D745" i="1"/>
  <c r="D746" i="1"/>
  <c r="D747" i="1"/>
  <c r="D748" i="1"/>
  <c r="D749" i="1"/>
  <c r="D750" i="1"/>
  <c r="D751" i="1"/>
  <c r="D752" i="1"/>
  <c r="D753" i="1"/>
  <c r="D754" i="1"/>
  <c r="D755" i="1"/>
  <c r="D756" i="1"/>
  <c r="D757" i="1"/>
  <c r="D758" i="1"/>
  <c r="D759" i="1"/>
  <c r="D760" i="1"/>
  <c r="D761" i="1"/>
  <c r="D762" i="1"/>
  <c r="D763" i="1"/>
  <c r="D764" i="1"/>
  <c r="D765" i="1"/>
  <c r="D766" i="1"/>
  <c r="D767" i="1"/>
  <c r="D768" i="1"/>
  <c r="D769" i="1"/>
  <c r="D770" i="1"/>
  <c r="D771" i="1"/>
  <c r="D772" i="1"/>
  <c r="D773" i="1"/>
  <c r="D774" i="1"/>
  <c r="D775" i="1"/>
  <c r="D776" i="1"/>
  <c r="D777" i="1"/>
  <c r="D778" i="1"/>
  <c r="D779" i="1"/>
  <c r="D780" i="1"/>
  <c r="D781" i="1"/>
  <c r="D782" i="1"/>
  <c r="D783" i="1"/>
  <c r="D784" i="1"/>
  <c r="D785" i="1"/>
  <c r="D786" i="1"/>
  <c r="D787" i="1"/>
  <c r="D788" i="1"/>
  <c r="D789" i="1"/>
  <c r="D790" i="1"/>
  <c r="D791" i="1"/>
  <c r="D792" i="1"/>
  <c r="D793" i="1"/>
  <c r="D794" i="1"/>
  <c r="D795" i="1"/>
  <c r="D796" i="1"/>
  <c r="D797" i="1"/>
  <c r="D798" i="1"/>
  <c r="D799" i="1"/>
  <c r="D800" i="1"/>
  <c r="D801" i="1"/>
  <c r="D802" i="1"/>
  <c r="D803" i="1"/>
  <c r="D804" i="1"/>
  <c r="D805" i="1"/>
  <c r="D806" i="1"/>
  <c r="D807" i="1"/>
  <c r="D808" i="1"/>
  <c r="D809" i="1"/>
  <c r="D810" i="1"/>
  <c r="D811" i="1"/>
  <c r="D812" i="1"/>
  <c r="D813" i="1"/>
  <c r="D814" i="1"/>
  <c r="D815" i="1"/>
  <c r="D816" i="1"/>
  <c r="D817" i="1"/>
  <c r="D818" i="1"/>
  <c r="D819" i="1"/>
  <c r="D820" i="1"/>
  <c r="D821" i="1"/>
  <c r="D822" i="1"/>
  <c r="D823" i="1"/>
  <c r="D824" i="1"/>
  <c r="D825" i="1"/>
  <c r="D826" i="1"/>
  <c r="D827" i="1"/>
  <c r="D828" i="1"/>
  <c r="D829" i="1"/>
  <c r="D830" i="1"/>
  <c r="D831" i="1"/>
  <c r="D832" i="1"/>
  <c r="D833" i="1"/>
  <c r="D834" i="1"/>
  <c r="D835" i="1"/>
  <c r="D836" i="1"/>
  <c r="D837" i="1"/>
  <c r="D838" i="1"/>
  <c r="D839" i="1"/>
  <c r="D840" i="1"/>
  <c r="D841" i="1"/>
  <c r="D842" i="1"/>
  <c r="D843" i="1"/>
  <c r="D844" i="1"/>
  <c r="D845" i="1"/>
  <c r="D846" i="1"/>
  <c r="D847" i="1"/>
  <c r="D848" i="1"/>
  <c r="D849" i="1"/>
  <c r="D850" i="1"/>
  <c r="D851" i="1"/>
  <c r="D852" i="1"/>
  <c r="D853" i="1"/>
  <c r="D854" i="1"/>
  <c r="D855" i="1"/>
  <c r="D856" i="1"/>
  <c r="D857" i="1"/>
  <c r="D858" i="1"/>
  <c r="D859" i="1"/>
  <c r="D860" i="1"/>
  <c r="D861" i="1"/>
  <c r="D862" i="1"/>
  <c r="D863" i="1"/>
  <c r="D864" i="1"/>
  <c r="D865" i="1"/>
  <c r="D866" i="1"/>
  <c r="D867" i="1"/>
  <c r="D868" i="1"/>
  <c r="D869" i="1"/>
  <c r="D870" i="1"/>
  <c r="D871" i="1"/>
  <c r="D872" i="1"/>
  <c r="D873" i="1"/>
  <c r="D874" i="1"/>
  <c r="D875" i="1"/>
  <c r="D876" i="1"/>
  <c r="D877" i="1"/>
  <c r="D878" i="1"/>
  <c r="D879" i="1"/>
  <c r="D880" i="1"/>
  <c r="D881" i="1"/>
  <c r="D882" i="1"/>
  <c r="D883" i="1"/>
  <c r="D884" i="1"/>
  <c r="D885" i="1"/>
  <c r="D886" i="1"/>
  <c r="D887" i="1"/>
  <c r="D888" i="1"/>
  <c r="D889" i="1"/>
  <c r="D890" i="1"/>
  <c r="D891" i="1"/>
  <c r="D892" i="1"/>
  <c r="D893" i="1"/>
  <c r="D894" i="1"/>
  <c r="D895" i="1"/>
  <c r="D896" i="1"/>
  <c r="D897" i="1"/>
  <c r="D898" i="1"/>
  <c r="D899" i="1"/>
  <c r="D900" i="1"/>
  <c r="D901" i="1"/>
  <c r="D902" i="1"/>
  <c r="D903" i="1"/>
  <c r="D904" i="1"/>
  <c r="D905" i="1"/>
  <c r="D906" i="1"/>
  <c r="D907" i="1"/>
  <c r="D908" i="1"/>
  <c r="D909" i="1"/>
  <c r="D910" i="1"/>
  <c r="D911" i="1"/>
  <c r="D912" i="1"/>
  <c r="D913" i="1"/>
  <c r="D914" i="1"/>
  <c r="D915" i="1"/>
  <c r="D916" i="1"/>
  <c r="D917" i="1"/>
  <c r="D918" i="1"/>
  <c r="D919" i="1"/>
  <c r="D920" i="1"/>
  <c r="D921" i="1"/>
  <c r="D922" i="1"/>
  <c r="D923" i="1"/>
  <c r="D924" i="1"/>
  <c r="D925" i="1"/>
  <c r="D926" i="1"/>
  <c r="D927" i="1"/>
  <c r="D928" i="1"/>
  <c r="D929" i="1"/>
  <c r="D930" i="1"/>
  <c r="D931" i="1"/>
  <c r="D932" i="1"/>
  <c r="D933" i="1"/>
  <c r="D934" i="1"/>
  <c r="D935" i="1"/>
  <c r="D936" i="1"/>
  <c r="D937" i="1"/>
  <c r="D938" i="1"/>
  <c r="D939" i="1"/>
  <c r="D940" i="1"/>
  <c r="D941" i="1"/>
  <c r="D942" i="1"/>
  <c r="D943" i="1"/>
  <c r="D944" i="1"/>
  <c r="D945" i="1"/>
  <c r="D946" i="1"/>
  <c r="D947" i="1"/>
  <c r="D948" i="1"/>
  <c r="D949" i="1"/>
  <c r="D950" i="1"/>
  <c r="D951" i="1"/>
  <c r="D952" i="1"/>
  <c r="D953" i="1"/>
  <c r="D954" i="1"/>
  <c r="D955" i="1"/>
  <c r="D956" i="1"/>
  <c r="D957" i="1"/>
  <c r="D958" i="1"/>
  <c r="D959" i="1"/>
  <c r="D960" i="1"/>
  <c r="D961" i="1"/>
  <c r="D962" i="1"/>
  <c r="D963" i="1"/>
  <c r="D964" i="1"/>
  <c r="D965" i="1"/>
  <c r="D966" i="1"/>
  <c r="D967" i="1"/>
  <c r="D968" i="1"/>
  <c r="D969" i="1"/>
  <c r="D970" i="1"/>
  <c r="D971" i="1"/>
  <c r="D972" i="1"/>
  <c r="D973" i="1"/>
  <c r="D974" i="1"/>
  <c r="D975" i="1"/>
  <c r="D976" i="1"/>
  <c r="D977" i="1"/>
  <c r="D978" i="1"/>
  <c r="D979" i="1"/>
  <c r="D980" i="1"/>
  <c r="D981" i="1"/>
  <c r="D982" i="1"/>
  <c r="D983" i="1"/>
  <c r="D984" i="1"/>
  <c r="D985" i="1"/>
  <c r="D986" i="1"/>
  <c r="D987" i="1"/>
  <c r="D988" i="1"/>
  <c r="D989" i="1"/>
  <c r="D990" i="1"/>
  <c r="D991" i="1"/>
  <c r="D992" i="1"/>
  <c r="D993" i="1"/>
  <c r="D994" i="1"/>
  <c r="D995" i="1"/>
  <c r="D996" i="1"/>
  <c r="D997" i="1"/>
  <c r="D998" i="1"/>
  <c r="D999" i="1"/>
  <c r="D1000" i="1"/>
  <c r="D1001" i="1"/>
  <c r="D1002" i="1"/>
  <c r="D1003" i="1"/>
  <c r="D1004" i="1"/>
  <c r="D1005" i="1"/>
  <c r="D1006" i="1"/>
  <c r="D1007" i="1"/>
  <c r="D1008" i="1"/>
  <c r="D1009" i="1"/>
  <c r="D1010" i="1"/>
  <c r="D1011" i="1"/>
  <c r="D1012" i="1"/>
  <c r="D1013" i="1"/>
  <c r="D1014" i="1"/>
  <c r="D1015" i="1"/>
  <c r="D1016" i="1"/>
  <c r="D1017" i="1"/>
  <c r="D1018" i="1"/>
  <c r="D1019" i="1"/>
  <c r="D1020" i="1"/>
  <c r="D1021" i="1"/>
  <c r="D1022" i="1"/>
  <c r="D1023" i="1"/>
  <c r="D1024" i="1"/>
  <c r="D1025" i="1"/>
  <c r="D1026" i="1"/>
  <c r="D1027" i="1"/>
  <c r="D1028" i="1"/>
  <c r="D1029" i="1"/>
  <c r="D1030" i="1"/>
  <c r="D1031" i="1"/>
  <c r="D1032" i="1"/>
  <c r="D1033" i="1"/>
  <c r="D1034" i="1"/>
  <c r="D1035" i="1"/>
  <c r="D1036" i="1"/>
  <c r="D1037" i="1"/>
  <c r="D1038" i="1"/>
  <c r="B12" i="1"/>
  <c r="H21" i="6"/>
  <c r="B8" i="3"/>
  <c r="B20" i="3"/>
  <c r="B5" i="3"/>
  <c r="B23" i="3"/>
  <c r="B11" i="1"/>
  <c r="B5" i="1"/>
  <c r="B24" i="3"/>
  <c r="B22" i="3"/>
  <c r="B21" i="3"/>
  <c r="B18" i="3"/>
  <c r="H15" i="6"/>
  <c r="N510" i="3"/>
  <c r="G50" i="3"/>
  <c r="G51" i="3"/>
  <c r="G52" i="3"/>
  <c r="G53" i="3"/>
  <c r="G54" i="3"/>
  <c r="G55" i="3"/>
  <c r="G56" i="3"/>
  <c r="G57" i="3"/>
  <c r="G58" i="3"/>
  <c r="G59" i="3"/>
  <c r="G60" i="3"/>
  <c r="G61" i="3"/>
  <c r="G62" i="3"/>
  <c r="G63" i="3"/>
  <c r="G64" i="3"/>
  <c r="G65" i="3"/>
  <c r="G66" i="3"/>
  <c r="G67" i="3"/>
  <c r="G68" i="3"/>
  <c r="G69" i="3"/>
  <c r="G70" i="3"/>
  <c r="G71" i="3"/>
  <c r="G72" i="3"/>
  <c r="G73" i="3"/>
  <c r="G74" i="3"/>
  <c r="G75" i="3"/>
  <c r="G76" i="3"/>
  <c r="G77" i="3"/>
  <c r="G78" i="3"/>
  <c r="G79" i="3"/>
  <c r="G80" i="3"/>
  <c r="G81" i="3"/>
  <c r="G82" i="3"/>
  <c r="G83" i="3"/>
  <c r="G84" i="3"/>
  <c r="G85" i="3"/>
  <c r="G86" i="3"/>
  <c r="G87" i="3"/>
  <c r="G88" i="3"/>
  <c r="G89" i="3"/>
  <c r="G90" i="3"/>
  <c r="G91" i="3"/>
  <c r="G92" i="3"/>
  <c r="G93" i="3"/>
  <c r="G94" i="3"/>
  <c r="G95" i="3"/>
  <c r="G96" i="3"/>
  <c r="G97" i="3"/>
  <c r="G98" i="3"/>
  <c r="G99" i="3"/>
  <c r="G100" i="3"/>
  <c r="G101" i="3"/>
  <c r="G102" i="3"/>
  <c r="G103" i="3"/>
  <c r="G104" i="3"/>
  <c r="G105" i="3"/>
  <c r="G106" i="3"/>
  <c r="G107" i="3"/>
  <c r="G108" i="3"/>
  <c r="G109" i="3"/>
  <c r="G110" i="3"/>
  <c r="G111" i="3"/>
  <c r="G112" i="3"/>
  <c r="G113" i="3"/>
  <c r="G114" i="3"/>
  <c r="G115" i="3"/>
  <c r="G116" i="3"/>
  <c r="G117" i="3"/>
  <c r="G118" i="3"/>
  <c r="G119" i="3"/>
  <c r="G120" i="3"/>
  <c r="G121" i="3"/>
  <c r="G122" i="3"/>
  <c r="G123" i="3"/>
  <c r="G124" i="3"/>
  <c r="G125" i="3"/>
  <c r="G126" i="3"/>
  <c r="G127" i="3"/>
  <c r="G128" i="3"/>
  <c r="G129" i="3"/>
  <c r="G130" i="3"/>
  <c r="G131" i="3"/>
  <c r="G132" i="3"/>
  <c r="G133" i="3"/>
  <c r="G134" i="3"/>
  <c r="G135" i="3"/>
  <c r="G136" i="3"/>
  <c r="G137" i="3"/>
  <c r="G138" i="3"/>
  <c r="G139" i="3"/>
  <c r="G140" i="3"/>
  <c r="G141" i="3"/>
  <c r="G142" i="3"/>
  <c r="G143" i="3"/>
  <c r="G144" i="3"/>
  <c r="G145" i="3"/>
  <c r="G146" i="3"/>
  <c r="G147" i="3"/>
  <c r="G148" i="3"/>
  <c r="G149" i="3"/>
  <c r="G150" i="3"/>
  <c r="G151" i="3"/>
  <c r="G152" i="3"/>
  <c r="G153" i="3"/>
  <c r="G154" i="3"/>
  <c r="G155" i="3"/>
  <c r="G156" i="3"/>
  <c r="G157" i="3"/>
  <c r="G158" i="3"/>
  <c r="G159" i="3"/>
  <c r="G160" i="3"/>
  <c r="G161" i="3"/>
  <c r="G162" i="3"/>
  <c r="G163" i="3"/>
  <c r="G164" i="3"/>
  <c r="G165" i="3"/>
  <c r="G166" i="3"/>
  <c r="G167" i="3"/>
  <c r="G168" i="3"/>
  <c r="G169" i="3"/>
  <c r="G170" i="3"/>
  <c r="G171" i="3"/>
  <c r="G172" i="3"/>
  <c r="G173" i="3"/>
  <c r="G174" i="3"/>
  <c r="G175" i="3"/>
  <c r="G176" i="3"/>
  <c r="G177" i="3"/>
  <c r="G178" i="3"/>
  <c r="G179" i="3"/>
  <c r="G180" i="3"/>
  <c r="G181" i="3"/>
  <c r="G182" i="3"/>
  <c r="G183" i="3"/>
  <c r="G184" i="3"/>
  <c r="G185" i="3"/>
  <c r="G186" i="3"/>
  <c r="G187" i="3"/>
  <c r="G188" i="3"/>
  <c r="G189" i="3"/>
  <c r="G190" i="3"/>
  <c r="G191" i="3"/>
  <c r="G192" i="3"/>
  <c r="G193" i="3"/>
  <c r="G194" i="3"/>
  <c r="G195" i="3"/>
  <c r="G196" i="3"/>
  <c r="G197" i="3"/>
  <c r="G198" i="3"/>
  <c r="G199" i="3"/>
  <c r="G200" i="3"/>
  <c r="G201" i="3"/>
  <c r="G202" i="3"/>
  <c r="G203" i="3"/>
  <c r="G204" i="3"/>
  <c r="G205" i="3"/>
  <c r="G206" i="3"/>
  <c r="G207" i="3"/>
  <c r="G208" i="3"/>
  <c r="G209" i="3"/>
  <c r="G210" i="3"/>
  <c r="G211" i="3"/>
  <c r="G212" i="3"/>
  <c r="G213" i="3"/>
  <c r="G214" i="3"/>
  <c r="G215" i="3"/>
  <c r="G216" i="3"/>
  <c r="G217" i="3"/>
  <c r="G218" i="3"/>
  <c r="G219" i="3"/>
  <c r="G220" i="3"/>
  <c r="G221" i="3"/>
  <c r="G222" i="3"/>
  <c r="G223" i="3"/>
  <c r="G224" i="3"/>
  <c r="G225" i="3"/>
  <c r="G226" i="3"/>
  <c r="G227" i="3"/>
  <c r="G228" i="3"/>
  <c r="G229" i="3"/>
  <c r="G230" i="3"/>
  <c r="G231" i="3"/>
  <c r="G232" i="3"/>
  <c r="G233" i="3"/>
  <c r="G234" i="3"/>
  <c r="G235" i="3"/>
  <c r="G236" i="3"/>
  <c r="G237" i="3"/>
  <c r="G238" i="3"/>
  <c r="G239" i="3"/>
  <c r="G240" i="3"/>
  <c r="G241" i="3"/>
  <c r="G242" i="3"/>
  <c r="G243" i="3"/>
  <c r="G244" i="3"/>
  <c r="G245" i="3"/>
  <c r="G246" i="3"/>
  <c r="G247" i="3"/>
  <c r="G248" i="3"/>
  <c r="G249" i="3"/>
  <c r="G250" i="3"/>
  <c r="G251" i="3"/>
  <c r="G252" i="3"/>
  <c r="G253" i="3"/>
  <c r="G254" i="3"/>
  <c r="G255" i="3"/>
  <c r="G256" i="3"/>
  <c r="G257" i="3"/>
  <c r="G258" i="3"/>
  <c r="G259" i="3"/>
  <c r="G260" i="3"/>
  <c r="G261" i="3"/>
  <c r="G262" i="3"/>
  <c r="G263" i="3"/>
  <c r="G264" i="3"/>
  <c r="G265" i="3"/>
  <c r="G266" i="3"/>
  <c r="G267" i="3"/>
  <c r="G268" i="3"/>
  <c r="G269" i="3"/>
  <c r="G270" i="3"/>
  <c r="G271" i="3"/>
  <c r="G272" i="3"/>
  <c r="G273" i="3"/>
  <c r="G274" i="3"/>
  <c r="G275" i="3"/>
  <c r="G276" i="3"/>
  <c r="G277" i="3"/>
  <c r="G278" i="3"/>
  <c r="G279" i="3"/>
  <c r="G280" i="3"/>
  <c r="G281" i="3"/>
  <c r="G282" i="3"/>
  <c r="G283" i="3"/>
  <c r="G284" i="3"/>
  <c r="G285" i="3"/>
  <c r="G286" i="3"/>
  <c r="G287" i="3"/>
  <c r="G288" i="3"/>
  <c r="G289" i="3"/>
  <c r="G290" i="3"/>
  <c r="G291" i="3"/>
  <c r="G292" i="3"/>
  <c r="G293" i="3"/>
  <c r="G294" i="3"/>
  <c r="G295" i="3"/>
  <c r="G296" i="3"/>
  <c r="G297" i="3"/>
  <c r="G298" i="3"/>
  <c r="G299" i="3"/>
  <c r="G300" i="3"/>
  <c r="G301" i="3"/>
  <c r="G302" i="3"/>
  <c r="G303" i="3"/>
  <c r="G304" i="3"/>
  <c r="G305" i="3"/>
  <c r="G306" i="3"/>
  <c r="G307" i="3"/>
  <c r="G308" i="3"/>
  <c r="G309" i="3"/>
  <c r="G310" i="3"/>
  <c r="G311" i="3"/>
  <c r="G312" i="3"/>
  <c r="G313" i="3"/>
  <c r="G314" i="3"/>
  <c r="G315" i="3"/>
  <c r="G316" i="3"/>
  <c r="G317" i="3"/>
  <c r="G318" i="3"/>
  <c r="G319" i="3"/>
  <c r="G320" i="3"/>
  <c r="G321" i="3"/>
  <c r="G322" i="3"/>
  <c r="G323" i="3"/>
  <c r="G324" i="3"/>
  <c r="G325" i="3"/>
  <c r="G326" i="3"/>
  <c r="G327" i="3"/>
  <c r="G328" i="3"/>
  <c r="G329" i="3"/>
  <c r="G330" i="3"/>
  <c r="G331" i="3"/>
  <c r="G332" i="3"/>
  <c r="G333" i="3"/>
  <c r="G334" i="3"/>
  <c r="G335" i="3"/>
  <c r="G336" i="3"/>
  <c r="G337" i="3"/>
  <c r="G338" i="3"/>
  <c r="G339" i="3"/>
  <c r="G340" i="3"/>
  <c r="G341" i="3"/>
  <c r="G342" i="3"/>
  <c r="G343" i="3"/>
  <c r="G344" i="3"/>
  <c r="G345" i="3"/>
  <c r="G346" i="3"/>
  <c r="G347" i="3"/>
  <c r="G348" i="3"/>
  <c r="G349" i="3"/>
  <c r="G350" i="3"/>
  <c r="G351" i="3"/>
  <c r="G352" i="3"/>
  <c r="G353" i="3"/>
  <c r="G354" i="3"/>
  <c r="G355" i="3"/>
  <c r="G356" i="3"/>
  <c r="G357" i="3"/>
  <c r="G358" i="3"/>
  <c r="G359" i="3"/>
  <c r="G360" i="3"/>
  <c r="G361" i="3"/>
  <c r="G362" i="3"/>
  <c r="G363" i="3"/>
  <c r="G364" i="3"/>
  <c r="G365" i="3"/>
  <c r="G366" i="3"/>
  <c r="G367" i="3"/>
  <c r="G368" i="3"/>
  <c r="G369" i="3"/>
  <c r="G370" i="3"/>
  <c r="G371" i="3"/>
  <c r="G372" i="3"/>
  <c r="G373" i="3"/>
  <c r="G374" i="3"/>
  <c r="G375" i="3"/>
  <c r="G376" i="3"/>
  <c r="G377" i="3"/>
  <c r="G378" i="3"/>
  <c r="G379" i="3"/>
  <c r="G380" i="3"/>
  <c r="G381" i="3"/>
  <c r="G382" i="3"/>
  <c r="G383" i="3"/>
  <c r="G384" i="3"/>
  <c r="G385" i="3"/>
  <c r="G386" i="3"/>
  <c r="G387" i="3"/>
  <c r="G388" i="3"/>
  <c r="G389" i="3"/>
  <c r="G390" i="3"/>
  <c r="G391" i="3"/>
  <c r="G392" i="3"/>
  <c r="G393" i="3"/>
  <c r="G394" i="3"/>
  <c r="G395" i="3"/>
  <c r="G396" i="3"/>
  <c r="G397" i="3"/>
  <c r="G398" i="3"/>
  <c r="G399" i="3"/>
  <c r="G400" i="3"/>
  <c r="G401" i="3"/>
  <c r="G402" i="3"/>
  <c r="G403" i="3"/>
  <c r="G404" i="3"/>
  <c r="G405" i="3"/>
  <c r="G406" i="3"/>
  <c r="G407" i="3"/>
  <c r="G408" i="3"/>
  <c r="G409" i="3"/>
  <c r="G410" i="3"/>
  <c r="G411" i="3"/>
  <c r="G412" i="3"/>
  <c r="G413" i="3"/>
  <c r="G414" i="3"/>
  <c r="G415" i="3"/>
  <c r="G416" i="3"/>
  <c r="G417" i="3"/>
  <c r="G418" i="3"/>
  <c r="G419" i="3"/>
  <c r="G420" i="3"/>
  <c r="G421" i="3"/>
  <c r="G422" i="3"/>
  <c r="G423" i="3"/>
  <c r="G424" i="3"/>
  <c r="G425" i="3"/>
  <c r="G426" i="3"/>
  <c r="G427" i="3"/>
  <c r="G428" i="3"/>
  <c r="G429" i="3"/>
  <c r="G430" i="3"/>
  <c r="G431" i="3"/>
  <c r="G432" i="3"/>
  <c r="G433" i="3"/>
  <c r="G434" i="3"/>
  <c r="G435" i="3"/>
  <c r="G436" i="3"/>
  <c r="G437" i="3"/>
  <c r="G438" i="3"/>
  <c r="G439" i="3"/>
  <c r="G440" i="3"/>
  <c r="G441" i="3"/>
  <c r="G442" i="3"/>
  <c r="G443" i="3"/>
  <c r="G444" i="3"/>
  <c r="G445" i="3"/>
  <c r="G446" i="3"/>
  <c r="G447" i="3"/>
  <c r="G448" i="3"/>
  <c r="G449" i="3"/>
  <c r="G450" i="3"/>
  <c r="G451" i="3"/>
  <c r="G452" i="3"/>
  <c r="G453" i="3"/>
  <c r="G454" i="3"/>
  <c r="G455" i="3"/>
  <c r="G456" i="3"/>
  <c r="G457" i="3"/>
  <c r="G458" i="3"/>
  <c r="G459" i="3"/>
  <c r="G460" i="3"/>
  <c r="G461" i="3"/>
  <c r="G462" i="3"/>
  <c r="G463" i="3"/>
  <c r="G464" i="3"/>
  <c r="G465" i="3"/>
  <c r="G466" i="3"/>
  <c r="G467" i="3"/>
  <c r="G468" i="3"/>
  <c r="G469" i="3"/>
  <c r="G470" i="3"/>
  <c r="G471" i="3"/>
  <c r="G472" i="3"/>
  <c r="G473" i="3"/>
  <c r="G474" i="3"/>
  <c r="G475" i="3"/>
  <c r="G476" i="3"/>
  <c r="G477" i="3"/>
  <c r="G478" i="3"/>
  <c r="G479" i="3"/>
  <c r="G480" i="3"/>
  <c r="G481" i="3"/>
  <c r="G482" i="3"/>
  <c r="G483" i="3"/>
  <c r="G484" i="3"/>
  <c r="G485" i="3"/>
  <c r="G486" i="3"/>
  <c r="G487" i="3"/>
  <c r="G488" i="3"/>
  <c r="G489" i="3"/>
  <c r="G490" i="3"/>
  <c r="G491" i="3"/>
  <c r="G492" i="3"/>
  <c r="G493" i="3"/>
  <c r="G494" i="3"/>
  <c r="G495" i="3"/>
  <c r="G496" i="3"/>
  <c r="G497" i="3"/>
  <c r="G498" i="3"/>
  <c r="G499" i="3"/>
  <c r="G500" i="3"/>
  <c r="G501" i="3"/>
  <c r="G502" i="3"/>
  <c r="G503" i="3"/>
  <c r="G504" i="3"/>
  <c r="G505" i="3"/>
  <c r="G506" i="3"/>
  <c r="G507" i="3"/>
  <c r="G508" i="3"/>
  <c r="G509" i="3"/>
  <c r="H18" i="6"/>
  <c r="L1037" i="1"/>
  <c r="H1038" i="1"/>
  <c r="G1038" i="1"/>
  <c r="J1038" i="1"/>
  <c r="I1038" i="1"/>
  <c r="K1038" i="1"/>
  <c r="M1038" i="1"/>
  <c r="L1038" i="1"/>
  <c r="I2" i="1"/>
  <c r="I50" i="3"/>
  <c r="I51" i="3"/>
  <c r="I52" i="3"/>
  <c r="I53" i="3"/>
  <c r="I54" i="3"/>
  <c r="I55" i="3"/>
  <c r="I56" i="3"/>
  <c r="I57" i="3"/>
  <c r="I58" i="3"/>
  <c r="I59" i="3"/>
  <c r="I60" i="3"/>
  <c r="I61" i="3"/>
  <c r="I62" i="3"/>
  <c r="I63" i="3"/>
  <c r="I64" i="3"/>
  <c r="I65" i="3"/>
  <c r="I66" i="3"/>
  <c r="I67" i="3"/>
  <c r="I68" i="3"/>
  <c r="I69" i="3"/>
  <c r="I70" i="3"/>
  <c r="I71" i="3"/>
  <c r="I72" i="3"/>
  <c r="I73" i="3"/>
  <c r="I74" i="3"/>
  <c r="I75" i="3"/>
  <c r="I76" i="3"/>
  <c r="I77" i="3"/>
  <c r="I78" i="3"/>
  <c r="I79" i="3"/>
  <c r="I80" i="3"/>
  <c r="I81" i="3"/>
  <c r="I82" i="3"/>
  <c r="I83" i="3"/>
  <c r="I84" i="3"/>
  <c r="I85" i="3"/>
  <c r="I86" i="3"/>
  <c r="I87" i="3"/>
  <c r="I88" i="3"/>
  <c r="I89" i="3"/>
  <c r="I90" i="3"/>
  <c r="I91" i="3"/>
  <c r="I92" i="3"/>
  <c r="I93" i="3"/>
  <c r="I94" i="3"/>
  <c r="I95" i="3"/>
  <c r="I96" i="3"/>
  <c r="I97" i="3"/>
  <c r="I98" i="3"/>
  <c r="I99" i="3"/>
  <c r="I100" i="3"/>
  <c r="I101" i="3"/>
  <c r="I102" i="3"/>
  <c r="I103" i="3"/>
  <c r="I104" i="3"/>
  <c r="I105" i="3"/>
  <c r="I106" i="3"/>
  <c r="I107" i="3"/>
  <c r="I108" i="3"/>
  <c r="I109" i="3"/>
  <c r="I110" i="3"/>
  <c r="I111" i="3"/>
  <c r="I112" i="3"/>
  <c r="I113" i="3"/>
  <c r="I114" i="3"/>
  <c r="I115" i="3"/>
  <c r="I116" i="3"/>
  <c r="I117" i="3"/>
  <c r="I118" i="3"/>
  <c r="I119" i="3"/>
  <c r="I120" i="3"/>
  <c r="I121" i="3"/>
  <c r="I122" i="3"/>
  <c r="I123" i="3"/>
  <c r="I124" i="3"/>
  <c r="I125" i="3"/>
  <c r="I126" i="3"/>
  <c r="I127" i="3"/>
  <c r="I128" i="3"/>
  <c r="I129" i="3"/>
  <c r="I130" i="3"/>
  <c r="I131" i="3"/>
  <c r="I132" i="3"/>
  <c r="I133" i="3"/>
  <c r="I134" i="3"/>
  <c r="I135" i="3"/>
  <c r="I136" i="3"/>
  <c r="I137" i="3"/>
  <c r="I138" i="3"/>
  <c r="I139" i="3"/>
  <c r="I140" i="3"/>
  <c r="I141" i="3"/>
  <c r="I142" i="3"/>
  <c r="I143" i="3"/>
  <c r="I144" i="3"/>
  <c r="I145" i="3"/>
  <c r="I146" i="3"/>
  <c r="I147" i="3"/>
  <c r="I148" i="3"/>
  <c r="I149" i="3"/>
  <c r="I150" i="3"/>
  <c r="I151" i="3"/>
  <c r="I152" i="3"/>
  <c r="I153" i="3"/>
  <c r="I154" i="3"/>
  <c r="I155" i="3"/>
  <c r="I156" i="3"/>
  <c r="I157" i="3"/>
  <c r="I158" i="3"/>
  <c r="I159" i="3"/>
  <c r="I160" i="3"/>
  <c r="I161" i="3"/>
  <c r="I162" i="3"/>
  <c r="I163" i="3"/>
  <c r="I164" i="3"/>
  <c r="I165" i="3"/>
  <c r="I166" i="3"/>
  <c r="I167" i="3"/>
  <c r="I168" i="3"/>
  <c r="I169" i="3"/>
  <c r="I170" i="3"/>
  <c r="I171" i="3"/>
  <c r="I172" i="3"/>
  <c r="I173" i="3"/>
  <c r="I174" i="3"/>
  <c r="I175" i="3"/>
  <c r="I176" i="3"/>
  <c r="I177" i="3"/>
  <c r="I178" i="3"/>
  <c r="I179" i="3"/>
  <c r="I180" i="3"/>
  <c r="I181" i="3"/>
  <c r="I182" i="3"/>
  <c r="I183" i="3"/>
  <c r="I184" i="3"/>
  <c r="I185" i="3"/>
  <c r="I186" i="3"/>
  <c r="I187" i="3"/>
  <c r="I188" i="3"/>
  <c r="I189" i="3"/>
  <c r="I190" i="3"/>
  <c r="I191" i="3"/>
  <c r="I192" i="3"/>
  <c r="I193" i="3"/>
  <c r="I194" i="3"/>
  <c r="I195" i="3"/>
  <c r="I196" i="3"/>
  <c r="I197" i="3"/>
  <c r="I198" i="3"/>
  <c r="I199" i="3"/>
  <c r="I200" i="3"/>
  <c r="I201" i="3"/>
  <c r="I202" i="3"/>
  <c r="I203" i="3"/>
  <c r="I204" i="3"/>
  <c r="I205" i="3"/>
  <c r="I206" i="3"/>
  <c r="I207" i="3"/>
  <c r="I208" i="3"/>
  <c r="I209" i="3"/>
  <c r="I210" i="3"/>
  <c r="I211" i="3"/>
  <c r="I212" i="3"/>
  <c r="I213" i="3"/>
  <c r="I214" i="3"/>
  <c r="I215" i="3"/>
  <c r="I216" i="3"/>
  <c r="I217" i="3"/>
  <c r="I218" i="3"/>
  <c r="I219" i="3"/>
  <c r="I220" i="3"/>
  <c r="I221" i="3"/>
  <c r="I222" i="3"/>
  <c r="I223" i="3"/>
  <c r="I224" i="3"/>
  <c r="I225" i="3"/>
  <c r="I226" i="3"/>
  <c r="I227" i="3"/>
  <c r="I228" i="3"/>
  <c r="I229" i="3"/>
  <c r="I230" i="3"/>
  <c r="I231" i="3"/>
  <c r="I232" i="3"/>
  <c r="I233" i="3"/>
  <c r="I234" i="3"/>
  <c r="I235" i="3"/>
  <c r="I236" i="3"/>
  <c r="I237" i="3"/>
  <c r="I238" i="3"/>
  <c r="I239" i="3"/>
  <c r="I240" i="3"/>
  <c r="I241" i="3"/>
  <c r="I242" i="3"/>
  <c r="I243" i="3"/>
  <c r="I244" i="3"/>
  <c r="I245" i="3"/>
  <c r="I246" i="3"/>
  <c r="I247" i="3"/>
  <c r="I248" i="3"/>
  <c r="I249" i="3"/>
  <c r="I250" i="3"/>
  <c r="I251" i="3"/>
  <c r="I252" i="3"/>
  <c r="I253" i="3"/>
  <c r="I254" i="3"/>
  <c r="I255" i="3"/>
  <c r="I256" i="3"/>
  <c r="I257" i="3"/>
  <c r="I258" i="3"/>
  <c r="I259" i="3"/>
  <c r="I260" i="3"/>
  <c r="I261" i="3"/>
  <c r="I262" i="3"/>
  <c r="I263" i="3"/>
  <c r="I264" i="3"/>
  <c r="I265" i="3"/>
  <c r="I266" i="3"/>
  <c r="I267" i="3"/>
  <c r="I268" i="3"/>
  <c r="I269" i="3"/>
  <c r="I270" i="3"/>
  <c r="I271" i="3"/>
  <c r="I272" i="3"/>
  <c r="I273" i="3"/>
  <c r="I274" i="3"/>
  <c r="I275" i="3"/>
  <c r="I276" i="3"/>
  <c r="I277" i="3"/>
  <c r="I278" i="3"/>
  <c r="I279" i="3"/>
  <c r="I280" i="3"/>
  <c r="I281" i="3"/>
  <c r="I282" i="3"/>
  <c r="I283" i="3"/>
  <c r="I284" i="3"/>
  <c r="I285" i="3"/>
  <c r="I286" i="3"/>
  <c r="I287" i="3"/>
  <c r="I288" i="3"/>
  <c r="I289" i="3"/>
  <c r="I290" i="3"/>
  <c r="I291" i="3"/>
  <c r="I292" i="3"/>
  <c r="I293" i="3"/>
  <c r="I294" i="3"/>
  <c r="I295" i="3"/>
  <c r="I296" i="3"/>
  <c r="I297" i="3"/>
  <c r="I298" i="3"/>
  <c r="I299" i="3"/>
  <c r="I300" i="3"/>
  <c r="I301" i="3"/>
  <c r="I302" i="3"/>
  <c r="I303" i="3"/>
  <c r="I304" i="3"/>
  <c r="I305" i="3"/>
  <c r="I306" i="3"/>
  <c r="I307" i="3"/>
  <c r="I308" i="3"/>
  <c r="I309" i="3"/>
  <c r="I310" i="3"/>
  <c r="I311" i="3"/>
  <c r="I312" i="3"/>
  <c r="I313" i="3"/>
  <c r="I314" i="3"/>
  <c r="I315" i="3"/>
  <c r="I316" i="3"/>
  <c r="I317" i="3"/>
  <c r="I318" i="3"/>
  <c r="I319" i="3"/>
  <c r="I320" i="3"/>
  <c r="I321" i="3"/>
  <c r="I322" i="3"/>
  <c r="I323" i="3"/>
  <c r="I324" i="3"/>
  <c r="I325" i="3"/>
  <c r="I326" i="3"/>
  <c r="I327" i="3"/>
  <c r="I328" i="3"/>
  <c r="I329" i="3"/>
  <c r="I330" i="3"/>
  <c r="I331" i="3"/>
  <c r="I332" i="3"/>
  <c r="I333" i="3"/>
  <c r="I334" i="3"/>
  <c r="I335" i="3"/>
  <c r="I336" i="3"/>
  <c r="I337" i="3"/>
  <c r="I338" i="3"/>
  <c r="I339" i="3"/>
  <c r="I340" i="3"/>
  <c r="I341" i="3"/>
  <c r="I342" i="3"/>
  <c r="I343" i="3"/>
  <c r="I344" i="3"/>
  <c r="I345" i="3"/>
  <c r="I346" i="3"/>
  <c r="I347" i="3"/>
  <c r="I348" i="3"/>
  <c r="I349" i="3"/>
  <c r="I350" i="3"/>
  <c r="I351" i="3"/>
  <c r="I352" i="3"/>
  <c r="I353" i="3"/>
  <c r="I354" i="3"/>
  <c r="I355" i="3"/>
  <c r="I356" i="3"/>
  <c r="I357" i="3"/>
  <c r="I358" i="3"/>
  <c r="I359" i="3"/>
  <c r="I360" i="3"/>
  <c r="I361" i="3"/>
  <c r="I362" i="3"/>
  <c r="I363" i="3"/>
  <c r="I364" i="3"/>
  <c r="I365" i="3"/>
  <c r="I366" i="3"/>
  <c r="I367" i="3"/>
  <c r="I368" i="3"/>
  <c r="I369" i="3"/>
  <c r="I370" i="3"/>
  <c r="I371" i="3"/>
  <c r="I372" i="3"/>
  <c r="I373" i="3"/>
  <c r="I374" i="3"/>
  <c r="I375" i="3"/>
  <c r="I376" i="3"/>
  <c r="I377" i="3"/>
  <c r="I378" i="3"/>
  <c r="I379" i="3"/>
  <c r="I380" i="3"/>
  <c r="I381" i="3"/>
  <c r="I382" i="3"/>
  <c r="I383" i="3"/>
  <c r="I384" i="3"/>
  <c r="I385" i="3"/>
  <c r="I386" i="3"/>
  <c r="I387" i="3"/>
  <c r="I388" i="3"/>
  <c r="I389" i="3"/>
  <c r="I390" i="3"/>
  <c r="I391" i="3"/>
  <c r="I392" i="3"/>
  <c r="I393" i="3"/>
  <c r="I394" i="3"/>
  <c r="I395" i="3"/>
  <c r="I396" i="3"/>
  <c r="I397" i="3"/>
  <c r="I398" i="3"/>
  <c r="I399" i="3"/>
  <c r="I400" i="3"/>
  <c r="I401" i="3"/>
  <c r="I402" i="3"/>
  <c r="I403" i="3"/>
  <c r="I404" i="3"/>
  <c r="I405" i="3"/>
  <c r="I406" i="3"/>
  <c r="I407" i="3"/>
  <c r="I408" i="3"/>
  <c r="I409" i="3"/>
  <c r="I410" i="3"/>
  <c r="I411" i="3"/>
  <c r="I412" i="3"/>
  <c r="I413" i="3"/>
  <c r="I414" i="3"/>
  <c r="I415" i="3"/>
  <c r="I416" i="3"/>
  <c r="I417" i="3"/>
  <c r="I418" i="3"/>
  <c r="I419" i="3"/>
  <c r="I420" i="3"/>
  <c r="I421" i="3"/>
  <c r="I422" i="3"/>
  <c r="I423" i="3"/>
  <c r="I424" i="3"/>
  <c r="I425" i="3"/>
  <c r="I426" i="3"/>
  <c r="I427" i="3"/>
  <c r="I428" i="3"/>
  <c r="I429" i="3"/>
  <c r="I430" i="3"/>
  <c r="I431" i="3"/>
  <c r="I432" i="3"/>
  <c r="I433" i="3"/>
  <c r="I434" i="3"/>
  <c r="I435" i="3"/>
  <c r="I436" i="3"/>
  <c r="I437" i="3"/>
  <c r="I438" i="3"/>
  <c r="I439" i="3"/>
  <c r="I440" i="3"/>
  <c r="I441" i="3"/>
  <c r="I442" i="3"/>
  <c r="I443" i="3"/>
  <c r="I444" i="3"/>
  <c r="I445" i="3"/>
  <c r="I446" i="3"/>
  <c r="I447" i="3"/>
  <c r="I448" i="3"/>
  <c r="I449" i="3"/>
  <c r="I450" i="3"/>
  <c r="I451" i="3"/>
  <c r="I452" i="3"/>
  <c r="I453" i="3"/>
  <c r="I454" i="3"/>
  <c r="I455" i="3"/>
  <c r="I456" i="3"/>
  <c r="I457" i="3"/>
  <c r="I458" i="3"/>
  <c r="I459" i="3"/>
  <c r="I460" i="3"/>
  <c r="I461" i="3"/>
  <c r="I462" i="3"/>
  <c r="I463" i="3"/>
  <c r="I464" i="3"/>
  <c r="I465" i="3"/>
  <c r="I466" i="3"/>
  <c r="I467" i="3"/>
  <c r="I468" i="3"/>
  <c r="I469" i="3"/>
  <c r="I470" i="3"/>
  <c r="I471" i="3"/>
  <c r="I472" i="3"/>
  <c r="I473" i="3"/>
  <c r="I474" i="3"/>
  <c r="I475" i="3"/>
  <c r="I476" i="3"/>
  <c r="I477" i="3"/>
  <c r="I478" i="3"/>
  <c r="I479" i="3"/>
  <c r="I480" i="3"/>
  <c r="I481" i="3"/>
  <c r="I482" i="3"/>
  <c r="I483" i="3"/>
  <c r="I484" i="3"/>
  <c r="I485" i="3"/>
  <c r="I486" i="3"/>
  <c r="I487" i="3"/>
  <c r="I488" i="3"/>
  <c r="I489" i="3"/>
  <c r="I490" i="3"/>
  <c r="I491" i="3"/>
  <c r="I492" i="3"/>
  <c r="I493" i="3"/>
  <c r="I494" i="3"/>
  <c r="I495" i="3"/>
  <c r="I496" i="3"/>
  <c r="I497" i="3"/>
  <c r="I498" i="3"/>
  <c r="I499" i="3"/>
  <c r="I500" i="3"/>
  <c r="I501" i="3"/>
  <c r="I502" i="3"/>
  <c r="I503" i="3"/>
  <c r="I504" i="3"/>
  <c r="I505" i="3"/>
  <c r="I506" i="3"/>
  <c r="I507" i="3"/>
  <c r="I508" i="3"/>
  <c r="I509" i="3"/>
  <c r="N4" i="3" a="1"/>
  <c r="N4" i="3"/>
  <c r="N5" i="3" a="1"/>
  <c r="N5" i="3"/>
  <c r="N6" i="3" a="1"/>
  <c r="N6" i="3"/>
  <c r="N7" i="3" a="1"/>
  <c r="N7" i="3"/>
  <c r="N8" i="3" a="1"/>
  <c r="N8" i="3"/>
  <c r="N9" i="3" a="1"/>
  <c r="N9" i="3"/>
  <c r="N10" i="3" a="1"/>
  <c r="N10" i="3"/>
  <c r="N11" i="3" a="1"/>
  <c r="N11" i="3"/>
  <c r="N12" i="3" a="1"/>
  <c r="N12" i="3"/>
  <c r="N13" i="3" a="1"/>
  <c r="N13" i="3"/>
  <c r="N14" i="3" a="1"/>
  <c r="N14" i="3"/>
  <c r="N15" i="3" a="1"/>
  <c r="N15" i="3"/>
  <c r="N16" i="3" a="1"/>
  <c r="N16" i="3"/>
  <c r="N17" i="3" a="1"/>
  <c r="N17" i="3"/>
  <c r="N18" i="3" a="1"/>
  <c r="N18" i="3"/>
  <c r="N19" i="3" a="1"/>
  <c r="N19" i="3"/>
  <c r="N20" i="3" a="1"/>
  <c r="N20" i="3"/>
  <c r="N21" i="3" a="1"/>
  <c r="N21" i="3"/>
  <c r="N22" i="3" a="1"/>
  <c r="N22" i="3"/>
  <c r="N23" i="3" a="1"/>
  <c r="N23" i="3"/>
  <c r="N24" i="3" a="1"/>
  <c r="N24" i="3"/>
  <c r="N25" i="3" a="1"/>
  <c r="N25" i="3"/>
  <c r="N26" i="3" a="1"/>
  <c r="N26" i="3"/>
  <c r="N27" i="3" a="1"/>
  <c r="N27" i="3"/>
  <c r="N28" i="3" a="1"/>
  <c r="N28" i="3"/>
  <c r="N29" i="3" a="1"/>
  <c r="N29" i="3"/>
  <c r="N30" i="3" a="1"/>
  <c r="N30" i="3"/>
  <c r="N31" i="3" a="1"/>
  <c r="N31" i="3"/>
  <c r="N32" i="3" a="1"/>
  <c r="N32" i="3"/>
  <c r="N33" i="3" a="1"/>
  <c r="N33" i="3"/>
  <c r="N34" i="3" a="1"/>
  <c r="N34" i="3"/>
  <c r="N35" i="3" a="1"/>
  <c r="N35" i="3"/>
  <c r="N36" i="3" a="1"/>
  <c r="N36" i="3"/>
  <c r="N37" i="3" a="1"/>
  <c r="N37" i="3"/>
  <c r="N38" i="3" a="1"/>
  <c r="N38" i="3"/>
  <c r="N39" i="3" a="1"/>
  <c r="N39" i="3"/>
  <c r="N40" i="3" a="1"/>
  <c r="N40" i="3"/>
  <c r="N41" i="3" a="1"/>
  <c r="N41" i="3"/>
  <c r="N42" i="3" a="1"/>
  <c r="N42" i="3"/>
  <c r="N43" i="3" a="1"/>
  <c r="N43" i="3"/>
  <c r="N44" i="3" a="1"/>
  <c r="N44" i="3"/>
  <c r="N45" i="3" a="1"/>
  <c r="N45" i="3"/>
  <c r="N46" i="3" a="1"/>
  <c r="N46" i="3"/>
  <c r="N47" i="3" a="1"/>
  <c r="N47" i="3"/>
  <c r="N48" i="3" a="1"/>
  <c r="N48" i="3"/>
  <c r="N49" i="3" a="1"/>
  <c r="N49" i="3"/>
  <c r="N50" i="3" a="1"/>
  <c r="N50" i="3"/>
  <c r="N51" i="3" a="1"/>
  <c r="N51" i="3"/>
  <c r="N52" i="3" a="1"/>
  <c r="N52" i="3"/>
  <c r="N53" i="3" a="1"/>
  <c r="N53" i="3"/>
  <c r="N54" i="3" a="1"/>
  <c r="N54" i="3"/>
  <c r="N55" i="3" a="1"/>
  <c r="N55" i="3"/>
  <c r="N56" i="3" a="1"/>
  <c r="N56" i="3"/>
  <c r="N57" i="3" a="1"/>
  <c r="N57" i="3"/>
  <c r="N58" i="3" a="1"/>
  <c r="N58" i="3"/>
  <c r="N59" i="3" a="1"/>
  <c r="N59" i="3"/>
  <c r="N60" i="3" a="1"/>
  <c r="N60" i="3"/>
  <c r="N61" i="3" a="1"/>
  <c r="N61" i="3"/>
  <c r="N62" i="3" a="1"/>
  <c r="N62" i="3"/>
  <c r="N63" i="3" a="1"/>
  <c r="N63" i="3"/>
  <c r="N64" i="3" a="1"/>
  <c r="N64" i="3"/>
  <c r="N65" i="3" a="1"/>
  <c r="N65" i="3"/>
  <c r="N66" i="3" a="1"/>
  <c r="N66" i="3"/>
  <c r="N67" i="3" a="1"/>
  <c r="N67" i="3"/>
  <c r="N68" i="3" a="1"/>
  <c r="N68" i="3"/>
  <c r="N69" i="3" a="1"/>
  <c r="N69" i="3"/>
  <c r="N70" i="3" a="1"/>
  <c r="N70" i="3"/>
  <c r="N71" i="3" a="1"/>
  <c r="N71" i="3"/>
  <c r="N72" i="3" a="1"/>
  <c r="N72" i="3"/>
  <c r="N73" i="3" a="1"/>
  <c r="N73" i="3"/>
  <c r="N74" i="3" a="1"/>
  <c r="N74" i="3"/>
  <c r="N75" i="3" a="1"/>
  <c r="N75" i="3"/>
  <c r="N76" i="3" a="1"/>
  <c r="N76" i="3"/>
  <c r="N77" i="3" a="1"/>
  <c r="N77" i="3"/>
  <c r="N78" i="3" a="1"/>
  <c r="N78" i="3"/>
  <c r="N79" i="3" a="1"/>
  <c r="N79" i="3"/>
  <c r="N80" i="3" a="1"/>
  <c r="N80" i="3"/>
  <c r="N81" i="3" a="1"/>
  <c r="N81" i="3"/>
  <c r="N82" i="3" a="1"/>
  <c r="N82" i="3"/>
  <c r="N83" i="3" a="1"/>
  <c r="N83" i="3"/>
  <c r="N84" i="3" a="1"/>
  <c r="N84" i="3"/>
  <c r="N85" i="3" a="1"/>
  <c r="N85" i="3"/>
  <c r="N86" i="3" a="1"/>
  <c r="N86" i="3"/>
  <c r="N87" i="3" a="1"/>
  <c r="N87" i="3"/>
  <c r="N88" i="3" a="1"/>
  <c r="N88" i="3"/>
  <c r="N89" i="3" a="1"/>
  <c r="N89" i="3"/>
  <c r="N90" i="3" a="1"/>
  <c r="N90" i="3"/>
  <c r="N91" i="3" a="1"/>
  <c r="N91" i="3"/>
  <c r="N92" i="3" a="1"/>
  <c r="N92" i="3"/>
  <c r="N93" i="3" a="1"/>
  <c r="N93" i="3"/>
  <c r="N94" i="3" a="1"/>
  <c r="N94" i="3"/>
  <c r="N95" i="3" a="1"/>
  <c r="N95" i="3"/>
  <c r="N96" i="3" a="1"/>
  <c r="N96" i="3"/>
  <c r="N97" i="3" a="1"/>
  <c r="N97" i="3"/>
  <c r="N98" i="3" a="1"/>
  <c r="N98" i="3"/>
  <c r="N99" i="3" a="1"/>
  <c r="N99" i="3"/>
  <c r="N100" i="3" a="1"/>
  <c r="N100" i="3"/>
  <c r="N101" i="3" a="1"/>
  <c r="N101" i="3"/>
  <c r="N102" i="3" a="1"/>
  <c r="N102" i="3"/>
  <c r="N103" i="3" a="1"/>
  <c r="N103" i="3"/>
  <c r="N104" i="3" a="1"/>
  <c r="N104" i="3"/>
  <c r="N105" i="3" a="1"/>
  <c r="N105" i="3"/>
  <c r="N106" i="3" a="1"/>
  <c r="N106" i="3"/>
  <c r="N107" i="3" a="1"/>
  <c r="N107" i="3"/>
  <c r="N108" i="3" a="1"/>
  <c r="N108" i="3"/>
  <c r="N109" i="3" a="1"/>
  <c r="N109" i="3"/>
  <c r="N110" i="3" a="1"/>
  <c r="N110" i="3"/>
  <c r="N111" i="3" a="1"/>
  <c r="N111" i="3"/>
  <c r="N112" i="3" a="1"/>
  <c r="N112" i="3"/>
  <c r="N113" i="3" a="1"/>
  <c r="N113" i="3"/>
  <c r="N114" i="3" a="1"/>
  <c r="N114" i="3"/>
  <c r="N115" i="3" a="1"/>
  <c r="N115" i="3"/>
  <c r="N116" i="3" a="1"/>
  <c r="N116" i="3"/>
  <c r="N117" i="3" a="1"/>
  <c r="N117" i="3"/>
  <c r="N118" i="3" a="1"/>
  <c r="N118" i="3"/>
  <c r="N119" i="3" a="1"/>
  <c r="N119" i="3"/>
  <c r="N120" i="3" a="1"/>
  <c r="N120" i="3"/>
  <c r="N121" i="3" a="1"/>
  <c r="N121" i="3"/>
  <c r="N122" i="3" a="1"/>
  <c r="N122" i="3"/>
  <c r="N123" i="3" a="1"/>
  <c r="N123" i="3"/>
  <c r="N124" i="3" a="1"/>
  <c r="N124" i="3"/>
  <c r="N125" i="3" a="1"/>
  <c r="N125" i="3"/>
  <c r="N126" i="3" a="1"/>
  <c r="N126" i="3"/>
  <c r="N127" i="3" a="1"/>
  <c r="N127" i="3"/>
  <c r="N128" i="3" a="1"/>
  <c r="N128" i="3"/>
  <c r="N129" i="3" a="1"/>
  <c r="N129" i="3"/>
  <c r="N130" i="3" a="1"/>
  <c r="N130" i="3"/>
  <c r="N131" i="3" a="1"/>
  <c r="N131" i="3"/>
  <c r="N132" i="3" a="1"/>
  <c r="N132" i="3"/>
  <c r="N133" i="3" a="1"/>
  <c r="N133" i="3"/>
  <c r="N134" i="3" a="1"/>
  <c r="N134" i="3"/>
  <c r="N135" i="3" a="1"/>
  <c r="N135" i="3"/>
  <c r="N136" i="3" a="1"/>
  <c r="N136" i="3"/>
  <c r="N137" i="3" a="1"/>
  <c r="N137" i="3"/>
  <c r="N138" i="3" a="1"/>
  <c r="N138" i="3"/>
  <c r="N139" i="3" a="1"/>
  <c r="N139" i="3"/>
  <c r="N140" i="3" a="1"/>
  <c r="N140" i="3"/>
  <c r="N141" i="3" a="1"/>
  <c r="N141" i="3"/>
  <c r="N142" i="3" a="1"/>
  <c r="N142" i="3"/>
  <c r="N143" i="3" a="1"/>
  <c r="N143" i="3"/>
  <c r="N144" i="3" a="1"/>
  <c r="N144" i="3"/>
  <c r="N145" i="3" a="1"/>
  <c r="N145" i="3"/>
  <c r="N146" i="3" a="1"/>
  <c r="N146" i="3"/>
  <c r="N147" i="3" a="1"/>
  <c r="N147" i="3"/>
  <c r="N148" i="3" a="1"/>
  <c r="N148" i="3"/>
  <c r="N149" i="3" a="1"/>
  <c r="N149" i="3"/>
  <c r="N150" i="3" a="1"/>
  <c r="N150" i="3"/>
  <c r="N151" i="3" a="1"/>
  <c r="N151" i="3"/>
  <c r="N152" i="3" a="1"/>
  <c r="N152" i="3"/>
  <c r="N153" i="3" a="1"/>
  <c r="N153" i="3"/>
  <c r="N154" i="3" a="1"/>
  <c r="N154" i="3"/>
  <c r="N155" i="3" a="1"/>
  <c r="N155" i="3"/>
  <c r="N156" i="3" a="1"/>
  <c r="N156" i="3"/>
  <c r="N157" i="3" a="1"/>
  <c r="N157" i="3"/>
  <c r="N158" i="3" a="1"/>
  <c r="N158" i="3"/>
  <c r="N159" i="3" a="1"/>
  <c r="N159" i="3"/>
  <c r="N160" i="3" a="1"/>
  <c r="N160" i="3"/>
  <c r="N161" i="3" a="1"/>
  <c r="N161" i="3"/>
  <c r="N162" i="3" a="1"/>
  <c r="N162" i="3"/>
  <c r="N163" i="3" a="1"/>
  <c r="N163" i="3"/>
  <c r="N164" i="3" a="1"/>
  <c r="N164" i="3"/>
  <c r="N165" i="3" a="1"/>
  <c r="N165" i="3"/>
  <c r="N166" i="3" a="1"/>
  <c r="N166" i="3"/>
  <c r="N167" i="3" a="1"/>
  <c r="N167" i="3"/>
  <c r="N168" i="3" a="1"/>
  <c r="N168" i="3"/>
  <c r="N169" i="3" a="1"/>
  <c r="N169" i="3"/>
  <c r="N170" i="3" a="1"/>
  <c r="N170" i="3"/>
  <c r="N171" i="3" a="1"/>
  <c r="N171" i="3"/>
  <c r="N172" i="3" a="1"/>
  <c r="N172" i="3"/>
  <c r="N173" i="3" a="1"/>
  <c r="N173" i="3"/>
  <c r="N174" i="3" a="1"/>
  <c r="N174" i="3"/>
  <c r="N175" i="3" a="1"/>
  <c r="N175" i="3"/>
  <c r="N176" i="3" a="1"/>
  <c r="N176" i="3"/>
  <c r="N177" i="3" a="1"/>
  <c r="N177" i="3"/>
  <c r="N178" i="3" a="1"/>
  <c r="N178" i="3"/>
  <c r="N179" i="3" a="1"/>
  <c r="N179" i="3"/>
  <c r="N180" i="3" a="1"/>
  <c r="N180" i="3"/>
  <c r="N181" i="3" a="1"/>
  <c r="N181" i="3"/>
  <c r="N182" i="3" a="1"/>
  <c r="N182" i="3"/>
  <c r="N183" i="3" a="1"/>
  <c r="N183" i="3"/>
  <c r="N184" i="3" a="1"/>
  <c r="N184" i="3"/>
  <c r="N185" i="3" a="1"/>
  <c r="N185" i="3"/>
  <c r="N186" i="3" a="1"/>
  <c r="N186" i="3"/>
  <c r="N187" i="3" a="1"/>
  <c r="N187" i="3"/>
  <c r="N188" i="3" a="1"/>
  <c r="N188" i="3"/>
  <c r="N189" i="3" a="1"/>
  <c r="N189" i="3"/>
  <c r="N190" i="3" a="1"/>
  <c r="N190" i="3"/>
  <c r="N191" i="3" a="1"/>
  <c r="N191" i="3"/>
  <c r="N192" i="3" a="1"/>
  <c r="N192" i="3"/>
  <c r="N193" i="3" a="1"/>
  <c r="N193" i="3"/>
  <c r="N194" i="3" a="1"/>
  <c r="N194" i="3"/>
  <c r="N195" i="3" a="1"/>
  <c r="N195" i="3"/>
  <c r="N196" i="3" a="1"/>
  <c r="N196" i="3"/>
  <c r="N197" i="3" a="1"/>
  <c r="N197" i="3"/>
  <c r="N198" i="3" a="1"/>
  <c r="N198" i="3"/>
  <c r="N199" i="3" a="1"/>
  <c r="N199" i="3"/>
  <c r="N200" i="3" a="1"/>
  <c r="N200" i="3"/>
  <c r="N201" i="3" a="1"/>
  <c r="N201" i="3"/>
  <c r="N202" i="3" a="1"/>
  <c r="N202" i="3"/>
  <c r="N203" i="3" a="1"/>
  <c r="N203" i="3"/>
  <c r="N204" i="3" a="1"/>
  <c r="N204" i="3"/>
  <c r="N205" i="3" a="1"/>
  <c r="N205" i="3"/>
  <c r="N206" i="3" a="1"/>
  <c r="N206" i="3"/>
  <c r="N207" i="3" a="1"/>
  <c r="N207" i="3"/>
  <c r="N208" i="3" a="1"/>
  <c r="N208" i="3"/>
  <c r="N209" i="3" a="1"/>
  <c r="N209" i="3"/>
  <c r="N210" i="3" a="1"/>
  <c r="N210" i="3"/>
  <c r="N211" i="3" a="1"/>
  <c r="N211" i="3"/>
  <c r="N212" i="3" a="1"/>
  <c r="N212" i="3"/>
  <c r="N213" i="3" a="1"/>
  <c r="N213" i="3"/>
  <c r="N214" i="3" a="1"/>
  <c r="N214" i="3"/>
  <c r="N215" i="3" a="1"/>
  <c r="N215" i="3"/>
  <c r="N216" i="3" a="1"/>
  <c r="N216" i="3"/>
  <c r="N217" i="3" a="1"/>
  <c r="N217" i="3"/>
  <c r="N218" i="3" a="1"/>
  <c r="N218" i="3"/>
  <c r="N219" i="3" a="1"/>
  <c r="N219" i="3"/>
  <c r="N220" i="3" a="1"/>
  <c r="N220" i="3"/>
  <c r="N221" i="3" a="1"/>
  <c r="N221" i="3"/>
  <c r="N222" i="3" a="1"/>
  <c r="N222" i="3"/>
  <c r="N223" i="3" a="1"/>
  <c r="N223" i="3"/>
  <c r="N224" i="3" a="1"/>
  <c r="N224" i="3"/>
  <c r="N225" i="3" a="1"/>
  <c r="N225" i="3"/>
  <c r="N226" i="3" a="1"/>
  <c r="N226" i="3"/>
  <c r="N227" i="3" a="1"/>
  <c r="N227" i="3"/>
  <c r="N228" i="3" a="1"/>
  <c r="N228" i="3"/>
  <c r="N229" i="3" a="1"/>
  <c r="N229" i="3"/>
  <c r="N230" i="3" a="1"/>
  <c r="N230" i="3"/>
  <c r="N231" i="3" a="1"/>
  <c r="N231" i="3"/>
  <c r="N232" i="3" a="1"/>
  <c r="N232" i="3"/>
  <c r="N233" i="3" a="1"/>
  <c r="N233" i="3"/>
  <c r="N234" i="3" a="1"/>
  <c r="N234" i="3"/>
  <c r="N235" i="3" a="1"/>
  <c r="N235" i="3"/>
  <c r="N236" i="3" a="1"/>
  <c r="N236" i="3"/>
  <c r="N237" i="3" a="1"/>
  <c r="N237" i="3"/>
  <c r="N238" i="3" a="1"/>
  <c r="N238" i="3"/>
  <c r="N239" i="3" a="1"/>
  <c r="N239" i="3"/>
  <c r="N240" i="3" a="1"/>
  <c r="N240" i="3"/>
  <c r="N241" i="3" a="1"/>
  <c r="N241" i="3"/>
  <c r="N242" i="3" a="1"/>
  <c r="N242" i="3"/>
  <c r="N243" i="3" a="1"/>
  <c r="N243" i="3"/>
  <c r="N244" i="3" a="1"/>
  <c r="N244" i="3"/>
  <c r="N245" i="3" a="1"/>
  <c r="N245" i="3"/>
  <c r="N246" i="3" a="1"/>
  <c r="N246" i="3"/>
  <c r="N247" i="3" a="1"/>
  <c r="N247" i="3"/>
  <c r="N248" i="3" a="1"/>
  <c r="N248" i="3"/>
  <c r="N249" i="3" a="1"/>
  <c r="N249" i="3"/>
  <c r="N250" i="3" a="1"/>
  <c r="N250" i="3"/>
  <c r="N251" i="3" a="1"/>
  <c r="N251" i="3"/>
  <c r="N252" i="3" a="1"/>
  <c r="N252" i="3"/>
  <c r="N253" i="3" a="1"/>
  <c r="N253" i="3"/>
  <c r="N254" i="3" a="1"/>
  <c r="N254" i="3"/>
  <c r="N255" i="3" a="1"/>
  <c r="N255" i="3"/>
  <c r="N256" i="3" a="1"/>
  <c r="N256" i="3"/>
  <c r="N257" i="3" a="1"/>
  <c r="N257" i="3"/>
  <c r="N258" i="3" a="1"/>
  <c r="N258" i="3"/>
  <c r="N259" i="3" a="1"/>
  <c r="N259" i="3"/>
  <c r="N260" i="3" a="1"/>
  <c r="N260" i="3"/>
  <c r="N261" i="3" a="1"/>
  <c r="N261" i="3"/>
  <c r="N262" i="3" a="1"/>
  <c r="N262" i="3"/>
  <c r="N263" i="3" a="1"/>
  <c r="N263" i="3"/>
  <c r="N264" i="3" a="1"/>
  <c r="N264" i="3"/>
  <c r="N265" i="3" a="1"/>
  <c r="N265" i="3"/>
  <c r="N266" i="3" a="1"/>
  <c r="N266" i="3"/>
  <c r="N267" i="3" a="1"/>
  <c r="N267" i="3"/>
  <c r="N268" i="3" a="1"/>
  <c r="N268" i="3"/>
  <c r="N269" i="3" a="1"/>
  <c r="N269" i="3"/>
  <c r="N270" i="3" a="1"/>
  <c r="N270" i="3"/>
  <c r="N271" i="3" a="1"/>
  <c r="N271" i="3"/>
  <c r="N272" i="3" a="1"/>
  <c r="N272" i="3"/>
  <c r="N273" i="3" a="1"/>
  <c r="N273" i="3"/>
  <c r="N274" i="3" a="1"/>
  <c r="N274" i="3"/>
  <c r="N275" i="3" a="1"/>
  <c r="N275" i="3"/>
  <c r="N276" i="3" a="1"/>
  <c r="N276" i="3"/>
  <c r="N277" i="3" a="1"/>
  <c r="N277" i="3"/>
  <c r="N278" i="3" a="1"/>
  <c r="N278" i="3"/>
  <c r="N279" i="3" a="1"/>
  <c r="N279" i="3"/>
  <c r="N280" i="3" a="1"/>
  <c r="N280" i="3"/>
  <c r="N281" i="3" a="1"/>
  <c r="N281" i="3"/>
  <c r="N282" i="3" a="1"/>
  <c r="N282" i="3"/>
  <c r="N283" i="3" a="1"/>
  <c r="N283" i="3"/>
  <c r="N284" i="3" a="1"/>
  <c r="N284" i="3"/>
  <c r="N285" i="3" a="1"/>
  <c r="N285" i="3"/>
  <c r="N286" i="3" a="1"/>
  <c r="N286" i="3"/>
  <c r="N287" i="3" a="1"/>
  <c r="N287" i="3"/>
  <c r="N288" i="3" a="1"/>
  <c r="N288" i="3"/>
  <c r="N289" i="3" a="1"/>
  <c r="N289" i="3"/>
  <c r="N290" i="3" a="1"/>
  <c r="N290" i="3"/>
  <c r="N291" i="3" a="1"/>
  <c r="N291" i="3"/>
  <c r="N292" i="3" a="1"/>
  <c r="N292" i="3"/>
  <c r="N293" i="3" a="1"/>
  <c r="N293" i="3"/>
  <c r="N294" i="3" a="1"/>
  <c r="N294" i="3"/>
  <c r="N295" i="3" a="1"/>
  <c r="N295" i="3"/>
  <c r="N296" i="3" a="1"/>
  <c r="N296" i="3"/>
  <c r="N297" i="3" a="1"/>
  <c r="N297" i="3"/>
  <c r="N298" i="3" a="1"/>
  <c r="N298" i="3"/>
  <c r="N299" i="3" a="1"/>
  <c r="N299" i="3"/>
  <c r="N300" i="3" a="1"/>
  <c r="N300" i="3"/>
  <c r="N301" i="3" a="1"/>
  <c r="N301" i="3"/>
  <c r="N302" i="3" a="1"/>
  <c r="N302" i="3"/>
  <c r="N303" i="3" a="1"/>
  <c r="N303" i="3"/>
  <c r="N304" i="3" a="1"/>
  <c r="N304" i="3"/>
  <c r="N305" i="3" a="1"/>
  <c r="N305" i="3"/>
  <c r="N306" i="3" a="1"/>
  <c r="N306" i="3"/>
  <c r="N307" i="3" a="1"/>
  <c r="N307" i="3"/>
  <c r="N308" i="3" a="1"/>
  <c r="N308" i="3"/>
  <c r="N309" i="3" a="1"/>
  <c r="N309" i="3"/>
  <c r="N310" i="3" a="1"/>
  <c r="N310" i="3"/>
  <c r="N311" i="3" a="1"/>
  <c r="N311" i="3"/>
  <c r="N312" i="3" a="1"/>
  <c r="N312" i="3"/>
  <c r="N313" i="3" a="1"/>
  <c r="N313" i="3"/>
  <c r="N314" i="3" a="1"/>
  <c r="N314" i="3"/>
  <c r="N315" i="3" a="1"/>
  <c r="N315" i="3"/>
  <c r="N316" i="3" a="1"/>
  <c r="N316" i="3"/>
  <c r="N317" i="3" a="1"/>
  <c r="N317" i="3"/>
  <c r="N318" i="3" a="1"/>
  <c r="N318" i="3"/>
  <c r="N319" i="3" a="1"/>
  <c r="N319" i="3"/>
  <c r="N320" i="3" a="1"/>
  <c r="N320" i="3"/>
  <c r="N321" i="3" a="1"/>
  <c r="N321" i="3"/>
  <c r="N322" i="3" a="1"/>
  <c r="N322" i="3"/>
  <c r="N323" i="3" a="1"/>
  <c r="N323" i="3"/>
  <c r="N324" i="3" a="1"/>
  <c r="N324" i="3"/>
  <c r="N325" i="3" a="1"/>
  <c r="N325" i="3"/>
  <c r="N326" i="3" a="1"/>
  <c r="N326" i="3"/>
  <c r="N327" i="3" a="1"/>
  <c r="N327" i="3"/>
  <c r="N328" i="3" a="1"/>
  <c r="N328" i="3"/>
  <c r="N329" i="3" a="1"/>
  <c r="N329" i="3"/>
  <c r="N330" i="3" a="1"/>
  <c r="N330" i="3"/>
  <c r="N331" i="3" a="1"/>
  <c r="N331" i="3"/>
  <c r="N332" i="3" a="1"/>
  <c r="N332" i="3"/>
  <c r="N333" i="3" a="1"/>
  <c r="N333" i="3"/>
  <c r="N334" i="3" a="1"/>
  <c r="N334" i="3"/>
  <c r="N335" i="3" a="1"/>
  <c r="N335" i="3"/>
  <c r="N336" i="3" a="1"/>
  <c r="N336" i="3"/>
  <c r="N337" i="3" a="1"/>
  <c r="N337" i="3"/>
  <c r="N338" i="3" a="1"/>
  <c r="N338" i="3"/>
  <c r="N339" i="3" a="1"/>
  <c r="N339" i="3"/>
  <c r="N340" i="3" a="1"/>
  <c r="N340" i="3"/>
  <c r="N341" i="3" a="1"/>
  <c r="N341" i="3"/>
  <c r="N342" i="3" a="1"/>
  <c r="N342" i="3"/>
  <c r="N343" i="3" a="1"/>
  <c r="N343" i="3"/>
  <c r="N344" i="3" a="1"/>
  <c r="N344" i="3"/>
  <c r="N345" i="3" a="1"/>
  <c r="N345" i="3"/>
  <c r="N346" i="3" a="1"/>
  <c r="N346" i="3"/>
  <c r="N347" i="3" a="1"/>
  <c r="N347" i="3"/>
  <c r="N348" i="3" a="1"/>
  <c r="N348" i="3"/>
  <c r="N349" i="3" a="1"/>
  <c r="N349" i="3"/>
  <c r="N350" i="3" a="1"/>
  <c r="N350" i="3"/>
  <c r="N351" i="3" a="1"/>
  <c r="N351" i="3"/>
  <c r="N352" i="3" a="1"/>
  <c r="N352" i="3"/>
  <c r="N353" i="3" a="1"/>
  <c r="N353" i="3"/>
  <c r="N354" i="3" a="1"/>
  <c r="N354" i="3"/>
  <c r="N355" i="3" a="1"/>
  <c r="N355" i="3"/>
  <c r="N356" i="3" a="1"/>
  <c r="N356" i="3"/>
  <c r="N357" i="3" a="1"/>
  <c r="N357" i="3"/>
  <c r="N358" i="3" a="1"/>
  <c r="N358" i="3"/>
  <c r="N359" i="3" a="1"/>
  <c r="N359" i="3"/>
  <c r="N360" i="3" a="1"/>
  <c r="N360" i="3"/>
  <c r="N361" i="3" a="1"/>
  <c r="N361" i="3"/>
  <c r="N362" i="3" a="1"/>
  <c r="N362" i="3"/>
  <c r="N363" i="3" a="1"/>
  <c r="N363" i="3"/>
  <c r="N364" i="3" a="1"/>
  <c r="N364" i="3"/>
  <c r="N365" i="3" a="1"/>
  <c r="N365" i="3"/>
  <c r="N366" i="3" a="1"/>
  <c r="N366" i="3"/>
  <c r="N367" i="3" a="1"/>
  <c r="N367" i="3"/>
  <c r="N368" i="3" a="1"/>
  <c r="N368" i="3"/>
  <c r="N369" i="3" a="1"/>
  <c r="N369" i="3"/>
  <c r="N370" i="3" a="1"/>
  <c r="N370" i="3"/>
  <c r="N371" i="3" a="1"/>
  <c r="N371" i="3"/>
  <c r="N372" i="3" a="1"/>
  <c r="N372" i="3"/>
  <c r="N373" i="3" a="1"/>
  <c r="N373" i="3"/>
  <c r="N374" i="3" a="1"/>
  <c r="N374" i="3"/>
  <c r="N375" i="3" a="1"/>
  <c r="N375" i="3"/>
  <c r="N376" i="3" a="1"/>
  <c r="N376" i="3"/>
  <c r="N377" i="3" a="1"/>
  <c r="N377" i="3"/>
  <c r="N378" i="3" a="1"/>
  <c r="N378" i="3"/>
  <c r="N379" i="3" a="1"/>
  <c r="N379" i="3"/>
  <c r="N380" i="3" a="1"/>
  <c r="N380" i="3"/>
  <c r="N381" i="3" a="1"/>
  <c r="N381" i="3"/>
  <c r="N382" i="3" a="1"/>
  <c r="N382" i="3"/>
  <c r="N383" i="3" a="1"/>
  <c r="N383" i="3"/>
  <c r="N384" i="3" a="1"/>
  <c r="N384" i="3"/>
  <c r="N385" i="3" a="1"/>
  <c r="N385" i="3"/>
  <c r="N386" i="3" a="1"/>
  <c r="N386" i="3"/>
  <c r="N387" i="3" a="1"/>
  <c r="N387" i="3"/>
  <c r="N388" i="3" a="1"/>
  <c r="N388" i="3"/>
  <c r="N389" i="3" a="1"/>
  <c r="N389" i="3"/>
  <c r="N390" i="3" a="1"/>
  <c r="N390" i="3"/>
  <c r="N391" i="3" a="1"/>
  <c r="N391" i="3"/>
  <c r="N392" i="3" a="1"/>
  <c r="N392" i="3"/>
  <c r="N393" i="3" a="1"/>
  <c r="N393" i="3"/>
  <c r="N394" i="3" a="1"/>
  <c r="N394" i="3"/>
  <c r="N395" i="3" a="1"/>
  <c r="N395" i="3"/>
  <c r="N396" i="3" a="1"/>
  <c r="N396" i="3"/>
  <c r="N397" i="3" a="1"/>
  <c r="N397" i="3"/>
  <c r="N398" i="3" a="1"/>
  <c r="N398" i="3"/>
  <c r="N399" i="3" a="1"/>
  <c r="N399" i="3"/>
  <c r="N400" i="3" a="1"/>
  <c r="N400" i="3"/>
  <c r="N401" i="3" a="1"/>
  <c r="N401" i="3"/>
  <c r="N402" i="3" a="1"/>
  <c r="N402" i="3"/>
  <c r="N403" i="3" a="1"/>
  <c r="N403" i="3"/>
  <c r="N404" i="3" a="1"/>
  <c r="N404" i="3"/>
  <c r="N405" i="3" a="1"/>
  <c r="N405" i="3"/>
  <c r="N406" i="3" a="1"/>
  <c r="N406" i="3"/>
  <c r="N407" i="3" a="1"/>
  <c r="N407" i="3"/>
  <c r="N408" i="3" a="1"/>
  <c r="N408" i="3"/>
  <c r="N409" i="3" a="1"/>
  <c r="N409" i="3"/>
  <c r="N410" i="3" a="1"/>
  <c r="N410" i="3"/>
  <c r="N411" i="3" a="1"/>
  <c r="N411" i="3"/>
  <c r="N412" i="3" a="1"/>
  <c r="N412" i="3"/>
  <c r="N413" i="3" a="1"/>
  <c r="N413" i="3"/>
  <c r="N414" i="3" a="1"/>
  <c r="N414" i="3"/>
  <c r="N415" i="3" a="1"/>
  <c r="N415" i="3"/>
  <c r="N416" i="3" a="1"/>
  <c r="N416" i="3"/>
  <c r="N417" i="3" a="1"/>
  <c r="N417" i="3"/>
  <c r="N418" i="3" a="1"/>
  <c r="N418" i="3"/>
  <c r="N419" i="3" a="1"/>
  <c r="N419" i="3"/>
  <c r="N420" i="3" a="1"/>
  <c r="N420" i="3"/>
  <c r="N421" i="3" a="1"/>
  <c r="N421" i="3"/>
  <c r="N422" i="3" a="1"/>
  <c r="N422" i="3"/>
  <c r="N423" i="3" a="1"/>
  <c r="N423" i="3"/>
  <c r="N424" i="3" a="1"/>
  <c r="N424" i="3"/>
  <c r="N425" i="3" a="1"/>
  <c r="N425" i="3"/>
  <c r="N426" i="3" a="1"/>
  <c r="N426" i="3"/>
  <c r="N427" i="3" a="1"/>
  <c r="N427" i="3"/>
  <c r="N428" i="3" a="1"/>
  <c r="N428" i="3"/>
  <c r="N429" i="3" a="1"/>
  <c r="N429" i="3"/>
  <c r="N430" i="3" a="1"/>
  <c r="N430" i="3"/>
  <c r="N431" i="3" a="1"/>
  <c r="N431" i="3"/>
  <c r="N432" i="3" a="1"/>
  <c r="N432" i="3"/>
  <c r="N433" i="3" a="1"/>
  <c r="N433" i="3"/>
  <c r="N434" i="3" a="1"/>
  <c r="N434" i="3"/>
  <c r="N435" i="3" a="1"/>
  <c r="N435" i="3"/>
  <c r="N436" i="3" a="1"/>
  <c r="N436" i="3"/>
  <c r="N437" i="3" a="1"/>
  <c r="N437" i="3"/>
  <c r="N438" i="3" a="1"/>
  <c r="N438" i="3"/>
  <c r="N439" i="3" a="1"/>
  <c r="N439" i="3"/>
  <c r="N440" i="3" a="1"/>
  <c r="N440" i="3"/>
  <c r="N441" i="3" a="1"/>
  <c r="N441" i="3"/>
  <c r="N442" i="3" a="1"/>
  <c r="N442" i="3"/>
  <c r="N443" i="3" a="1"/>
  <c r="N443" i="3"/>
  <c r="N444" i="3" a="1"/>
  <c r="N444" i="3"/>
  <c r="N445" i="3" a="1"/>
  <c r="N445" i="3"/>
  <c r="N446" i="3" a="1"/>
  <c r="N446" i="3"/>
  <c r="N447" i="3" a="1"/>
  <c r="N447" i="3"/>
  <c r="N448" i="3" a="1"/>
  <c r="N448" i="3"/>
  <c r="N449" i="3" a="1"/>
  <c r="N449" i="3"/>
  <c r="N450" i="3" a="1"/>
  <c r="N450" i="3"/>
  <c r="N451" i="3" a="1"/>
  <c r="N451" i="3"/>
  <c r="N452" i="3" a="1"/>
  <c r="N452" i="3"/>
  <c r="N453" i="3" a="1"/>
  <c r="N453" i="3"/>
  <c r="N454" i="3" a="1"/>
  <c r="N454" i="3"/>
  <c r="N455" i="3" a="1"/>
  <c r="N455" i="3"/>
  <c r="N456" i="3" a="1"/>
  <c r="N456" i="3"/>
  <c r="N457" i="3" a="1"/>
  <c r="N457" i="3"/>
  <c r="N458" i="3" a="1"/>
  <c r="N458" i="3"/>
  <c r="N459" i="3" a="1"/>
  <c r="N459" i="3"/>
  <c r="N460" i="3" a="1"/>
  <c r="N460" i="3"/>
  <c r="N461" i="3" a="1"/>
  <c r="N461" i="3"/>
  <c r="N462" i="3" a="1"/>
  <c r="N462" i="3"/>
  <c r="N463" i="3" a="1"/>
  <c r="N463" i="3"/>
  <c r="N464" i="3" a="1"/>
  <c r="N464" i="3"/>
  <c r="N465" i="3" a="1"/>
  <c r="N465" i="3"/>
  <c r="N466" i="3" a="1"/>
  <c r="N466" i="3"/>
  <c r="N467" i="3" a="1"/>
  <c r="N467" i="3"/>
  <c r="N468" i="3" a="1"/>
  <c r="N468" i="3"/>
  <c r="N469" i="3" a="1"/>
  <c r="N469" i="3"/>
  <c r="N470" i="3" a="1"/>
  <c r="N470" i="3"/>
  <c r="N471" i="3" a="1"/>
  <c r="N471" i="3"/>
  <c r="N472" i="3" a="1"/>
  <c r="N472" i="3"/>
  <c r="N473" i="3" a="1"/>
  <c r="N473" i="3"/>
  <c r="N474" i="3" a="1"/>
  <c r="N474" i="3"/>
  <c r="N475" i="3" a="1"/>
  <c r="N475" i="3"/>
  <c r="N476" i="3" a="1"/>
  <c r="N476" i="3"/>
  <c r="N477" i="3" a="1"/>
  <c r="N477" i="3"/>
  <c r="N478" i="3" a="1"/>
  <c r="N478" i="3"/>
  <c r="N479" i="3" a="1"/>
  <c r="N479" i="3"/>
  <c r="N480" i="3" a="1"/>
  <c r="N480" i="3"/>
  <c r="N481" i="3" a="1"/>
  <c r="N481" i="3"/>
  <c r="N482" i="3" a="1"/>
  <c r="N482" i="3"/>
  <c r="N483" i="3" a="1"/>
  <c r="N483" i="3"/>
  <c r="N484" i="3" a="1"/>
  <c r="N484" i="3"/>
  <c r="N485" i="3" a="1"/>
  <c r="N485" i="3"/>
  <c r="N486" i="3" a="1"/>
  <c r="N486" i="3"/>
  <c r="N487" i="3" a="1"/>
  <c r="N487" i="3"/>
  <c r="N488" i="3" a="1"/>
  <c r="N488" i="3"/>
  <c r="N489" i="3" a="1"/>
  <c r="N489" i="3"/>
  <c r="N490" i="3" a="1"/>
  <c r="N490" i="3"/>
  <c r="N491" i="3" a="1"/>
  <c r="N491" i="3"/>
  <c r="N492" i="3" a="1"/>
  <c r="N492" i="3"/>
  <c r="N493" i="3" a="1"/>
  <c r="N493" i="3"/>
  <c r="N494" i="3" a="1"/>
  <c r="N494" i="3"/>
  <c r="N495" i="3" a="1"/>
  <c r="N495" i="3"/>
  <c r="N496" i="3" a="1"/>
  <c r="N496" i="3"/>
  <c r="N497" i="3" a="1"/>
  <c r="N497" i="3"/>
  <c r="N498" i="3" a="1"/>
  <c r="N498" i="3"/>
  <c r="N499" i="3" a="1"/>
  <c r="N499" i="3"/>
  <c r="N500" i="3" a="1"/>
  <c r="N500" i="3"/>
  <c r="N501" i="3" a="1"/>
  <c r="N501" i="3"/>
  <c r="N502" i="3" a="1"/>
  <c r="N502" i="3"/>
  <c r="N503" i="3" a="1"/>
  <c r="N503" i="3"/>
  <c r="N504" i="3" a="1"/>
  <c r="N504" i="3"/>
  <c r="N505" i="3" a="1"/>
  <c r="N505" i="3"/>
  <c r="N506" i="3" a="1"/>
  <c r="N506" i="3"/>
  <c r="N507" i="3" a="1"/>
  <c r="N507" i="3"/>
  <c r="N508" i="3" a="1"/>
  <c r="N508" i="3"/>
  <c r="N509" i="3" a="1"/>
  <c r="N509" i="3"/>
  <c r="N3" i="3" a="1"/>
  <c r="N3" i="3"/>
  <c r="J509" i="3"/>
  <c r="H4" i="3"/>
  <c r="H5" i="3"/>
  <c r="H6" i="3"/>
  <c r="H7" i="3"/>
  <c r="H8" i="3"/>
  <c r="H9" i="3"/>
  <c r="H10" i="3"/>
  <c r="H11" i="3"/>
  <c r="H12" i="3"/>
  <c r="H13" i="3"/>
  <c r="H14" i="3"/>
  <c r="H15" i="3"/>
  <c r="H16" i="3"/>
  <c r="H17" i="3"/>
  <c r="H18" i="3"/>
  <c r="H19" i="3"/>
  <c r="H20" i="3"/>
  <c r="H21" i="3"/>
  <c r="H22" i="3"/>
  <c r="H23" i="3"/>
  <c r="H24" i="3"/>
  <c r="H25" i="3"/>
  <c r="H26" i="3"/>
  <c r="H27" i="3"/>
  <c r="H28" i="3"/>
  <c r="H29" i="3"/>
  <c r="H30" i="3"/>
  <c r="H31" i="3"/>
  <c r="H32" i="3"/>
  <c r="H33" i="3"/>
  <c r="H34" i="3"/>
  <c r="H35" i="3"/>
  <c r="H36" i="3"/>
  <c r="H37" i="3"/>
  <c r="H38" i="3"/>
  <c r="H39" i="3"/>
  <c r="H40" i="3"/>
  <c r="H41" i="3"/>
  <c r="H42" i="3"/>
  <c r="H43" i="3"/>
  <c r="H44" i="3"/>
  <c r="H45" i="3"/>
  <c r="H46" i="3"/>
  <c r="H47" i="3"/>
  <c r="H48" i="3"/>
  <c r="H49" i="3"/>
  <c r="H50" i="3"/>
  <c r="H51" i="3"/>
  <c r="H52" i="3"/>
  <c r="H53" i="3"/>
  <c r="H54" i="3"/>
  <c r="H55" i="3"/>
  <c r="H56" i="3"/>
  <c r="H57" i="3"/>
  <c r="H58" i="3"/>
  <c r="H59" i="3"/>
  <c r="H60" i="3"/>
  <c r="H61" i="3"/>
  <c r="H62" i="3"/>
  <c r="H63" i="3"/>
  <c r="H64" i="3"/>
  <c r="H65" i="3"/>
  <c r="H66" i="3"/>
  <c r="H67" i="3"/>
  <c r="H68" i="3"/>
  <c r="H69" i="3"/>
  <c r="H70" i="3"/>
  <c r="H71" i="3"/>
  <c r="H72" i="3"/>
  <c r="H73" i="3"/>
  <c r="H74" i="3"/>
  <c r="H75" i="3"/>
  <c r="H76" i="3"/>
  <c r="H77" i="3"/>
  <c r="H78" i="3"/>
  <c r="H79" i="3"/>
  <c r="H80" i="3"/>
  <c r="H81" i="3"/>
  <c r="H82" i="3"/>
  <c r="H83" i="3"/>
  <c r="H84" i="3"/>
  <c r="H85" i="3"/>
  <c r="H86" i="3"/>
  <c r="H87" i="3"/>
  <c r="H88" i="3"/>
  <c r="H89" i="3"/>
  <c r="H90" i="3"/>
  <c r="H91" i="3"/>
  <c r="H92" i="3"/>
  <c r="H93" i="3"/>
  <c r="H94" i="3"/>
  <c r="H95" i="3"/>
  <c r="H96" i="3"/>
  <c r="H97" i="3"/>
  <c r="H98" i="3"/>
  <c r="H99" i="3"/>
  <c r="H100" i="3"/>
  <c r="H101" i="3"/>
  <c r="H102" i="3"/>
  <c r="H103" i="3"/>
  <c r="H104" i="3"/>
  <c r="H105" i="3"/>
  <c r="H106" i="3"/>
  <c r="H107" i="3"/>
  <c r="H108" i="3"/>
  <c r="H109" i="3"/>
  <c r="H110" i="3"/>
  <c r="H111" i="3"/>
  <c r="H112" i="3"/>
  <c r="H113" i="3"/>
  <c r="H114" i="3"/>
  <c r="H115" i="3"/>
  <c r="H116" i="3"/>
  <c r="H117" i="3"/>
  <c r="H118" i="3"/>
  <c r="H119" i="3"/>
  <c r="H120" i="3"/>
  <c r="H121" i="3"/>
  <c r="H122" i="3"/>
  <c r="H123" i="3"/>
  <c r="H124" i="3"/>
  <c r="H125" i="3"/>
  <c r="H126" i="3"/>
  <c r="H127" i="3"/>
  <c r="H128" i="3"/>
  <c r="H129" i="3"/>
  <c r="H130" i="3"/>
  <c r="H131" i="3"/>
  <c r="H132" i="3"/>
  <c r="H133" i="3"/>
  <c r="H134" i="3"/>
  <c r="H135" i="3"/>
  <c r="H136" i="3"/>
  <c r="H137" i="3"/>
  <c r="H138" i="3"/>
  <c r="H139" i="3"/>
  <c r="H140" i="3"/>
  <c r="H141" i="3"/>
  <c r="H142" i="3"/>
  <c r="H143" i="3"/>
  <c r="H144" i="3"/>
  <c r="H145" i="3"/>
  <c r="H146" i="3"/>
  <c r="H147" i="3"/>
  <c r="H148" i="3"/>
  <c r="H149" i="3"/>
  <c r="H150" i="3"/>
  <c r="H151" i="3"/>
  <c r="H152" i="3"/>
  <c r="H153" i="3"/>
  <c r="H154" i="3"/>
  <c r="H155" i="3"/>
  <c r="H156" i="3"/>
  <c r="H157" i="3"/>
  <c r="H158" i="3"/>
  <c r="H159" i="3"/>
  <c r="H160" i="3"/>
  <c r="H161" i="3"/>
  <c r="H162" i="3"/>
  <c r="H163" i="3"/>
  <c r="H164" i="3"/>
  <c r="H165" i="3"/>
  <c r="H166" i="3"/>
  <c r="H167" i="3"/>
  <c r="H168" i="3"/>
  <c r="H169" i="3"/>
  <c r="H170" i="3"/>
  <c r="H171" i="3"/>
  <c r="H172" i="3"/>
  <c r="H173" i="3"/>
  <c r="H174" i="3"/>
  <c r="H175" i="3"/>
  <c r="H176" i="3"/>
  <c r="H177" i="3"/>
  <c r="H178" i="3"/>
  <c r="H179" i="3"/>
  <c r="H180" i="3"/>
  <c r="H181" i="3"/>
  <c r="H182" i="3"/>
  <c r="H183" i="3"/>
  <c r="H184" i="3"/>
  <c r="H185" i="3"/>
  <c r="H186" i="3"/>
  <c r="H187" i="3"/>
  <c r="H188" i="3"/>
  <c r="H189" i="3"/>
  <c r="H190" i="3"/>
  <c r="H191" i="3"/>
  <c r="H192" i="3"/>
  <c r="H193" i="3"/>
  <c r="H194" i="3"/>
  <c r="H195" i="3"/>
  <c r="H196" i="3"/>
  <c r="H197" i="3"/>
  <c r="H198" i="3"/>
  <c r="H199" i="3"/>
  <c r="H200" i="3"/>
  <c r="H201" i="3"/>
  <c r="H202" i="3"/>
  <c r="H203" i="3"/>
  <c r="H204" i="3"/>
  <c r="H205" i="3"/>
  <c r="H206" i="3"/>
  <c r="H207" i="3"/>
  <c r="H208" i="3"/>
  <c r="H209" i="3"/>
  <c r="H210" i="3"/>
  <c r="H211" i="3"/>
  <c r="H212" i="3"/>
  <c r="H213" i="3"/>
  <c r="H214" i="3"/>
  <c r="H215" i="3"/>
  <c r="H216" i="3"/>
  <c r="H217" i="3"/>
  <c r="H218" i="3"/>
  <c r="H219" i="3"/>
  <c r="H220" i="3"/>
  <c r="H221" i="3"/>
  <c r="H222" i="3"/>
  <c r="H223" i="3"/>
  <c r="H224" i="3"/>
  <c r="H225" i="3"/>
  <c r="H226" i="3"/>
  <c r="H227" i="3"/>
  <c r="H228" i="3"/>
  <c r="H229" i="3"/>
  <c r="H230" i="3"/>
  <c r="H231" i="3"/>
  <c r="H232" i="3"/>
  <c r="H233" i="3"/>
  <c r="H234" i="3"/>
  <c r="H235" i="3"/>
  <c r="H236" i="3"/>
  <c r="H237" i="3"/>
  <c r="H238" i="3"/>
  <c r="H239" i="3"/>
  <c r="H240" i="3"/>
  <c r="H241" i="3"/>
  <c r="H242" i="3"/>
  <c r="H243" i="3"/>
  <c r="H244" i="3"/>
  <c r="H245" i="3"/>
  <c r="H246" i="3"/>
  <c r="H247" i="3"/>
  <c r="H248" i="3"/>
  <c r="H249" i="3"/>
  <c r="H250" i="3"/>
  <c r="H251" i="3"/>
  <c r="H252" i="3"/>
  <c r="H253" i="3"/>
  <c r="H254" i="3"/>
  <c r="H255" i="3"/>
  <c r="H256" i="3"/>
  <c r="H257" i="3"/>
  <c r="H258" i="3"/>
  <c r="H259" i="3"/>
  <c r="H260" i="3"/>
  <c r="H261" i="3"/>
  <c r="H262" i="3"/>
  <c r="H263" i="3"/>
  <c r="H264" i="3"/>
  <c r="H265" i="3"/>
  <c r="H266" i="3"/>
  <c r="H267" i="3"/>
  <c r="H268" i="3"/>
  <c r="H269" i="3"/>
  <c r="H270" i="3"/>
  <c r="H271" i="3"/>
  <c r="H272" i="3"/>
  <c r="H273" i="3"/>
  <c r="H274" i="3"/>
  <c r="H275" i="3"/>
  <c r="H276" i="3"/>
  <c r="H277" i="3"/>
  <c r="H278" i="3"/>
  <c r="H279" i="3"/>
  <c r="H280" i="3"/>
  <c r="H281" i="3"/>
  <c r="H282" i="3"/>
  <c r="H283" i="3"/>
  <c r="H284" i="3"/>
  <c r="H285" i="3"/>
  <c r="H286" i="3"/>
  <c r="H287" i="3"/>
  <c r="H288" i="3"/>
  <c r="H289" i="3"/>
  <c r="H290" i="3"/>
  <c r="H291" i="3"/>
  <c r="H292" i="3"/>
  <c r="H293" i="3"/>
  <c r="H294" i="3"/>
  <c r="H295" i="3"/>
  <c r="H296" i="3"/>
  <c r="H297" i="3"/>
  <c r="H298" i="3"/>
  <c r="H299" i="3"/>
  <c r="H300" i="3"/>
  <c r="H301" i="3"/>
  <c r="H302" i="3"/>
  <c r="H303" i="3"/>
  <c r="H304" i="3"/>
  <c r="H305" i="3"/>
  <c r="H306" i="3"/>
  <c r="H307" i="3"/>
  <c r="H308" i="3"/>
  <c r="H309" i="3"/>
  <c r="H310" i="3"/>
  <c r="H311" i="3"/>
  <c r="H312" i="3"/>
  <c r="H313" i="3"/>
  <c r="H314" i="3"/>
  <c r="H315" i="3"/>
  <c r="H316" i="3"/>
  <c r="H317" i="3"/>
  <c r="H318" i="3"/>
  <c r="H319" i="3"/>
  <c r="H320" i="3"/>
  <c r="H321" i="3"/>
  <c r="H322" i="3"/>
  <c r="H323" i="3"/>
  <c r="H324" i="3"/>
  <c r="H325" i="3"/>
  <c r="H326" i="3"/>
  <c r="H327" i="3"/>
  <c r="H328" i="3"/>
  <c r="H329" i="3"/>
  <c r="H330" i="3"/>
  <c r="H331" i="3"/>
  <c r="H332" i="3"/>
  <c r="H333" i="3"/>
  <c r="H334" i="3"/>
  <c r="H335" i="3"/>
  <c r="H336" i="3"/>
  <c r="H337" i="3"/>
  <c r="H338" i="3"/>
  <c r="H339" i="3"/>
  <c r="H340" i="3"/>
  <c r="H341" i="3"/>
  <c r="H342" i="3"/>
  <c r="H343" i="3"/>
  <c r="H344" i="3"/>
  <c r="H345" i="3"/>
  <c r="H346" i="3"/>
  <c r="H347" i="3"/>
  <c r="H348" i="3"/>
  <c r="H349" i="3"/>
  <c r="H350" i="3"/>
  <c r="H351" i="3"/>
  <c r="H352" i="3"/>
  <c r="H353" i="3"/>
  <c r="H354" i="3"/>
  <c r="H355" i="3"/>
  <c r="H356" i="3"/>
  <c r="H357" i="3"/>
  <c r="H358" i="3"/>
  <c r="H359" i="3"/>
  <c r="H360" i="3"/>
  <c r="H361" i="3"/>
  <c r="H362" i="3"/>
  <c r="H363" i="3"/>
  <c r="H364" i="3"/>
  <c r="H365" i="3"/>
  <c r="H366" i="3"/>
  <c r="H367" i="3"/>
  <c r="H368" i="3"/>
  <c r="H369" i="3"/>
  <c r="H370" i="3"/>
  <c r="H371" i="3"/>
  <c r="H372" i="3"/>
  <c r="H373" i="3"/>
  <c r="H374" i="3"/>
  <c r="H375" i="3"/>
  <c r="H376" i="3"/>
  <c r="H377" i="3"/>
  <c r="H378" i="3"/>
  <c r="H379" i="3"/>
  <c r="H380" i="3"/>
  <c r="H381" i="3"/>
  <c r="H382" i="3"/>
  <c r="H383" i="3"/>
  <c r="H384" i="3"/>
  <c r="H385" i="3"/>
  <c r="H386" i="3"/>
  <c r="H387" i="3"/>
  <c r="H388" i="3"/>
  <c r="H389" i="3"/>
  <c r="H390" i="3"/>
  <c r="H391" i="3"/>
  <c r="H392" i="3"/>
  <c r="H393" i="3"/>
  <c r="H394" i="3"/>
  <c r="H395" i="3"/>
  <c r="H396" i="3"/>
  <c r="H397" i="3"/>
  <c r="H398" i="3"/>
  <c r="H399" i="3"/>
  <c r="H400" i="3"/>
  <c r="H401" i="3"/>
  <c r="H402" i="3"/>
  <c r="H403" i="3"/>
  <c r="H404" i="3"/>
  <c r="H405" i="3"/>
  <c r="H406" i="3"/>
  <c r="H407" i="3"/>
  <c r="H408" i="3"/>
  <c r="H409" i="3"/>
  <c r="H410" i="3"/>
  <c r="H411" i="3"/>
  <c r="H412" i="3"/>
  <c r="H413" i="3"/>
  <c r="H414" i="3"/>
  <c r="H415" i="3"/>
  <c r="H416" i="3"/>
  <c r="H417" i="3"/>
  <c r="H418" i="3"/>
  <c r="H419" i="3"/>
  <c r="H420" i="3"/>
  <c r="H421" i="3"/>
  <c r="H422" i="3"/>
  <c r="H423" i="3"/>
  <c r="H424" i="3"/>
  <c r="H425" i="3"/>
  <c r="H426" i="3"/>
  <c r="H427" i="3"/>
  <c r="H428" i="3"/>
  <c r="H429" i="3"/>
  <c r="H430" i="3"/>
  <c r="H431" i="3"/>
  <c r="H432" i="3"/>
  <c r="H433" i="3"/>
  <c r="H434" i="3"/>
  <c r="H435" i="3"/>
  <c r="H436" i="3"/>
  <c r="H437" i="3"/>
  <c r="H438" i="3"/>
  <c r="H439" i="3"/>
  <c r="H440" i="3"/>
  <c r="H441" i="3"/>
  <c r="H442" i="3"/>
  <c r="H443" i="3"/>
  <c r="H444" i="3"/>
  <c r="H445" i="3"/>
  <c r="H446" i="3"/>
  <c r="H447" i="3"/>
  <c r="H448" i="3"/>
  <c r="H449" i="3"/>
  <c r="H450" i="3"/>
  <c r="H451" i="3"/>
  <c r="H452" i="3"/>
  <c r="H453" i="3"/>
  <c r="H454" i="3"/>
  <c r="H455" i="3"/>
  <c r="H456" i="3"/>
  <c r="H457" i="3"/>
  <c r="H458" i="3"/>
  <c r="H459" i="3"/>
  <c r="H460" i="3"/>
  <c r="H461" i="3"/>
  <c r="H462" i="3"/>
  <c r="H463" i="3"/>
  <c r="H464" i="3"/>
  <c r="H465" i="3"/>
  <c r="H466" i="3"/>
  <c r="H467" i="3"/>
  <c r="H468" i="3"/>
  <c r="H469" i="3"/>
  <c r="H470" i="3"/>
  <c r="H471" i="3"/>
  <c r="H472" i="3"/>
  <c r="H473" i="3"/>
  <c r="H474" i="3"/>
  <c r="H475" i="3"/>
  <c r="H476" i="3"/>
  <c r="H477" i="3"/>
  <c r="H478" i="3"/>
  <c r="H479" i="3"/>
  <c r="H480" i="3"/>
  <c r="H481" i="3"/>
  <c r="H482" i="3"/>
  <c r="H483" i="3"/>
  <c r="H484" i="3"/>
  <c r="H485" i="3"/>
  <c r="H486" i="3"/>
  <c r="H487" i="3"/>
  <c r="H488" i="3"/>
  <c r="H489" i="3"/>
  <c r="H490" i="3"/>
  <c r="H491" i="3"/>
  <c r="H492" i="3"/>
  <c r="H493" i="3"/>
  <c r="H494" i="3"/>
  <c r="H495" i="3"/>
  <c r="H496" i="3"/>
  <c r="H497" i="3"/>
  <c r="H498" i="3"/>
  <c r="H499" i="3"/>
  <c r="H500" i="3"/>
  <c r="H501" i="3"/>
  <c r="H502" i="3"/>
  <c r="H503" i="3"/>
  <c r="H504" i="3"/>
  <c r="H505" i="3"/>
  <c r="H506" i="3"/>
  <c r="H507" i="3"/>
  <c r="H508" i="3"/>
  <c r="H509" i="3"/>
  <c r="F50" i="3"/>
  <c r="F51" i="3"/>
  <c r="F52" i="3"/>
  <c r="F53" i="3"/>
  <c r="F54" i="3"/>
  <c r="F55" i="3"/>
  <c r="F56" i="3"/>
  <c r="F57" i="3"/>
  <c r="F58" i="3"/>
  <c r="F59" i="3"/>
  <c r="F60" i="3"/>
  <c r="F61" i="3"/>
  <c r="F62" i="3"/>
  <c r="F63" i="3"/>
  <c r="F64" i="3"/>
  <c r="F65" i="3"/>
  <c r="F66" i="3"/>
  <c r="F67" i="3"/>
  <c r="F68" i="3"/>
  <c r="F69" i="3"/>
  <c r="F70" i="3"/>
  <c r="F71" i="3"/>
  <c r="F72" i="3"/>
  <c r="F73" i="3"/>
  <c r="F74" i="3"/>
  <c r="F75" i="3"/>
  <c r="F76" i="3"/>
  <c r="F77" i="3"/>
  <c r="F78" i="3"/>
  <c r="F79" i="3"/>
  <c r="F80" i="3"/>
  <c r="F81" i="3"/>
  <c r="F82" i="3"/>
  <c r="F83" i="3"/>
  <c r="F84" i="3"/>
  <c r="F85" i="3"/>
  <c r="F86" i="3"/>
  <c r="F87" i="3"/>
  <c r="F88" i="3"/>
  <c r="F89" i="3"/>
  <c r="F90" i="3"/>
  <c r="F91" i="3"/>
  <c r="F92" i="3"/>
  <c r="F93" i="3"/>
  <c r="F94" i="3"/>
  <c r="F95" i="3"/>
  <c r="F96" i="3"/>
  <c r="F97" i="3"/>
  <c r="F98" i="3"/>
  <c r="F99" i="3"/>
  <c r="F100" i="3"/>
  <c r="F101" i="3"/>
  <c r="F102" i="3"/>
  <c r="F103" i="3"/>
  <c r="F104" i="3"/>
  <c r="F105" i="3"/>
  <c r="F106" i="3"/>
  <c r="F107" i="3"/>
  <c r="F108" i="3"/>
  <c r="F109" i="3"/>
  <c r="F110" i="3"/>
  <c r="F111" i="3"/>
  <c r="F112" i="3"/>
  <c r="F113" i="3"/>
  <c r="F114" i="3"/>
  <c r="F115" i="3"/>
  <c r="F116" i="3"/>
  <c r="F117" i="3"/>
  <c r="F118" i="3"/>
  <c r="F119" i="3"/>
  <c r="F120" i="3"/>
  <c r="F121" i="3"/>
  <c r="F122" i="3"/>
  <c r="F123" i="3"/>
  <c r="F124" i="3"/>
  <c r="F125" i="3"/>
  <c r="F126" i="3"/>
  <c r="F127" i="3"/>
  <c r="F128" i="3"/>
  <c r="F129" i="3"/>
  <c r="F130" i="3"/>
  <c r="F131" i="3"/>
  <c r="F132" i="3"/>
  <c r="F133" i="3"/>
  <c r="F134" i="3"/>
  <c r="F135" i="3"/>
  <c r="F136" i="3"/>
  <c r="F137" i="3"/>
  <c r="F138" i="3"/>
  <c r="F139" i="3"/>
  <c r="F140" i="3"/>
  <c r="F141" i="3"/>
  <c r="F142" i="3"/>
  <c r="F143" i="3"/>
  <c r="F144" i="3"/>
  <c r="F145" i="3"/>
  <c r="F146" i="3"/>
  <c r="F147" i="3"/>
  <c r="F148" i="3"/>
  <c r="F149" i="3"/>
  <c r="F150" i="3"/>
  <c r="F151" i="3"/>
  <c r="F152" i="3"/>
  <c r="F153" i="3"/>
  <c r="F154" i="3"/>
  <c r="F155" i="3"/>
  <c r="F156" i="3"/>
  <c r="F157" i="3"/>
  <c r="F158" i="3"/>
  <c r="F159" i="3"/>
  <c r="F160" i="3"/>
  <c r="F161" i="3"/>
  <c r="F162" i="3"/>
  <c r="F163" i="3"/>
  <c r="F164" i="3"/>
  <c r="F165" i="3"/>
  <c r="F166" i="3"/>
  <c r="F167" i="3"/>
  <c r="F168" i="3"/>
  <c r="F169" i="3"/>
  <c r="F170" i="3"/>
  <c r="F171" i="3"/>
  <c r="F172" i="3"/>
  <c r="F173" i="3"/>
  <c r="F174" i="3"/>
  <c r="F175" i="3"/>
  <c r="F176" i="3"/>
  <c r="F177" i="3"/>
  <c r="F178" i="3"/>
  <c r="F179" i="3"/>
  <c r="F180" i="3"/>
  <c r="F181" i="3"/>
  <c r="F182" i="3"/>
  <c r="F183" i="3"/>
  <c r="F184" i="3"/>
  <c r="F185" i="3"/>
  <c r="F186" i="3"/>
  <c r="F187" i="3"/>
  <c r="F188" i="3"/>
  <c r="F189" i="3"/>
  <c r="F190" i="3"/>
  <c r="F191" i="3"/>
  <c r="F192" i="3"/>
  <c r="F193" i="3"/>
  <c r="F194" i="3"/>
  <c r="F195" i="3"/>
  <c r="F196" i="3"/>
  <c r="F197" i="3"/>
  <c r="F198" i="3"/>
  <c r="F199" i="3"/>
  <c r="F200" i="3"/>
  <c r="F201" i="3"/>
  <c r="F202" i="3"/>
  <c r="F203" i="3"/>
  <c r="F204" i="3"/>
  <c r="F205" i="3"/>
  <c r="F206" i="3"/>
  <c r="F207" i="3"/>
  <c r="F208" i="3"/>
  <c r="F209" i="3"/>
  <c r="F210" i="3"/>
  <c r="F211" i="3"/>
  <c r="F212" i="3"/>
  <c r="F213" i="3"/>
  <c r="F214" i="3"/>
  <c r="F215" i="3"/>
  <c r="F216" i="3"/>
  <c r="F217" i="3"/>
  <c r="F218" i="3"/>
  <c r="F219" i="3"/>
  <c r="F220" i="3"/>
  <c r="F221" i="3"/>
  <c r="F222" i="3"/>
  <c r="F223" i="3"/>
  <c r="F224" i="3"/>
  <c r="F225" i="3"/>
  <c r="F226" i="3"/>
  <c r="F227" i="3"/>
  <c r="F228" i="3"/>
  <c r="F229" i="3"/>
  <c r="F230" i="3"/>
  <c r="F231" i="3"/>
  <c r="F232" i="3"/>
  <c r="F233" i="3"/>
  <c r="F234" i="3"/>
  <c r="F235" i="3"/>
  <c r="F236" i="3"/>
  <c r="F237" i="3"/>
  <c r="F238" i="3"/>
  <c r="F239" i="3"/>
  <c r="F240" i="3"/>
  <c r="F241" i="3"/>
  <c r="F242" i="3"/>
  <c r="F243" i="3"/>
  <c r="F244" i="3"/>
  <c r="F245" i="3"/>
  <c r="F246" i="3"/>
  <c r="F247" i="3"/>
  <c r="F248" i="3"/>
  <c r="F249" i="3"/>
  <c r="F250" i="3"/>
  <c r="F251" i="3"/>
  <c r="F252" i="3"/>
  <c r="F253" i="3"/>
  <c r="F254" i="3"/>
  <c r="F255" i="3"/>
  <c r="F256" i="3"/>
  <c r="F257" i="3"/>
  <c r="F258" i="3"/>
  <c r="F259" i="3"/>
  <c r="F260" i="3"/>
  <c r="F261" i="3"/>
  <c r="F262" i="3"/>
  <c r="F263" i="3"/>
  <c r="F264" i="3"/>
  <c r="F265" i="3"/>
  <c r="F266" i="3"/>
  <c r="F267" i="3"/>
  <c r="F268" i="3"/>
  <c r="F269" i="3"/>
  <c r="F270" i="3"/>
  <c r="F271" i="3"/>
  <c r="F272" i="3"/>
  <c r="F273" i="3"/>
  <c r="F274" i="3"/>
  <c r="F275" i="3"/>
  <c r="F276" i="3"/>
  <c r="F277" i="3"/>
  <c r="F278" i="3"/>
  <c r="F279" i="3"/>
  <c r="F280" i="3"/>
  <c r="F281" i="3"/>
  <c r="F282" i="3"/>
  <c r="F283" i="3"/>
  <c r="F284" i="3"/>
  <c r="F285" i="3"/>
  <c r="F286" i="3"/>
  <c r="F287" i="3"/>
  <c r="F288" i="3"/>
  <c r="F289" i="3"/>
  <c r="F290" i="3"/>
  <c r="F291" i="3"/>
  <c r="F292" i="3"/>
  <c r="F293" i="3"/>
  <c r="F294" i="3"/>
  <c r="F295" i="3"/>
  <c r="F296" i="3"/>
  <c r="F297" i="3"/>
  <c r="F298" i="3"/>
  <c r="F299" i="3"/>
  <c r="F300" i="3"/>
  <c r="F301" i="3"/>
  <c r="F302" i="3"/>
  <c r="F303" i="3"/>
  <c r="F304" i="3"/>
  <c r="F305" i="3"/>
  <c r="F306" i="3"/>
  <c r="F307" i="3"/>
  <c r="F308" i="3"/>
  <c r="F309" i="3"/>
  <c r="F310" i="3"/>
  <c r="F311" i="3"/>
  <c r="F312" i="3"/>
  <c r="F313" i="3"/>
  <c r="F314" i="3"/>
  <c r="F315" i="3"/>
  <c r="F316" i="3"/>
  <c r="F317" i="3"/>
  <c r="F318" i="3"/>
  <c r="F319" i="3"/>
  <c r="F320" i="3"/>
  <c r="F321" i="3"/>
  <c r="F322" i="3"/>
  <c r="F323" i="3"/>
  <c r="F324" i="3"/>
  <c r="F325" i="3"/>
  <c r="F326" i="3"/>
  <c r="F327" i="3"/>
  <c r="F328" i="3"/>
  <c r="F329" i="3"/>
  <c r="F330" i="3"/>
  <c r="F331" i="3"/>
  <c r="F332" i="3"/>
  <c r="F333" i="3"/>
  <c r="F334" i="3"/>
  <c r="F335" i="3"/>
  <c r="F336" i="3"/>
  <c r="F337" i="3"/>
  <c r="F338" i="3"/>
  <c r="F339" i="3"/>
  <c r="F340" i="3"/>
  <c r="F341" i="3"/>
  <c r="F342" i="3"/>
  <c r="F343" i="3"/>
  <c r="F344" i="3"/>
  <c r="F345" i="3"/>
  <c r="F346" i="3"/>
  <c r="F347" i="3"/>
  <c r="F348" i="3"/>
  <c r="F349" i="3"/>
  <c r="F350" i="3"/>
  <c r="F351" i="3"/>
  <c r="F352" i="3"/>
  <c r="F353" i="3"/>
  <c r="F354" i="3"/>
  <c r="F355" i="3"/>
  <c r="F356" i="3"/>
  <c r="F357" i="3"/>
  <c r="F358" i="3"/>
  <c r="F359" i="3"/>
  <c r="F360" i="3"/>
  <c r="F361" i="3"/>
  <c r="F362" i="3"/>
  <c r="F363" i="3"/>
  <c r="F364" i="3"/>
  <c r="F365" i="3"/>
  <c r="F366" i="3"/>
  <c r="F367" i="3"/>
  <c r="F368" i="3"/>
  <c r="F369" i="3"/>
  <c r="F370" i="3"/>
  <c r="F371" i="3"/>
  <c r="F372" i="3"/>
  <c r="F373" i="3"/>
  <c r="F374" i="3"/>
  <c r="F375" i="3"/>
  <c r="F376" i="3"/>
  <c r="F377" i="3"/>
  <c r="F378" i="3"/>
  <c r="F379" i="3"/>
  <c r="F380" i="3"/>
  <c r="F381" i="3"/>
  <c r="F382" i="3"/>
  <c r="F383" i="3"/>
  <c r="F384" i="3"/>
  <c r="F385" i="3"/>
  <c r="F386" i="3"/>
  <c r="F387" i="3"/>
  <c r="F388" i="3"/>
  <c r="F389" i="3"/>
  <c r="F390" i="3"/>
  <c r="F391" i="3"/>
  <c r="F392" i="3"/>
  <c r="F393" i="3"/>
  <c r="F394" i="3"/>
  <c r="F395" i="3"/>
  <c r="F396" i="3"/>
  <c r="F397" i="3"/>
  <c r="F398" i="3"/>
  <c r="F399" i="3"/>
  <c r="F400" i="3"/>
  <c r="F401" i="3"/>
  <c r="F402" i="3"/>
  <c r="F403" i="3"/>
  <c r="F404" i="3"/>
  <c r="F405" i="3"/>
  <c r="F406" i="3"/>
  <c r="F407" i="3"/>
  <c r="F408" i="3"/>
  <c r="F409" i="3"/>
  <c r="F410" i="3"/>
  <c r="F411" i="3"/>
  <c r="F412" i="3"/>
  <c r="F413" i="3"/>
  <c r="F414" i="3"/>
  <c r="F415" i="3"/>
  <c r="F416" i="3"/>
  <c r="F417" i="3"/>
  <c r="F418" i="3"/>
  <c r="F419" i="3"/>
  <c r="F420" i="3"/>
  <c r="F421" i="3"/>
  <c r="F422" i="3"/>
  <c r="F423" i="3"/>
  <c r="F424" i="3"/>
  <c r="F425" i="3"/>
  <c r="F426" i="3"/>
  <c r="F427" i="3"/>
  <c r="F428" i="3"/>
  <c r="F429" i="3"/>
  <c r="F430" i="3"/>
  <c r="F431" i="3"/>
  <c r="F432" i="3"/>
  <c r="F433" i="3"/>
  <c r="F434" i="3"/>
  <c r="F435" i="3"/>
  <c r="F436" i="3"/>
  <c r="F437" i="3"/>
  <c r="F438" i="3"/>
  <c r="F439" i="3"/>
  <c r="F440" i="3"/>
  <c r="F441" i="3"/>
  <c r="F442" i="3"/>
  <c r="F443" i="3"/>
  <c r="F444" i="3"/>
  <c r="F445" i="3"/>
  <c r="F446" i="3"/>
  <c r="F447" i="3"/>
  <c r="F448" i="3"/>
  <c r="F449" i="3"/>
  <c r="F450" i="3"/>
  <c r="F451" i="3"/>
  <c r="F452" i="3"/>
  <c r="F453" i="3"/>
  <c r="F454" i="3"/>
  <c r="F455" i="3"/>
  <c r="F456" i="3"/>
  <c r="F457" i="3"/>
  <c r="F458" i="3"/>
  <c r="F459" i="3"/>
  <c r="F460" i="3"/>
  <c r="F461" i="3"/>
  <c r="F462" i="3"/>
  <c r="F463" i="3"/>
  <c r="F464" i="3"/>
  <c r="F465" i="3"/>
  <c r="F466" i="3"/>
  <c r="F467" i="3"/>
  <c r="F468" i="3"/>
  <c r="F469" i="3"/>
  <c r="F470" i="3"/>
  <c r="F471" i="3"/>
  <c r="F472" i="3"/>
  <c r="F473" i="3"/>
  <c r="F474" i="3"/>
  <c r="F475" i="3"/>
  <c r="F476" i="3"/>
  <c r="F477" i="3"/>
  <c r="F478" i="3"/>
  <c r="F479" i="3"/>
  <c r="F480" i="3"/>
  <c r="F481" i="3"/>
  <c r="F482" i="3"/>
  <c r="F483" i="3"/>
  <c r="F484" i="3"/>
  <c r="F485" i="3"/>
  <c r="F486" i="3"/>
  <c r="F487" i="3"/>
  <c r="F488" i="3"/>
  <c r="F489" i="3"/>
  <c r="F490" i="3"/>
  <c r="F491" i="3"/>
  <c r="F492" i="3"/>
  <c r="F493" i="3"/>
  <c r="F494" i="3"/>
  <c r="F495" i="3"/>
  <c r="F496" i="3"/>
  <c r="F497" i="3"/>
  <c r="F498" i="3"/>
  <c r="F499" i="3"/>
  <c r="F500" i="3"/>
  <c r="F501" i="3"/>
  <c r="F502" i="3"/>
  <c r="F503" i="3"/>
  <c r="F504" i="3"/>
  <c r="F505" i="3"/>
  <c r="F506" i="3"/>
  <c r="F507" i="3"/>
  <c r="F508" i="3"/>
  <c r="F509" i="3"/>
  <c r="B18" i="1"/>
  <c r="B17" i="1"/>
  <c r="H19" i="6"/>
  <c r="B20" i="1"/>
  <c r="B1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<sst xmlns="http://schemas.openxmlformats.org/spreadsheetml/2006/main" count="205" uniqueCount="142">
  <si>
    <t>dt: simulation timestep</t>
    <phoneticPr fontId="5" type="noConversion"/>
  </si>
  <si>
    <t>Initial x-y components</t>
    <phoneticPr fontId="5" type="noConversion"/>
  </si>
  <si>
    <t>v</t>
    <phoneticPr fontId="5" type="noConversion"/>
  </si>
  <si>
    <t>V1: initial velocity (m/s)</t>
    <phoneticPr fontId="5" type="noConversion"/>
  </si>
  <si>
    <t>theta1: launch angle (deg)</t>
    <phoneticPr fontId="5" type="noConversion"/>
  </si>
  <si>
    <t>theta1 (rad)</t>
    <phoneticPr fontId="5" type="noConversion"/>
  </si>
  <si>
    <t>INITIAL CONDITIONS (AFTER THRUST PHASE)</t>
    <phoneticPr fontId="5" type="noConversion"/>
  </si>
  <si>
    <t>CONSTANTS</t>
    <phoneticPr fontId="5" type="noConversion"/>
  </si>
  <si>
    <t>TUBE THRUST PHASE</t>
  </si>
  <si>
    <t>CONSTANTS</t>
  </si>
  <si>
    <t>INITIAL CONDITIONS</t>
  </si>
  <si>
    <r>
      <t>g</t>
    </r>
    <r>
      <rPr>
        <sz val="10"/>
        <rFont val="Verdana"/>
        <family val="2"/>
      </rPr>
      <t>: adiabatic index for air</t>
    </r>
  </si>
  <si>
    <t>Time</t>
  </si>
  <si>
    <r>
      <t>m</t>
    </r>
    <r>
      <rPr>
        <b/>
        <vertAlign val="subscript"/>
        <sz val="10"/>
        <rFont val="Verdana"/>
        <family val="2"/>
      </rPr>
      <t>system</t>
    </r>
  </si>
  <si>
    <r>
      <t>P</t>
    </r>
    <r>
      <rPr>
        <b/>
        <vertAlign val="subscript"/>
        <sz val="10"/>
        <rFont val="Verdana"/>
        <family val="2"/>
      </rPr>
      <t>system</t>
    </r>
  </si>
  <si>
    <r>
      <t>v</t>
    </r>
    <r>
      <rPr>
        <b/>
        <vertAlign val="subscript"/>
        <sz val="10"/>
        <rFont val="Verdana"/>
        <family val="2"/>
      </rPr>
      <t>water/system</t>
    </r>
  </si>
  <si>
    <r>
      <t>a</t>
    </r>
    <r>
      <rPr>
        <b/>
        <vertAlign val="subscript"/>
        <sz val="10"/>
        <rFont val="Verdana"/>
        <family val="2"/>
      </rPr>
      <t>sys</t>
    </r>
  </si>
  <si>
    <r>
      <t>v</t>
    </r>
    <r>
      <rPr>
        <b/>
        <vertAlign val="subscript"/>
        <sz val="10"/>
        <rFont val="Verdana"/>
        <family val="2"/>
      </rPr>
      <t>sys</t>
    </r>
  </si>
  <si>
    <r>
      <t>V</t>
    </r>
    <r>
      <rPr>
        <b/>
        <vertAlign val="subscript"/>
        <sz val="10"/>
        <rFont val="Verdana"/>
        <family val="2"/>
      </rPr>
      <t>water</t>
    </r>
  </si>
  <si>
    <r>
      <t>m'</t>
    </r>
    <r>
      <rPr>
        <b/>
        <vertAlign val="subscript"/>
        <sz val="10"/>
        <rFont val="Verdana"/>
        <family val="2"/>
      </rPr>
      <t>out</t>
    </r>
  </si>
  <si>
    <r>
      <t>v</t>
    </r>
    <r>
      <rPr>
        <sz val="5"/>
        <rFont val="Verdana"/>
        <family val="2"/>
      </rPr>
      <t>1</t>
    </r>
    <r>
      <rPr>
        <sz val="10"/>
        <rFont val="Verdana"/>
        <family val="2"/>
      </rPr>
      <t>: velocity at end of tube</t>
    </r>
  </si>
  <si>
    <t xml:space="preserve">CONSTANTS MEASURED </t>
  </si>
  <si>
    <t>CONSTANTS GIVEN</t>
  </si>
  <si>
    <t>Input</t>
  </si>
  <si>
    <t>time step (s) Flight</t>
  </si>
  <si>
    <t>INPUTS</t>
  </si>
  <si>
    <t>OUTPUTS</t>
  </si>
  <si>
    <t>Displacement</t>
  </si>
  <si>
    <t>m</t>
  </si>
  <si>
    <t>Velocity after Phase 2</t>
  </si>
  <si>
    <t xml:space="preserve">Displacement </t>
  </si>
  <si>
    <t>m/s</t>
  </si>
  <si>
    <t>deg</t>
  </si>
  <si>
    <t>FINAL VALUES (HITS GROUND)</t>
  </si>
  <si>
    <t>Distance in flight</t>
  </si>
  <si>
    <t>TOTAL DISTANCE</t>
  </si>
  <si>
    <t>time step (s) Thrust</t>
  </si>
  <si>
    <t>Correction factor</t>
  </si>
  <si>
    <t>kg</t>
  </si>
  <si>
    <t>rad</t>
  </si>
  <si>
    <t>psi</t>
  </si>
  <si>
    <t>Pa</t>
  </si>
  <si>
    <t>ml</t>
  </si>
  <si>
    <r>
      <t>m</t>
    </r>
    <r>
      <rPr>
        <sz val="10"/>
        <rFont val="Calibri"/>
        <family val="2"/>
      </rPr>
      <t>³</t>
    </r>
  </si>
  <si>
    <t>Launch angle</t>
  </si>
  <si>
    <r>
      <t>I</t>
    </r>
    <r>
      <rPr>
        <sz val="10"/>
        <rFont val="Verdana"/>
        <family val="2"/>
      </rPr>
      <t>nitial volume of air inside rocket</t>
    </r>
  </si>
  <si>
    <t>Length of tube</t>
  </si>
  <si>
    <t>Initial gauge pressure of bottle</t>
  </si>
  <si>
    <t xml:space="preserve">Bottle capacity </t>
  </si>
  <si>
    <r>
      <t>P</t>
    </r>
    <r>
      <rPr>
        <vertAlign val="subscript"/>
        <sz val="10"/>
        <rFont val="Verdana"/>
        <family val="2"/>
      </rPr>
      <t>atm</t>
    </r>
    <r>
      <rPr>
        <sz val="10"/>
        <rFont val="Verdana"/>
        <family val="2"/>
      </rPr>
      <t>: atmospheric pressure</t>
    </r>
  </si>
  <si>
    <t>kg/m³</t>
  </si>
  <si>
    <t>[]</t>
  </si>
  <si>
    <r>
      <t>r</t>
    </r>
    <r>
      <rPr>
        <vertAlign val="subscript"/>
        <sz val="10"/>
        <rFont val="Verdana"/>
        <family val="2"/>
      </rPr>
      <t>w</t>
    </r>
    <r>
      <rPr>
        <sz val="10"/>
        <rFont val="Verdana"/>
        <family val="2"/>
      </rPr>
      <t>: density of water</t>
    </r>
  </si>
  <si>
    <t xml:space="preserve">r: nozzle radius </t>
  </si>
  <si>
    <t>Initial mass of empty rocket</t>
  </si>
  <si>
    <r>
      <t>m/s</t>
    </r>
    <r>
      <rPr>
        <sz val="10"/>
        <rFont val="Calibri"/>
        <family val="2"/>
      </rPr>
      <t>²</t>
    </r>
  </si>
  <si>
    <t>s</t>
  </si>
  <si>
    <t>time step</t>
  </si>
  <si>
    <t>FINAL VALUES AFTER PHASE 2</t>
  </si>
  <si>
    <t>Assumptions</t>
  </si>
  <si>
    <t>Thrust stage continues at launch angle</t>
  </si>
  <si>
    <t>Ignore Gravity in thrust</t>
  </si>
  <si>
    <t>g: local gravity</t>
  </si>
  <si>
    <t xml:space="preserve">m: rocket mass, empty </t>
  </si>
  <si>
    <t>X1</t>
  </si>
  <si>
    <t>Y1</t>
  </si>
  <si>
    <t>V1y</t>
  </si>
  <si>
    <t>V1x</t>
  </si>
  <si>
    <t>Use 'goal seek' on the correction factor to solve a drag coefficient for a flight distance</t>
  </si>
  <si>
    <t>EULER</t>
  </si>
  <si>
    <t>Velocity</t>
  </si>
  <si>
    <t>AFTER PHASE 1</t>
  </si>
  <si>
    <t xml:space="preserve">Both at </t>
  </si>
  <si>
    <r>
      <t>s</t>
    </r>
    <r>
      <rPr>
        <b/>
        <vertAlign val="subscript"/>
        <sz val="10"/>
        <rFont val="Verdana"/>
        <family val="2"/>
      </rPr>
      <t>x</t>
    </r>
  </si>
  <si>
    <r>
      <t>s</t>
    </r>
    <r>
      <rPr>
        <b/>
        <vertAlign val="subscript"/>
        <sz val="10"/>
        <rFont val="Verdana"/>
        <family val="2"/>
      </rPr>
      <t>y</t>
    </r>
  </si>
  <si>
    <r>
      <t>v</t>
    </r>
    <r>
      <rPr>
        <b/>
        <vertAlign val="subscript"/>
        <sz val="10"/>
        <rFont val="Verdana"/>
        <family val="2"/>
      </rPr>
      <t>x</t>
    </r>
  </si>
  <si>
    <r>
      <t>v</t>
    </r>
    <r>
      <rPr>
        <b/>
        <vertAlign val="subscript"/>
        <sz val="10"/>
        <rFont val="Verdana"/>
        <family val="2"/>
      </rPr>
      <t>y</t>
    </r>
  </si>
  <si>
    <t>θ</t>
  </si>
  <si>
    <r>
      <t>F</t>
    </r>
    <r>
      <rPr>
        <b/>
        <vertAlign val="subscript"/>
        <sz val="10"/>
        <rFont val="Verdana"/>
        <family val="2"/>
      </rPr>
      <t>d</t>
    </r>
  </si>
  <si>
    <r>
      <t>a</t>
    </r>
    <r>
      <rPr>
        <b/>
        <vertAlign val="subscript"/>
        <sz val="10"/>
        <rFont val="Verdana"/>
        <family val="2"/>
      </rPr>
      <t>x</t>
    </r>
  </si>
  <si>
    <r>
      <t>a</t>
    </r>
    <r>
      <rPr>
        <b/>
        <vertAlign val="subscript"/>
        <sz val="10"/>
        <rFont val="Verdana"/>
        <family val="2"/>
      </rPr>
      <t>y</t>
    </r>
  </si>
  <si>
    <t>t</t>
  </si>
  <si>
    <r>
      <t>m</t>
    </r>
    <r>
      <rPr>
        <b/>
        <vertAlign val="subscript"/>
        <sz val="10"/>
        <rFont val="Verdana"/>
        <family val="2"/>
      </rPr>
      <t>water</t>
    </r>
  </si>
  <si>
    <r>
      <t>s</t>
    </r>
    <r>
      <rPr>
        <b/>
        <vertAlign val="subscript"/>
        <sz val="10"/>
        <rFont val="Verdana"/>
        <family val="2"/>
      </rPr>
      <t>sys</t>
    </r>
  </si>
  <si>
    <t xml:space="preserve">g: local gravity </t>
  </si>
  <si>
    <t>etc</t>
  </si>
  <si>
    <t>Initial absolute pressure of rocket</t>
  </si>
  <si>
    <t>AFTER PHASE 2</t>
  </si>
  <si>
    <t>Initial volume of water</t>
  </si>
  <si>
    <t>Ok</t>
  </si>
  <si>
    <t>Spreadsheet developed by Michael Storey (2012)</t>
  </si>
  <si>
    <t>From CP</t>
  </si>
  <si>
    <t>Output</t>
  </si>
  <si>
    <t>Equation</t>
  </si>
  <si>
    <t>Spreadsheet modified by Phillip Barnes (2014)</t>
  </si>
  <si>
    <t>From Thrust</t>
  </si>
  <si>
    <t xml:space="preserve">initial displacement </t>
  </si>
  <si>
    <t>C: drag constant</t>
  </si>
  <si>
    <r>
      <t>C</t>
    </r>
    <r>
      <rPr>
        <sz val="10"/>
        <rFont val="Verdana"/>
        <family val="2"/>
      </rPr>
      <t>: drag constant</t>
    </r>
  </si>
  <si>
    <r>
      <t>C</t>
    </r>
    <r>
      <rPr>
        <vertAlign val="subscript"/>
        <sz val="10"/>
        <rFont val="Verdana"/>
        <family val="2"/>
      </rPr>
      <t>D</t>
    </r>
    <r>
      <rPr>
        <sz val="10"/>
        <rFont val="Verdana"/>
        <family val="2"/>
      </rPr>
      <t xml:space="preserve">: drag coefficient </t>
    </r>
  </si>
  <si>
    <r>
      <t>OR change C</t>
    </r>
    <r>
      <rPr>
        <vertAlign val="subscript"/>
        <sz val="10"/>
        <rFont val="Verdana"/>
        <family val="2"/>
      </rPr>
      <t>D</t>
    </r>
    <r>
      <rPr>
        <sz val="10"/>
        <rFont val="Verdana"/>
        <family val="2"/>
      </rPr>
      <t xml:space="preserve"> manually until prediction matches measurement.</t>
    </r>
  </si>
  <si>
    <t>kg/m</t>
  </si>
  <si>
    <t>Spreadsheet modified by Blake Klyen (2015)</t>
  </si>
  <si>
    <t>Rocket length (L)</t>
  </si>
  <si>
    <t>Rocket diameter (D)</t>
  </si>
  <si>
    <r>
      <t>r</t>
    </r>
    <r>
      <rPr>
        <sz val="10"/>
        <rFont val="Verdana"/>
        <family val="2"/>
      </rPr>
      <t>: air density</t>
    </r>
  </si>
  <si>
    <t>Actual rocket C: drag constant</t>
  </si>
  <si>
    <r>
      <t>Local gravity g 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>)</t>
    </r>
  </si>
  <si>
    <r>
      <t>L</t>
    </r>
    <r>
      <rPr>
        <vertAlign val="subscript"/>
        <sz val="11"/>
        <color theme="1"/>
        <rFont val="Calibri"/>
        <family val="2"/>
        <scheme val="minor"/>
      </rPr>
      <t>1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>)</t>
    </r>
  </si>
  <si>
    <r>
      <t>L</t>
    </r>
    <r>
      <rPr>
        <vertAlign val="subscript"/>
        <sz val="11"/>
        <color theme="1"/>
        <rFont val="Calibri"/>
        <family val="2"/>
        <scheme val="minor"/>
      </rPr>
      <t>1</t>
    </r>
    <r>
      <rPr>
        <sz val="10"/>
        <rFont val="Verdana"/>
      </rPr>
      <t>T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 xml:space="preserve"> (ms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>)</t>
    </r>
  </si>
  <si>
    <t>Period T = t/20 (sec)</t>
  </si>
  <si>
    <t>Mean time t (sec)</t>
  </si>
  <si>
    <t>Trial 3 (sec)</t>
  </si>
  <si>
    <t>Trial 2 (sec)</t>
  </si>
  <si>
    <t>Trial 1 (sec)</t>
  </si>
  <si>
    <t>Position L1 (m)</t>
  </si>
  <si>
    <r>
      <t>Cross sectinal area A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>)</t>
    </r>
  </si>
  <si>
    <r>
      <t>Kinematic viscosity of the air at 25 celsius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>/s)</t>
    </r>
  </si>
  <si>
    <r>
      <t>Density of air at 25 celsius (kg/m</t>
    </r>
    <r>
      <rPr>
        <vertAlign val="superscript"/>
        <sz val="11"/>
        <color theme="1"/>
        <rFont val="Calibri"/>
        <family val="2"/>
        <scheme val="minor"/>
      </rPr>
      <t>3</t>
    </r>
    <r>
      <rPr>
        <sz val="10"/>
        <rFont val="Verdana"/>
      </rPr>
      <t>)</t>
    </r>
  </si>
  <si>
    <t>Air temperature in celsius</t>
  </si>
  <si>
    <t>0.0251(L-L0)+0.13251</t>
  </si>
  <si>
    <t>Drag force calibration (equation) (N)</t>
  </si>
  <si>
    <t>1.004x-0.8603</t>
  </si>
  <si>
    <t>Air speed calibration (equation) (m/s)</t>
  </si>
  <si>
    <t>Length of Rocket (mm)</t>
  </si>
  <si>
    <t>Diameter of Rocket (mm), D</t>
  </si>
  <si>
    <t>Cave</t>
  </si>
  <si>
    <r>
      <t>F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0"/>
        <rFont val="Verdana"/>
      </rPr>
      <t xml:space="preserve"> = Cave v</t>
    </r>
    <r>
      <rPr>
        <vertAlign val="superscript"/>
        <sz val="11"/>
        <color theme="1"/>
        <rFont val="Calibri"/>
        <family val="2"/>
        <scheme val="minor"/>
      </rPr>
      <t>2</t>
    </r>
  </si>
  <si>
    <r>
      <t>v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 xml:space="preserve"> (m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>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0"/>
        <rFont val="Verdana"/>
      </rPr>
      <t>)</t>
    </r>
  </si>
  <si>
    <r>
      <t>C</t>
    </r>
    <r>
      <rPr>
        <vertAlign val="subscript"/>
        <sz val="11"/>
        <color theme="1"/>
        <rFont val="Calibri"/>
        <family val="2"/>
        <scheme val="minor"/>
      </rPr>
      <t>D</t>
    </r>
  </si>
  <si>
    <t>Reynolds number</t>
  </si>
  <si>
    <r>
      <t>C = F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0"/>
        <rFont val="Verdana"/>
      </rPr>
      <t xml:space="preserve"> / v</t>
    </r>
    <r>
      <rPr>
        <vertAlign val="superscript"/>
        <sz val="11"/>
        <color theme="1"/>
        <rFont val="Calibri"/>
        <family val="2"/>
        <scheme val="minor"/>
      </rPr>
      <t>2</t>
    </r>
  </si>
  <si>
    <r>
      <t>Measured drag force, F</t>
    </r>
    <r>
      <rPr>
        <vertAlign val="subscript"/>
        <sz val="11"/>
        <color theme="1"/>
        <rFont val="Calibri"/>
        <family val="2"/>
        <scheme val="minor"/>
      </rPr>
      <t>D</t>
    </r>
    <r>
      <rPr>
        <sz val="10"/>
        <rFont val="Verdana"/>
      </rPr>
      <t xml:space="preserve"> (N)</t>
    </r>
  </si>
  <si>
    <t>L-L0 (mm)</t>
  </si>
  <si>
    <t>Spring length L (mm)</t>
  </si>
  <si>
    <t>Air speed v (m/s)</t>
  </si>
  <si>
    <t>Motor speed f (Hz)</t>
  </si>
  <si>
    <t>Static length of spring (mm) L0</t>
  </si>
  <si>
    <t>Point 1 to 5</t>
  </si>
  <si>
    <t>Point 6 to 10</t>
  </si>
  <si>
    <r>
      <t>Average local gravity g(m/s</t>
    </r>
    <r>
      <rPr>
        <vertAlign val="super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>)</t>
    </r>
  </si>
  <si>
    <t>Experimental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</si>
</sst>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0.0"/>
    <numFmt numFmtId="165" formatCode="0.000"/>
    <numFmt numFmtId="166" formatCode="0.0000"/>
    <numFmt numFmtId="167" formatCode="0.00000"/>
    <numFmt numFmtId="168" formatCode="0.000000000"/>
    <numFmt numFmtId="169" formatCode="0.000000"/>
  </numFmts>
  <fonts count="26" x14ac:knownFonts="1">
    <font>
      <sz val="10"/>
      <name val="Verdana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name val="Verdana"/>
      <family val="2"/>
    </font>
    <font>
      <sz val="10"/>
      <name val="Verdana"/>
      <family val="2"/>
    </font>
    <font>
      <sz val="8"/>
      <name val="Verdana"/>
      <family val="2"/>
    </font>
    <font>
      <vertAlign val="subscript"/>
      <sz val="10"/>
      <name val="Verdana"/>
      <family val="2"/>
    </font>
    <font>
      <sz val="10"/>
      <name val="Symbol"/>
      <family val="1"/>
      <charset val="2"/>
    </font>
    <font>
      <b/>
      <vertAlign val="subscript"/>
      <sz val="10"/>
      <name val="Verdana"/>
      <family val="2"/>
    </font>
    <font>
      <sz val="5"/>
      <name val="Verdana"/>
      <family val="2"/>
    </font>
    <font>
      <b/>
      <sz val="10"/>
      <name val="Verdana"/>
      <family val="2"/>
    </font>
    <font>
      <sz val="10"/>
      <name val="Verdana"/>
      <family val="2"/>
    </font>
    <font>
      <b/>
      <sz val="18"/>
      <name val="Verdana"/>
      <family val="2"/>
    </font>
    <font>
      <sz val="10"/>
      <name val="Calibri"/>
      <family val="2"/>
    </font>
    <font>
      <b/>
      <sz val="12"/>
      <name val="Verdana"/>
      <family val="2"/>
    </font>
    <font>
      <b/>
      <sz val="10"/>
      <name val="Calibri"/>
      <family val="2"/>
    </font>
    <font>
      <sz val="10"/>
      <color theme="0"/>
      <name val="Verdana"/>
      <family val="2"/>
    </font>
    <font>
      <sz val="12"/>
      <color theme="1"/>
      <name val="Calibri"/>
      <family val="2"/>
      <scheme val="minor"/>
    </font>
    <font>
      <u/>
      <sz val="10"/>
      <color theme="10"/>
      <name val="Verdana"/>
      <family val="2"/>
    </font>
    <font>
      <u/>
      <sz val="10"/>
      <color theme="11"/>
      <name val="Verdana"/>
      <family val="2"/>
    </font>
    <font>
      <b/>
      <sz val="16"/>
      <color rgb="FFFF0000"/>
      <name val="Verdana"/>
      <family val="2"/>
    </font>
    <font>
      <b/>
      <sz val="14"/>
      <color rgb="FFFF0000"/>
      <name val="Verdana"/>
      <family val="2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vertAlign val="superscript"/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6"/>
      </patternFill>
    </fill>
    <fill>
      <patternFill patternType="solid">
        <fgColor rgb="FFFFC000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BBB59"/>
        <bgColor rgb="FF000000"/>
      </patternFill>
    </fill>
  </fills>
  <borders count="28">
    <border>
      <left/>
      <right/>
      <top/>
      <bottom/>
      <diagonal/>
    </border>
    <border>
      <left/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</borders>
  <cellStyleXfs count="28">
    <xf numFmtId="0" fontId="0" fillId="0" borderId="0"/>
    <xf numFmtId="0" fontId="17" fillId="0" borderId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2" fillId="6" borderId="0" applyNumberFormat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" fillId="0" borderId="0"/>
  </cellStyleXfs>
  <cellXfs count="133">
    <xf numFmtId="0" fontId="0" fillId="0" borderId="0" xfId="0"/>
    <xf numFmtId="0" fontId="0" fillId="2" borderId="0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2" borderId="10" xfId="0" applyFill="1" applyBorder="1"/>
    <xf numFmtId="0" fontId="0" fillId="2" borderId="5" xfId="0" applyFill="1" applyBorder="1"/>
    <xf numFmtId="0" fontId="0" fillId="2" borderId="0" xfId="0" applyFill="1"/>
    <xf numFmtId="0" fontId="3" fillId="2" borderId="0" xfId="0" applyFont="1" applyFill="1"/>
    <xf numFmtId="0" fontId="0" fillId="2" borderId="0" xfId="0" applyNumberFormat="1" applyFill="1"/>
    <xf numFmtId="0" fontId="4" fillId="2" borderId="0" xfId="0" applyFont="1" applyFill="1"/>
    <xf numFmtId="0" fontId="11" fillId="2" borderId="0" xfId="0" applyFont="1" applyFill="1"/>
    <xf numFmtId="0" fontId="10" fillId="2" borderId="0" xfId="0" applyFont="1" applyFill="1"/>
    <xf numFmtId="0" fontId="3" fillId="3" borderId="4" xfId="0" applyFont="1" applyFill="1" applyBorder="1"/>
    <xf numFmtId="0" fontId="3" fillId="3" borderId="5" xfId="0" applyFont="1" applyFill="1" applyBorder="1"/>
    <xf numFmtId="0" fontId="0" fillId="3" borderId="6" xfId="0" applyNumberFormat="1" applyFill="1" applyBorder="1"/>
    <xf numFmtId="0" fontId="0" fillId="3" borderId="2" xfId="0" applyNumberFormat="1" applyFill="1" applyBorder="1"/>
    <xf numFmtId="0" fontId="0" fillId="3" borderId="7" xfId="0" applyNumberFormat="1" applyFill="1" applyBorder="1"/>
    <xf numFmtId="0" fontId="4" fillId="2" borderId="3" xfId="0" applyFont="1" applyFill="1" applyBorder="1"/>
    <xf numFmtId="0" fontId="4" fillId="2" borderId="6" xfId="0" applyFont="1" applyFill="1" applyBorder="1"/>
    <xf numFmtId="0" fontId="4" fillId="2" borderId="8" xfId="0" applyFont="1" applyFill="1" applyBorder="1"/>
    <xf numFmtId="0" fontId="0" fillId="2" borderId="3" xfId="0" applyFill="1" applyBorder="1"/>
    <xf numFmtId="0" fontId="4" fillId="2" borderId="5" xfId="0" applyFont="1" applyFill="1" applyBorder="1"/>
    <xf numFmtId="0" fontId="4" fillId="2" borderId="7" xfId="0" applyFont="1" applyFill="1" applyBorder="1"/>
    <xf numFmtId="0" fontId="4" fillId="0" borderId="6" xfId="0" applyFont="1" applyBorder="1"/>
    <xf numFmtId="0" fontId="7" fillId="0" borderId="6" xfId="0" applyFont="1" applyBorder="1"/>
    <xf numFmtId="0" fontId="11" fillId="0" borderId="3" xfId="0" applyFont="1" applyBorder="1"/>
    <xf numFmtId="0" fontId="11" fillId="0" borderId="8" xfId="0" applyFont="1" applyBorder="1"/>
    <xf numFmtId="0" fontId="4" fillId="2" borderId="10" xfId="0" applyFont="1" applyFill="1" applyBorder="1"/>
    <xf numFmtId="0" fontId="4" fillId="2" borderId="12" xfId="0" applyFont="1" applyFill="1" applyBorder="1"/>
    <xf numFmtId="0" fontId="11" fillId="2" borderId="0" xfId="0" applyFont="1" applyFill="1" applyBorder="1"/>
    <xf numFmtId="165" fontId="0" fillId="3" borderId="2" xfId="0" applyNumberFormat="1" applyFill="1" applyBorder="1"/>
    <xf numFmtId="0" fontId="0" fillId="3" borderId="2" xfId="0" applyFill="1" applyBorder="1"/>
    <xf numFmtId="0" fontId="0" fillId="3" borderId="7" xfId="0" applyFill="1" applyBorder="1"/>
    <xf numFmtId="0" fontId="3" fillId="2" borderId="11" xfId="0" applyFont="1" applyFill="1" applyBorder="1"/>
    <xf numFmtId="165" fontId="0" fillId="2" borderId="0" xfId="0" applyNumberFormat="1" applyFill="1"/>
    <xf numFmtId="0" fontId="0" fillId="2" borderId="0" xfId="0" applyNumberFormat="1" applyFill="1" applyAlignment="1">
      <alignment horizontal="left"/>
    </xf>
    <xf numFmtId="165" fontId="0" fillId="2" borderId="0" xfId="0" applyNumberFormat="1" applyFill="1" applyAlignment="1">
      <alignment horizontal="left"/>
    </xf>
    <xf numFmtId="164" fontId="0" fillId="2" borderId="0" xfId="0" applyNumberFormat="1" applyFill="1" applyAlignment="1">
      <alignment horizontal="left"/>
    </xf>
    <xf numFmtId="0" fontId="11" fillId="4" borderId="0" xfId="0" applyFont="1" applyFill="1"/>
    <xf numFmtId="0" fontId="0" fillId="4" borderId="2" xfId="0" applyFill="1" applyBorder="1"/>
    <xf numFmtId="0" fontId="0" fillId="4" borderId="4" xfId="0" applyFill="1" applyBorder="1"/>
    <xf numFmtId="0" fontId="0" fillId="4" borderId="9" xfId="0" applyFill="1" applyBorder="1"/>
    <xf numFmtId="0" fontId="7" fillId="2" borderId="6" xfId="0" applyFont="1" applyFill="1" applyBorder="1"/>
    <xf numFmtId="0" fontId="11" fillId="2" borderId="8" xfId="0" applyFont="1" applyFill="1" applyBorder="1"/>
    <xf numFmtId="0" fontId="14" fillId="2" borderId="0" xfId="0" applyFont="1" applyFill="1"/>
    <xf numFmtId="0" fontId="0" fillId="2" borderId="12" xfId="0" applyFill="1" applyBorder="1"/>
    <xf numFmtId="0" fontId="11" fillId="2" borderId="5" xfId="0" applyFont="1" applyFill="1" applyBorder="1"/>
    <xf numFmtId="0" fontId="11" fillId="2" borderId="10" xfId="0" applyFont="1" applyFill="1" applyBorder="1"/>
    <xf numFmtId="0" fontId="15" fillId="3" borderId="4" xfId="0" applyFont="1" applyFill="1" applyBorder="1"/>
    <xf numFmtId="0" fontId="0" fillId="2" borderId="0" xfId="0" applyFill="1" applyAlignment="1">
      <alignment horizontal="right"/>
    </xf>
    <xf numFmtId="0" fontId="0" fillId="2" borderId="0" xfId="0" applyFill="1" applyAlignment="1">
      <alignment horizontal="center"/>
    </xf>
    <xf numFmtId="0" fontId="4" fillId="2" borderId="15" xfId="0" applyFont="1" applyFill="1" applyBorder="1"/>
    <xf numFmtId="0" fontId="4" fillId="2" borderId="16" xfId="0" applyFont="1" applyFill="1" applyBorder="1"/>
    <xf numFmtId="0" fontId="4" fillId="0" borderId="16" xfId="0" applyFont="1" applyBorder="1"/>
    <xf numFmtId="0" fontId="4" fillId="2" borderId="17" xfId="0" applyFont="1" applyFill="1" applyBorder="1"/>
    <xf numFmtId="0" fontId="4" fillId="2" borderId="18" xfId="0" applyFont="1" applyFill="1" applyBorder="1"/>
    <xf numFmtId="0" fontId="4" fillId="2" borderId="19" xfId="0" applyFont="1" applyFill="1" applyBorder="1"/>
    <xf numFmtId="0" fontId="0" fillId="3" borderId="20" xfId="0" applyFill="1" applyBorder="1"/>
    <xf numFmtId="0" fontId="0" fillId="3" borderId="0" xfId="0" applyFill="1" applyBorder="1"/>
    <xf numFmtId="0" fontId="0" fillId="3" borderId="1" xfId="0" applyFill="1" applyBorder="1"/>
    <xf numFmtId="0" fontId="0" fillId="3" borderId="21" xfId="0" applyNumberFormat="1" applyFill="1" applyBorder="1"/>
    <xf numFmtId="0" fontId="0" fillId="3" borderId="22" xfId="0" applyNumberFormat="1" applyFill="1" applyBorder="1"/>
    <xf numFmtId="0" fontId="0" fillId="3" borderId="23" xfId="0" applyNumberFormat="1" applyFill="1" applyBorder="1"/>
    <xf numFmtId="0" fontId="3" fillId="3" borderId="12" xfId="0" applyFont="1" applyFill="1" applyBorder="1"/>
    <xf numFmtId="0" fontId="3" fillId="3" borderId="13" xfId="0" applyFont="1" applyFill="1" applyBorder="1"/>
    <xf numFmtId="0" fontId="3" fillId="3" borderId="14" xfId="0" applyFont="1" applyFill="1" applyBorder="1"/>
    <xf numFmtId="0" fontId="0" fillId="2" borderId="3" xfId="0" applyFont="1" applyFill="1" applyBorder="1"/>
    <xf numFmtId="11" fontId="4" fillId="2" borderId="5" xfId="0" applyNumberFormat="1" applyFont="1" applyFill="1" applyBorder="1"/>
    <xf numFmtId="11" fontId="4" fillId="2" borderId="7" xfId="0" applyNumberFormat="1" applyFont="1" applyFill="1" applyBorder="1"/>
    <xf numFmtId="0" fontId="20" fillId="2" borderId="0" xfId="0" applyFont="1" applyFill="1"/>
    <xf numFmtId="0" fontId="21" fillId="2" borderId="0" xfId="0" applyFont="1" applyFill="1"/>
    <xf numFmtId="0" fontId="0" fillId="2" borderId="0" xfId="0" applyFont="1" applyFill="1"/>
    <xf numFmtId="2" fontId="23" fillId="6" borderId="4" xfId="18" applyNumberFormat="1" applyFont="1" applyBorder="1"/>
    <xf numFmtId="0" fontId="23" fillId="6" borderId="2" xfId="18" applyFont="1" applyBorder="1"/>
    <xf numFmtId="2" fontId="0" fillId="7" borderId="4" xfId="0" applyNumberFormat="1" applyFill="1" applyBorder="1" applyAlignment="1">
      <alignment horizontal="left"/>
    </xf>
    <xf numFmtId="166" fontId="0" fillId="7" borderId="9" xfId="0" applyNumberFormat="1" applyFill="1" applyBorder="1" applyAlignment="1">
      <alignment horizontal="left"/>
    </xf>
    <xf numFmtId="164" fontId="0" fillId="7" borderId="2" xfId="0" applyNumberFormat="1" applyFill="1" applyBorder="1" applyAlignment="1">
      <alignment horizontal="left"/>
    </xf>
    <xf numFmtId="165" fontId="0" fillId="7" borderId="2" xfId="0" applyNumberFormat="1" applyFill="1" applyBorder="1" applyAlignment="1">
      <alignment horizontal="left"/>
    </xf>
    <xf numFmtId="165" fontId="0" fillId="7" borderId="9" xfId="0" applyNumberFormat="1" applyFill="1" applyBorder="1" applyAlignment="1">
      <alignment horizontal="left"/>
    </xf>
    <xf numFmtId="2" fontId="0" fillId="7" borderId="4" xfId="0" applyNumberFormat="1" applyFill="1" applyBorder="1"/>
    <xf numFmtId="0" fontId="0" fillId="7" borderId="2" xfId="0" applyFill="1" applyBorder="1"/>
    <xf numFmtId="0" fontId="0" fillId="7" borderId="9" xfId="0" applyFill="1" applyBorder="1"/>
    <xf numFmtId="0" fontId="4" fillId="7" borderId="0" xfId="0" applyFont="1" applyFill="1"/>
    <xf numFmtId="0" fontId="16" fillId="5" borderId="0" xfId="0" applyFont="1" applyFill="1"/>
    <xf numFmtId="0" fontId="16" fillId="5" borderId="4" xfId="0" applyFont="1" applyFill="1" applyBorder="1"/>
    <xf numFmtId="0" fontId="16" fillId="5" borderId="9" xfId="0" applyFont="1" applyFill="1" applyBorder="1"/>
    <xf numFmtId="0" fontId="0" fillId="8" borderId="9" xfId="0" applyFill="1" applyBorder="1"/>
    <xf numFmtId="166" fontId="0" fillId="4" borderId="4" xfId="0" applyNumberFormat="1" applyFill="1" applyBorder="1" applyAlignment="1">
      <alignment horizontal="right"/>
    </xf>
    <xf numFmtId="0" fontId="0" fillId="2" borderId="16" xfId="0" applyFill="1" applyBorder="1"/>
    <xf numFmtId="0" fontId="0" fillId="2" borderId="17" xfId="0" applyFont="1" applyFill="1" applyBorder="1"/>
    <xf numFmtId="0" fontId="0" fillId="2" borderId="19" xfId="0" applyFill="1" applyBorder="1"/>
    <xf numFmtId="167" fontId="0" fillId="3" borderId="2" xfId="0" applyNumberFormat="1" applyFill="1" applyBorder="1"/>
    <xf numFmtId="0" fontId="0" fillId="7" borderId="4" xfId="0" applyFill="1" applyBorder="1"/>
    <xf numFmtId="11" fontId="0" fillId="7" borderId="2" xfId="0" applyNumberFormat="1" applyFill="1" applyBorder="1"/>
    <xf numFmtId="0" fontId="0" fillId="2" borderId="24" xfId="0" applyFill="1" applyBorder="1"/>
    <xf numFmtId="0" fontId="16" fillId="5" borderId="12" xfId="0" applyFont="1" applyFill="1" applyBorder="1"/>
    <xf numFmtId="0" fontId="4" fillId="9" borderId="0" xfId="0" applyFont="1" applyFill="1"/>
    <xf numFmtId="165" fontId="0" fillId="9" borderId="4" xfId="0" applyNumberFormat="1" applyFill="1" applyBorder="1" applyAlignment="1">
      <alignment horizontal="left"/>
    </xf>
    <xf numFmtId="0" fontId="0" fillId="8" borderId="4" xfId="0" applyFill="1" applyBorder="1"/>
    <xf numFmtId="0" fontId="0" fillId="8" borderId="13" xfId="0" applyFill="1" applyBorder="1"/>
    <xf numFmtId="165" fontId="0" fillId="8" borderId="4" xfId="0" applyNumberFormat="1" applyFill="1" applyBorder="1" applyAlignment="1">
      <alignment horizontal="left"/>
    </xf>
    <xf numFmtId="165" fontId="0" fillId="8" borderId="2" xfId="0" applyNumberFormat="1" applyFill="1" applyBorder="1" applyAlignment="1">
      <alignment horizontal="left"/>
    </xf>
    <xf numFmtId="165" fontId="0" fillId="8" borderId="9" xfId="0" applyNumberFormat="1" applyFill="1" applyBorder="1" applyAlignment="1">
      <alignment horizontal="left"/>
    </xf>
    <xf numFmtId="0" fontId="0" fillId="8" borderId="2" xfId="0" applyFill="1" applyBorder="1"/>
    <xf numFmtId="0" fontId="4" fillId="8" borderId="0" xfId="0" applyFont="1" applyFill="1"/>
    <xf numFmtId="0" fontId="4" fillId="2" borderId="25" xfId="0" applyFont="1" applyFill="1" applyBorder="1"/>
    <xf numFmtId="0" fontId="0" fillId="9" borderId="2" xfId="0" applyFill="1" applyBorder="1" applyAlignment="1">
      <alignment horizontal="left"/>
    </xf>
    <xf numFmtId="165" fontId="0" fillId="8" borderId="13" xfId="0" applyNumberFormat="1" applyFill="1" applyBorder="1"/>
    <xf numFmtId="0" fontId="4" fillId="4" borderId="4" xfId="0" applyFont="1" applyFill="1" applyBorder="1"/>
    <xf numFmtId="0" fontId="0" fillId="2" borderId="6" xfId="0" applyFont="1" applyFill="1" applyBorder="1"/>
    <xf numFmtId="165" fontId="0" fillId="4" borderId="2" xfId="0" applyNumberFormat="1" applyFill="1" applyBorder="1"/>
    <xf numFmtId="0" fontId="0" fillId="2" borderId="8" xfId="0" applyFont="1" applyFill="1" applyBorder="1"/>
    <xf numFmtId="165" fontId="0" fillId="10" borderId="9" xfId="0" applyNumberFormat="1" applyFill="1" applyBorder="1"/>
    <xf numFmtId="0" fontId="7" fillId="2" borderId="8" xfId="0" applyFont="1" applyFill="1" applyBorder="1"/>
    <xf numFmtId="0" fontId="0" fillId="2" borderId="10" xfId="0" applyFont="1" applyFill="1" applyBorder="1"/>
    <xf numFmtId="0" fontId="0" fillId="2" borderId="7" xfId="0" applyFont="1" applyFill="1" applyBorder="1"/>
    <xf numFmtId="0" fontId="0" fillId="0" borderId="16" xfId="0" applyFont="1" applyBorder="1"/>
    <xf numFmtId="168" fontId="0" fillId="7" borderId="2" xfId="0" applyNumberFormat="1" applyFill="1" applyBorder="1" applyAlignment="1">
      <alignment horizontal="left"/>
    </xf>
    <xf numFmtId="167" fontId="0" fillId="3" borderId="26" xfId="0" applyNumberFormat="1" applyFill="1" applyBorder="1"/>
    <xf numFmtId="0" fontId="4" fillId="0" borderId="27" xfId="0" applyFont="1" applyBorder="1"/>
    <xf numFmtId="2" fontId="4" fillId="3" borderId="22" xfId="0" applyNumberFormat="1" applyFont="1" applyFill="1" applyBorder="1"/>
    <xf numFmtId="0" fontId="2" fillId="0" borderId="0" xfId="27"/>
    <xf numFmtId="169" fontId="0" fillId="8" borderId="2" xfId="0" applyNumberFormat="1" applyFont="1" applyFill="1" applyBorder="1"/>
    <xf numFmtId="0" fontId="2" fillId="0" borderId="0" xfId="27" applyFill="1"/>
    <xf numFmtId="0" fontId="2" fillId="0" borderId="2" xfId="27" applyBorder="1" applyAlignment="1">
      <alignment horizontal="center"/>
    </xf>
    <xf numFmtId="0" fontId="2" fillId="0" borderId="2" xfId="27" applyFill="1" applyBorder="1" applyAlignment="1">
      <alignment horizontal="center"/>
    </xf>
    <xf numFmtId="0" fontId="12" fillId="2" borderId="0" xfId="0" applyFont="1" applyFill="1" applyAlignment="1">
      <alignment horizontal="center" vertical="center"/>
    </xf>
    <xf numFmtId="0" fontId="2" fillId="0" borderId="2" xfId="27" applyBorder="1" applyAlignment="1">
      <alignment horizontal="center"/>
    </xf>
    <xf numFmtId="0" fontId="1" fillId="0" borderId="0" xfId="27" applyFont="1"/>
    <xf numFmtId="0" fontId="1" fillId="0" borderId="2" xfId="27" applyFont="1" applyBorder="1" applyAlignment="1">
      <alignment horizontal="center"/>
    </xf>
    <xf numFmtId="0" fontId="1" fillId="0" borderId="26" xfId="27" applyFont="1" applyBorder="1" applyAlignment="1">
      <alignment horizontal="center"/>
    </xf>
    <xf numFmtId="0" fontId="2" fillId="0" borderId="0" xfId="27" applyBorder="1"/>
  </cellXfs>
  <cellStyles count="28">
    <cellStyle name="Accent3" xfId="18" builtinId="37"/>
    <cellStyle name="Followed Hyperlink" xfId="3" builtinId="9" hidden="1"/>
    <cellStyle name="Followed Hyperlink" xfId="5" builtinId="9" hidden="1"/>
    <cellStyle name="Followed Hyperlink" xfId="7" builtinId="9" hidden="1"/>
    <cellStyle name="Followed Hyperlink" xfId="9" builtinId="9" hidden="1"/>
    <cellStyle name="Followed Hyperlink" xfId="11" builtinId="9" hidden="1"/>
    <cellStyle name="Followed Hyperlink" xfId="13" builtinId="9" hidden="1"/>
    <cellStyle name="Followed Hyperlink" xfId="15" builtinId="9" hidden="1"/>
    <cellStyle name="Followed Hyperlink" xfId="17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Hyperlink" xfId="2" builtinId="8" hidden="1"/>
    <cellStyle name="Hyperlink" xfId="4" builtinId="8" hidden="1"/>
    <cellStyle name="Hyperlink" xfId="6" builtinId="8" hidden="1"/>
    <cellStyle name="Hyperlink" xfId="8" builtinId="8" hidden="1"/>
    <cellStyle name="Hyperlink" xfId="10" builtinId="8" hidden="1"/>
    <cellStyle name="Hyperlink" xfId="12" builtinId="8" hidden="1"/>
    <cellStyle name="Hyperlink" xfId="14" builtinId="8" hidden="1"/>
    <cellStyle name="Hyperlink" xfId="16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Normal" xfId="0" builtinId="0"/>
    <cellStyle name="Normal 2" xfId="1" xr:uid="{00000000-0005-0000-0000-00001A000000}"/>
    <cellStyle name="Normal 3" xfId="27" xr:uid="{AA180AC0-C957-4750-A009-A3EA0B99FBA2}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63AAFE"/>
      <rgbColor rgb="00DD2D32"/>
      <rgbColor rgb="00FFF58C"/>
      <rgbColor rgb="004EE257"/>
      <rgbColor rgb="006711FF"/>
      <rgbColor rgb="00FEA746"/>
      <rgbColor rgb="00865357"/>
      <rgbColor rgb="00A2BD90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1"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Path of projectile and Pressure Profile</a:t>
            </a:r>
          </a:p>
        </c:rich>
      </c:tx>
      <c:layout>
        <c:manualLayout>
          <c:xMode val="edge"/>
          <c:yMode val="edge"/>
          <c:x val="0.29135442011354401"/>
          <c:y val="2.9197080291970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854396325459301"/>
          <c:y val="0.24351851851851899"/>
          <c:w val="0.70766325423510301"/>
          <c:h val="0.55747591895840598"/>
        </c:manualLayout>
      </c:layout>
      <c:scatterChart>
        <c:scatterStyle val="lineMarker"/>
        <c:varyColors val="0"/>
        <c:ser>
          <c:idx val="0"/>
          <c:order val="0"/>
          <c:tx>
            <c:v>Rocket Path</c:v>
          </c:tx>
          <c:spPr>
            <a:ln w="381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'Free Flight'!$E$2:$E$1038</c:f>
              <c:numCache>
                <c:formatCode>0.000</c:formatCode>
                <c:ptCount val="1037"/>
                <c:pt idx="0">
                  <c:v>0.21017682708100721</c:v>
                </c:pt>
                <c:pt idx="1">
                  <c:v>0.33357288457490258</c:v>
                </c:pt>
                <c:pt idx="2">
                  <c:v>0.45687276070911392</c:v>
                </c:pt>
                <c:pt idx="3">
                  <c:v>0.58007669858404964</c:v>
                </c:pt>
                <c:pt idx="4">
                  <c:v>0.70318494049633462</c:v>
                </c:pt>
                <c:pt idx="5">
                  <c:v>0.82619772794191815</c:v>
                </c:pt>
                <c:pt idx="6">
                  <c:v>0.94911530161916424</c:v>
                </c:pt>
                <c:pt idx="7">
                  <c:v>1.0719379014319235</c:v>
                </c:pt>
                <c:pt idx="8">
                  <c:v>1.1946657664925862</c:v>
                </c:pt>
                <c:pt idx="9">
                  <c:v>1.3172991351251195</c:v>
                </c:pt>
                <c:pt idx="10">
                  <c:v>1.4398382448680846</c:v>
                </c:pt>
                <c:pt idx="11">
                  <c:v>1.5622833324776373</c:v>
                </c:pt>
                <c:pt idx="12">
                  <c:v>1.6846346339305109</c:v>
                </c:pt>
                <c:pt idx="13">
                  <c:v>1.8068923844269811</c:v>
                </c:pt>
                <c:pt idx="14">
                  <c:v>1.9290568183938146</c:v>
                </c:pt>
                <c:pt idx="15">
                  <c:v>2.0511281694871988</c:v>
                </c:pt>
                <c:pt idx="16">
                  <c:v>2.1731066705956557</c:v>
                </c:pt>
                <c:pt idx="17">
                  <c:v>2.2949925538429379</c:v>
                </c:pt>
                <c:pt idx="18">
                  <c:v>2.416786050590908</c:v>
                </c:pt>
                <c:pt idx="19">
                  <c:v>2.5384873914424011</c:v>
                </c:pt>
                <c:pt idx="20">
                  <c:v>2.66009680624407</c:v>
                </c:pt>
                <c:pt idx="21">
                  <c:v>2.7816145240892141</c:v>
                </c:pt>
                <c:pt idx="22">
                  <c:v>2.9030407733205918</c:v>
                </c:pt>
                <c:pt idx="23">
                  <c:v>3.0243757815332164</c:v>
                </c:pt>
                <c:pt idx="24">
                  <c:v>3.1456197755771349</c:v>
                </c:pt>
                <c:pt idx="25">
                  <c:v>3.2667729815601918</c:v>
                </c:pt>
                <c:pt idx="26">
                  <c:v>3.3878356248507746</c:v>
                </c:pt>
                <c:pt idx="27">
                  <c:v>3.5088079300805455</c:v>
                </c:pt>
                <c:pt idx="28">
                  <c:v>3.6296901211471559</c:v>
                </c:pt>
                <c:pt idx="29">
                  <c:v>3.7504824212169443</c:v>
                </c:pt>
                <c:pt idx="30">
                  <c:v>3.8711850527276201</c:v>
                </c:pt>
                <c:pt idx="31">
                  <c:v>3.9917982373909302</c:v>
                </c:pt>
                <c:pt idx="32">
                  <c:v>4.1123221961953096</c:v>
                </c:pt>
                <c:pt idx="33">
                  <c:v>4.2327571494085188</c:v>
                </c:pt>
                <c:pt idx="34">
                  <c:v>4.3531033165802615</c:v>
                </c:pt>
                <c:pt idx="35">
                  <c:v>4.4733609165447925</c:v>
                </c:pt>
                <c:pt idx="36">
                  <c:v>4.5935301674235038</c:v>
                </c:pt>
                <c:pt idx="37">
                  <c:v>4.7136112866275033</c:v>
                </c:pt>
                <c:pt idx="38">
                  <c:v>4.8336044908601687</c:v>
                </c:pt>
                <c:pt idx="39">
                  <c:v>4.9535099961196973</c:v>
                </c:pt>
                <c:pt idx="40">
                  <c:v>5.0733280177016287</c:v>
                </c:pt>
                <c:pt idx="41">
                  <c:v>5.1930587702013646</c:v>
                </c:pt>
                <c:pt idx="42">
                  <c:v>5.3127024675166643</c:v>
                </c:pt>
                <c:pt idx="43">
                  <c:v>5.4322593228501317</c:v>
                </c:pt>
                <c:pt idx="44">
                  <c:v>5.5517295487116849</c:v>
                </c:pt>
                <c:pt idx="45">
                  <c:v>5.6711133569210102</c:v>
                </c:pt>
                <c:pt idx="46">
                  <c:v>5.7904109586100043</c:v>
                </c:pt>
                <c:pt idx="47">
                  <c:v>5.9096225642252005</c:v>
                </c:pt>
                <c:pt idx="48">
                  <c:v>6.0287483835301812</c:v>
                </c:pt>
                <c:pt idx="49">
                  <c:v>6.1477886256079755</c:v>
                </c:pt>
                <c:pt idx="50">
                  <c:v>6.2667434988634438</c:v>
                </c:pt>
                <c:pt idx="51">
                  <c:v>6.3856132110256461</c:v>
                </c:pt>
                <c:pt idx="52">
                  <c:v>6.5043979691501983</c:v>
                </c:pt>
                <c:pt idx="53">
                  <c:v>6.6230979796216145</c:v>
                </c:pt>
                <c:pt idx="54">
                  <c:v>6.7417134481556342</c:v>
                </c:pt>
                <c:pt idx="55">
                  <c:v>6.8602445798015381</c:v>
                </c:pt>
                <c:pt idx="56">
                  <c:v>6.9786915789444448</c:v>
                </c:pt>
                <c:pt idx="57">
                  <c:v>7.0970546493076032</c:v>
                </c:pt>
                <c:pt idx="58">
                  <c:v>7.2153339939546601</c:v>
                </c:pt>
                <c:pt idx="59">
                  <c:v>7.3335298152919233</c:v>
                </c:pt>
                <c:pt idx="60">
                  <c:v>7.4516423150706084</c:v>
                </c:pt>
                <c:pt idx="61">
                  <c:v>7.5696716943890694</c:v>
                </c:pt>
                <c:pt idx="62">
                  <c:v>7.687618153695019</c:v>
                </c:pt>
                <c:pt idx="63">
                  <c:v>7.8054818927877392</c:v>
                </c:pt>
                <c:pt idx="64">
                  <c:v>7.9232631108202689</c:v>
                </c:pt>
                <c:pt idx="65">
                  <c:v>8.0409620063015872</c:v>
                </c:pt>
                <c:pt idx="66">
                  <c:v>8.1585787770987839</c:v>
                </c:pt>
                <c:pt idx="67">
                  <c:v>8.2761136204392063</c:v>
                </c:pt>
                <c:pt idx="68">
                  <c:v>8.3935667329126105</c:v>
                </c:pt>
                <c:pt idx="69">
                  <c:v>8.5109383104732803</c:v>
                </c:pt>
                <c:pt idx="70">
                  <c:v>8.6282285484421521</c:v>
                </c:pt>
                <c:pt idx="71">
                  <c:v>8.7454376415089161</c:v>
                </c:pt>
                <c:pt idx="72">
                  <c:v>8.8625657837341052</c:v>
                </c:pt>
                <c:pt idx="73">
                  <c:v>8.9796131685511753</c:v>
                </c:pt>
                <c:pt idx="74">
                  <c:v>9.096579988768573</c:v>
                </c:pt>
                <c:pt idx="75">
                  <c:v>9.2134664365717835</c:v>
                </c:pt>
                <c:pt idx="76">
                  <c:v>9.3302727035253792</c:v>
                </c:pt>
                <c:pt idx="77">
                  <c:v>9.4469989805750476</c:v>
                </c:pt>
                <c:pt idx="78">
                  <c:v>9.5636454580496046</c:v>
                </c:pt>
                <c:pt idx="79">
                  <c:v>9.6802123256630033</c:v>
                </c:pt>
                <c:pt idx="80">
                  <c:v>9.7966997725163285</c:v>
                </c:pt>
                <c:pt idx="81">
                  <c:v>9.9131079870997727</c:v>
                </c:pt>
                <c:pt idx="82">
                  <c:v>10.029437157294607</c:v>
                </c:pt>
                <c:pt idx="83">
                  <c:v>10.14568747037514</c:v>
                </c:pt>
                <c:pt idx="84">
                  <c:v>10.261859113010667</c:v>
                </c:pt>
                <c:pt idx="85">
                  <c:v>10.377952271267395</c:v>
                </c:pt>
                <c:pt idx="86">
                  <c:v>10.493967130610374</c:v>
                </c:pt>
                <c:pt idx="87">
                  <c:v>10.609903875905399</c:v>
                </c:pt>
                <c:pt idx="88">
                  <c:v>10.725762691420915</c:v>
                </c:pt>
                <c:pt idx="89">
                  <c:v>10.841543760829905</c:v>
                </c:pt>
                <c:pt idx="90">
                  <c:v>10.957247267211766</c:v>
                </c:pt>
                <c:pt idx="91">
                  <c:v>11.072873393054167</c:v>
                </c:pt>
                <c:pt idx="92">
                  <c:v>11.188422320254913</c:v>
                </c:pt>
                <c:pt idx="93">
                  <c:v>11.303894230123781</c:v>
                </c:pt>
                <c:pt idx="94">
                  <c:v>11.419289303384353</c:v>
                </c:pt>
                <c:pt idx="95">
                  <c:v>11.534607720175837</c:v>
                </c:pt>
                <c:pt idx="96">
                  <c:v>11.649849660054874</c:v>
                </c:pt>
                <c:pt idx="97">
                  <c:v>11.765015301997339</c:v>
                </c:pt>
                <c:pt idx="98">
                  <c:v>11.880104824400124</c:v>
                </c:pt>
                <c:pt idx="99">
                  <c:v>11.99511840508292</c:v>
                </c:pt>
                <c:pt idx="100">
                  <c:v>12.110056221289977</c:v>
                </c:pt>
                <c:pt idx="101">
                  <c:v>12.224918449691863</c:v>
                </c:pt>
                <c:pt idx="102">
                  <c:v>12.339705266387204</c:v>
                </c:pt>
                <c:pt idx="103">
                  <c:v>12.454416846904422</c:v>
                </c:pt>
                <c:pt idx="104">
                  <c:v>12.569053366203454</c:v>
                </c:pt>
                <c:pt idx="105">
                  <c:v>12.683614998677466</c:v>
                </c:pt>
                <c:pt idx="106">
                  <c:v>12.798101918154554</c:v>
                </c:pt>
                <c:pt idx="107">
                  <c:v>12.912514297899438</c:v>
                </c:pt>
                <c:pt idx="108">
                  <c:v>13.026852310615139</c:v>
                </c:pt>
                <c:pt idx="109">
                  <c:v>13.141116128444652</c:v>
                </c:pt>
                <c:pt idx="110">
                  <c:v>13.255305922972607</c:v>
                </c:pt>
                <c:pt idx="111">
                  <c:v>13.369421865226915</c:v>
                </c:pt>
                <c:pt idx="112">
                  <c:v>13.483464125680417</c:v>
                </c:pt>
                <c:pt idx="113">
                  <c:v>13.597432874252503</c:v>
                </c:pt>
                <c:pt idx="114">
                  <c:v>13.711328280310736</c:v>
                </c:pt>
                <c:pt idx="115">
                  <c:v>13.825150512672471</c:v>
                </c:pt>
                <c:pt idx="116">
                  <c:v>13.938899739606438</c:v>
                </c:pt>
                <c:pt idx="117">
                  <c:v>14.052576128834348</c:v>
                </c:pt>
                <c:pt idx="118">
                  <c:v>14.16617984753246</c:v>
                </c:pt>
                <c:pt idx="119">
                  <c:v>14.279711062333162</c:v>
                </c:pt>
                <c:pt idx="120">
                  <c:v>14.393169939326524</c:v>
                </c:pt>
                <c:pt idx="121">
                  <c:v>14.506556644061858</c:v>
                </c:pt>
                <c:pt idx="122">
                  <c:v>14.619871341549247</c:v>
                </c:pt>
                <c:pt idx="123">
                  <c:v>14.73311419626109</c:v>
                </c:pt>
                <c:pt idx="124">
                  <c:v>14.846285372133609</c:v>
                </c:pt>
                <c:pt idx="125">
                  <c:v>14.959385032568377</c:v>
                </c:pt>
                <c:pt idx="126">
                  <c:v>15.072413340433815</c:v>
                </c:pt>
                <c:pt idx="127">
                  <c:v>15.18537045806668</c:v>
                </c:pt>
                <c:pt idx="128">
                  <c:v>15.298256547273562</c:v>
                </c:pt>
                <c:pt idx="129">
                  <c:v>15.411071769332349</c:v>
                </c:pt>
                <c:pt idx="130">
                  <c:v>15.523816284993693</c:v>
                </c:pt>
                <c:pt idx="131">
                  <c:v>15.636490254482478</c:v>
                </c:pt>
                <c:pt idx="132">
                  <c:v>15.749093837499254</c:v>
                </c:pt>
                <c:pt idx="133">
                  <c:v>15.861627193221683</c:v>
                </c:pt>
                <c:pt idx="134">
                  <c:v>15.974090480305966</c:v>
                </c:pt>
                <c:pt idx="135">
                  <c:v>16.086483856888268</c:v>
                </c:pt>
                <c:pt idx="136">
                  <c:v>16.198807480586126</c:v>
                </c:pt>
                <c:pt idx="137">
                  <c:v>16.311061508499844</c:v>
                </c:pt>
                <c:pt idx="138">
                  <c:v>16.423246097213905</c:v>
                </c:pt>
                <c:pt idx="139">
                  <c:v>16.53536140279834</c:v>
                </c:pt>
                <c:pt idx="140">
                  <c:v>16.647407580810111</c:v>
                </c:pt>
                <c:pt idx="141">
                  <c:v>16.759384786294476</c:v>
                </c:pt>
                <c:pt idx="142">
                  <c:v>16.871293173786352</c:v>
                </c:pt>
                <c:pt idx="143">
                  <c:v>16.983132897311656</c:v>
                </c:pt>
                <c:pt idx="144">
                  <c:v>17.094904110388661</c:v>
                </c:pt>
                <c:pt idx="145">
                  <c:v>17.206606966029316</c:v>
                </c:pt>
                <c:pt idx="146">
                  <c:v>17.318241616740575</c:v>
                </c:pt>
                <c:pt idx="147">
                  <c:v>17.429808214525718</c:v>
                </c:pt>
                <c:pt idx="148">
                  <c:v>17.541306910885648</c:v>
                </c:pt>
                <c:pt idx="149">
                  <c:v>17.652737856820199</c:v>
                </c:pt>
                <c:pt idx="150">
                  <c:v>17.764101202829426</c:v>
                </c:pt>
                <c:pt idx="151">
                  <c:v>17.875397098914881</c:v>
                </c:pt>
                <c:pt idx="152">
                  <c:v>17.986625694580901</c:v>
                </c:pt>
                <c:pt idx="153">
                  <c:v>18.097787138835866</c:v>
                </c:pt>
                <c:pt idx="154">
                  <c:v>18.208881580193445</c:v>
                </c:pt>
                <c:pt idx="155">
                  <c:v>18.319909166673874</c:v>
                </c:pt>
                <c:pt idx="156">
                  <c:v>18.430870045805168</c:v>
                </c:pt>
                <c:pt idx="157">
                  <c:v>18.541764364624381</c:v>
                </c:pt>
                <c:pt idx="158">
                  <c:v>18.652592269678813</c:v>
                </c:pt>
                <c:pt idx="159">
                  <c:v>18.763353907027238</c:v>
                </c:pt>
                <c:pt idx="160">
                  <c:v>18.874049422241111</c:v>
                </c:pt>
                <c:pt idx="161">
                  <c:v>18.984678960405777</c:v>
                </c:pt>
                <c:pt idx="162">
                  <c:v>19.095242666121649</c:v>
                </c:pt>
                <c:pt idx="163">
                  <c:v>19.205740683505415</c:v>
                </c:pt>
                <c:pt idx="164">
                  <c:v>19.316173156191198</c:v>
                </c:pt>
                <c:pt idx="165">
                  <c:v>19.426540227331753</c:v>
                </c:pt>
                <c:pt idx="166">
                  <c:v>19.536842039599598</c:v>
                </c:pt>
                <c:pt idx="167">
                  <c:v>19.647078735188199</c:v>
                </c:pt>
                <c:pt idx="168">
                  <c:v>19.7572504558131</c:v>
                </c:pt>
                <c:pt idx="169">
                  <c:v>19.867357342713081</c:v>
                </c:pt>
                <c:pt idx="170">
                  <c:v>19.977399536651269</c:v>
                </c:pt>
                <c:pt idx="171">
                  <c:v>20.087377177916288</c:v>
                </c:pt>
                <c:pt idx="172">
                  <c:v>20.197290406323361</c:v>
                </c:pt>
                <c:pt idx="173">
                  <c:v>20.30713936121543</c:v>
                </c:pt>
                <c:pt idx="174">
                  <c:v>20.416924181464264</c:v>
                </c:pt>
                <c:pt idx="175">
                  <c:v>20.526645005471543</c:v>
                </c:pt>
                <c:pt idx="176">
                  <c:v>20.63630197116996</c:v>
                </c:pt>
                <c:pt idx="177">
                  <c:v>20.745895216024298</c:v>
                </c:pt>
                <c:pt idx="178">
                  <c:v>20.855424877032505</c:v>
                </c:pt>
                <c:pt idx="179">
                  <c:v>20.964891090726766</c:v>
                </c:pt>
                <c:pt idx="180">
                  <c:v>21.074293993174564</c:v>
                </c:pt>
                <c:pt idx="181">
                  <c:v>21.183633719979728</c:v>
                </c:pt>
                <c:pt idx="182">
                  <c:v>21.292910406283493</c:v>
                </c:pt>
                <c:pt idx="183">
                  <c:v>21.40212418676553</c:v>
                </c:pt>
                <c:pt idx="184">
                  <c:v>21.511275195644977</c:v>
                </c:pt>
                <c:pt idx="185">
                  <c:v>21.620363566681483</c:v>
                </c:pt>
                <c:pt idx="186">
                  <c:v>21.729389433176209</c:v>
                </c:pt>
                <c:pt idx="187">
                  <c:v>21.838352927972849</c:v>
                </c:pt>
                <c:pt idx="188">
                  <c:v>21.947254183458643</c:v>
                </c:pt>
                <c:pt idx="189">
                  <c:v>22.056093331565368</c:v>
                </c:pt>
                <c:pt idx="190">
                  <c:v>22.164870503770327</c:v>
                </c:pt>
                <c:pt idx="191">
                  <c:v>22.273585831097353</c:v>
                </c:pt>
                <c:pt idx="192">
                  <c:v>22.382239444117769</c:v>
                </c:pt>
                <c:pt idx="193">
                  <c:v>22.490831472951371</c:v>
                </c:pt>
                <c:pt idx="194">
                  <c:v>22.599362047267402</c:v>
                </c:pt>
                <c:pt idx="195">
                  <c:v>22.707831296285498</c:v>
                </c:pt>
                <c:pt idx="196">
                  <c:v>22.816239348776659</c:v>
                </c:pt>
                <c:pt idx="197">
                  <c:v>22.924586333064177</c:v>
                </c:pt>
                <c:pt idx="198">
                  <c:v>23.032872377024596</c:v>
                </c:pt>
                <c:pt idx="199">
                  <c:v>23.141097608088632</c:v>
                </c:pt>
                <c:pt idx="200">
                  <c:v>23.249262153242118</c:v>
                </c:pt>
                <c:pt idx="201">
                  <c:v>23.357366139026908</c:v>
                </c:pt>
                <c:pt idx="202">
                  <c:v>23.465409691541812</c:v>
                </c:pt>
                <c:pt idx="203">
                  <c:v>23.57339293644349</c:v>
                </c:pt>
                <c:pt idx="204">
                  <c:v>23.681315998947372</c:v>
                </c:pt>
                <c:pt idx="205">
                  <c:v>23.789179003828544</c:v>
                </c:pt>
                <c:pt idx="206">
                  <c:v>23.896982075422642</c:v>
                </c:pt>
                <c:pt idx="207">
                  <c:v>24.004725337626748</c:v>
                </c:pt>
                <c:pt idx="208">
                  <c:v>24.112408913900261</c:v>
                </c:pt>
                <c:pt idx="209">
                  <c:v>24.220032927265773</c:v>
                </c:pt>
                <c:pt idx="210">
                  <c:v>24.327597500309938</c:v>
                </c:pt>
                <c:pt idx="211">
                  <c:v>24.435102755184335</c:v>
                </c:pt>
                <c:pt idx="212">
                  <c:v>24.542548813606324</c:v>
                </c:pt>
                <c:pt idx="213">
                  <c:v>24.649935796859907</c:v>
                </c:pt>
                <c:pt idx="214">
                  <c:v>24.75726382579656</c:v>
                </c:pt>
                <c:pt idx="215">
                  <c:v>24.864533020836074</c:v>
                </c:pt>
                <c:pt idx="216">
                  <c:v>24.971743501967406</c:v>
                </c:pt>
                <c:pt idx="217">
                  <c:v>25.078895388749483</c:v>
                </c:pt>
                <c:pt idx="218">
                  <c:v>25.185988800312042</c:v>
                </c:pt>
                <c:pt idx="219">
                  <c:v>25.293023855356445</c:v>
                </c:pt>
                <c:pt idx="220">
                  <c:v>25.400000672156487</c:v>
                </c:pt>
                <c:pt idx="221">
                  <c:v>25.50691936855921</c:v>
                </c:pt>
                <c:pt idx="222">
                  <c:v>25.6137800619857</c:v>
                </c:pt>
                <c:pt idx="223">
                  <c:v>25.720582869431876</c:v>
                </c:pt>
                <c:pt idx="224">
                  <c:v>25.827327907469293</c:v>
                </c:pt>
                <c:pt idx="225">
                  <c:v>25.93401529224592</c:v>
                </c:pt>
                <c:pt idx="226">
                  <c:v>26.04064513948693</c:v>
                </c:pt>
                <c:pt idx="227">
                  <c:v>26.14721756449546</c:v>
                </c:pt>
                <c:pt idx="228">
                  <c:v>26.253732682153387</c:v>
                </c:pt>
                <c:pt idx="229">
                  <c:v>26.360190606922099</c:v>
                </c:pt>
                <c:pt idx="230">
                  <c:v>26.46659145284325</c:v>
                </c:pt>
                <c:pt idx="231">
                  <c:v>26.572935333539519</c:v>
                </c:pt>
                <c:pt idx="232">
                  <c:v>26.679222362215349</c:v>
                </c:pt>
                <c:pt idx="233">
                  <c:v>26.7854526516577</c:v>
                </c:pt>
                <c:pt idx="234">
                  <c:v>26.891626314236792</c:v>
                </c:pt>
                <c:pt idx="235">
                  <c:v>26.997743461906833</c:v>
                </c:pt>
                <c:pt idx="236">
                  <c:v>27.10380420620675</c:v>
                </c:pt>
                <c:pt idx="237">
                  <c:v>27.209808658260915</c:v>
                </c:pt>
                <c:pt idx="238">
                  <c:v>27.315756928779873</c:v>
                </c:pt>
                <c:pt idx="239">
                  <c:v>27.421649128061045</c:v>
                </c:pt>
                <c:pt idx="240">
                  <c:v>27.527485365989445</c:v>
                </c:pt>
                <c:pt idx="241">
                  <c:v>27.633265752038398</c:v>
                </c:pt>
                <c:pt idx="242">
                  <c:v>27.738990395270225</c:v>
                </c:pt>
                <c:pt idx="243">
                  <c:v>27.844659404336941</c:v>
                </c:pt>
                <c:pt idx="244">
                  <c:v>27.95027288748096</c:v>
                </c:pt>
                <c:pt idx="245">
                  <c:v>28.055830952535782</c:v>
                </c:pt>
                <c:pt idx="246">
                  <c:v>28.161333706926666</c:v>
                </c:pt>
                <c:pt idx="247">
                  <c:v>28.266781257671315</c:v>
                </c:pt>
                <c:pt idx="248">
                  <c:v>28.372173711380555</c:v>
                </c:pt>
                <c:pt idx="249">
                  <c:v>28.477511174259</c:v>
                </c:pt>
                <c:pt idx="250">
                  <c:v>28.582793752105726</c:v>
                </c:pt>
                <c:pt idx="251">
                  <c:v>28.688021550314929</c:v>
                </c:pt>
                <c:pt idx="252">
                  <c:v>28.793194673876581</c:v>
                </c:pt>
                <c:pt idx="253">
                  <c:v>28.898313227377084</c:v>
                </c:pt>
                <c:pt idx="254">
                  <c:v>29.003377314999927</c:v>
                </c:pt>
                <c:pt idx="255">
                  <c:v>29.108387040526324</c:v>
                </c:pt>
                <c:pt idx="256">
                  <c:v>29.213342507335867</c:v>
                </c:pt>
                <c:pt idx="257">
                  <c:v>29.318243818407147</c:v>
                </c:pt>
                <c:pt idx="258">
                  <c:v>29.423091076318396</c:v>
                </c:pt>
                <c:pt idx="259">
                  <c:v>29.527884383248129</c:v>
                </c:pt>
                <c:pt idx="260">
                  <c:v>29.632623840975743</c:v>
                </c:pt>
                <c:pt idx="261">
                  <c:v>29.737309550882166</c:v>
                </c:pt>
                <c:pt idx="262">
                  <c:v>29.841941613950468</c:v>
                </c:pt>
                <c:pt idx="263">
                  <c:v>29.946520130766459</c:v>
                </c:pt>
                <c:pt idx="264">
                  <c:v>30.051045201519322</c:v>
                </c:pt>
                <c:pt idx="265">
                  <c:v>30.155516926002214</c:v>
                </c:pt>
                <c:pt idx="266">
                  <c:v>30.259935403612861</c:v>
                </c:pt>
                <c:pt idx="267">
                  <c:v>30.364300733354163</c:v>
                </c:pt>
                <c:pt idx="268">
                  <c:v>30.468613013834801</c:v>
                </c:pt>
                <c:pt idx="269">
                  <c:v>30.572872343269818</c:v>
                </c:pt>
                <c:pt idx="270">
                  <c:v>30.677078819481203</c:v>
                </c:pt>
                <c:pt idx="271">
                  <c:v>30.781232539898493</c:v>
                </c:pt>
                <c:pt idx="272">
                  <c:v>30.885333601559349</c:v>
                </c:pt>
                <c:pt idx="273">
                  <c:v>30.989382101110131</c:v>
                </c:pt>
                <c:pt idx="274">
                  <c:v>31.093378134806478</c:v>
                </c:pt>
                <c:pt idx="275">
                  <c:v>31.19732179851389</c:v>
                </c:pt>
                <c:pt idx="276">
                  <c:v>31.301213187708278</c:v>
                </c:pt>
                <c:pt idx="277">
                  <c:v>31.405052397476542</c:v>
                </c:pt>
                <c:pt idx="278">
                  <c:v>31.508839522517139</c:v>
                </c:pt>
                <c:pt idx="279">
                  <c:v>31.612574657140634</c:v>
                </c:pt>
                <c:pt idx="280">
                  <c:v>31.716257895270257</c:v>
                </c:pt>
                <c:pt idx="281">
                  <c:v>31.819889330442471</c:v>
                </c:pt>
                <c:pt idx="282">
                  <c:v>31.923469055807502</c:v>
                </c:pt>
                <c:pt idx="283">
                  <c:v>32.026997164129909</c:v>
                </c:pt>
                <c:pt idx="284">
                  <c:v>32.130473747789104</c:v>
                </c:pt>
                <c:pt idx="285">
                  <c:v>32.233898898779927</c:v>
                </c:pt>
                <c:pt idx="286">
                  <c:v>32.337272708713158</c:v>
                </c:pt>
                <c:pt idx="287">
                  <c:v>32.440595268816061</c:v>
                </c:pt>
                <c:pt idx="288">
                  <c:v>32.543866669932932</c:v>
                </c:pt>
                <c:pt idx="289">
                  <c:v>32.647087002525609</c:v>
                </c:pt>
                <c:pt idx="290">
                  <c:v>32.750256356674022</c:v>
                </c:pt>
                <c:pt idx="291">
                  <c:v>32.853374822076702</c:v>
                </c:pt>
                <c:pt idx="292">
                  <c:v>32.956442488051316</c:v>
                </c:pt>
                <c:pt idx="293">
                  <c:v>33.059459443535189</c:v>
                </c:pt>
                <c:pt idx="294">
                  <c:v>33.162425777085801</c:v>
                </c:pt>
                <c:pt idx="295">
                  <c:v>33.265341576881347</c:v>
                </c:pt>
                <c:pt idx="296">
                  <c:v>33.3682069307212</c:v>
                </c:pt>
                <c:pt idx="297">
                  <c:v>33.471021926026467</c:v>
                </c:pt>
                <c:pt idx="298">
                  <c:v>33.573786649840464</c:v>
                </c:pt>
                <c:pt idx="299">
                  <c:v>33.676501188829249</c:v>
                </c:pt>
                <c:pt idx="300">
                  <c:v>33.779165629282119</c:v>
                </c:pt>
                <c:pt idx="301">
                  <c:v>33.881780057112103</c:v>
                </c:pt>
                <c:pt idx="302">
                  <c:v>33.984344557856467</c:v>
                </c:pt>
                <c:pt idx="303">
                  <c:v>34.086859216677226</c:v>
                </c:pt>
                <c:pt idx="304">
                  <c:v>34.189324118361625</c:v>
                </c:pt>
                <c:pt idx="305">
                  <c:v>34.29173934732264</c:v>
                </c:pt>
                <c:pt idx="306">
                  <c:v>34.394104987599469</c:v>
                </c:pt>
                <c:pt idx="307">
                  <c:v>34.496421122858024</c:v>
                </c:pt>
                <c:pt idx="308">
                  <c:v>34.59868783639142</c:v>
                </c:pt>
                <c:pt idx="309">
                  <c:v>34.700905211120464</c:v>
                </c:pt>
                <c:pt idx="310">
                  <c:v>34.803073329594142</c:v>
                </c:pt>
                <c:pt idx="311">
                  <c:v>34.905192273990082</c:v>
                </c:pt>
                <c:pt idx="312">
                  <c:v>35.007262126115066</c:v>
                </c:pt>
                <c:pt idx="313">
                  <c:v>35.109282967405505</c:v>
                </c:pt>
                <c:pt idx="314">
                  <c:v>35.211254878927889</c:v>
                </c:pt>
                <c:pt idx="315">
                  <c:v>35.313177941379301</c:v>
                </c:pt>
                <c:pt idx="316">
                  <c:v>35.415052235087863</c:v>
                </c:pt>
                <c:pt idx="317">
                  <c:v>35.516877840013244</c:v>
                </c:pt>
                <c:pt idx="318">
                  <c:v>35.618654835747094</c:v>
                </c:pt>
                <c:pt idx="319">
                  <c:v>35.72038330151355</c:v>
                </c:pt>
                <c:pt idx="320">
                  <c:v>35.822063316169668</c:v>
                </c:pt>
                <c:pt idx="321">
                  <c:v>35.923694958205942</c:v>
                </c:pt>
                <c:pt idx="322">
                  <c:v>36.025278305746717</c:v>
                </c:pt>
                <c:pt idx="323">
                  <c:v>36.126813436550691</c:v>
                </c:pt>
                <c:pt idx="324">
                  <c:v>36.22830042801138</c:v>
                </c:pt>
                <c:pt idx="325">
                  <c:v>36.329739357157557</c:v>
                </c:pt>
                <c:pt idx="326">
                  <c:v>36.431130300653741</c:v>
                </c:pt>
                <c:pt idx="327">
                  <c:v>36.532473334800649</c:v>
                </c:pt>
                <c:pt idx="328">
                  <c:v>36.633768535535644</c:v>
                </c:pt>
                <c:pt idx="329">
                  <c:v>36.735015978433232</c:v>
                </c:pt>
                <c:pt idx="330">
                  <c:v>36.836215738705469</c:v>
                </c:pt>
                <c:pt idx="331">
                  <c:v>36.937367891202456</c:v>
                </c:pt>
                <c:pt idx="332">
                  <c:v>37.038472510412802</c:v>
                </c:pt>
                <c:pt idx="333">
                  <c:v>37.13952967046405</c:v>
                </c:pt>
                <c:pt idx="334">
                  <c:v>37.240539445123147</c:v>
                </c:pt>
                <c:pt idx="335">
                  <c:v>37.341501907796911</c:v>
                </c:pt>
                <c:pt idx="336">
                  <c:v>37.442417131532466</c:v>
                </c:pt>
                <c:pt idx="337">
                  <c:v>37.543285189017716</c:v>
                </c:pt>
                <c:pt idx="338">
                  <c:v>37.644106152581784</c:v>
                </c:pt>
                <c:pt idx="339">
                  <c:v>37.744880094195459</c:v>
                </c:pt>
                <c:pt idx="340">
                  <c:v>37.84560708547167</c:v>
                </c:pt>
                <c:pt idx="341">
                  <c:v>37.946287197665917</c:v>
                </c:pt>
                <c:pt idx="342">
                  <c:v>38.046920501676738</c:v>
                </c:pt>
                <c:pt idx="343">
                  <c:v>38.147507068046153</c:v>
                </c:pt>
                <c:pt idx="344">
                  <c:v>38.248046966960125</c:v>
                </c:pt>
                <c:pt idx="345">
                  <c:v>38.348540268248982</c:v>
                </c:pt>
                <c:pt idx="346">
                  <c:v>38.448987041387902</c:v>
                </c:pt>
                <c:pt idx="347">
                  <c:v>38.549387355497352</c:v>
                </c:pt>
                <c:pt idx="348">
                  <c:v>38.649741279343523</c:v>
                </c:pt>
                <c:pt idx="349">
                  <c:v>38.750048881338799</c:v>
                </c:pt>
                <c:pt idx="350">
                  <c:v>38.850310229542202</c:v>
                </c:pt>
                <c:pt idx="351">
                  <c:v>38.950525391659831</c:v>
                </c:pt>
                <c:pt idx="352">
                  <c:v>39.05069443504533</c:v>
                </c:pt>
                <c:pt idx="353">
                  <c:v>39.150817426700335</c:v>
                </c:pt>
                <c:pt idx="354">
                  <c:v>39.250894433274908</c:v>
                </c:pt>
                <c:pt idx="355">
                  <c:v>39.350925521068014</c:v>
                </c:pt>
                <c:pt idx="356">
                  <c:v>39.450910756027938</c:v>
                </c:pt>
                <c:pt idx="357">
                  <c:v>39.550850203752773</c:v>
                </c:pt>
                <c:pt idx="358">
                  <c:v>39.650743929490837</c:v>
                </c:pt>
                <c:pt idx="359">
                  <c:v>39.750591998141147</c:v>
                </c:pt>
                <c:pt idx="360">
                  <c:v>39.850394474253875</c:v>
                </c:pt>
                <c:pt idx="361">
                  <c:v>39.950151422030785</c:v>
                </c:pt>
                <c:pt idx="362">
                  <c:v>40.049862905325682</c:v>
                </c:pt>
                <c:pt idx="363">
                  <c:v>40.149528987644892</c:v>
                </c:pt>
                <c:pt idx="364">
                  <c:v>40.249149732147686</c:v>
                </c:pt>
                <c:pt idx="365">
                  <c:v>40.348725201646751</c:v>
                </c:pt>
                <c:pt idx="366">
                  <c:v>40.448255458608642</c:v>
                </c:pt>
                <c:pt idx="367">
                  <c:v>40.547740565154243</c:v>
                </c:pt>
                <c:pt idx="368">
                  <c:v>40.64718058305921</c:v>
                </c:pt>
                <c:pt idx="369">
                  <c:v>40.746575573754448</c:v>
                </c:pt>
                <c:pt idx="370">
                  <c:v>40.845925598326552</c:v>
                </c:pt>
                <c:pt idx="371">
                  <c:v>40.945230717518264</c:v>
                </c:pt>
                <c:pt idx="372">
                  <c:v>41.044490991728956</c:v>
                </c:pt>
                <c:pt idx="373">
                  <c:v>41.143706481015066</c:v>
                </c:pt>
                <c:pt idx="374">
                  <c:v>41.242877245090568</c:v>
                </c:pt>
                <c:pt idx="375">
                  <c:v>41.342003343327455</c:v>
                </c:pt>
                <c:pt idx="376">
                  <c:v>41.441084834756154</c:v>
                </c:pt>
                <c:pt idx="377">
                  <c:v>41.540121778066052</c:v>
                </c:pt>
                <c:pt idx="378">
                  <c:v>41.639114231605902</c:v>
                </c:pt>
                <c:pt idx="379">
                  <c:v>41.738062253384342</c:v>
                </c:pt>
                <c:pt idx="380">
                  <c:v>41.836965901070336</c:v>
                </c:pt>
                <c:pt idx="381">
                  <c:v>41.935825231993633</c:v>
                </c:pt>
                <c:pt idx="382">
                  <c:v>42.03464030314526</c:v>
                </c:pt>
                <c:pt idx="383">
                  <c:v>42.133411171177997</c:v>
                </c:pt>
                <c:pt idx="384">
                  <c:v>42.232137892406826</c:v>
                </c:pt>
                <c:pt idx="385">
                  <c:v>42.330820522809425</c:v>
                </c:pt>
                <c:pt idx="386">
                  <c:v>42.429459118026642</c:v>
                </c:pt>
                <c:pt idx="387">
                  <c:v>42.52805373336296</c:v>
                </c:pt>
                <c:pt idx="388">
                  <c:v>42.626604423786993</c:v>
                </c:pt>
                <c:pt idx="389">
                  <c:v>42.725111243931956</c:v>
                </c:pt>
                <c:pt idx="390">
                  <c:v>42.823574248096143</c:v>
                </c:pt>
                <c:pt idx="391">
                  <c:v>42.921993490243437</c:v>
                </c:pt>
                <c:pt idx="392">
                  <c:v>43.020369024003756</c:v>
                </c:pt>
                <c:pt idx="393">
                  <c:v>43.118700902673567</c:v>
                </c:pt>
                <c:pt idx="394">
                  <c:v>43.21698917921637</c:v>
                </c:pt>
                <c:pt idx="395">
                  <c:v>43.315233906263181</c:v>
                </c:pt>
                <c:pt idx="396">
                  <c:v>43.413435136113037</c:v>
                </c:pt>
                <c:pt idx="397">
                  <c:v>43.51159292073347</c:v>
                </c:pt>
                <c:pt idx="398">
                  <c:v>43.609707311761035</c:v>
                </c:pt>
                <c:pt idx="399">
                  <c:v>43.707778360501763</c:v>
                </c:pt>
                <c:pt idx="400">
                  <c:v>43.805806117931695</c:v>
                </c:pt>
                <c:pt idx="401">
                  <c:v>43.903790634697373</c:v>
                </c:pt>
                <c:pt idx="402">
                  <c:v>44.001731961116349</c:v>
                </c:pt>
                <c:pt idx="403">
                  <c:v>44.099630147177677</c:v>
                </c:pt>
                <c:pt idx="404">
                  <c:v>44.197485242542442</c:v>
                </c:pt>
                <c:pt idx="405">
                  <c:v>44.295297296544241</c:v>
                </c:pt>
                <c:pt idx="406">
                  <c:v>44.393066358189721</c:v>
                </c:pt>
                <c:pt idx="407">
                  <c:v>44.490792476159065</c:v>
                </c:pt>
                <c:pt idx="408">
                  <c:v>44.58847569880654</c:v>
                </c:pt>
                <c:pt idx="409">
                  <c:v>44.686116074161006</c:v>
                </c:pt>
                <c:pt idx="410">
                  <c:v>44.783713649926405</c:v>
                </c:pt>
                <c:pt idx="411">
                  <c:v>44.881268473482315</c:v>
                </c:pt>
                <c:pt idx="412">
                  <c:v>44.97878059188448</c:v>
                </c:pt>
                <c:pt idx="413">
                  <c:v>45.076250051865316</c:v>
                </c:pt>
                <c:pt idx="414">
                  <c:v>45.173676899834447</c:v>
                </c:pt>
                <c:pt idx="415">
                  <c:v>45.271061181879247</c:v>
                </c:pt>
                <c:pt idx="416">
                  <c:v>45.368402943765361</c:v>
                </c:pt>
                <c:pt idx="417">
                  <c:v>45.465702230937239</c:v>
                </c:pt>
                <c:pt idx="418">
                  <c:v>45.562959088518681</c:v>
                </c:pt>
                <c:pt idx="419">
                  <c:v>45.660173561313393</c:v>
                </c:pt>
                <c:pt idx="420">
                  <c:v>45.757345693805497</c:v>
                </c:pt>
                <c:pt idx="421">
                  <c:v>45.854475530160116</c:v>
                </c:pt>
                <c:pt idx="422">
                  <c:v>45.951563114223895</c:v>
                </c:pt>
                <c:pt idx="423">
                  <c:v>46.048608489525556</c:v>
                </c:pt>
                <c:pt idx="424">
                  <c:v>46.145611699276465</c:v>
                </c:pt>
                <c:pt idx="425">
                  <c:v>46.242572786371177</c:v>
                </c:pt>
                <c:pt idx="426">
                  <c:v>46.339491793387992</c:v>
                </c:pt>
                <c:pt idx="427">
                  <c:v>46.436368762589545</c:v>
                </c:pt>
                <c:pt idx="428">
                  <c:v>46.533203735923323</c:v>
                </c:pt>
                <c:pt idx="429">
                  <c:v>46.629996755022269</c:v>
                </c:pt>
                <c:pt idx="430">
                  <c:v>46.726747861205347</c:v>
                </c:pt>
                <c:pt idx="431">
                  <c:v>46.823457095478105</c:v>
                </c:pt>
                <c:pt idx="432">
                  <c:v>46.920124498533241</c:v>
                </c:pt>
                <c:pt idx="433">
                  <c:v>47.016750110751211</c:v>
                </c:pt>
                <c:pt idx="434">
                  <c:v>47.113333972200785</c:v>
                </c:pt>
                <c:pt idx="435">
                  <c:v>47.209876122639642</c:v>
                </c:pt>
                <c:pt idx="436">
                  <c:v>47.306376601514948</c:v>
                </c:pt>
                <c:pt idx="437">
                  <c:v>47.402835447963952</c:v>
                </c:pt>
                <c:pt idx="438">
                  <c:v>47.49925270081458</c:v>
                </c:pt>
                <c:pt idx="439">
                  <c:v>47.595628398586037</c:v>
                </c:pt>
                <c:pt idx="440">
                  <c:v>47.69196257948937</c:v>
                </c:pt>
                <c:pt idx="441">
                  <c:v>47.788255281428114</c:v>
                </c:pt>
                <c:pt idx="442">
                  <c:v>47.884506541998867</c:v>
                </c:pt>
                <c:pt idx="443">
                  <c:v>47.980716398491907</c:v>
                </c:pt>
                <c:pt idx="444">
                  <c:v>48.076884887891815</c:v>
                </c:pt>
                <c:pt idx="445">
                  <c:v>48.17301204687805</c:v>
                </c:pt>
                <c:pt idx="446">
                  <c:v>48.269097911825611</c:v>
                </c:pt>
                <c:pt idx="447">
                  <c:v>48.365142518805619</c:v>
                </c:pt>
                <c:pt idx="448">
                  <c:v>48.461145903585958</c:v>
                </c:pt>
                <c:pt idx="449">
                  <c:v>48.557108101631897</c:v>
                </c:pt>
                <c:pt idx="450">
                  <c:v>48.653029148106718</c:v>
                </c:pt>
                <c:pt idx="451">
                  <c:v>48.748909077872334</c:v>
                </c:pt>
                <c:pt idx="452">
                  <c:v>48.844747925489948</c:v>
                </c:pt>
                <c:pt idx="453">
                  <c:v>48.940545725220666</c:v>
                </c:pt>
                <c:pt idx="454">
                  <c:v>49.03630251102615</c:v>
                </c:pt>
                <c:pt idx="455">
                  <c:v>49.132018316569273</c:v>
                </c:pt>
                <c:pt idx="456">
                  <c:v>49.227693175214732</c:v>
                </c:pt>
                <c:pt idx="457">
                  <c:v>49.323327120029724</c:v>
                </c:pt>
                <c:pt idx="458">
                  <c:v>49.4189201837846</c:v>
                </c:pt>
                <c:pt idx="459">
                  <c:v>49.514472398953501</c:v>
                </c:pt>
                <c:pt idx="460">
                  <c:v>49.609983797715039</c:v>
                </c:pt>
                <c:pt idx="461">
                  <c:v>49.705454411952942</c:v>
                </c:pt>
                <c:pt idx="462">
                  <c:v>49.800884273256727</c:v>
                </c:pt>
                <c:pt idx="463">
                  <c:v>49.896273412922376</c:v>
                </c:pt>
                <c:pt idx="464">
                  <c:v>49.991621861952986</c:v>
                </c:pt>
                <c:pt idx="465">
                  <c:v>50.086929651059464</c:v>
                </c:pt>
                <c:pt idx="466">
                  <c:v>50.182196810661203</c:v>
                </c:pt>
                <c:pt idx="467">
                  <c:v>50.277423370886758</c:v>
                </c:pt>
                <c:pt idx="468">
                  <c:v>50.372609361574526</c:v>
                </c:pt>
                <c:pt idx="469">
                  <c:v>50.467754812273427</c:v>
                </c:pt>
                <c:pt idx="470">
                  <c:v>50.562859752243632</c:v>
                </c:pt>
                <c:pt idx="471">
                  <c:v>50.65792421045721</c:v>
                </c:pt>
                <c:pt idx="472">
                  <c:v>50.752948215598856</c:v>
                </c:pt>
                <c:pt idx="473">
                  <c:v>50.847931796066582</c:v>
                </c:pt>
                <c:pt idx="474">
                  <c:v>50.942874979972416</c:v>
                </c:pt>
                <c:pt idx="475">
                  <c:v>51.037777795143114</c:v>
                </c:pt>
                <c:pt idx="476">
                  <c:v>51.13264026912087</c:v>
                </c:pt>
                <c:pt idx="477">
                  <c:v>51.227462429164021</c:v>
                </c:pt>
                <c:pt idx="478">
                  <c:v>51.322244302247782</c:v>
                </c:pt>
                <c:pt idx="479">
                  <c:v>51.416985915064942</c:v>
                </c:pt>
                <c:pt idx="480">
                  <c:v>51.511687294026608</c:v>
                </c:pt>
                <c:pt idx="481">
                  <c:v>51.606348465262911</c:v>
                </c:pt>
                <c:pt idx="482">
                  <c:v>51.700969454623753</c:v>
                </c:pt>
                <c:pt idx="483">
                  <c:v>51.795550287679532</c:v>
                </c:pt>
                <c:pt idx="484">
                  <c:v>51.89009098972187</c:v>
                </c:pt>
                <c:pt idx="485">
                  <c:v>51.984591585764363</c:v>
                </c:pt>
                <c:pt idx="486">
                  <c:v>52.079052100543308</c:v>
                </c:pt>
                <c:pt idx="487">
                  <c:v>52.173472558518469</c:v>
                </c:pt>
                <c:pt idx="488">
                  <c:v>52.267852983873809</c:v>
                </c:pt>
                <c:pt idx="489">
                  <c:v>52.362193400518251</c:v>
                </c:pt>
                <c:pt idx="490">
                  <c:v>52.456493832086409</c:v>
                </c:pt>
                <c:pt idx="491">
                  <c:v>52.550754301939392</c:v>
                </c:pt>
                <c:pt idx="492">
                  <c:v>52.644974833165513</c:v>
                </c:pt>
                <c:pt idx="493">
                  <c:v>52.739155448581087</c:v>
                </c:pt>
                <c:pt idx="494">
                  <c:v>52.833296170731174</c:v>
                </c:pt>
                <c:pt idx="495">
                  <c:v>52.927397021890371</c:v>
                </c:pt>
                <c:pt idx="496">
                  <c:v>53.02145802406357</c:v>
                </c:pt>
                <c:pt idx="497">
                  <c:v>53.115479198986741</c:v>
                </c:pt>
                <c:pt idx="498">
                  <c:v>53.20946056812771</c:v>
                </c:pt>
                <c:pt idx="499">
                  <c:v>53.303402152686928</c:v>
                </c:pt>
                <c:pt idx="500">
                  <c:v>53.397303973598291</c:v>
                </c:pt>
                <c:pt idx="501">
                  <c:v>53.491166051529873</c:v>
                </c:pt>
                <c:pt idx="502">
                  <c:v>53.584988406884783</c:v>
                </c:pt>
                <c:pt idx="503">
                  <c:v>53.678771059801896</c:v>
                </c:pt>
                <c:pt idx="504">
                  <c:v>53.772514030156692</c:v>
                </c:pt>
                <c:pt idx="505">
                  <c:v>53.866217337562041</c:v>
                </c:pt>
                <c:pt idx="506">
                  <c:v>53.959881001369006</c:v>
                </c:pt>
                <c:pt idx="507">
                  <c:v>54.053505040667652</c:v>
                </c:pt>
                <c:pt idx="508">
                  <c:v>54.147089474287853</c:v>
                </c:pt>
                <c:pt idx="509">
                  <c:v>54.240634320800105</c:v>
                </c:pt>
                <c:pt idx="510">
                  <c:v>54.334139598516337</c:v>
                </c:pt>
                <c:pt idx="511">
                  <c:v>54.427605325490724</c:v>
                </c:pt>
                <c:pt idx="512">
                  <c:v>54.521031519520534</c:v>
                </c:pt>
                <c:pt idx="513">
                  <c:v>54.614418198146907</c:v>
                </c:pt>
                <c:pt idx="514">
                  <c:v>54.707765378655729</c:v>
                </c:pt>
                <c:pt idx="515">
                  <c:v>54.801073078078417</c:v>
                </c:pt>
                <c:pt idx="516">
                  <c:v>54.894341313192783</c:v>
                </c:pt>
                <c:pt idx="517">
                  <c:v>54.98757010052384</c:v>
                </c:pt>
                <c:pt idx="518">
                  <c:v>55.08075945634468</c:v>
                </c:pt>
                <c:pt idx="519">
                  <c:v>55.17390939667726</c:v>
                </c:pt>
                <c:pt idx="520">
                  <c:v>55.267019937293298</c:v>
                </c:pt>
                <c:pt idx="521">
                  <c:v>55.360091093715077</c:v>
                </c:pt>
                <c:pt idx="522">
                  <c:v>55.453122881216302</c:v>
                </c:pt>
                <c:pt idx="523">
                  <c:v>55.546115314822984</c:v>
                </c:pt>
                <c:pt idx="524">
                  <c:v>55.639068409314234</c:v>
                </c:pt>
                <c:pt idx="525">
                  <c:v>55.731982179223166</c:v>
                </c:pt>
                <c:pt idx="526">
                  <c:v>55.824856638837737</c:v>
                </c:pt>
                <c:pt idx="527">
                  <c:v>55.917691802201617</c:v>
                </c:pt>
                <c:pt idx="528">
                  <c:v>56.010487683115045</c:v>
                </c:pt>
                <c:pt idx="529">
                  <c:v>56.103244295135674</c:v>
                </c:pt>
                <c:pt idx="530">
                  <c:v>56.195961651579488</c:v>
                </c:pt>
                <c:pt idx="531">
                  <c:v>56.288639765521616</c:v>
                </c:pt>
                <c:pt idx="532">
                  <c:v>56.38127864979726</c:v>
                </c:pt>
                <c:pt idx="533">
                  <c:v>56.473878317002537</c:v>
                </c:pt>
                <c:pt idx="534">
                  <c:v>56.56643877949535</c:v>
                </c:pt>
                <c:pt idx="535">
                  <c:v>56.658960049396292</c:v>
                </c:pt>
                <c:pt idx="536">
                  <c:v>56.751442138589525</c:v>
                </c:pt>
                <c:pt idx="537">
                  <c:v>56.843885058723643</c:v>
                </c:pt>
                <c:pt idx="538">
                  <c:v>56.936288821212585</c:v>
                </c:pt>
                <c:pt idx="539">
                  <c:v>57.028653437236507</c:v>
                </c:pt>
                <c:pt idx="540">
                  <c:v>57.120978917742683</c:v>
                </c:pt>
                <c:pt idx="541">
                  <c:v>57.213265273446403</c:v>
                </c:pt>
                <c:pt idx="542">
                  <c:v>57.30551251483184</c:v>
                </c:pt>
                <c:pt idx="543">
                  <c:v>57.397720652152991</c:v>
                </c:pt>
                <c:pt idx="544">
                  <c:v>57.489889695434542</c:v>
                </c:pt>
                <c:pt idx="545">
                  <c:v>57.582019654472788</c:v>
                </c:pt>
                <c:pt idx="546">
                  <c:v>57.674110538836537</c:v>
                </c:pt>
                <c:pt idx="547">
                  <c:v>57.766162357868005</c:v>
                </c:pt>
                <c:pt idx="548">
                  <c:v>57.858175120683732</c:v>
                </c:pt>
                <c:pt idx="549">
                  <c:v>57.950148836175494</c:v>
                </c:pt>
                <c:pt idx="550">
                  <c:v>58.042083513011207</c:v>
                </c:pt>
                <c:pt idx="551">
                  <c:v>58.133979159635849</c:v>
                </c:pt>
                <c:pt idx="552">
                  <c:v>58.225835784272377</c:v>
                </c:pt>
                <c:pt idx="553">
                  <c:v>58.317653394922637</c:v>
                </c:pt>
                <c:pt idx="554">
                  <c:v>58.409431999368287</c:v>
                </c:pt>
                <c:pt idx="555">
                  <c:v>58.501171605171713</c:v>
                </c:pt>
                <c:pt idx="556">
                  <c:v>58.592872219676963</c:v>
                </c:pt>
                <c:pt idx="557">
                  <c:v>58.684533850010673</c:v>
                </c:pt>
                <c:pt idx="558">
                  <c:v>58.776156503082973</c:v>
                </c:pt>
                <c:pt idx="559">
                  <c:v>58.867740185588438</c:v>
                </c:pt>
                <c:pt idx="560">
                  <c:v>58.959284904007006</c:v>
                </c:pt>
                <c:pt idx="561">
                  <c:v>59.050790664604918</c:v>
                </c:pt>
                <c:pt idx="562">
                  <c:v>59.142257473435642</c:v>
                </c:pt>
                <c:pt idx="563">
                  <c:v>59.233685336340798</c:v>
                </c:pt>
                <c:pt idx="564">
                  <c:v>59.325074258951112</c:v>
                </c:pt>
                <c:pt idx="565">
                  <c:v>59.416424246687363</c:v>
                </c:pt>
                <c:pt idx="566">
                  <c:v>59.507735304761297</c:v>
                </c:pt>
                <c:pt idx="567">
                  <c:v>59.599007438176571</c:v>
                </c:pt>
                <c:pt idx="568">
                  <c:v>59.690240651729702</c:v>
                </c:pt>
                <c:pt idx="569">
                  <c:v>59.781434950011018</c:v>
                </c:pt>
                <c:pt idx="570">
                  <c:v>59.872590337405583</c:v>
                </c:pt>
                <c:pt idx="571">
                  <c:v>59.96370681809416</c:v>
                </c:pt>
                <c:pt idx="572">
                  <c:v>60.054784396054146</c:v>
                </c:pt>
                <c:pt idx="573">
                  <c:v>60.14582307506052</c:v>
                </c:pt>
                <c:pt idx="574">
                  <c:v>60.2368228586868</c:v>
                </c:pt>
                <c:pt idx="575">
                  <c:v>60.327783750305997</c:v>
                </c:pt>
                <c:pt idx="576">
                  <c:v>60.418705753091551</c:v>
                </c:pt>
                <c:pt idx="577">
                  <c:v>60.509588870018298</c:v>
                </c:pt>
                <c:pt idx="578">
                  <c:v>60.600433103863416</c:v>
                </c:pt>
                <c:pt idx="579">
                  <c:v>60.691238457207376</c:v>
                </c:pt>
                <c:pt idx="580">
                  <c:v>60.782004932434909</c:v>
                </c:pt>
                <c:pt idx="581">
                  <c:v>60.872732531735956</c:v>
                </c:pt>
                <c:pt idx="582">
                  <c:v>60.963421257106617</c:v>
                </c:pt>
                <c:pt idx="583">
                  <c:v>61.054071110350129</c:v>
                </c:pt>
                <c:pt idx="584">
                  <c:v>61.144682093077812</c:v>
                </c:pt>
                <c:pt idx="585">
                  <c:v>61.235254206710039</c:v>
                </c:pt>
                <c:pt idx="586">
                  <c:v>61.325787452477172</c:v>
                </c:pt>
                <c:pt idx="587">
                  <c:v>61.416281831420548</c:v>
                </c:pt>
                <c:pt idx="588">
                  <c:v>61.50673734439345</c:v>
                </c:pt>
                <c:pt idx="589">
                  <c:v>61.59715399206204</c:v>
                </c:pt>
                <c:pt idx="590">
                  <c:v>61.687531774906333</c:v>
                </c:pt>
                <c:pt idx="591">
                  <c:v>61.777870693221168</c:v>
                </c:pt>
                <c:pt idx="592">
                  <c:v>61.868170747117176</c:v>
                </c:pt>
                <c:pt idx="593">
                  <c:v>61.958431936521741</c:v>
                </c:pt>
                <c:pt idx="594">
                  <c:v>62.048654261179955</c:v>
                </c:pt>
                <c:pt idx="595">
                  <c:v>62.138837720655602</c:v>
                </c:pt>
                <c:pt idx="596">
                  <c:v>62.228982314332114</c:v>
                </c:pt>
                <c:pt idx="597">
                  <c:v>62.319088041413536</c:v>
                </c:pt>
                <c:pt idx="598">
                  <c:v>62.409154900925515</c:v>
                </c:pt>
                <c:pt idx="599">
                  <c:v>62.499182891716231</c:v>
                </c:pt>
                <c:pt idx="600">
                  <c:v>62.589172012457396</c:v>
                </c:pt>
                <c:pt idx="601">
                  <c:v>62.679122261645219</c:v>
                </c:pt>
                <c:pt idx="602">
                  <c:v>62.76903363760136</c:v>
                </c:pt>
                <c:pt idx="603">
                  <c:v>62.858906138473913</c:v>
                </c:pt>
                <c:pt idx="604">
                  <c:v>62.948739762238354</c:v>
                </c:pt>
                <c:pt idx="605">
                  <c:v>63.038534506698554</c:v>
                </c:pt>
                <c:pt idx="606">
                  <c:v>63.128290369487701</c:v>
                </c:pt>
                <c:pt idx="607">
                  <c:v>63.218007348069293</c:v>
                </c:pt>
                <c:pt idx="608">
                  <c:v>63.307685439738108</c:v>
                </c:pt>
                <c:pt idx="609">
                  <c:v>63.397324641621175</c:v>
                </c:pt>
                <c:pt idx="610">
                  <c:v>63.486924950678734</c:v>
                </c:pt>
                <c:pt idx="611">
                  <c:v>63.5764863637052</c:v>
                </c:pt>
                <c:pt idx="612">
                  <c:v>63.666008877330164</c:v>
                </c:pt>
                <c:pt idx="613">
                  <c:v>63.755492488019335</c:v>
                </c:pt>
                <c:pt idx="614">
                  <c:v>63.844937192075506</c:v>
                </c:pt>
                <c:pt idx="615">
                  <c:v>63.934342985639546</c:v>
                </c:pt>
                <c:pt idx="616">
                  <c:v>64.023709864691355</c:v>
                </c:pt>
                <c:pt idx="617">
                  <c:v>64.113037825050839</c:v>
                </c:pt>
                <c:pt idx="618">
                  <c:v>64.202326862378854</c:v>
                </c:pt>
                <c:pt idx="619">
                  <c:v>64.29157697217822</c:v>
                </c:pt>
                <c:pt idx="620">
                  <c:v>64.380788149794654</c:v>
                </c:pt>
                <c:pt idx="621">
                  <c:v>64.469960390417754</c:v>
                </c:pt>
                <c:pt idx="622">
                  <c:v>64.559093689081934</c:v>
                </c:pt>
                <c:pt idx="623">
                  <c:v>64.648188040667449</c:v>
                </c:pt>
                <c:pt idx="624">
                  <c:v>64.73724343990132</c:v>
                </c:pt>
                <c:pt idx="625">
                  <c:v>64.826259881358297</c:v>
                </c:pt>
                <c:pt idx="626">
                  <c:v>64.915237359461841</c:v>
                </c:pt>
                <c:pt idx="627">
                  <c:v>65.004175868485106</c:v>
                </c:pt>
                <c:pt idx="628">
                  <c:v>65.093075402551875</c:v>
                </c:pt>
                <c:pt idx="629">
                  <c:v>65.181935955637499</c:v>
                </c:pt>
                <c:pt idx="630">
                  <c:v>65.270757521569919</c:v>
                </c:pt>
                <c:pt idx="631">
                  <c:v>65.359540094030606</c:v>
                </c:pt>
                <c:pt idx="632">
                  <c:v>65.448283666555497</c:v>
                </c:pt>
                <c:pt idx="633">
                  <c:v>65.536988232536004</c:v>
                </c:pt>
                <c:pt idx="634">
                  <c:v>65.625653785219939</c:v>
                </c:pt>
                <c:pt idx="635">
                  <c:v>65.714280317712465</c:v>
                </c:pt>
                <c:pt idx="636">
                  <c:v>65.802867822977106</c:v>
                </c:pt>
                <c:pt idx="637">
                  <c:v>65.891416293836642</c:v>
                </c:pt>
                <c:pt idx="638">
                  <c:v>65.979925722974116</c:v>
                </c:pt>
                <c:pt idx="639">
                  <c:v>66.068396102933747</c:v>
                </c:pt>
                <c:pt idx="640">
                  <c:v>66.156827426121936</c:v>
                </c:pt>
                <c:pt idx="641">
                  <c:v>66.245219684808191</c:v>
                </c:pt>
                <c:pt idx="642">
                  <c:v>66.333572871126066</c:v>
                </c:pt>
                <c:pt idx="643">
                  <c:v>66.421886977074138</c:v>
                </c:pt>
                <c:pt idx="644">
                  <c:v>66.510161994516949</c:v>
                </c:pt>
                <c:pt idx="645">
                  <c:v>66.59839791518597</c:v>
                </c:pt>
                <c:pt idx="646">
                  <c:v>66.686594730680525</c:v>
                </c:pt>
                <c:pt idx="647">
                  <c:v>66.774752432468759</c:v>
                </c:pt>
                <c:pt idx="648">
                  <c:v>66.862871011888586</c:v>
                </c:pt>
                <c:pt idx="649">
                  <c:v>66.950950460148633</c:v>
                </c:pt>
                <c:pt idx="650">
                  <c:v>67.038990768329157</c:v>
                </c:pt>
                <c:pt idx="651">
                  <c:v>67.126991927383045</c:v>
                </c:pt>
                <c:pt idx="652">
                  <c:v>67.214953928136694</c:v>
                </c:pt>
                <c:pt idx="653">
                  <c:v>67.302876761291003</c:v>
                </c:pt>
                <c:pt idx="654">
                  <c:v>67.390760417422285</c:v>
                </c:pt>
                <c:pt idx="655">
                  <c:v>67.47860488698322</c:v>
                </c:pt>
                <c:pt idx="656">
                  <c:v>67.566410160303775</c:v>
                </c:pt>
                <c:pt idx="657">
                  <c:v>67.65417622759216</c:v>
                </c:pt>
                <c:pt idx="658">
                  <c:v>67.741903078935763</c:v>
                </c:pt>
                <c:pt idx="659">
                  <c:v>67.829590704302049</c:v>
                </c:pt>
                <c:pt idx="660">
                  <c:v>67.91723909353955</c:v>
                </c:pt>
                <c:pt idx="661">
                  <c:v>68.004848236378734</c:v>
                </c:pt>
                <c:pt idx="662">
                  <c:v>68.092418122432974</c:v>
                </c:pt>
                <c:pt idx="663">
                  <c:v>68.179948741199468</c:v>
                </c:pt>
                <c:pt idx="664">
                  <c:v>68.267440082060162</c:v>
                </c:pt>
                <c:pt idx="665">
                  <c:v>68.354892134282665</c:v>
                </c:pt>
                <c:pt idx="666">
                  <c:v>68.44230488702118</c:v>
                </c:pt>
                <c:pt idx="667">
                  <c:v>68.529678329317434</c:v>
                </c:pt>
                <c:pt idx="668">
                  <c:v>68.617012450101612</c:v>
                </c:pt>
                <c:pt idx="669">
                  <c:v>68.704307238193209</c:v>
                </c:pt>
                <c:pt idx="670">
                  <c:v>68.791562682302029</c:v>
                </c:pt>
                <c:pt idx="671">
                  <c:v>68.878778771029033</c:v>
                </c:pt>
                <c:pt idx="672">
                  <c:v>68.965955492867309</c:v>
                </c:pt>
                <c:pt idx="673">
                  <c:v>69.053092836202921</c:v>
                </c:pt>
                <c:pt idx="674">
                  <c:v>69.140190789315881</c:v>
                </c:pt>
                <c:pt idx="675">
                  <c:v>69.227249340381036</c:v>
                </c:pt>
                <c:pt idx="676">
                  <c:v>69.314268477468957</c:v>
                </c:pt>
                <c:pt idx="677">
                  <c:v>69.401248188546859</c:v>
                </c:pt>
                <c:pt idx="678">
                  <c:v>69.488188461479481</c:v>
                </c:pt>
                <c:pt idx="679">
                  <c:v>69.575089284030042</c:v>
                </c:pt>
                <c:pt idx="680">
                  <c:v>69.661950643861061</c:v>
                </c:pt>
                <c:pt idx="681">
                  <c:v>69.748772528535326</c:v>
                </c:pt>
                <c:pt idx="682">
                  <c:v>69.835554925516746</c:v>
                </c:pt>
                <c:pt idx="683">
                  <c:v>69.922297822171274</c:v>
                </c:pt>
                <c:pt idx="684">
                  <c:v>70.009001205767788</c:v>
                </c:pt>
                <c:pt idx="685">
                  <c:v>70.095665063478947</c:v>
                </c:pt>
                <c:pt idx="686">
                  <c:v>70.182289382382123</c:v>
                </c:pt>
                <c:pt idx="687">
                  <c:v>70.268874149460274</c:v>
                </c:pt>
                <c:pt idx="688">
                  <c:v>70.355419351602833</c:v>
                </c:pt>
                <c:pt idx="689">
                  <c:v>70.441924975606582</c:v>
                </c:pt>
                <c:pt idx="690">
                  <c:v>70.528391008176527</c:v>
                </c:pt>
                <c:pt idx="691">
                  <c:v>70.614817435926767</c:v>
                </c:pt>
                <c:pt idx="692">
                  <c:v>70.70120424538139</c:v>
                </c:pt>
                <c:pt idx="693">
                  <c:v>70.787551422975369</c:v>
                </c:pt>
                <c:pt idx="694">
                  <c:v>70.873858955055368</c:v>
                </c:pt>
                <c:pt idx="695">
                  <c:v>70.960126827880686</c:v>
                </c:pt>
                <c:pt idx="696">
                  <c:v>71.046355027624031</c:v>
                </c:pt>
                <c:pt idx="697">
                  <c:v>71.132543540372495</c:v>
                </c:pt>
                <c:pt idx="698">
                  <c:v>71.218692352128343</c:v>
                </c:pt>
                <c:pt idx="699">
                  <c:v>71.304801448809897</c:v>
                </c:pt>
                <c:pt idx="700">
                  <c:v>71.390870816252374</c:v>
                </c:pt>
                <c:pt idx="701">
                  <c:v>71.476900440208794</c:v>
                </c:pt>
                <c:pt idx="702">
                  <c:v>71.562890306350766</c:v>
                </c:pt>
                <c:pt idx="703">
                  <c:v>71.648840400269393</c:v>
                </c:pt>
                <c:pt idx="704">
                  <c:v>71.734750707476095</c:v>
                </c:pt>
                <c:pt idx="705">
                  <c:v>71.820621213403484</c:v>
                </c:pt>
                <c:pt idx="706">
                  <c:v>71.906451903406179</c:v>
                </c:pt>
                <c:pt idx="707">
                  <c:v>71.992242762761663</c:v>
                </c:pt>
                <c:pt idx="708">
                  <c:v>72.077993776671121</c:v>
                </c:pt>
                <c:pt idx="709">
                  <c:v>72.16370493026028</c:v>
                </c:pt>
                <c:pt idx="710">
                  <c:v>72.249376208580244</c:v>
                </c:pt>
                <c:pt idx="711">
                  <c:v>72.335007596608335</c:v>
                </c:pt>
                <c:pt idx="712">
                  <c:v>72.420599079248902</c:v>
                </c:pt>
                <c:pt idx="713">
                  <c:v>72.506150641334187</c:v>
                </c:pt>
                <c:pt idx="714">
                  <c:v>72.591662267625125</c:v>
                </c:pt>
                <c:pt idx="715">
                  <c:v>72.677133942812191</c:v>
                </c:pt>
                <c:pt idx="716">
                  <c:v>72.762565651516184</c:v>
                </c:pt>
                <c:pt idx="717">
                  <c:v>72.847957378289067</c:v>
                </c:pt>
                <c:pt idx="718">
                  <c:v>72.933309107614804</c:v>
                </c:pt>
                <c:pt idx="719">
                  <c:v>73.018620823910169</c:v>
                </c:pt>
                <c:pt idx="720">
                  <c:v>73.10389251152553</c:v>
                </c:pt>
                <c:pt idx="721">
                  <c:v>73.189124154745656</c:v>
                </c:pt>
                <c:pt idx="722">
                  <c:v>73.274315737790602</c:v>
                </c:pt>
                <c:pt idx="723">
                  <c:v>73.3594672448164</c:v>
                </c:pt>
                <c:pt idx="724">
                  <c:v>73.444578659915976</c:v>
                </c:pt>
                <c:pt idx="725">
                  <c:v>73.529649967119852</c:v>
                </c:pt>
                <c:pt idx="726">
                  <c:v>73.614681150397004</c:v>
                </c:pt>
                <c:pt idx="727">
                  <c:v>73.69967219365563</c:v>
                </c:pt>
                <c:pt idx="728">
                  <c:v>73.78462308074397</c:v>
                </c:pt>
                <c:pt idx="729">
                  <c:v>73.869533795451076</c:v>
                </c:pt>
                <c:pt idx="730">
                  <c:v>73.954404321507582</c:v>
                </c:pt>
                <c:pt idx="731">
                  <c:v>74.039234642586536</c:v>
                </c:pt>
                <c:pt idx="732">
                  <c:v>74.124024742304158</c:v>
                </c:pt>
                <c:pt idx="733">
                  <c:v>74.208774604220594</c:v>
                </c:pt>
                <c:pt idx="734">
                  <c:v>74.293484211840763</c:v>
                </c:pt>
                <c:pt idx="735">
                  <c:v>74.37815354861506</c:v>
                </c:pt>
                <c:pt idx="736">
                  <c:v>74.462782597940148</c:v>
                </c:pt>
                <c:pt idx="737">
                  <c:v>74.547371343159767</c:v>
                </c:pt>
                <c:pt idx="738">
                  <c:v>74.631919767565449</c:v>
                </c:pt>
                <c:pt idx="739">
                  <c:v>74.716427854397324</c:v>
                </c:pt>
                <c:pt idx="740">
                  <c:v>74.80089558684486</c:v>
                </c:pt>
                <c:pt idx="741">
                  <c:v>74.88532294804763</c:v>
                </c:pt>
                <c:pt idx="742">
                  <c:v>74.969709921096069</c:v>
                </c:pt>
                <c:pt idx="743">
                  <c:v>75.054056489032206</c:v>
                </c:pt>
                <c:pt idx="744">
                  <c:v>75.138362634850466</c:v>
                </c:pt>
                <c:pt idx="745">
                  <c:v>75.222628341498378</c:v>
                </c:pt>
                <c:pt idx="746">
                  <c:v>75.306853591877328</c:v>
                </c:pt>
                <c:pt idx="747">
                  <c:v>75.39103836884334</c:v>
                </c:pt>
                <c:pt idx="748">
                  <c:v>75.475182655207746</c:v>
                </c:pt>
                <c:pt idx="749">
                  <c:v>75.559286433737981</c:v>
                </c:pt>
                <c:pt idx="750">
                  <c:v>75.64334968715832</c:v>
                </c:pt>
                <c:pt idx="751">
                  <c:v>75.727372398150564</c:v>
                </c:pt>
                <c:pt idx="752">
                  <c:v>75.811354549354846</c:v>
                </c:pt>
                <c:pt idx="753">
                  <c:v>75.895296123370287</c:v>
                </c:pt>
                <c:pt idx="754">
                  <c:v>75.979197102755748</c:v>
                </c:pt>
                <c:pt idx="755">
                  <c:v>76.063057470030557</c:v>
                </c:pt>
                <c:pt idx="756">
                  <c:v>76.14687720767526</c:v>
                </c:pt>
                <c:pt idx="757">
                  <c:v>76.230656298132274</c:v>
                </c:pt>
                <c:pt idx="758">
                  <c:v>76.314394723806629</c:v>
                </c:pt>
                <c:pt idx="759">
                  <c:v>76.398092467066704</c:v>
                </c:pt>
                <c:pt idx="760">
                  <c:v>76.481749510244924</c:v>
                </c:pt>
                <c:pt idx="761">
                  <c:v>76.565365835638445</c:v>
                </c:pt>
                <c:pt idx="762">
                  <c:v>76.648941425509889</c:v>
                </c:pt>
                <c:pt idx="763">
                  <c:v>76.732476262088014</c:v>
                </c:pt>
                <c:pt idx="764">
                  <c:v>76.815970327568451</c:v>
                </c:pt>
                <c:pt idx="765">
                  <c:v>76.899423604114347</c:v>
                </c:pt>
                <c:pt idx="766">
                  <c:v>76.982836073857143</c:v>
                </c:pt>
                <c:pt idx="767">
                  <c:v>77.066207718897161</c:v>
                </c:pt>
                <c:pt idx="768">
                  <c:v>77.149538521304365</c:v>
                </c:pt>
                <c:pt idx="769">
                  <c:v>77.232828463119034</c:v>
                </c:pt>
                <c:pt idx="770">
                  <c:v>77.316077526352416</c:v>
                </c:pt>
                <c:pt idx="771">
                  <c:v>77.399285692987448</c:v>
                </c:pt>
                <c:pt idx="772">
                  <c:v>77.482452944979386</c:v>
                </c:pt>
                <c:pt idx="773">
                  <c:v>77.565579264256542</c:v>
                </c:pt>
                <c:pt idx="774">
                  <c:v>77.648664632720894</c:v>
                </c:pt>
                <c:pt idx="775">
                  <c:v>77.731709032248773</c:v>
                </c:pt>
                <c:pt idx="776">
                  <c:v>77.81471244469158</c:v>
                </c:pt>
                <c:pt idx="777">
                  <c:v>77.897674851876346</c:v>
                </c:pt>
                <c:pt idx="778">
                  <c:v>77.980596235606512</c:v>
                </c:pt>
                <c:pt idx="779">
                  <c:v>78.063476577662485</c:v>
                </c:pt>
                <c:pt idx="780">
                  <c:v>78.146315859802371</c:v>
                </c:pt>
                <c:pt idx="781">
                  <c:v>78.229114063762566</c:v>
                </c:pt>
                <c:pt idx="782">
                  <c:v>78.31187117125846</c:v>
                </c:pt>
                <c:pt idx="783">
                  <c:v>78.394587163985037</c:v>
                </c:pt>
                <c:pt idx="784">
                  <c:v>78.477262023617556</c:v>
                </c:pt>
                <c:pt idx="785">
                  <c:v>78.559895731812162</c:v>
                </c:pt>
                <c:pt idx="786">
                  <c:v>78.64248827020657</c:v>
                </c:pt>
                <c:pt idx="787">
                  <c:v>78.725039620420645</c:v>
                </c:pt>
                <c:pt idx="788">
                  <c:v>78.807549764057072</c:v>
                </c:pt>
                <c:pt idx="789">
                  <c:v>78.890018682701992</c:v>
                </c:pt>
                <c:pt idx="790">
                  <c:v>78.972446357925591</c:v>
                </c:pt>
                <c:pt idx="791">
                  <c:v>79.054832771282776</c:v>
                </c:pt>
                <c:pt idx="792">
                  <c:v>79.137177904313745</c:v>
                </c:pt>
                <c:pt idx="793">
                  <c:v>79.219481738544673</c:v>
                </c:pt>
                <c:pt idx="794">
                  <c:v>79.301744255488245</c:v>
                </c:pt>
                <c:pt idx="795">
                  <c:v>79.38396543664436</c:v>
                </c:pt>
                <c:pt idx="796">
                  <c:v>79.466145263500678</c:v>
                </c:pt>
                <c:pt idx="797">
                  <c:v>79.548283717533252</c:v>
                </c:pt>
                <c:pt idx="798">
                  <c:v>79.630380780207133</c:v>
                </c:pt>
                <c:pt idx="799">
                  <c:v>79.712436432977</c:v>
                </c:pt>
                <c:pt idx="800">
                  <c:v>79.794450657287697</c:v>
                </c:pt>
                <c:pt idx="801">
                  <c:v>79.876423434574889</c:v>
                </c:pt>
                <c:pt idx="802">
                  <c:v>79.958354746265627</c:v>
                </c:pt>
                <c:pt idx="803">
                  <c:v>80.040244573778992</c:v>
                </c:pt>
                <c:pt idx="804">
                  <c:v>80.122092898526589</c:v>
                </c:pt>
                <c:pt idx="805">
                  <c:v>80.20389970191323</c:v>
                </c:pt>
                <c:pt idx="806">
                  <c:v>80.285664965337475</c:v>
                </c:pt>
                <c:pt idx="807">
                  <c:v>80.367388670192199</c:v>
                </c:pt>
                <c:pt idx="808">
                  <c:v>80.449070797865218</c:v>
                </c:pt>
                <c:pt idx="809">
                  <c:v>80.53071132973983</c:v>
                </c:pt>
                <c:pt idx="810">
                  <c:v>80.612310247195396</c:v>
                </c:pt>
                <c:pt idx="811">
                  <c:v>80.693867531607907</c:v>
                </c:pt>
                <c:pt idx="812">
                  <c:v>80.775383164350586</c:v>
                </c:pt>
                <c:pt idx="813">
                  <c:v>80.856857126794424</c:v>
                </c:pt>
                <c:pt idx="814">
                  <c:v>80.938289400308705</c:v>
                </c:pt>
                <c:pt idx="815">
                  <c:v>81.019679966261648</c:v>
                </c:pt>
                <c:pt idx="816">
                  <c:v>81.101028806020921</c:v>
                </c:pt>
                <c:pt idx="817">
                  <c:v>81.1823359009542</c:v>
                </c:pt>
                <c:pt idx="818">
                  <c:v>81.263601232429707</c:v>
                </c:pt>
                <c:pt idx="819">
                  <c:v>81.344824781816811</c:v>
                </c:pt>
                <c:pt idx="820">
                  <c:v>81.426006530486504</c:v>
                </c:pt>
                <c:pt idx="821">
                  <c:v>81.507146459812006</c:v>
                </c:pt>
                <c:pt idx="822">
                  <c:v>81.588244551169268</c:v>
                </c:pt>
                <c:pt idx="823">
                  <c:v>81.669300785937537</c:v>
                </c:pt>
                <c:pt idx="824">
                  <c:v>81.750315145499883</c:v>
                </c:pt>
                <c:pt idx="825">
                  <c:v>81.83128761124371</c:v>
                </c:pt>
                <c:pt idx="826">
                  <c:v>81.912218164561338</c:v>
                </c:pt>
                <c:pt idx="827">
                  <c:v>81.993106786850475</c:v>
                </c:pt>
                <c:pt idx="828">
                  <c:v>82.073953459514811</c:v>
                </c:pt>
                <c:pt idx="829">
                  <c:v>82.154758163964473</c:v>
                </c:pt>
                <c:pt idx="830">
                  <c:v>82.235520881616566</c:v>
                </c:pt>
                <c:pt idx="831">
                  <c:v>82.316241593895739</c:v>
                </c:pt>
                <c:pt idx="832">
                  <c:v>82.396920282234618</c:v>
                </c:pt>
                <c:pt idx="833">
                  <c:v>82.477556928074392</c:v>
                </c:pt>
                <c:pt idx="834">
                  <c:v>82.55815151286528</c:v>
                </c:pt>
                <c:pt idx="835">
                  <c:v>82.638704018067074</c:v>
                </c:pt>
                <c:pt idx="836">
                  <c:v>82.719214425149588</c:v>
                </c:pt>
                <c:pt idx="837">
                  <c:v>82.799682715593221</c:v>
                </c:pt>
                <c:pt idx="838">
                  <c:v>82.88010887088943</c:v>
                </c:pt>
                <c:pt idx="839">
                  <c:v>82.960492872541209</c:v>
                </c:pt>
                <c:pt idx="840">
                  <c:v>83.040834702063648</c:v>
                </c:pt>
                <c:pt idx="841">
                  <c:v>83.121134340984341</c:v>
                </c:pt>
                <c:pt idx="842">
                  <c:v>83.201391770843927</c:v>
                </c:pt>
                <c:pt idx="843">
                  <c:v>83.281606973196574</c:v>
                </c:pt>
                <c:pt idx="844">
                  <c:v>83.361779929610435</c:v>
                </c:pt>
                <c:pt idx="845">
                  <c:v>83.441910621668171</c:v>
                </c:pt>
                <c:pt idx="846">
                  <c:v>83.521999030967422</c:v>
                </c:pt>
                <c:pt idx="847">
                  <c:v>83.60204513912123</c:v>
                </c:pt>
                <c:pt idx="848">
                  <c:v>83.682048927758586</c:v>
                </c:pt>
                <c:pt idx="849">
                  <c:v>83.762010378524877</c:v>
                </c:pt>
                <c:pt idx="850">
                  <c:v>83.841929473082331</c:v>
                </c:pt>
                <c:pt idx="851">
                  <c:v>83.921806193110513</c:v>
                </c:pt>
                <c:pt idx="852">
                  <c:v>84.001640520306751</c:v>
                </c:pt>
                <c:pt idx="853">
                  <c:v>84.081432436386663</c:v>
                </c:pt>
                <c:pt idx="854">
                  <c:v>84.16118192308457</c:v>
                </c:pt>
                <c:pt idx="855">
                  <c:v>84.240888962153946</c:v>
                </c:pt>
                <c:pt idx="856">
                  <c:v>84.320553535367878</c:v>
                </c:pt>
                <c:pt idx="857">
                  <c:v>84.400175624519548</c:v>
                </c:pt>
                <c:pt idx="858">
                  <c:v>84.47975521142267</c:v>
                </c:pt>
                <c:pt idx="859">
                  <c:v>84.559292277911894</c:v>
                </c:pt>
                <c:pt idx="860">
                  <c:v>84.63878680584331</c:v>
                </c:pt>
                <c:pt idx="861">
                  <c:v>84.71823877709484</c:v>
                </c:pt>
                <c:pt idx="862">
                  <c:v>84.797648173566699</c:v>
                </c:pt>
                <c:pt idx="863">
                  <c:v>84.877014977181872</c:v>
                </c:pt>
                <c:pt idx="864">
                  <c:v>84.956339169886462</c:v>
                </c:pt>
                <c:pt idx="865">
                  <c:v>85.035620733650191</c:v>
                </c:pt>
                <c:pt idx="866">
                  <c:v>85.114859650466812</c:v>
                </c:pt>
                <c:pt idx="867">
                  <c:v>85.194055902354521</c:v>
                </c:pt>
                <c:pt idx="868">
                  <c:v>85.273209471356381</c:v>
                </c:pt>
                <c:pt idx="869">
                  <c:v>85.352320339540782</c:v>
                </c:pt>
                <c:pt idx="870">
                  <c:v>85.431388489001804</c:v>
                </c:pt>
                <c:pt idx="871">
                  <c:v>85.510413901859664</c:v>
                </c:pt>
                <c:pt idx="872">
                  <c:v>85.589396560261164</c:v>
                </c:pt>
                <c:pt idx="873">
                  <c:v>85.668336446380025</c:v>
                </c:pt>
                <c:pt idx="874">
                  <c:v>85.747233542417362</c:v>
                </c:pt>
                <c:pt idx="875">
                  <c:v>85.826087830602063</c:v>
                </c:pt>
                <c:pt idx="876">
                  <c:v>85.904899293191221</c:v>
                </c:pt>
                <c:pt idx="877">
                  <c:v>85.983667912470494</c:v>
                </c:pt>
                <c:pt idx="878">
                  <c:v>86.062393670754517</c:v>
                </c:pt>
                <c:pt idx="879">
                  <c:v>86.141076550387353</c:v>
                </c:pt>
                <c:pt idx="880">
                  <c:v>86.219716533742812</c:v>
                </c:pt>
                <c:pt idx="881">
                  <c:v>86.298313603224884</c:v>
                </c:pt>
                <c:pt idx="882">
                  <c:v>86.376867741268143</c:v>
                </c:pt>
                <c:pt idx="883">
                  <c:v>86.455378930338085</c:v>
                </c:pt>
                <c:pt idx="884">
                  <c:v>86.533847152931585</c:v>
                </c:pt>
                <c:pt idx="885">
                  <c:v>86.612272391577193</c:v>
                </c:pt>
                <c:pt idx="886">
                  <c:v>86.690654628835603</c:v>
                </c:pt>
                <c:pt idx="887">
                  <c:v>86.768993847299981</c:v>
                </c:pt>
                <c:pt idx="888">
                  <c:v>86.847290029596351</c:v>
                </c:pt>
                <c:pt idx="889">
                  <c:v>86.925543158383974</c:v>
                </c:pt>
                <c:pt idx="890">
                  <c:v>87.003753216355719</c:v>
                </c:pt>
                <c:pt idx="891">
                  <c:v>87.081920186238435</c:v>
                </c:pt>
                <c:pt idx="892">
                  <c:v>87.160044050793317</c:v>
                </c:pt>
                <c:pt idx="893">
                  <c:v>87.238124792816251</c:v>
                </c:pt>
                <c:pt idx="894">
                  <c:v>87.316162395138221</c:v>
                </c:pt>
                <c:pt idx="895">
                  <c:v>87.394156840625627</c:v>
                </c:pt>
                <c:pt idx="896">
                  <c:v>87.472108112180678</c:v>
                </c:pt>
                <c:pt idx="897">
                  <c:v>87.550016192741694</c:v>
                </c:pt>
                <c:pt idx="898">
                  <c:v>87.627881065283546</c:v>
                </c:pt>
                <c:pt idx="899">
                  <c:v>87.705702712817924</c:v>
                </c:pt>
                <c:pt idx="900">
                  <c:v>87.783481118393738</c:v>
                </c:pt>
                <c:pt idx="901">
                  <c:v>87.861216265097426</c:v>
                </c:pt>
                <c:pt idx="902">
                  <c:v>87.938908136053342</c:v>
                </c:pt>
                <c:pt idx="903">
                  <c:v>88.01655671442407</c:v>
                </c:pt>
                <c:pt idx="904">
                  <c:v>88.094161983410771</c:v>
                </c:pt>
                <c:pt idx="905">
                  <c:v>88.17172392625352</c:v>
                </c:pt>
                <c:pt idx="906">
                  <c:v>88.24924252623164</c:v>
                </c:pt>
                <c:pt idx="907">
                  <c:v>88.326717766664046</c:v>
                </c:pt>
                <c:pt idx="908">
                  <c:v>88.404149630909572</c:v>
                </c:pt>
                <c:pt idx="909">
                  <c:v>88.481538102367296</c:v>
                </c:pt>
                <c:pt idx="910">
                  <c:v>88.558883164476853</c:v>
                </c:pt>
                <c:pt idx="911">
                  <c:v>88.63618480071878</c:v>
                </c:pt>
                <c:pt idx="912">
                  <c:v>88.713442994614852</c:v>
                </c:pt>
                <c:pt idx="913">
                  <c:v>88.79065772972838</c:v>
                </c:pt>
                <c:pt idx="914">
                  <c:v>88.867828989664531</c:v>
                </c:pt>
                <c:pt idx="915">
                  <c:v>88.944956758070646</c:v>
                </c:pt>
                <c:pt idx="916">
                  <c:v>89.022041018636543</c:v>
                </c:pt>
                <c:pt idx="917">
                  <c:v>89.099081755094872</c:v>
                </c:pt>
                <c:pt idx="918">
                  <c:v>89.176078951221385</c:v>
                </c:pt>
                <c:pt idx="919">
                  <c:v>89.253032590835232</c:v>
                </c:pt>
                <c:pt idx="920">
                  <c:v>89.329942657799322</c:v>
                </c:pt>
                <c:pt idx="921">
                  <c:v>89.406809136020556</c:v>
                </c:pt>
                <c:pt idx="922">
                  <c:v>89.48363200945019</c:v>
                </c:pt>
                <c:pt idx="923">
                  <c:v>89.560411262084102</c:v>
                </c:pt>
                <c:pt idx="924">
                  <c:v>89.637146877963119</c:v>
                </c:pt>
                <c:pt idx="925">
                  <c:v>89.713838841173242</c:v>
                </c:pt>
                <c:pt idx="926">
                  <c:v>89.790487135846021</c:v>
                </c:pt>
                <c:pt idx="927">
                  <c:v>89.86709174615882</c:v>
                </c:pt>
                <c:pt idx="928">
                  <c:v>89.943652656335061</c:v>
                </c:pt>
                <c:pt idx="929">
                  <c:v>90.020169850644578</c:v>
                </c:pt>
                <c:pt idx="930">
                  <c:v>90.09664331340386</c:v>
                </c:pt>
                <c:pt idx="931">
                  <c:v>90.173073028976333</c:v>
                </c:pt>
                <c:pt idx="932">
                  <c:v>90.249458981772676</c:v>
                </c:pt>
                <c:pt idx="933">
                  <c:v>90.32580115625106</c:v>
                </c:pt>
                <c:pt idx="934">
                  <c:v>90.402099536917433</c:v>
                </c:pt>
                <c:pt idx="935">
                  <c:v>90.402099536917433</c:v>
                </c:pt>
                <c:pt idx="936">
                  <c:v>90.402099536917433</c:v>
                </c:pt>
                <c:pt idx="937">
                  <c:v>90.402099536917433</c:v>
                </c:pt>
                <c:pt idx="938">
                  <c:v>90.402099536917433</c:v>
                </c:pt>
                <c:pt idx="939">
                  <c:v>90.402099536917433</c:v>
                </c:pt>
                <c:pt idx="940">
                  <c:v>90.402099536917433</c:v>
                </c:pt>
                <c:pt idx="941">
                  <c:v>90.402099536917433</c:v>
                </c:pt>
                <c:pt idx="942">
                  <c:v>90.402099536917433</c:v>
                </c:pt>
                <c:pt idx="943">
                  <c:v>90.402099536917433</c:v>
                </c:pt>
                <c:pt idx="944">
                  <c:v>90.402099536917433</c:v>
                </c:pt>
                <c:pt idx="945">
                  <c:v>90.402099536917433</c:v>
                </c:pt>
                <c:pt idx="946">
                  <c:v>90.402099536917433</c:v>
                </c:pt>
                <c:pt idx="947">
                  <c:v>90.402099536917433</c:v>
                </c:pt>
                <c:pt idx="948">
                  <c:v>90.402099536917433</c:v>
                </c:pt>
                <c:pt idx="949">
                  <c:v>90.402099536917433</c:v>
                </c:pt>
                <c:pt idx="950">
                  <c:v>90.402099536917433</c:v>
                </c:pt>
                <c:pt idx="951">
                  <c:v>90.402099536917433</c:v>
                </c:pt>
                <c:pt idx="952">
                  <c:v>90.402099536917433</c:v>
                </c:pt>
                <c:pt idx="953">
                  <c:v>90.402099536917433</c:v>
                </c:pt>
                <c:pt idx="954">
                  <c:v>90.402099536917433</c:v>
                </c:pt>
                <c:pt idx="955">
                  <c:v>90.402099536917433</c:v>
                </c:pt>
                <c:pt idx="956">
                  <c:v>90.402099536917433</c:v>
                </c:pt>
                <c:pt idx="957">
                  <c:v>90.402099536917433</c:v>
                </c:pt>
                <c:pt idx="958">
                  <c:v>90.402099536917433</c:v>
                </c:pt>
                <c:pt idx="959">
                  <c:v>90.402099536917433</c:v>
                </c:pt>
                <c:pt idx="960">
                  <c:v>90.402099536917433</c:v>
                </c:pt>
                <c:pt idx="961">
                  <c:v>90.402099536917433</c:v>
                </c:pt>
                <c:pt idx="962">
                  <c:v>90.402099536917433</c:v>
                </c:pt>
                <c:pt idx="963">
                  <c:v>90.402099536917433</c:v>
                </c:pt>
                <c:pt idx="964">
                  <c:v>90.402099536917433</c:v>
                </c:pt>
                <c:pt idx="965">
                  <c:v>90.402099536917433</c:v>
                </c:pt>
                <c:pt idx="966">
                  <c:v>90.402099536917433</c:v>
                </c:pt>
                <c:pt idx="967">
                  <c:v>90.402099536917433</c:v>
                </c:pt>
                <c:pt idx="968">
                  <c:v>90.402099536917433</c:v>
                </c:pt>
                <c:pt idx="969">
                  <c:v>90.402099536917433</c:v>
                </c:pt>
                <c:pt idx="970">
                  <c:v>90.402099536917433</c:v>
                </c:pt>
                <c:pt idx="971">
                  <c:v>90.402099536917433</c:v>
                </c:pt>
                <c:pt idx="972">
                  <c:v>90.402099536917433</c:v>
                </c:pt>
                <c:pt idx="973">
                  <c:v>90.402099536917433</c:v>
                </c:pt>
                <c:pt idx="974">
                  <c:v>90.402099536917433</c:v>
                </c:pt>
                <c:pt idx="975">
                  <c:v>90.402099536917433</c:v>
                </c:pt>
                <c:pt idx="976">
                  <c:v>90.402099536917433</c:v>
                </c:pt>
                <c:pt idx="977">
                  <c:v>90.402099536917433</c:v>
                </c:pt>
                <c:pt idx="978">
                  <c:v>90.402099536917433</c:v>
                </c:pt>
                <c:pt idx="979">
                  <c:v>90.402099536917433</c:v>
                </c:pt>
                <c:pt idx="980">
                  <c:v>90.402099536917433</c:v>
                </c:pt>
                <c:pt idx="981">
                  <c:v>90.402099536917433</c:v>
                </c:pt>
                <c:pt idx="982">
                  <c:v>90.402099536917433</c:v>
                </c:pt>
                <c:pt idx="983">
                  <c:v>90.402099536917433</c:v>
                </c:pt>
                <c:pt idx="984">
                  <c:v>90.402099536917433</c:v>
                </c:pt>
                <c:pt idx="985">
                  <c:v>90.402099536917433</c:v>
                </c:pt>
                <c:pt idx="986">
                  <c:v>90.402099536917433</c:v>
                </c:pt>
                <c:pt idx="987">
                  <c:v>90.402099536917433</c:v>
                </c:pt>
                <c:pt idx="988">
                  <c:v>90.402099536917433</c:v>
                </c:pt>
                <c:pt idx="989">
                  <c:v>90.402099536917433</c:v>
                </c:pt>
                <c:pt idx="990">
                  <c:v>90.402099536917433</c:v>
                </c:pt>
                <c:pt idx="991">
                  <c:v>90.402099536917433</c:v>
                </c:pt>
                <c:pt idx="992">
                  <c:v>90.402099536917433</c:v>
                </c:pt>
                <c:pt idx="993">
                  <c:v>90.402099536917433</c:v>
                </c:pt>
                <c:pt idx="994">
                  <c:v>90.402099536917433</c:v>
                </c:pt>
                <c:pt idx="995">
                  <c:v>90.402099536917433</c:v>
                </c:pt>
                <c:pt idx="996">
                  <c:v>90.402099536917433</c:v>
                </c:pt>
                <c:pt idx="997">
                  <c:v>90.402099536917433</c:v>
                </c:pt>
                <c:pt idx="998">
                  <c:v>90.402099536917433</c:v>
                </c:pt>
                <c:pt idx="999">
                  <c:v>90.402099536917433</c:v>
                </c:pt>
                <c:pt idx="1000">
                  <c:v>90.402099536917433</c:v>
                </c:pt>
                <c:pt idx="1001">
                  <c:v>90.402099536917433</c:v>
                </c:pt>
                <c:pt idx="1002">
                  <c:v>90.402099536917433</c:v>
                </c:pt>
                <c:pt idx="1003">
                  <c:v>90.402099536917433</c:v>
                </c:pt>
                <c:pt idx="1004">
                  <c:v>90.402099536917433</c:v>
                </c:pt>
                <c:pt idx="1005">
                  <c:v>90.402099536917433</c:v>
                </c:pt>
                <c:pt idx="1006">
                  <c:v>90.402099536917433</c:v>
                </c:pt>
                <c:pt idx="1007">
                  <c:v>90.402099536917433</c:v>
                </c:pt>
                <c:pt idx="1008">
                  <c:v>90.402099536917433</c:v>
                </c:pt>
                <c:pt idx="1009">
                  <c:v>90.402099536917433</c:v>
                </c:pt>
                <c:pt idx="1010">
                  <c:v>90.402099536917433</c:v>
                </c:pt>
                <c:pt idx="1011">
                  <c:v>90.402099536917433</c:v>
                </c:pt>
                <c:pt idx="1012">
                  <c:v>90.402099536917433</c:v>
                </c:pt>
                <c:pt idx="1013">
                  <c:v>90.402099536917433</c:v>
                </c:pt>
                <c:pt idx="1014">
                  <c:v>90.402099536917433</c:v>
                </c:pt>
                <c:pt idx="1015">
                  <c:v>90.402099536917433</c:v>
                </c:pt>
                <c:pt idx="1016">
                  <c:v>90.402099536917433</c:v>
                </c:pt>
                <c:pt idx="1017">
                  <c:v>90.402099536917433</c:v>
                </c:pt>
                <c:pt idx="1018">
                  <c:v>90.402099536917433</c:v>
                </c:pt>
                <c:pt idx="1019">
                  <c:v>90.402099536917433</c:v>
                </c:pt>
                <c:pt idx="1020">
                  <c:v>90.402099536917433</c:v>
                </c:pt>
                <c:pt idx="1021">
                  <c:v>90.402099536917433</c:v>
                </c:pt>
                <c:pt idx="1022">
                  <c:v>90.402099536917433</c:v>
                </c:pt>
                <c:pt idx="1023">
                  <c:v>90.402099536917433</c:v>
                </c:pt>
                <c:pt idx="1024">
                  <c:v>90.402099536917433</c:v>
                </c:pt>
                <c:pt idx="1025">
                  <c:v>90.402099536917433</c:v>
                </c:pt>
                <c:pt idx="1026">
                  <c:v>90.402099536917433</c:v>
                </c:pt>
                <c:pt idx="1027">
                  <c:v>90.402099536917433</c:v>
                </c:pt>
                <c:pt idx="1028">
                  <c:v>90.402099536917433</c:v>
                </c:pt>
                <c:pt idx="1029">
                  <c:v>90.402099536917433</c:v>
                </c:pt>
                <c:pt idx="1030">
                  <c:v>90.402099536917433</c:v>
                </c:pt>
                <c:pt idx="1031">
                  <c:v>90.402099536917433</c:v>
                </c:pt>
                <c:pt idx="1032">
                  <c:v>90.402099536917433</c:v>
                </c:pt>
                <c:pt idx="1033">
                  <c:v>90.402099536917433</c:v>
                </c:pt>
                <c:pt idx="1034">
                  <c:v>90.402099536917433</c:v>
                </c:pt>
                <c:pt idx="1035">
                  <c:v>90.402099536917433</c:v>
                </c:pt>
                <c:pt idx="1036">
                  <c:v>90.402099536917433</c:v>
                </c:pt>
              </c:numCache>
            </c:numRef>
          </c:xVal>
          <c:yVal>
            <c:numRef>
              <c:f>'Free Flight'!$F$2:$F$1038</c:f>
              <c:numCache>
                <c:formatCode>0.000</c:formatCode>
                <c:ptCount val="1037"/>
                <c:pt idx="0">
                  <c:v>0.21017682708100718</c:v>
                </c:pt>
                <c:pt idx="1">
                  <c:v>0.33345313457490255</c:v>
                </c:pt>
                <c:pt idx="2">
                  <c:v>0.456393853966782</c:v>
                </c:pt>
                <c:pt idx="3">
                  <c:v>0.57899941447365233</c:v>
                </c:pt>
                <c:pt idx="4">
                  <c:v>0.70127024371297797</c:v>
                </c:pt>
                <c:pt idx="5">
                  <c:v>0.82320676770921586</c:v>
                </c:pt>
                <c:pt idx="6">
                  <c:v>0.94480941090031623</c:v>
                </c:pt>
                <c:pt idx="7">
                  <c:v>1.0660785961441905</c:v>
                </c:pt>
                <c:pt idx="8">
                  <c:v>1.1870147447251465</c:v>
                </c:pt>
                <c:pt idx="9">
                  <c:v>1.3076182763602895</c:v>
                </c:pt>
                <c:pt idx="10">
                  <c:v>1.4278896092058921</c:v>
                </c:pt>
                <c:pt idx="11">
                  <c:v>1.5478291598637306</c:v>
                </c:pt>
                <c:pt idx="12">
                  <c:v>1.667437343387389</c:v>
                </c:pt>
                <c:pt idx="13">
                  <c:v>1.7867145732885332</c:v>
                </c:pt>
                <c:pt idx="14">
                  <c:v>1.9056612615431496</c:v>
                </c:pt>
                <c:pt idx="15">
                  <c:v>2.0242778185977564</c:v>
                </c:pt>
                <c:pt idx="16">
                  <c:v>2.1425646533755791</c:v>
                </c:pt>
                <c:pt idx="17">
                  <c:v>2.2605221732826992</c:v>
                </c:pt>
                <c:pt idx="18">
                  <c:v>2.3781507842141694</c:v>
                </c:pt>
                <c:pt idx="19">
                  <c:v>2.4954508905600981</c:v>
                </c:pt>
                <c:pt idx="20">
                  <c:v>2.6124228952117039</c:v>
                </c:pt>
                <c:pt idx="21">
                  <c:v>2.7290671995673406</c:v>
                </c:pt>
                <c:pt idx="22">
                  <c:v>2.8453842035384898</c:v>
                </c:pt>
                <c:pt idx="23">
                  <c:v>2.9613743055557276</c:v>
                </c:pt>
                <c:pt idx="24">
                  <c:v>3.0770379025746557</c:v>
                </c:pt>
                <c:pt idx="25">
                  <c:v>3.1923753900818093</c:v>
                </c:pt>
                <c:pt idx="26">
                  <c:v>3.3073871621005315</c:v>
                </c:pt>
                <c:pt idx="27">
                  <c:v>3.4220736111968204</c:v>
                </c:pt>
                <c:pt idx="28">
                  <c:v>3.5364351284851452</c:v>
                </c:pt>
                <c:pt idx="29">
                  <c:v>3.6504721036342365</c:v>
                </c:pt>
                <c:pt idx="30">
                  <c:v>3.7641849248728474</c:v>
                </c:pt>
                <c:pt idx="31">
                  <c:v>3.8775739789954837</c:v>
                </c:pt>
                <c:pt idx="32">
                  <c:v>3.9906396513681099</c:v>
                </c:pt>
                <c:pt idx="33">
                  <c:v>4.1033823259338229</c:v>
                </c:pt>
                <c:pt idx="34">
                  <c:v>4.2158023852185025</c:v>
                </c:pt>
                <c:pt idx="35">
                  <c:v>4.3279002103364306</c:v>
                </c:pt>
                <c:pt idx="36">
                  <c:v>4.4396761809958853</c:v>
                </c:pt>
                <c:pt idx="37">
                  <c:v>4.5511306755047052</c:v>
                </c:pt>
                <c:pt idx="38">
                  <c:v>4.6622640707758318</c:v>
                </c:pt>
                <c:pt idx="39">
                  <c:v>4.7730767423328198</c:v>
                </c:pt>
                <c:pt idx="40">
                  <c:v>4.8835690643153216</c:v>
                </c:pt>
                <c:pt idx="41">
                  <c:v>4.9937414094845467</c:v>
                </c:pt>
                <c:pt idx="42">
                  <c:v>5.103594149228698</c:v>
                </c:pt>
                <c:pt idx="43">
                  <c:v>5.2131276535683737</c:v>
                </c:pt>
                <c:pt idx="44">
                  <c:v>5.3223422911619522</c:v>
                </c:pt>
                <c:pt idx="45">
                  <c:v>5.4312384293109437</c:v>
                </c:pt>
                <c:pt idx="46">
                  <c:v>5.5398164339653224</c:v>
                </c:pt>
                <c:pt idx="47">
                  <c:v>5.6480766697288276</c:v>
                </c:pt>
                <c:pt idx="48">
                  <c:v>5.7560194998642453</c:v>
                </c:pt>
                <c:pt idx="49">
                  <c:v>5.8636452862986594</c:v>
                </c:pt>
                <c:pt idx="50">
                  <c:v>5.9709543896286839</c:v>
                </c:pt>
                <c:pt idx="51">
                  <c:v>6.0779471691256637</c:v>
                </c:pt>
                <c:pt idx="52">
                  <c:v>6.184623982740856</c:v>
                </c:pt>
                <c:pt idx="53">
                  <c:v>6.290985187110584</c:v>
                </c:pt>
                <c:pt idx="54">
                  <c:v>6.3970311375613678</c:v>
                </c:pt>
                <c:pt idx="55">
                  <c:v>6.5027621881150326</c:v>
                </c:pt>
                <c:pt idx="56">
                  <c:v>6.6081786914937917</c:v>
                </c:pt>
                <c:pt idx="57">
                  <c:v>6.7132809991253035</c:v>
                </c:pt>
                <c:pt idx="58">
                  <c:v>6.8180694611477106</c:v>
                </c:pt>
                <c:pt idx="59">
                  <c:v>6.922544426414647</c:v>
                </c:pt>
                <c:pt idx="60">
                  <c:v>7.0267062425002322</c:v>
                </c:pt>
                <c:pt idx="61">
                  <c:v>7.1305552557040341</c:v>
                </c:pt>
                <c:pt idx="62">
                  <c:v>7.234091811056012</c:v>
                </c:pt>
                <c:pt idx="63">
                  <c:v>7.337316252321437</c:v>
                </c:pt>
                <c:pt idx="64">
                  <c:v>7.4402289220057911</c:v>
                </c:pt>
                <c:pt idx="65">
                  <c:v>7.5428301613596389</c:v>
                </c:pt>
                <c:pt idx="66">
                  <c:v>7.6451203103834846</c:v>
                </c:pt>
                <c:pt idx="67">
                  <c:v>7.7470997078325974</c:v>
                </c:pt>
                <c:pt idx="68">
                  <c:v>7.8487686912218244</c:v>
                </c:pt>
                <c:pt idx="69">
                  <c:v>7.9501275968303737</c:v>
                </c:pt>
                <c:pt idx="70">
                  <c:v>8.0511767597065838</c:v>
                </c:pt>
                <c:pt idx="71">
                  <c:v>8.1519165136726635</c:v>
                </c:pt>
                <c:pt idx="72">
                  <c:v>8.2523471913294131</c:v>
                </c:pt>
                <c:pt idx="73">
                  <c:v>8.3524691240609279</c:v>
                </c:pt>
                <c:pt idx="74">
                  <c:v>8.4522826420392754</c:v>
                </c:pt>
                <c:pt idx="75">
                  <c:v>8.5517880742291581</c:v>
                </c:pt>
                <c:pt idx="76">
                  <c:v>8.6509857483925447</c:v>
                </c:pt>
                <c:pt idx="77">
                  <c:v>8.7498759910932922</c:v>
                </c:pt>
                <c:pt idx="78">
                  <c:v>8.848459127701739</c:v>
                </c:pt>
                <c:pt idx="79">
                  <c:v>8.9467354823992835</c:v>
                </c:pt>
                <c:pt idx="80">
                  <c:v>9.0447053781829432</c:v>
                </c:pt>
                <c:pt idx="81">
                  <c:v>9.142369136869883</c:v>
                </c:pt>
                <c:pt idx="82">
                  <c:v>9.2397270791019324</c:v>
                </c:pt>
                <c:pt idx="83">
                  <c:v>9.3367795243500886</c:v>
                </c:pt>
                <c:pt idx="84">
                  <c:v>9.4335267909189842</c:v>
                </c:pt>
                <c:pt idx="85">
                  <c:v>9.5299691959513506</c:v>
                </c:pt>
                <c:pt idx="86">
                  <c:v>9.6261070554324473</c:v>
                </c:pt>
                <c:pt idx="87">
                  <c:v>9.7219406841944895</c:v>
                </c:pt>
                <c:pt idx="88">
                  <c:v>9.8174703959210383</c:v>
                </c:pt>
                <c:pt idx="89">
                  <c:v>9.9126965031513841</c:v>
                </c:pt>
                <c:pt idx="90">
                  <c:v>10.007619317284911</c:v>
                </c:pt>
                <c:pt idx="91">
                  <c:v>10.102239148585433</c:v>
                </c:pt>
                <c:pt idx="92">
                  <c:v>10.196556306185521</c:v>
                </c:pt>
                <c:pt idx="93">
                  <c:v>10.290571098090805</c:v>
                </c:pt>
                <c:pt idx="94">
                  <c:v>10.384283831184264</c:v>
                </c:pt>
                <c:pt idx="95">
                  <c:v>10.477694811230492</c:v>
                </c:pt>
                <c:pt idx="96">
                  <c:v>10.570804342879949</c:v>
                </c:pt>
                <c:pt idx="97">
                  <c:v>10.663612729673194</c:v>
                </c:pt>
                <c:pt idx="98">
                  <c:v>10.756120274045099</c:v>
                </c:pt>
                <c:pt idx="99">
                  <c:v>10.848327277329048</c:v>
                </c:pt>
                <c:pt idx="100">
                  <c:v>10.940234039761108</c:v>
                </c:pt>
                <c:pt idx="101">
                  <c:v>11.031840860484204</c:v>
                </c:pt>
                <c:pt idx="102">
                  <c:v>11.12314803755225</c:v>
                </c:pt>
                <c:pt idx="103">
                  <c:v>11.214155867934284</c:v>
                </c:pt>
                <c:pt idx="104">
                  <c:v>11.304864647518579</c:v>
                </c:pt>
                <c:pt idx="105">
                  <c:v>11.395274671116729</c:v>
                </c:pt>
                <c:pt idx="106">
                  <c:v>11.485386232467729</c:v>
                </c:pt>
                <c:pt idx="107">
                  <c:v>11.575199624242039</c:v>
                </c:pt>
                <c:pt idx="108">
                  <c:v>11.664715138045622</c:v>
                </c:pt>
                <c:pt idx="109">
                  <c:v>11.753933064423967</c:v>
                </c:pt>
                <c:pt idx="110">
                  <c:v>11.842853692866107</c:v>
                </c:pt>
                <c:pt idx="111">
                  <c:v>11.931477311808607</c:v>
                </c:pt>
                <c:pt idx="112">
                  <c:v>12.019804208639544</c:v>
                </c:pt>
                <c:pt idx="113">
                  <c:v>12.107834669702466</c:v>
                </c:pt>
                <c:pt idx="114">
                  <c:v>12.195568980300344</c:v>
                </c:pt>
                <c:pt idx="115">
                  <c:v>12.283007424699493</c:v>
                </c:pt>
                <c:pt idx="116">
                  <c:v>12.370150286133493</c:v>
                </c:pt>
                <c:pt idx="117">
                  <c:v>12.456997846807086</c:v>
                </c:pt>
                <c:pt idx="118">
                  <c:v>12.543550387900055</c:v>
                </c:pt>
                <c:pt idx="119">
                  <c:v>12.629808189571101</c:v>
                </c:pt>
                <c:pt idx="120">
                  <c:v>12.715771530961684</c:v>
                </c:pt>
                <c:pt idx="121">
                  <c:v>12.801440690199874</c:v>
                </c:pt>
                <c:pt idx="122">
                  <c:v>12.886815944404159</c:v>
                </c:pt>
                <c:pt idx="123">
                  <c:v>12.971897569687263</c:v>
                </c:pt>
                <c:pt idx="124">
                  <c:v>13.056685841159938</c:v>
                </c:pt>
                <c:pt idx="125">
                  <c:v>13.141181032934739</c:v>
                </c:pt>
                <c:pt idx="126">
                  <c:v>13.225383418129786</c:v>
                </c:pt>
                <c:pt idx="127">
                  <c:v>13.309293268872519</c:v>
                </c:pt>
                <c:pt idx="128">
                  <c:v>13.39291085630343</c:v>
                </c:pt>
                <c:pt idx="129">
                  <c:v>13.476236450579787</c:v>
                </c:pt>
                <c:pt idx="130">
                  <c:v>13.559270320879332</c:v>
                </c:pt>
                <c:pt idx="131">
                  <c:v>13.642012735403981</c:v>
                </c:pt>
                <c:pt idx="132">
                  <c:v>13.724463961383501</c:v>
                </c:pt>
                <c:pt idx="133">
                  <c:v>13.806624265079174</c:v>
                </c:pt>
                <c:pt idx="134">
                  <c:v>13.888493911787451</c:v>
                </c:pt>
                <c:pt idx="135">
                  <c:v>13.970073165843585</c:v>
                </c:pt>
                <c:pt idx="136">
                  <c:v>14.051362290625258</c:v>
                </c:pt>
                <c:pt idx="137">
                  <c:v>14.132361548556194</c:v>
                </c:pt>
                <c:pt idx="138">
                  <c:v>14.213071201109749</c:v>
                </c:pt>
                <c:pt idx="139">
                  <c:v>14.293491508812503</c:v>
                </c:pt>
                <c:pt idx="140">
                  <c:v>14.37362273124783</c:v>
                </c:pt>
                <c:pt idx="141">
                  <c:v>14.453465127059451</c:v>
                </c:pt>
                <c:pt idx="142">
                  <c:v>14.533018953954981</c:v>
                </c:pt>
                <c:pt idx="143">
                  <c:v>14.612284468709468</c:v>
                </c:pt>
                <c:pt idx="144">
                  <c:v>14.691261927168906</c:v>
                </c:pt>
                <c:pt idx="145">
                  <c:v>14.769951584253745</c:v>
                </c:pt>
                <c:pt idx="146">
                  <c:v>14.848353693962382</c:v>
                </c:pt>
                <c:pt idx="147">
                  <c:v>14.926468509374653</c:v>
                </c:pt>
                <c:pt idx="148">
                  <c:v>15.004296282655291</c:v>
                </c:pt>
                <c:pt idx="149">
                  <c:v>15.081837265057395</c:v>
                </c:pt>
                <c:pt idx="150">
                  <c:v>15.159091706925864</c:v>
                </c:pt>
                <c:pt idx="151">
                  <c:v>15.236059857700845</c:v>
                </c:pt>
                <c:pt idx="152">
                  <c:v>15.312741965921141</c:v>
                </c:pt>
                <c:pt idx="153">
                  <c:v>15.389138279227634</c:v>
                </c:pt>
                <c:pt idx="154">
                  <c:v>15.465249044366672</c:v>
                </c:pt>
                <c:pt idx="155">
                  <c:v>15.541074507193464</c:v>
                </c:pt>
                <c:pt idx="156">
                  <c:v>15.616614912675454</c:v>
                </c:pt>
                <c:pt idx="157">
                  <c:v>15.691870504895679</c:v>
                </c:pt>
                <c:pt idx="158">
                  <c:v>15.76684152705613</c:v>
                </c:pt>
                <c:pt idx="159">
                  <c:v>15.84152822148109</c:v>
                </c:pt>
                <c:pt idx="160">
                  <c:v>15.915930829620459</c:v>
                </c:pt>
                <c:pt idx="161">
                  <c:v>15.990049592053079</c:v>
                </c:pt>
                <c:pt idx="162">
                  <c:v>16.063884748490047</c:v>
                </c:pt>
                <c:pt idx="163">
                  <c:v>16.137436537777997</c:v>
                </c:pt>
                <c:pt idx="164">
                  <c:v>16.210705197902406</c:v>
                </c:pt>
                <c:pt idx="165">
                  <c:v>16.28369096599085</c:v>
                </c:pt>
                <c:pt idx="166">
                  <c:v>16.356394078316285</c:v>
                </c:pt>
                <c:pt idx="167">
                  <c:v>16.428814770300292</c:v>
                </c:pt>
                <c:pt idx="168">
                  <c:v>16.500953276516331</c:v>
                </c:pt>
                <c:pt idx="169">
                  <c:v>16.572809830692957</c:v>
                </c:pt>
                <c:pt idx="170">
                  <c:v>16.644384665717066</c:v>
                </c:pt>
                <c:pt idx="171">
                  <c:v>16.715678013637095</c:v>
                </c:pt>
                <c:pt idx="172">
                  <c:v>16.786690105666228</c:v>
                </c:pt>
                <c:pt idx="173">
                  <c:v>16.857421172185589</c:v>
                </c:pt>
                <c:pt idx="174">
                  <c:v>16.927871442747428</c:v>
                </c:pt>
                <c:pt idx="175">
                  <c:v>16.998041146078286</c:v>
                </c:pt>
                <c:pt idx="176">
                  <c:v>17.067930510082178</c:v>
                </c:pt>
                <c:pt idx="177">
                  <c:v>17.13753976184373</c:v>
                </c:pt>
                <c:pt idx="178">
                  <c:v>17.206869127631322</c:v>
                </c:pt>
                <c:pt idx="179">
                  <c:v>17.275918832900238</c:v>
                </c:pt>
                <c:pt idx="180">
                  <c:v>17.344689102295781</c:v>
                </c:pt>
                <c:pt idx="181">
                  <c:v>17.413180159656392</c:v>
                </c:pt>
                <c:pt idx="182">
                  <c:v>17.481392228016762</c:v>
                </c:pt>
                <c:pt idx="183">
                  <c:v>17.549325529610922</c:v>
                </c:pt>
                <c:pt idx="184">
                  <c:v>17.616980285875336</c:v>
                </c:pt>
                <c:pt idx="185">
                  <c:v>17.684356717451976</c:v>
                </c:pt>
                <c:pt idx="186">
                  <c:v>17.75145504419141</c:v>
                </c:pt>
                <c:pt idx="187">
                  <c:v>17.818275485155841</c:v>
                </c:pt>
                <c:pt idx="188">
                  <c:v>17.884818258622182</c:v>
                </c:pt>
                <c:pt idx="189">
                  <c:v>17.951083582085079</c:v>
                </c:pt>
                <c:pt idx="190">
                  <c:v>18.017071672259966</c:v>
                </c:pt>
                <c:pt idx="191">
                  <c:v>18.082782745086085</c:v>
                </c:pt>
                <c:pt idx="192">
                  <c:v>18.148217015729504</c:v>
                </c:pt>
                <c:pt idx="193">
                  <c:v>18.213374698586126</c:v>
                </c:pt>
                <c:pt idx="194">
                  <c:v>18.278256007284703</c:v>
                </c:pt>
                <c:pt idx="195">
                  <c:v>18.342861154689825</c:v>
                </c:pt>
                <c:pt idx="196">
                  <c:v>18.407190352904887</c:v>
                </c:pt>
                <c:pt idx="197">
                  <c:v>18.471243813275105</c:v>
                </c:pt>
                <c:pt idx="198">
                  <c:v>18.535021746390452</c:v>
                </c:pt>
                <c:pt idx="199">
                  <c:v>18.598524362088643</c:v>
                </c:pt>
                <c:pt idx="200">
                  <c:v>18.661751869458072</c:v>
                </c:pt>
                <c:pt idx="201">
                  <c:v>18.72470447684077</c:v>
                </c:pt>
                <c:pt idx="202">
                  <c:v>18.787382391835344</c:v>
                </c:pt>
                <c:pt idx="203">
                  <c:v>18.849785821299903</c:v>
                </c:pt>
                <c:pt idx="204">
                  <c:v>18.911914971354982</c:v>
                </c:pt>
                <c:pt idx="205">
                  <c:v>18.973770047386466</c:v>
                </c:pt>
                <c:pt idx="206">
                  <c:v>19.035351254048493</c:v>
                </c:pt>
                <c:pt idx="207">
                  <c:v>19.096658795266354</c:v>
                </c:pt>
                <c:pt idx="208">
                  <c:v>19.157692874239395</c:v>
                </c:pt>
                <c:pt idx="209">
                  <c:v>19.218453693443895</c:v>
                </c:pt>
                <c:pt idx="210">
                  <c:v>19.278941454635952</c:v>
                </c:pt>
                <c:pt idx="211">
                  <c:v>19.33915635885436</c:v>
                </c:pt>
                <c:pt idx="212">
                  <c:v>19.399098606423461</c:v>
                </c:pt>
                <c:pt idx="213">
                  <c:v>19.458768396956025</c:v>
                </c:pt>
                <c:pt idx="214">
                  <c:v>19.51816592935608</c:v>
                </c:pt>
                <c:pt idx="215">
                  <c:v>19.577291401821778</c:v>
                </c:pt>
                <c:pt idx="216">
                  <c:v>19.636145011848217</c:v>
                </c:pt>
                <c:pt idx="217">
                  <c:v>19.694726956230291</c:v>
                </c:pt>
                <c:pt idx="218">
                  <c:v>19.753037431065493</c:v>
                </c:pt>
                <c:pt idx="219">
                  <c:v>19.811076631756766</c:v>
                </c:pt>
                <c:pt idx="220">
                  <c:v>19.868844753015285</c:v>
                </c:pt>
                <c:pt idx="221">
                  <c:v>19.926341988863275</c:v>
                </c:pt>
                <c:pt idx="222">
                  <c:v>19.98356853263682</c:v>
                </c:pt>
                <c:pt idx="223">
                  <c:v>20.040524576988645</c:v>
                </c:pt>
                <c:pt idx="224">
                  <c:v>20.097210313890912</c:v>
                </c:pt>
                <c:pt idx="225">
                  <c:v>20.153625934637997</c:v>
                </c:pt>
                <c:pt idx="226">
                  <c:v>20.209771629849271</c:v>
                </c:pt>
                <c:pt idx="227">
                  <c:v>20.265647589471865</c:v>
                </c:pt>
                <c:pt idx="228">
                  <c:v>20.32125400278343</c:v>
                </c:pt>
                <c:pt idx="229">
                  <c:v>20.376591058394911</c:v>
                </c:pt>
                <c:pt idx="230">
                  <c:v>20.431658944253282</c:v>
                </c:pt>
                <c:pt idx="231">
                  <c:v>20.486457847644303</c:v>
                </c:pt>
                <c:pt idx="232">
                  <c:v>20.540987955195256</c:v>
                </c:pt>
                <c:pt idx="233">
                  <c:v>20.595249452877688</c:v>
                </c:pt>
                <c:pt idx="234">
                  <c:v>20.649242526010131</c:v>
                </c:pt>
                <c:pt idx="235">
                  <c:v>20.702967359260828</c:v>
                </c:pt>
                <c:pt idx="236">
                  <c:v>20.756424136650466</c:v>
                </c:pt>
                <c:pt idx="237">
                  <c:v>20.809613041554869</c:v>
                </c:pt>
                <c:pt idx="238">
                  <c:v>20.862534256707718</c:v>
                </c:pt>
                <c:pt idx="239">
                  <c:v>20.915187964203263</c:v>
                </c:pt>
                <c:pt idx="240">
                  <c:v>20.967574345498996</c:v>
                </c:pt>
                <c:pt idx="241">
                  <c:v>21.019693581418366</c:v>
                </c:pt>
                <c:pt idx="242">
                  <c:v>21.071545852153463</c:v>
                </c:pt>
                <c:pt idx="243">
                  <c:v>21.123131337267697</c:v>
                </c:pt>
                <c:pt idx="244">
                  <c:v>21.174450215698474</c:v>
                </c:pt>
                <c:pt idx="245">
                  <c:v>21.225502665759876</c:v>
                </c:pt>
                <c:pt idx="246">
                  <c:v>21.276288865145322</c:v>
                </c:pt>
                <c:pt idx="247">
                  <c:v>21.326808990930239</c:v>
                </c:pt>
                <c:pt idx="248">
                  <c:v>21.377063219574715</c:v>
                </c:pt>
                <c:pt idx="249">
                  <c:v>21.427051726926155</c:v>
                </c:pt>
                <c:pt idx="250">
                  <c:v>21.47677468822193</c:v>
                </c:pt>
                <c:pt idx="251">
                  <c:v>21.526232278092031</c:v>
                </c:pt>
                <c:pt idx="252">
                  <c:v>21.575424670561691</c:v>
                </c:pt>
                <c:pt idx="253">
                  <c:v>21.624352039054045</c:v>
                </c:pt>
                <c:pt idx="254">
                  <c:v>21.67301455639274</c:v>
                </c:pt>
                <c:pt idx="255">
                  <c:v>21.721412394804574</c:v>
                </c:pt>
                <c:pt idx="256">
                  <c:v>21.769545725922114</c:v>
                </c:pt>
                <c:pt idx="257">
                  <c:v>21.817414720786324</c:v>
                </c:pt>
                <c:pt idx="258">
                  <c:v>21.865019549849173</c:v>
                </c:pt>
                <c:pt idx="259">
                  <c:v>21.912360382976242</c:v>
                </c:pt>
                <c:pt idx="260">
                  <c:v>21.959437389449342</c:v>
                </c:pt>
                <c:pt idx="261">
                  <c:v>22.006250737969101</c:v>
                </c:pt>
                <c:pt idx="262">
                  <c:v>22.052800596657576</c:v>
                </c:pt>
                <c:pt idx="263">
                  <c:v>22.099087133060852</c:v>
                </c:pt>
                <c:pt idx="264">
                  <c:v>22.145110514151614</c:v>
                </c:pt>
                <c:pt idx="265">
                  <c:v>22.190870906331746</c:v>
                </c:pt>
                <c:pt idx="266">
                  <c:v>22.236368475434915</c:v>
                </c:pt>
                <c:pt idx="267">
                  <c:v>22.281603386729149</c:v>
                </c:pt>
                <c:pt idx="268">
                  <c:v>22.326575804919408</c:v>
                </c:pt>
                <c:pt idx="269">
                  <c:v>22.371285894150166</c:v>
                </c:pt>
                <c:pt idx="270">
                  <c:v>22.415733818007972</c:v>
                </c:pt>
                <c:pt idx="271">
                  <c:v>22.459919739524018</c:v>
                </c:pt>
                <c:pt idx="272">
                  <c:v>22.503843821176702</c:v>
                </c:pt>
                <c:pt idx="273">
                  <c:v>22.547506224894182</c:v>
                </c:pt>
                <c:pt idx="274">
                  <c:v>22.590907112056936</c:v>
                </c:pt>
                <c:pt idx="275">
                  <c:v>22.634046643500305</c:v>
                </c:pt>
                <c:pt idx="276">
                  <c:v>22.67692497951705</c:v>
                </c:pt>
                <c:pt idx="277">
                  <c:v>22.719542279859898</c:v>
                </c:pt>
                <c:pt idx="278">
                  <c:v>22.761898703744073</c:v>
                </c:pt>
                <c:pt idx="279">
                  <c:v>22.803994409849846</c:v>
                </c:pt>
                <c:pt idx="280">
                  <c:v>22.845829556325061</c:v>
                </c:pt>
                <c:pt idx="281">
                  <c:v>22.887404300787672</c:v>
                </c:pt>
                <c:pt idx="282">
                  <c:v>22.928718800328276</c:v>
                </c:pt>
                <c:pt idx="283">
                  <c:v>22.969773211512631</c:v>
                </c:pt>
                <c:pt idx="284">
                  <c:v>23.010567690384182</c:v>
                </c:pt>
                <c:pt idx="285">
                  <c:v>23.051102392466579</c:v>
                </c:pt>
                <c:pt idx="286">
                  <c:v>23.091377472766204</c:v>
                </c:pt>
                <c:pt idx="287">
                  <c:v>23.131393085774672</c:v>
                </c:pt>
                <c:pt idx="288">
                  <c:v>23.171149385471356</c:v>
                </c:pt>
                <c:pt idx="289">
                  <c:v>23.210646525325881</c:v>
                </c:pt>
                <c:pt idx="290">
                  <c:v>23.249884658300644</c:v>
                </c:pt>
                <c:pt idx="291">
                  <c:v>23.288863936853307</c:v>
                </c:pt>
                <c:pt idx="292">
                  <c:v>23.327584512939303</c:v>
                </c:pt>
                <c:pt idx="293">
                  <c:v>23.366046538014331</c:v>
                </c:pt>
                <c:pt idx="294">
                  <c:v>23.404250163036856</c:v>
                </c:pt>
                <c:pt idx="295">
                  <c:v>23.442195538470596</c:v>
                </c:pt>
                <c:pt idx="296">
                  <c:v>23.479882814287016</c:v>
                </c:pt>
                <c:pt idx="297">
                  <c:v>23.517312139967814</c:v>
                </c:pt>
                <c:pt idx="298">
                  <c:v>23.554483664507401</c:v>
                </c:pt>
                <c:pt idx="299">
                  <c:v>23.5913975364154</c:v>
                </c:pt>
                <c:pt idx="300">
                  <c:v>23.628053903719106</c:v>
                </c:pt>
                <c:pt idx="301">
                  <c:v>23.664452913965977</c:v>
                </c:pt>
                <c:pt idx="302">
                  <c:v>23.700594714226106</c:v>
                </c:pt>
                <c:pt idx="303">
                  <c:v>23.736479451094691</c:v>
                </c:pt>
                <c:pt idx="304">
                  <c:v>23.772107270694516</c:v>
                </c:pt>
                <c:pt idx="305">
                  <c:v>23.807478318678406</c:v>
                </c:pt>
                <c:pt idx="306">
                  <c:v>23.842592740231705</c:v>
                </c:pt>
                <c:pt idx="307">
                  <c:v>23.87745068007473</c:v>
                </c:pt>
                <c:pt idx="308">
                  <c:v>23.912052282465243</c:v>
                </c:pt>
                <c:pt idx="309">
                  <c:v>23.9463976912009</c:v>
                </c:pt>
                <c:pt idx="310">
                  <c:v>23.980487049621722</c:v>
                </c:pt>
                <c:pt idx="311">
                  <c:v>24.014320500612534</c:v>
                </c:pt>
                <c:pt idx="312">
                  <c:v>24.04789818660544</c:v>
                </c:pt>
                <c:pt idx="313">
                  <c:v>24.081220249582255</c:v>
                </c:pt>
                <c:pt idx="314">
                  <c:v>24.11428683107696</c:v>
                </c:pt>
                <c:pt idx="315">
                  <c:v>24.147098072178157</c:v>
                </c:pt>
                <c:pt idx="316">
                  <c:v>24.179654113531498</c:v>
                </c:pt>
                <c:pt idx="317">
                  <c:v>24.211955095342155</c:v>
                </c:pt>
                <c:pt idx="318">
                  <c:v>24.24400115737723</c:v>
                </c:pt>
                <c:pt idx="319">
                  <c:v>24.275792438968221</c:v>
                </c:pt>
                <c:pt idx="320">
                  <c:v>24.307329079013439</c:v>
                </c:pt>
                <c:pt idx="321">
                  <c:v>24.338611215980464</c:v>
                </c:pt>
                <c:pt idx="322">
                  <c:v>24.369638987908562</c:v>
                </c:pt>
                <c:pt idx="323">
                  <c:v>24.400412532411121</c:v>
                </c:pt>
                <c:pt idx="324">
                  <c:v>24.43093198667809</c:v>
                </c:pt>
                <c:pt idx="325">
                  <c:v>24.461197487478394</c:v>
                </c:pt>
                <c:pt idx="326">
                  <c:v>24.491209171162378</c:v>
                </c:pt>
                <c:pt idx="327">
                  <c:v>24.520967173664214</c:v>
                </c:pt>
                <c:pt idx="328">
                  <c:v>24.550471630504337</c:v>
                </c:pt>
                <c:pt idx="329">
                  <c:v>24.579722676791853</c:v>
                </c:pt>
                <c:pt idx="330">
                  <c:v>24.608720447226972</c:v>
                </c:pt>
                <c:pt idx="331">
                  <c:v>24.637465076103421</c:v>
                </c:pt>
                <c:pt idx="332">
                  <c:v>24.665956697310865</c:v>
                </c:pt>
                <c:pt idx="333">
                  <c:v>24.694195444337307</c:v>
                </c:pt>
                <c:pt idx="334">
                  <c:v>24.722181450271517</c:v>
                </c:pt>
                <c:pt idx="335">
                  <c:v>24.749914847805435</c:v>
                </c:pt>
                <c:pt idx="336">
                  <c:v>24.777395769236584</c:v>
                </c:pt>
                <c:pt idx="337">
                  <c:v>24.804624346470476</c:v>
                </c:pt>
                <c:pt idx="338">
                  <c:v>24.831600711023015</c:v>
                </c:pt>
                <c:pt idx="339">
                  <c:v>24.858324994022905</c:v>
                </c:pt>
                <c:pt idx="340">
                  <c:v>24.884797326214063</c:v>
                </c:pt>
                <c:pt idx="341">
                  <c:v>24.911017837958003</c:v>
                </c:pt>
                <c:pt idx="342">
                  <c:v>24.93698665923624</c:v>
                </c:pt>
                <c:pt idx="343">
                  <c:v>24.962703919652704</c:v>
                </c:pt>
                <c:pt idx="344">
                  <c:v>24.988169748436118</c:v>
                </c:pt>
                <c:pt idx="345">
                  <c:v>25.013384274442398</c:v>
                </c:pt>
                <c:pt idx="346">
                  <c:v>25.038347626157051</c:v>
                </c:pt>
                <c:pt idx="347">
                  <c:v>25.06305993169757</c:v>
                </c:pt>
                <c:pt idx="348">
                  <c:v>25.08752131881581</c:v>
                </c:pt>
                <c:pt idx="349">
                  <c:v>25.111731914900393</c:v>
                </c:pt>
                <c:pt idx="350">
                  <c:v>25.135691846979086</c:v>
                </c:pt>
                <c:pt idx="351">
                  <c:v>25.159401241721184</c:v>
                </c:pt>
                <c:pt idx="352">
                  <c:v>25.182860225439914</c:v>
                </c:pt>
                <c:pt idx="353">
                  <c:v>25.206068924094787</c:v>
                </c:pt>
                <c:pt idx="354">
                  <c:v>25.229027463294003</c:v>
                </c:pt>
                <c:pt idx="355">
                  <c:v>25.251735968296828</c:v>
                </c:pt>
                <c:pt idx="356">
                  <c:v>25.274194564015957</c:v>
                </c:pt>
                <c:pt idx="357">
                  <c:v>25.29640337501991</c:v>
                </c:pt>
                <c:pt idx="358">
                  <c:v>25.318362525535392</c:v>
                </c:pt>
                <c:pt idx="359">
                  <c:v>25.340072139449674</c:v>
                </c:pt>
                <c:pt idx="360">
                  <c:v>25.361532340312966</c:v>
                </c:pt>
                <c:pt idx="361">
                  <c:v>25.382743251340777</c:v>
                </c:pt>
                <c:pt idx="362">
                  <c:v>25.403704995416298</c:v>
                </c:pt>
                <c:pt idx="363">
                  <c:v>25.42441769509276</c:v>
                </c:pt>
                <c:pt idx="364">
                  <c:v>25.444881472595803</c:v>
                </c:pt>
                <c:pt idx="365">
                  <c:v>25.46509644982584</c:v>
                </c:pt>
                <c:pt idx="366">
                  <c:v>25.485062748360416</c:v>
                </c:pt>
                <c:pt idx="367">
                  <c:v>25.504780489456579</c:v>
                </c:pt>
                <c:pt idx="368">
                  <c:v>25.524249794053219</c:v>
                </c:pt>
                <c:pt idx="369">
                  <c:v>25.543470782773444</c:v>
                </c:pt>
                <c:pt idx="370">
                  <c:v>25.562443575926935</c:v>
                </c:pt>
                <c:pt idx="371">
                  <c:v>25.581168293512295</c:v>
                </c:pt>
                <c:pt idx="372">
                  <c:v>25.599645055219401</c:v>
                </c:pt>
                <c:pt idx="373">
                  <c:v>25.617873980431753</c:v>
                </c:pt>
                <c:pt idx="374">
                  <c:v>25.635855188228835</c:v>
                </c:pt>
                <c:pt idx="375">
                  <c:v>25.653588797388448</c:v>
                </c:pt>
                <c:pt idx="376">
                  <c:v>25.671074926389071</c:v>
                </c:pt>
                <c:pt idx="377">
                  <c:v>25.688313693412191</c:v>
                </c:pt>
                <c:pt idx="378">
                  <c:v>25.705305216344655</c:v>
                </c:pt>
                <c:pt idx="379">
                  <c:v>25.72204961278101</c:v>
                </c:pt>
                <c:pt idx="380">
                  <c:v>25.738547000025839</c:v>
                </c:pt>
                <c:pt idx="381">
                  <c:v>25.754797495096106</c:v>
                </c:pt>
                <c:pt idx="382">
                  <c:v>25.770801214723477</c:v>
                </c:pt>
                <c:pt idx="383">
                  <c:v>25.786558275356668</c:v>
                </c:pt>
                <c:pt idx="384">
                  <c:v>25.802068793163773</c:v>
                </c:pt>
                <c:pt idx="385">
                  <c:v>25.817332884034592</c:v>
                </c:pt>
                <c:pt idx="386">
                  <c:v>25.832350663582961</c:v>
                </c:pt>
                <c:pt idx="387">
                  <c:v>25.84712224714908</c:v>
                </c:pt>
                <c:pt idx="388">
                  <c:v>25.861647749801836</c:v>
                </c:pt>
                <c:pt idx="389">
                  <c:v>25.87592728634112</c:v>
                </c:pt>
                <c:pt idx="390">
                  <c:v>25.889960971300169</c:v>
                </c:pt>
                <c:pt idx="391">
                  <c:v>25.903748918947855</c:v>
                </c:pt>
                <c:pt idx="392">
                  <c:v>25.917291243291025</c:v>
                </c:pt>
                <c:pt idx="393">
                  <c:v>25.930588058076804</c:v>
                </c:pt>
                <c:pt idx="394">
                  <c:v>25.943639476794917</c:v>
                </c:pt>
                <c:pt idx="395">
                  <c:v>25.956445612679989</c:v>
                </c:pt>
                <c:pt idx="396">
                  <c:v>25.969006578713866</c:v>
                </c:pt>
                <c:pt idx="397">
                  <c:v>25.981322487627917</c:v>
                </c:pt>
                <c:pt idx="398">
                  <c:v>25.99339345190533</c:v>
                </c:pt>
                <c:pt idx="399">
                  <c:v>26.005219583783429</c:v>
                </c:pt>
                <c:pt idx="400">
                  <c:v>26.016800995255963</c:v>
                </c:pt>
                <c:pt idx="401">
                  <c:v>26.028137798075413</c:v>
                </c:pt>
                <c:pt idx="402">
                  <c:v>26.039230103755283</c:v>
                </c:pt>
                <c:pt idx="403">
                  <c:v>26.050078023572393</c:v>
                </c:pt>
                <c:pt idx="404">
                  <c:v>26.060681668569174</c:v>
                </c:pt>
                <c:pt idx="405">
                  <c:v>26.071041149555953</c:v>
                </c:pt>
                <c:pt idx="406">
                  <c:v>26.081156577113248</c:v>
                </c:pt>
                <c:pt idx="407">
                  <c:v>26.091028061594042</c:v>
                </c:pt>
                <c:pt idx="408">
                  <c:v>26.100655713126073</c:v>
                </c:pt>
                <c:pt idx="409">
                  <c:v>26.110039641614112</c:v>
                </c:pt>
                <c:pt idx="410">
                  <c:v>26.119179956742236</c:v>
                </c:pt>
                <c:pt idx="411">
                  <c:v>26.128076767976108</c:v>
                </c:pt>
                <c:pt idx="412">
                  <c:v>26.136730184565245</c:v>
                </c:pt>
                <c:pt idx="413">
                  <c:v>26.145140315545291</c:v>
                </c:pt>
                <c:pt idx="414">
                  <c:v>26.153307269740289</c:v>
                </c:pt>
                <c:pt idx="415">
                  <c:v>26.161231155764938</c:v>
                </c:pt>
                <c:pt idx="416">
                  <c:v>26.16891208202685</c:v>
                </c:pt>
                <c:pt idx="417">
                  <c:v>26.176350156728823</c:v>
                </c:pt>
                <c:pt idx="418">
                  <c:v>26.183545487871093</c:v>
                </c:pt>
                <c:pt idx="419">
                  <c:v>26.190498183253577</c:v>
                </c:pt>
                <c:pt idx="420">
                  <c:v>26.197208350478135</c:v>
                </c:pt>
                <c:pt idx="421">
                  <c:v>26.203676096950822</c:v>
                </c:pt>
                <c:pt idx="422">
                  <c:v>26.209901529884124</c:v>
                </c:pt>
                <c:pt idx="423">
                  <c:v>26.215884756299207</c:v>
                </c:pt>
                <c:pt idx="424">
                  <c:v>26.221625883028143</c:v>
                </c:pt>
                <c:pt idx="425">
                  <c:v>26.227125016716162</c:v>
                </c:pt>
                <c:pt idx="426">
                  <c:v>26.232382263823887</c:v>
                </c:pt>
                <c:pt idx="427">
                  <c:v>26.237397730629546</c:v>
                </c:pt>
                <c:pt idx="428">
                  <c:v>26.242171523231217</c:v>
                </c:pt>
                <c:pt idx="429">
                  <c:v>26.246703747549045</c:v>
                </c:pt>
                <c:pt idx="430">
                  <c:v>26.250994509327469</c:v>
                </c:pt>
                <c:pt idx="431">
                  <c:v>26.255043914137431</c:v>
                </c:pt>
                <c:pt idx="432">
                  <c:v>26.258852067378591</c:v>
                </c:pt>
                <c:pt idx="433">
                  <c:v>26.262419074281549</c:v>
                </c:pt>
                <c:pt idx="434">
                  <c:v>26.265745039910048</c:v>
                </c:pt>
                <c:pt idx="435">
                  <c:v>26.268830069163165</c:v>
                </c:pt>
                <c:pt idx="436">
                  <c:v>26.271674266777541</c:v>
                </c:pt>
                <c:pt idx="437">
                  <c:v>26.274277737329552</c:v>
                </c:pt>
                <c:pt idx="438">
                  <c:v>26.276640585237512</c:v>
                </c:pt>
                <c:pt idx="439">
                  <c:v>26.27876291476387</c:v>
                </c:pt>
                <c:pt idx="440">
                  <c:v>26.28064483001739</c:v>
                </c:pt>
                <c:pt idx="441">
                  <c:v>26.282286434955342</c:v>
                </c:pt>
                <c:pt idx="442">
                  <c:v>26.283687833385667</c:v>
                </c:pt>
                <c:pt idx="443">
                  <c:v>26.284849128969171</c:v>
                </c:pt>
                <c:pt idx="444">
                  <c:v>26.285770425221688</c:v>
                </c:pt>
                <c:pt idx="445">
                  <c:v>26.286451825516249</c:v>
                </c:pt>
                <c:pt idx="446">
                  <c:v>26.286893433085243</c:v>
                </c:pt>
                <c:pt idx="447">
                  <c:v>26.287095351022597</c:v>
                </c:pt>
                <c:pt idx="448">
                  <c:v>26.287057682285905</c:v>
                </c:pt>
                <c:pt idx="449">
                  <c:v>26.286780529698607</c:v>
                </c:pt>
                <c:pt idx="450">
                  <c:v>26.286263995952112</c:v>
                </c:pt>
                <c:pt idx="451">
                  <c:v>26.285508183607966</c:v>
                </c:pt>
                <c:pt idx="452">
                  <c:v>26.284513195099979</c:v>
                </c:pt>
                <c:pt idx="453">
                  <c:v>26.283279132736375</c:v>
                </c:pt>
                <c:pt idx="454">
                  <c:v>26.281806098701903</c:v>
                </c:pt>
                <c:pt idx="455">
                  <c:v>26.280094195059988</c:v>
                </c:pt>
                <c:pt idx="456">
                  <c:v>26.278143523754839</c:v>
                </c:pt>
                <c:pt idx="457">
                  <c:v>26.275954186613575</c:v>
                </c:pt>
                <c:pt idx="458">
                  <c:v>26.273526285348339</c:v>
                </c:pt>
                <c:pt idx="459">
                  <c:v>26.270859921558415</c:v>
                </c:pt>
                <c:pt idx="460">
                  <c:v>26.26795519673232</c:v>
                </c:pt>
                <c:pt idx="461">
                  <c:v>26.264812212249918</c:v>
                </c:pt>
                <c:pt idx="462">
                  <c:v>26.261431069384511</c:v>
                </c:pt>
                <c:pt idx="463">
                  <c:v>26.257811869304938</c:v>
                </c:pt>
                <c:pt idx="464">
                  <c:v>26.25395471307765</c:v>
                </c:pt>
                <c:pt idx="465">
                  <c:v>26.249859701668811</c:v>
                </c:pt>
                <c:pt idx="466">
                  <c:v>26.245526935946362</c:v>
                </c:pt>
                <c:pt idx="467">
                  <c:v>26.240956516682093</c:v>
                </c:pt>
                <c:pt idx="468">
                  <c:v>26.236148544553728</c:v>
                </c:pt>
                <c:pt idx="469">
                  <c:v>26.231103120146972</c:v>
                </c:pt>
                <c:pt idx="470">
                  <c:v>26.225820343957576</c:v>
                </c:pt>
                <c:pt idx="471">
                  <c:v>26.220300316393391</c:v>
                </c:pt>
                <c:pt idx="472">
                  <c:v>26.214543137776417</c:v>
                </c:pt>
                <c:pt idx="473">
                  <c:v>26.208548908344849</c:v>
                </c:pt>
                <c:pt idx="474">
                  <c:v>26.202317728255107</c:v>
                </c:pt>
                <c:pt idx="475">
                  <c:v>26.195849697583878</c:v>
                </c:pt>
                <c:pt idx="476">
                  <c:v>26.189144916330132</c:v>
                </c:pt>
                <c:pt idx="477">
                  <c:v>26.182203484417165</c:v>
                </c:pt>
                <c:pt idx="478">
                  <c:v>26.175025501694599</c:v>
                </c:pt>
                <c:pt idx="479">
                  <c:v>26.167611067940399</c:v>
                </c:pt>
                <c:pt idx="480">
                  <c:v>26.159960282862873</c:v>
                </c:pt>
                <c:pt idx="481">
                  <c:v>26.152073246102685</c:v>
                </c:pt>
                <c:pt idx="482">
                  <c:v>26.143950057234846</c:v>
                </c:pt>
                <c:pt idx="483">
                  <c:v>26.135590815770701</c:v>
                </c:pt>
                <c:pt idx="484">
                  <c:v>26.126995621159917</c:v>
                </c:pt>
                <c:pt idx="485">
                  <c:v>26.118164572792452</c:v>
                </c:pt>
                <c:pt idx="486">
                  <c:v>26.109097770000542</c:v>
                </c:pt>
                <c:pt idx="487">
                  <c:v>26.099795312060653</c:v>
                </c:pt>
                <c:pt idx="488">
                  <c:v>26.090257298195457</c:v>
                </c:pt>
                <c:pt idx="489">
                  <c:v>26.080483827575776</c:v>
                </c:pt>
                <c:pt idx="490">
                  <c:v>26.070474999322542</c:v>
                </c:pt>
                <c:pt idx="491">
                  <c:v>26.060230912508725</c:v>
                </c:pt>
                <c:pt idx="492">
                  <c:v>26.049751666161285</c:v>
                </c:pt>
                <c:pt idx="493">
                  <c:v>26.039037359263091</c:v>
                </c:pt>
                <c:pt idx="494">
                  <c:v>26.028088090754864</c:v>
                </c:pt>
                <c:pt idx="495">
                  <c:v>26.016903959537071</c:v>
                </c:pt>
                <c:pt idx="496">
                  <c:v>26.005485064471863</c:v>
                </c:pt>
                <c:pt idx="497">
                  <c:v>25.993831504384968</c:v>
                </c:pt>
                <c:pt idx="498">
                  <c:v>25.981943378067584</c:v>
                </c:pt>
                <c:pt idx="499">
                  <c:v>25.969820784278294</c:v>
                </c:pt>
                <c:pt idx="500">
                  <c:v>25.957463821744941</c:v>
                </c:pt>
                <c:pt idx="501">
                  <c:v>25.944872589166501</c:v>
                </c:pt>
                <c:pt idx="502">
                  <c:v>25.932047185214973</c:v>
                </c:pt>
                <c:pt idx="503">
                  <c:v>25.918987708537244</c:v>
                </c:pt>
                <c:pt idx="504">
                  <c:v>25.905694257756942</c:v>
                </c:pt>
                <c:pt idx="505">
                  <c:v>25.8921669314763</c:v>
                </c:pt>
                <c:pt idx="506">
                  <c:v>25.878405828277998</c:v>
                </c:pt>
                <c:pt idx="507">
                  <c:v>25.864411046727014</c:v>
                </c:pt>
                <c:pt idx="508">
                  <c:v>25.850182685372442</c:v>
                </c:pt>
                <c:pt idx="509">
                  <c:v>25.835720842749339</c:v>
                </c:pt>
                <c:pt idx="510">
                  <c:v>25.821025617380535</c:v>
                </c:pt>
                <c:pt idx="511">
                  <c:v>25.806097107778449</c:v>
                </c:pt>
                <c:pt idx="512">
                  <c:v>25.790935412446906</c:v>
                </c:pt>
                <c:pt idx="513">
                  <c:v>25.775540629882919</c:v>
                </c:pt>
                <c:pt idx="514">
                  <c:v>25.759912858578499</c:v>
                </c:pt>
                <c:pt idx="515">
                  <c:v>25.74405219702243</c:v>
                </c:pt>
                <c:pt idx="516">
                  <c:v>25.727958743702064</c:v>
                </c:pt>
                <c:pt idx="517">
                  <c:v>25.711632597105076</c:v>
                </c:pt>
                <c:pt idx="518">
                  <c:v>25.695073855721244</c:v>
                </c:pt>
                <c:pt idx="519">
                  <c:v>25.678282618044186</c:v>
                </c:pt>
                <c:pt idx="520">
                  <c:v>25.661258982573141</c:v>
                </c:pt>
                <c:pt idx="521">
                  <c:v>25.644003047814689</c:v>
                </c:pt>
                <c:pt idx="522">
                  <c:v>25.626514912284488</c:v>
                </c:pt>
                <c:pt idx="523">
                  <c:v>25.608794674509024</c:v>
                </c:pt>
                <c:pt idx="524">
                  <c:v>25.590842433027301</c:v>
                </c:pt>
                <c:pt idx="525">
                  <c:v>25.572658286392588</c:v>
                </c:pt>
                <c:pt idx="526">
                  <c:v>25.554242333174095</c:v>
                </c:pt>
                <c:pt idx="527">
                  <c:v>25.535594671958695</c:v>
                </c:pt>
                <c:pt idx="528">
                  <c:v>25.516715401352606</c:v>
                </c:pt>
                <c:pt idx="529">
                  <c:v>25.497604619983075</c:v>
                </c:pt>
                <c:pt idx="530">
                  <c:v>25.478262426500052</c:v>
                </c:pt>
                <c:pt idx="531">
                  <c:v>25.458688919577867</c:v>
                </c:pt>
                <c:pt idx="532">
                  <c:v>25.438884197916884</c:v>
                </c:pt>
                <c:pt idx="533">
                  <c:v>25.418848360245153</c:v>
                </c:pt>
                <c:pt idx="534">
                  <c:v>25.398581505320067</c:v>
                </c:pt>
                <c:pt idx="535">
                  <c:v>25.378083731929983</c:v>
                </c:pt>
                <c:pt idx="536">
                  <c:v>25.357355138895862</c:v>
                </c:pt>
                <c:pt idx="537">
                  <c:v>25.336395825072895</c:v>
                </c:pt>
                <c:pt idx="538">
                  <c:v>25.315205889352111</c:v>
                </c:pt>
                <c:pt idx="539">
                  <c:v>25.293785430661977</c:v>
                </c:pt>
                <c:pt idx="540">
                  <c:v>25.272134547970012</c:v>
                </c:pt>
                <c:pt idx="541">
                  <c:v>25.25025334028436</c:v>
                </c:pt>
                <c:pt idx="542">
                  <c:v>25.228141906655388</c:v>
                </c:pt>
                <c:pt idx="543">
                  <c:v>25.205800346177252</c:v>
                </c:pt>
                <c:pt idx="544">
                  <c:v>25.183228757989468</c:v>
                </c:pt>
                <c:pt idx="545">
                  <c:v>25.160427241278462</c:v>
                </c:pt>
                <c:pt idx="546">
                  <c:v>25.137395895279123</c:v>
                </c:pt>
                <c:pt idx="547">
                  <c:v>25.114134819276352</c:v>
                </c:pt>
                <c:pt idx="548">
                  <c:v>25.09064411260659</c:v>
                </c:pt>
                <c:pt idx="549">
                  <c:v>25.066923874659341</c:v>
                </c:pt>
                <c:pt idx="550">
                  <c:v>25.042974204878696</c:v>
                </c:pt>
                <c:pt idx="551">
                  <c:v>25.018795202764831</c:v>
                </c:pt>
                <c:pt idx="552">
                  <c:v>24.994386967875528</c:v>
                </c:pt>
                <c:pt idx="553">
                  <c:v>24.96974959982764</c:v>
                </c:pt>
                <c:pt idx="554">
                  <c:v>24.944883198298598</c:v>
                </c:pt>
                <c:pt idx="555">
                  <c:v>24.919787863027874</c:v>
                </c:pt>
                <c:pt idx="556">
                  <c:v>24.894463693818459</c:v>
                </c:pt>
                <c:pt idx="557">
                  <c:v>24.868910790538301</c:v>
                </c:pt>
                <c:pt idx="558">
                  <c:v>24.843129253121781</c:v>
                </c:pt>
                <c:pt idx="559">
                  <c:v>24.817119181571144</c:v>
                </c:pt>
                <c:pt idx="560">
                  <c:v>24.790880675957926</c:v>
                </c:pt>
                <c:pt idx="561">
                  <c:v>24.764413836424389</c:v>
                </c:pt>
                <c:pt idx="562">
                  <c:v>24.73771876318493</c:v>
                </c:pt>
                <c:pt idx="563">
                  <c:v>24.710795556527493</c:v>
                </c:pt>
                <c:pt idx="564">
                  <c:v>24.68364431681497</c:v>
                </c:pt>
                <c:pt idx="565">
                  <c:v>24.656265144486589</c:v>
                </c:pt>
                <c:pt idx="566">
                  <c:v>24.628658140059294</c:v>
                </c:pt>
                <c:pt idx="567">
                  <c:v>24.60082340412912</c:v>
                </c:pt>
                <c:pt idx="568">
                  <c:v>24.572761037372565</c:v>
                </c:pt>
                <c:pt idx="569">
                  <c:v>24.544471140547937</c:v>
                </c:pt>
                <c:pt idx="570">
                  <c:v>24.515953814496704</c:v>
                </c:pt>
                <c:pt idx="571">
                  <c:v>24.487209160144829</c:v>
                </c:pt>
                <c:pt idx="572">
                  <c:v>24.458237278504114</c:v>
                </c:pt>
                <c:pt idx="573">
                  <c:v>24.429038270673512</c:v>
                </c:pt>
                <c:pt idx="574">
                  <c:v>24.399612237840429</c:v>
                </c:pt>
                <c:pt idx="575">
                  <c:v>24.369959281282053</c:v>
                </c:pt>
                <c:pt idx="576">
                  <c:v>24.340079502366628</c:v>
                </c:pt>
                <c:pt idx="577">
                  <c:v>24.309973002554742</c:v>
                </c:pt>
                <c:pt idx="578">
                  <c:v>24.279639883400623</c:v>
                </c:pt>
                <c:pt idx="579">
                  <c:v>24.249080246553387</c:v>
                </c:pt>
                <c:pt idx="580">
                  <c:v>24.218294193758304</c:v>
                </c:pt>
                <c:pt idx="581">
                  <c:v>24.187281826858062</c:v>
                </c:pt>
                <c:pt idx="582">
                  <c:v>24.156043247793988</c:v>
                </c:pt>
                <c:pt idx="583">
                  <c:v>24.124578558607304</c:v>
                </c:pt>
                <c:pt idx="584">
                  <c:v>24.092887861440325</c:v>
                </c:pt>
                <c:pt idx="585">
                  <c:v>24.060971258537698</c:v>
                </c:pt>
                <c:pt idx="586">
                  <c:v>24.028828852247607</c:v>
                </c:pt>
                <c:pt idx="587">
                  <c:v>23.996460745022954</c:v>
                </c:pt>
                <c:pt idx="588">
                  <c:v>23.963867039422567</c:v>
                </c:pt>
                <c:pt idx="589">
                  <c:v>23.931047838112367</c:v>
                </c:pt>
                <c:pt idx="590">
                  <c:v>23.898003243866548</c:v>
                </c:pt>
                <c:pt idx="591">
                  <c:v>23.864733359568735</c:v>
                </c:pt>
                <c:pt idx="592">
                  <c:v>23.831238288213139</c:v>
                </c:pt>
                <c:pt idx="593">
                  <c:v>23.797518132905704</c:v>
                </c:pt>
                <c:pt idx="594">
                  <c:v>23.763572996865236</c:v>
                </c:pt>
                <c:pt idx="595">
                  <c:v>23.729402983424535</c:v>
                </c:pt>
                <c:pt idx="596">
                  <c:v>23.695008196031516</c:v>
                </c:pt>
                <c:pt idx="597">
                  <c:v>23.660388738250308</c:v>
                </c:pt>
                <c:pt idx="598">
                  <c:v>23.625544713762366</c:v>
                </c:pt>
                <c:pt idx="599">
                  <c:v>23.590476226367549</c:v>
                </c:pt>
                <c:pt idx="600">
                  <c:v>23.55518337998522</c:v>
                </c:pt>
                <c:pt idx="601">
                  <c:v>23.519666278655297</c:v>
                </c:pt>
                <c:pt idx="602">
                  <c:v>23.483925026539335</c:v>
                </c:pt>
                <c:pt idx="603">
                  <c:v>23.447959727921571</c:v>
                </c:pt>
                <c:pt idx="604">
                  <c:v>23.411770487209974</c:v>
                </c:pt>
                <c:pt idx="605">
                  <c:v>23.37535740893729</c:v>
                </c:pt>
                <c:pt idx="606">
                  <c:v>23.338720597762059</c:v>
                </c:pt>
                <c:pt idx="607">
                  <c:v>23.301860158469637</c:v>
                </c:pt>
                <c:pt idx="608">
                  <c:v>23.264776195973209</c:v>
                </c:pt>
                <c:pt idx="609">
                  <c:v>23.22746881531479</c:v>
                </c:pt>
                <c:pt idx="610">
                  <c:v>23.189938121666223</c:v>
                </c:pt>
                <c:pt idx="611">
                  <c:v>23.152184220330152</c:v>
                </c:pt>
                <c:pt idx="612">
                  <c:v>23.114207216741004</c:v>
                </c:pt>
                <c:pt idx="613">
                  <c:v>23.076007216465953</c:v>
                </c:pt>
                <c:pt idx="614">
                  <c:v>23.037584325205884</c:v>
                </c:pt>
                <c:pt idx="615">
                  <c:v>22.998938648796329</c:v>
                </c:pt>
                <c:pt idx="616">
                  <c:v>22.960070293208418</c:v>
                </c:pt>
                <c:pt idx="617">
                  <c:v>22.920979364549797</c:v>
                </c:pt>
                <c:pt idx="618">
                  <c:v>22.881665969065558</c:v>
                </c:pt>
                <c:pt idx="619">
                  <c:v>22.842130213139157</c:v>
                </c:pt>
                <c:pt idx="620">
                  <c:v>22.802372203293306</c:v>
                </c:pt>
                <c:pt idx="621">
                  <c:v>22.762392046190872</c:v>
                </c:pt>
                <c:pt idx="622">
                  <c:v>22.722189848635765</c:v>
                </c:pt>
                <c:pt idx="623">
                  <c:v>22.681765717573814</c:v>
                </c:pt>
                <c:pt idx="624">
                  <c:v>22.641119760093641</c:v>
                </c:pt>
                <c:pt idx="625">
                  <c:v>22.600252083427506</c:v>
                </c:pt>
                <c:pt idx="626">
                  <c:v>22.559162794952172</c:v>
                </c:pt>
                <c:pt idx="627">
                  <c:v>22.517852002189741</c:v>
                </c:pt>
                <c:pt idx="628">
                  <c:v>22.476319812808491</c:v>
                </c:pt>
                <c:pt idx="629">
                  <c:v>22.434566334623696</c:v>
                </c:pt>
                <c:pt idx="630">
                  <c:v>22.392591675598442</c:v>
                </c:pt>
                <c:pt idx="631">
                  <c:v>22.35039594384444</c:v>
                </c:pt>
                <c:pt idx="632">
                  <c:v>22.307979247622811</c:v>
                </c:pt>
                <c:pt idx="633">
                  <c:v>22.265341695344894</c:v>
                </c:pt>
                <c:pt idx="634">
                  <c:v>22.222483395573004</c:v>
                </c:pt>
                <c:pt idx="635">
                  <c:v>22.179404457021231</c:v>
                </c:pt>
                <c:pt idx="636">
                  <c:v>22.136104988556177</c:v>
                </c:pt>
                <c:pt idx="637">
                  <c:v>22.092585099197727</c:v>
                </c:pt>
                <c:pt idx="638">
                  <c:v>22.048844898119789</c:v>
                </c:pt>
                <c:pt idx="639">
                  <c:v>22.004884494651037</c:v>
                </c:pt>
                <c:pt idx="640">
                  <c:v>21.96070399827563</c:v>
                </c:pt>
                <c:pt idx="641">
                  <c:v>21.916303518633939</c:v>
                </c:pt>
                <c:pt idx="642">
                  <c:v>21.871683165523262</c:v>
                </c:pt>
                <c:pt idx="643">
                  <c:v>21.826843048898514</c:v>
                </c:pt>
                <c:pt idx="644">
                  <c:v>21.781783278872933</c:v>
                </c:pt>
                <c:pt idx="645">
                  <c:v>21.736503965718768</c:v>
                </c:pt>
                <c:pt idx="646">
                  <c:v>21.69100521986794</c:v>
                </c:pt>
                <c:pt idx="647">
                  <c:v>21.645287151912722</c:v>
                </c:pt>
                <c:pt idx="648">
                  <c:v>21.59934987260641</c:v>
                </c:pt>
                <c:pt idx="649">
                  <c:v>21.553193492863954</c:v>
                </c:pt>
                <c:pt idx="650">
                  <c:v>21.506818123762613</c:v>
                </c:pt>
                <c:pt idx="651">
                  <c:v>21.460223876542589</c:v>
                </c:pt>
                <c:pt idx="652">
                  <c:v>21.413410862607645</c:v>
                </c:pt>
                <c:pt idx="653">
                  <c:v>21.366379193525738</c:v>
                </c:pt>
                <c:pt idx="654">
                  <c:v>21.319128981029625</c:v>
                </c:pt>
                <c:pt idx="655">
                  <c:v>21.271660337017451</c:v>
                </c:pt>
                <c:pt idx="656">
                  <c:v>21.223973373553356</c:v>
                </c:pt>
                <c:pt idx="657">
                  <c:v>21.176068202868056</c:v>
                </c:pt>
                <c:pt idx="658">
                  <c:v>21.127944937359416</c:v>
                </c:pt>
                <c:pt idx="659">
                  <c:v>21.079603689593025</c:v>
                </c:pt>
                <c:pt idx="660">
                  <c:v>21.031044572302751</c:v>
                </c:pt>
                <c:pt idx="661">
                  <c:v>20.982267698391293</c:v>
                </c:pt>
                <c:pt idx="662">
                  <c:v>20.93327318093073</c:v>
                </c:pt>
                <c:pt idx="663">
                  <c:v>20.884061133163041</c:v>
                </c:pt>
                <c:pt idx="664">
                  <c:v>20.834631668500656</c:v>
                </c:pt>
                <c:pt idx="665">
                  <c:v>20.784984900526958</c:v>
                </c:pt>
                <c:pt idx="666">
                  <c:v>20.735120942996794</c:v>
                </c:pt>
                <c:pt idx="667">
                  <c:v>20.685039909836988</c:v>
                </c:pt>
                <c:pt idx="668">
                  <c:v>20.634741915146822</c:v>
                </c:pt>
                <c:pt idx="669">
                  <c:v>20.584227073198544</c:v>
                </c:pt>
                <c:pt idx="670">
                  <c:v>20.533495498437823</c:v>
                </c:pt>
                <c:pt idx="671">
                  <c:v>20.482547305484236</c:v>
                </c:pt>
                <c:pt idx="672">
                  <c:v>20.43138260913172</c:v>
                </c:pt>
                <c:pt idx="673">
                  <c:v>20.380001524349044</c:v>
                </c:pt>
                <c:pt idx="674">
                  <c:v>20.32840416628023</c:v>
                </c:pt>
                <c:pt idx="675">
                  <c:v>20.276590650245016</c:v>
                </c:pt>
                <c:pt idx="676">
                  <c:v>20.224561091739279</c:v>
                </c:pt>
                <c:pt idx="677">
                  <c:v>20.172315606435451</c:v>
                </c:pt>
                <c:pt idx="678">
                  <c:v>20.119854310182948</c:v>
                </c:pt>
                <c:pt idx="679">
                  <c:v>20.067177319008564</c:v>
                </c:pt>
                <c:pt idx="680">
                  <c:v>20.014284749116889</c:v>
                </c:pt>
                <c:pt idx="681">
                  <c:v>19.96117671689068</c:v>
                </c:pt>
                <c:pt idx="682">
                  <c:v>19.907853338891265</c:v>
                </c:pt>
                <c:pt idx="683">
                  <c:v>19.854314731858903</c:v>
                </c:pt>
                <c:pt idx="684">
                  <c:v>19.800561012713171</c:v>
                </c:pt>
                <c:pt idx="685">
                  <c:v>19.74659229855331</c:v>
                </c:pt>
                <c:pt idx="686">
                  <c:v>19.692408706658593</c:v>
                </c:pt>
                <c:pt idx="687">
                  <c:v>19.638010354488657</c:v>
                </c:pt>
                <c:pt idx="688">
                  <c:v>19.583397359683858</c:v>
                </c:pt>
                <c:pt idx="689">
                  <c:v>19.52856984006559</c:v>
                </c:pt>
                <c:pt idx="690">
                  <c:v>19.473527913636612</c:v>
                </c:pt>
                <c:pt idx="691">
                  <c:v>19.418271698581375</c:v>
                </c:pt>
                <c:pt idx="692">
                  <c:v>19.36280131326631</c:v>
                </c:pt>
                <c:pt idx="693">
                  <c:v>19.307116876240155</c:v>
                </c:pt>
                <c:pt idx="694">
                  <c:v>19.251218506234235</c:v>
                </c:pt>
                <c:pt idx="695">
                  <c:v>19.195106322162744</c:v>
                </c:pt>
                <c:pt idx="696">
                  <c:v>19.138780443123039</c:v>
                </c:pt>
                <c:pt idx="697">
                  <c:v>19.082240988395913</c:v>
                </c:pt>
                <c:pt idx="698">
                  <c:v>19.025488077445839</c:v>
                </c:pt>
                <c:pt idx="699">
                  <c:v>18.968521829921254</c:v>
                </c:pt>
                <c:pt idx="700">
                  <c:v>18.911342365654797</c:v>
                </c:pt>
                <c:pt idx="701">
                  <c:v>18.85394980466355</c:v>
                </c:pt>
                <c:pt idx="702">
                  <c:v>18.796344267149291</c:v>
                </c:pt>
                <c:pt idx="703">
                  <c:v>18.738525873498702</c:v>
                </c:pt>
                <c:pt idx="704">
                  <c:v>18.68049474428361</c:v>
                </c:pt>
                <c:pt idx="705">
                  <c:v>18.622251000261191</c:v>
                </c:pt>
                <c:pt idx="706">
                  <c:v>18.563794762374183</c:v>
                </c:pt>
                <c:pt idx="707">
                  <c:v>18.505126151751089</c:v>
                </c:pt>
                <c:pt idx="708">
                  <c:v>18.446245289706365</c:v>
                </c:pt>
                <c:pt idx="709">
                  <c:v>18.38715229774062</c:v>
                </c:pt>
                <c:pt idx="710">
                  <c:v>18.327847297540785</c:v>
                </c:pt>
                <c:pt idx="711">
                  <c:v>18.268330410980294</c:v>
                </c:pt>
                <c:pt idx="712">
                  <c:v>18.208601760119251</c:v>
                </c:pt>
                <c:pt idx="713">
                  <c:v>18.148661467204587</c:v>
                </c:pt>
                <c:pt idx="714">
                  <c:v>18.088509654670215</c:v>
                </c:pt>
                <c:pt idx="715">
                  <c:v>18.028146445137182</c:v>
                </c:pt>
                <c:pt idx="716">
                  <c:v>17.967571961413796</c:v>
                </c:pt>
                <c:pt idx="717">
                  <c:v>17.906786326495777</c:v>
                </c:pt>
                <c:pt idx="718">
                  <c:v>17.845789663566375</c:v>
                </c:pt>
                <c:pt idx="719">
                  <c:v>17.784582095996491</c:v>
                </c:pt>
                <c:pt idx="720">
                  <c:v>17.723163747344792</c:v>
                </c:pt>
                <c:pt idx="721">
                  <c:v>17.661534741357812</c:v>
                </c:pt>
                <c:pt idx="722">
                  <c:v>17.599695201970068</c:v>
                </c:pt>
                <c:pt idx="723">
                  <c:v>17.537645253304134</c:v>
                </c:pt>
                <c:pt idx="724">
                  <c:v>17.475385019670757</c:v>
                </c:pt>
                <c:pt idx="725">
                  <c:v>17.412914625568909</c:v>
                </c:pt>
                <c:pt idx="726">
                  <c:v>17.350234195685875</c:v>
                </c:pt>
                <c:pt idx="727">
                  <c:v>17.28734385489733</c:v>
                </c:pt>
                <c:pt idx="728">
                  <c:v>17.224243728267393</c:v>
                </c:pt>
                <c:pt idx="729">
                  <c:v>17.160933941048675</c:v>
                </c:pt>
                <c:pt idx="730">
                  <c:v>17.097414618682347</c:v>
                </c:pt>
                <c:pt idx="731">
                  <c:v>17.033685886798175</c:v>
                </c:pt>
                <c:pt idx="732">
                  <c:v>16.969747871214551</c:v>
                </c:pt>
                <c:pt idx="733">
                  <c:v>16.905600697938539</c:v>
                </c:pt>
                <c:pt idx="734">
                  <c:v>16.841244493165892</c:v>
                </c:pt>
                <c:pt idx="735">
                  <c:v>16.776679383281071</c:v>
                </c:pt>
                <c:pt idx="736">
                  <c:v>16.711905494857255</c:v>
                </c:pt>
                <c:pt idx="737">
                  <c:v>16.646922954656368</c:v>
                </c:pt>
                <c:pt idx="738">
                  <c:v>16.581731889629047</c:v>
                </c:pt>
                <c:pt idx="739">
                  <c:v>16.516332426914673</c:v>
                </c:pt>
                <c:pt idx="740">
                  <c:v>16.450724693841327</c:v>
                </c:pt>
                <c:pt idx="741">
                  <c:v>16.384908817925805</c:v>
                </c:pt>
                <c:pt idx="742">
                  <c:v>16.318884926873572</c:v>
                </c:pt>
                <c:pt idx="743">
                  <c:v>16.252653148578748</c:v>
                </c:pt>
                <c:pt idx="744">
                  <c:v>16.186213611124064</c:v>
                </c:pt>
                <c:pt idx="745">
                  <c:v>16.119566442780833</c:v>
                </c:pt>
                <c:pt idx="746">
                  <c:v>16.052711772008891</c:v>
                </c:pt>
                <c:pt idx="747">
                  <c:v>15.985649727456565</c:v>
                </c:pt>
                <c:pt idx="748">
                  <c:v>15.918380437960597</c:v>
                </c:pt>
                <c:pt idx="749">
                  <c:v>15.85090403254609</c:v>
                </c:pt>
                <c:pt idx="750">
                  <c:v>15.783220640426444</c:v>
                </c:pt>
                <c:pt idx="751">
                  <c:v>15.715330391003279</c:v>
                </c:pt>
                <c:pt idx="752">
                  <c:v>15.647233413866353</c:v>
                </c:pt>
                <c:pt idx="753">
                  <c:v>15.57892983879348</c:v>
                </c:pt>
                <c:pt idx="754">
                  <c:v>15.510419795750442</c:v>
                </c:pt>
                <c:pt idx="755">
                  <c:v>15.441703414890894</c:v>
                </c:pt>
                <c:pt idx="756">
                  <c:v>15.372780826556255</c:v>
                </c:pt>
                <c:pt idx="757">
                  <c:v>15.303652161275613</c:v>
                </c:pt>
                <c:pt idx="758">
                  <c:v>15.234317549765606</c:v>
                </c:pt>
                <c:pt idx="759">
                  <c:v>15.164777122930309</c:v>
                </c:pt>
                <c:pt idx="760">
                  <c:v>15.09503101186111</c:v>
                </c:pt>
                <c:pt idx="761">
                  <c:v>15.025079347836584</c:v>
                </c:pt>
                <c:pt idx="762">
                  <c:v>14.954922262322357</c:v>
                </c:pt>
                <c:pt idx="763">
                  <c:v>14.884559886970974</c:v>
                </c:pt>
                <c:pt idx="764">
                  <c:v>14.813992353621749</c:v>
                </c:pt>
                <c:pt idx="765">
                  <c:v>14.743219794300629</c:v>
                </c:pt>
                <c:pt idx="766">
                  <c:v>14.672242341220025</c:v>
                </c:pt>
                <c:pt idx="767">
                  <c:v>14.601060126778666</c:v>
                </c:pt>
                <c:pt idx="768">
                  <c:v>14.529673283561429</c:v>
                </c:pt>
                <c:pt idx="769">
                  <c:v>14.458081944339177</c:v>
                </c:pt>
                <c:pt idx="770">
                  <c:v>14.386286242068582</c:v>
                </c:pt>
                <c:pt idx="771">
                  <c:v>14.314286309891946</c:v>
                </c:pt>
                <c:pt idx="772">
                  <c:v>14.242082281137021</c:v>
                </c:pt>
                <c:pt idx="773">
                  <c:v>14.16967428931682</c:v>
                </c:pt>
                <c:pt idx="774">
                  <c:v>14.097062468129423</c:v>
                </c:pt>
                <c:pt idx="775">
                  <c:v>14.024246951457783</c:v>
                </c:pt>
                <c:pt idx="776">
                  <c:v>13.951227873369522</c:v>
                </c:pt>
                <c:pt idx="777">
                  <c:v>13.878005368116723</c:v>
                </c:pt>
                <c:pt idx="778">
                  <c:v>13.80457957013572</c:v>
                </c:pt>
                <c:pt idx="779">
                  <c:v>13.730950614046883</c:v>
                </c:pt>
                <c:pt idx="780">
                  <c:v>13.657118634654392</c:v>
                </c:pt>
                <c:pt idx="781">
                  <c:v>13.583083766946016</c:v>
                </c:pt>
                <c:pt idx="782">
                  <c:v>13.508846146092884</c:v>
                </c:pt>
                <c:pt idx="783">
                  <c:v>13.434405907449243</c:v>
                </c:pt>
                <c:pt idx="784">
                  <c:v>13.359763186552229</c:v>
                </c:pt>
                <c:pt idx="785">
                  <c:v>13.284918119121615</c:v>
                </c:pt>
                <c:pt idx="786">
                  <c:v>13.209870841059567</c:v>
                </c:pt>
                <c:pt idx="787">
                  <c:v>13.134621488450394</c:v>
                </c:pt>
                <c:pt idx="788">
                  <c:v>13.059170197560283</c:v>
                </c:pt>
                <c:pt idx="789">
                  <c:v>12.983517104837041</c:v>
                </c:pt>
                <c:pt idx="790">
                  <c:v>12.907662346909838</c:v>
                </c:pt>
                <c:pt idx="791">
                  <c:v>12.831606060588923</c:v>
                </c:pt>
                <c:pt idx="792">
                  <c:v>12.75534838286536</c:v>
                </c:pt>
                <c:pt idx="793">
                  <c:v>12.678889450910743</c:v>
                </c:pt>
                <c:pt idx="794">
                  <c:v>12.602229402076921</c:v>
                </c:pt>
                <c:pt idx="795">
                  <c:v>12.525368373895702</c:v>
                </c:pt>
                <c:pt idx="796">
                  <c:v>12.44830650407857</c:v>
                </c:pt>
                <c:pt idx="797">
                  <c:v>12.371043930516381</c:v>
                </c:pt>
                <c:pt idx="798">
                  <c:v>12.293580791279075</c:v>
                </c:pt>
                <c:pt idx="799">
                  <c:v>12.215917224615364</c:v>
                </c:pt>
                <c:pt idx="800">
                  <c:v>12.138053368952429</c:v>
                </c:pt>
                <c:pt idx="801">
                  <c:v>12.059989362895603</c:v>
                </c:pt>
                <c:pt idx="802">
                  <c:v>11.981725345228062</c:v>
                </c:pt>
                <c:pt idx="803">
                  <c:v>11.903261454910506</c:v>
                </c:pt>
                <c:pt idx="804">
                  <c:v>11.824597831080828</c:v>
                </c:pt>
                <c:pt idx="805">
                  <c:v>11.745734613053797</c:v>
                </c:pt>
                <c:pt idx="806">
                  <c:v>11.666671940320718</c:v>
                </c:pt>
                <c:pt idx="807">
                  <c:v>11.587409952549104</c:v>
                </c:pt>
                <c:pt idx="808">
                  <c:v>11.507948789582331</c:v>
                </c:pt>
                <c:pt idx="809">
                  <c:v>11.428288591439305</c:v>
                </c:pt>
                <c:pt idx="810">
                  <c:v>11.348429498314106</c:v>
                </c:pt>
                <c:pt idx="811">
                  <c:v>11.268371650575641</c:v>
                </c:pt>
                <c:pt idx="812">
                  <c:v>11.188115188767298</c:v>
                </c:pt>
                <c:pt idx="813">
                  <c:v>11.107660253606575</c:v>
                </c:pt>
                <c:pt idx="814">
                  <c:v>11.027006985984732</c:v>
                </c:pt>
                <c:pt idx="815">
                  <c:v>10.946155526966418</c:v>
                </c:pt>
                <c:pt idx="816">
                  <c:v>10.86510601778931</c:v>
                </c:pt>
                <c:pt idx="817">
                  <c:v>10.783858599863734</c:v>
                </c:pt>
                <c:pt idx="818">
                  <c:v>10.702413414772296</c:v>
                </c:pt>
                <c:pt idx="819">
                  <c:v>10.6207706042695</c:v>
                </c:pt>
                <c:pt idx="820">
                  <c:v>10.538930310281367</c:v>
                </c:pt>
                <c:pt idx="821">
                  <c:v>10.456892674905051</c:v>
                </c:pt>
                <c:pt idx="822">
                  <c:v>10.374657840408448</c:v>
                </c:pt>
                <c:pt idx="823">
                  <c:v>10.292225949229802</c:v>
                </c:pt>
                <c:pt idx="824">
                  <c:v>10.209597143977318</c:v>
                </c:pt>
                <c:pt idx="825">
                  <c:v>10.126771567428749</c:v>
                </c:pt>
                <c:pt idx="826">
                  <c:v>10.043749362531008</c:v>
                </c:pt>
                <c:pt idx="827">
                  <c:v>9.9605306723997558</c:v>
                </c:pt>
                <c:pt idx="828">
                  <c:v>9.8771156403189888</c:v>
                </c:pt>
                <c:pt idx="829">
                  <c:v>9.793504409740633</c:v>
                </c:pt>
                <c:pt idx="830">
                  <c:v>9.7096971242841281</c:v>
                </c:pt>
                <c:pt idx="831">
                  <c:v>9.6256939277360036</c:v>
                </c:pt>
                <c:pt idx="832">
                  <c:v>9.541494964049468</c:v>
                </c:pt>
                <c:pt idx="833">
                  <c:v>9.4571003773439735</c:v>
                </c:pt>
                <c:pt idx="834">
                  <c:v>9.3725103119047937</c:v>
                </c:pt>
                <c:pt idx="835">
                  <c:v>9.2877249121825898</c:v>
                </c:pt>
                <c:pt idx="836">
                  <c:v>9.2027443227929826</c:v>
                </c:pt>
                <c:pt idx="837">
                  <c:v>9.1175686885161102</c:v>
                </c:pt>
                <c:pt idx="838">
                  <c:v>9.0321981542961893</c:v>
                </c:pt>
                <c:pt idx="839">
                  <c:v>8.9466328652410745</c:v>
                </c:pt>
                <c:pt idx="840">
                  <c:v>8.8608729666218125</c:v>
                </c:pt>
                <c:pt idx="841">
                  <c:v>8.7749186038721909</c:v>
                </c:pt>
                <c:pt idx="842">
                  <c:v>8.6887699225882908</c:v>
                </c:pt>
                <c:pt idx="843">
                  <c:v>8.6024270685280282</c:v>
                </c:pt>
                <c:pt idx="844">
                  <c:v>8.5158901876106992</c:v>
                </c:pt>
                <c:pt idx="845">
                  <c:v>8.4291594259165219</c:v>
                </c:pt>
                <c:pt idx="846">
                  <c:v>8.3422349296861693</c:v>
                </c:pt>
                <c:pt idx="847">
                  <c:v>8.2551168453203108</c:v>
                </c:pt>
                <c:pt idx="848">
                  <c:v>8.167805319379136</c:v>
                </c:pt>
                <c:pt idx="849">
                  <c:v>8.0803004985818898</c:v>
                </c:pt>
                <c:pt idx="850">
                  <c:v>7.992602529806395</c:v>
                </c:pt>
                <c:pt idx="851">
                  <c:v>7.9047115600885807</c:v>
                </c:pt>
                <c:pt idx="852">
                  <c:v>7.8166277366219994</c:v>
                </c:pt>
                <c:pt idx="853">
                  <c:v>7.7283512067573472</c:v>
                </c:pt>
                <c:pt idx="854">
                  <c:v>7.6398821180019816</c:v>
                </c:pt>
                <c:pt idx="855">
                  <c:v>7.5512206180194328</c:v>
                </c:pt>
                <c:pt idx="856">
                  <c:v>7.4623668546289146</c:v>
                </c:pt>
                <c:pt idx="857">
                  <c:v>7.3733209758048339</c:v>
                </c:pt>
                <c:pt idx="858">
                  <c:v>7.284083129676298</c:v>
                </c:pt>
                <c:pt idx="859">
                  <c:v>7.1946534645266143</c:v>
                </c:pt>
                <c:pt idx="860">
                  <c:v>7.1050321287927956</c:v>
                </c:pt>
                <c:pt idx="861">
                  <c:v>7.0152192710650567</c:v>
                </c:pt>
                <c:pt idx="862">
                  <c:v>6.9252150400863108</c:v>
                </c:pt>
                <c:pt idx="863">
                  <c:v>6.8350195847516648</c:v>
                </c:pt>
                <c:pt idx="864">
                  <c:v>6.7446330541079096</c:v>
                </c:pt>
                <c:pt idx="865">
                  <c:v>6.6540555973530102</c:v>
                </c:pt>
                <c:pt idx="866">
                  <c:v>6.5632873638355935</c:v>
                </c:pt>
                <c:pt idx="867">
                  <c:v>6.4723285030544302</c:v>
                </c:pt>
                <c:pt idx="868">
                  <c:v>6.3811791646579215</c:v>
                </c:pt>
                <c:pt idx="869">
                  <c:v>6.2898394984435759</c:v>
                </c:pt>
                <c:pt idx="870">
                  <c:v>6.19830965435749</c:v>
                </c:pt>
                <c:pt idx="871">
                  <c:v>6.1065897824938231</c:v>
                </c:pt>
                <c:pt idx="872">
                  <c:v>6.0146800330942707</c:v>
                </c:pt>
                <c:pt idx="873">
                  <c:v>5.9225805565475369</c:v>
                </c:pt>
                <c:pt idx="874">
                  <c:v>5.8302915033888061</c:v>
                </c:pt>
                <c:pt idx="875">
                  <c:v>5.7378130242992054</c:v>
                </c:pt>
                <c:pt idx="876">
                  <c:v>5.6451452701052753</c:v>
                </c:pt>
                <c:pt idx="877">
                  <c:v>5.55228839177843</c:v>
                </c:pt>
                <c:pt idx="878">
                  <c:v>5.4592425404344196</c:v>
                </c:pt>
                <c:pt idx="879">
                  <c:v>5.3660078673327911</c:v>
                </c:pt>
                <c:pt idx="880">
                  <c:v>5.2725845238763442</c:v>
                </c:pt>
                <c:pt idx="881">
                  <c:v>5.1789726616105867</c:v>
                </c:pt>
                <c:pt idx="882">
                  <c:v>5.0851724322231879</c:v>
                </c:pt>
                <c:pt idx="883">
                  <c:v>4.9911839875434314</c:v>
                </c:pt>
                <c:pt idx="884">
                  <c:v>4.8970074795416663</c:v>
                </c:pt>
                <c:pt idx="885">
                  <c:v>4.8026430603287515</c:v>
                </c:pt>
                <c:pt idx="886">
                  <c:v>4.7080908821555036</c:v>
                </c:pt>
                <c:pt idx="887">
                  <c:v>4.6133510974121412</c:v>
                </c:pt>
                <c:pt idx="888">
                  <c:v>4.5184238586277292</c:v>
                </c:pt>
                <c:pt idx="889">
                  <c:v>4.4233093184696166</c:v>
                </c:pt>
                <c:pt idx="890">
                  <c:v>4.3280076297428769</c:v>
                </c:pt>
                <c:pt idx="891">
                  <c:v>4.232518945389744</c:v>
                </c:pt>
                <c:pt idx="892">
                  <c:v>4.1368434184890512</c:v>
                </c:pt>
                <c:pt idx="893">
                  <c:v>4.0409812022556606</c:v>
                </c:pt>
                <c:pt idx="894">
                  <c:v>3.944932450039897</c:v>
                </c:pt>
                <c:pt idx="895">
                  <c:v>3.8486973153269806</c:v>
                </c:pt>
                <c:pt idx="896">
                  <c:v>3.7522759517364523</c:v>
                </c:pt>
                <c:pt idx="897">
                  <c:v>3.6556685130216042</c:v>
                </c:pt>
                <c:pt idx="898">
                  <c:v>3.558875153068902</c:v>
                </c:pt>
                <c:pt idx="899">
                  <c:v>3.4618960258974116</c:v>
                </c:pt>
                <c:pt idx="900">
                  <c:v>3.3647312856582214</c:v>
                </c:pt>
                <c:pt idx="901">
                  <c:v>3.2673810866338617</c:v>
                </c:pt>
                <c:pt idx="902">
                  <c:v>3.1698455832377261</c:v>
                </c:pt>
                <c:pt idx="903">
                  <c:v>3.0721249300134881</c:v>
                </c:pt>
                <c:pt idx="904">
                  <c:v>2.974219281634519</c:v>
                </c:pt>
                <c:pt idx="905">
                  <c:v>2.8761287929033013</c:v>
                </c:pt>
                <c:pt idx="906">
                  <c:v>2.7778536187508438</c:v>
                </c:pt>
                <c:pt idx="907">
                  <c:v>2.6793939142360936</c:v>
                </c:pt>
                <c:pt idx="908">
                  <c:v>2.5807498345453466</c:v>
                </c:pt>
                <c:pt idx="909">
                  <c:v>2.4819215349916566</c:v>
                </c:pt>
                <c:pt idx="910">
                  <c:v>2.3829091710142447</c:v>
                </c:pt>
                <c:pt idx="911">
                  <c:v>2.2837128981779045</c:v>
                </c:pt>
                <c:pt idx="912">
                  <c:v>2.1843328721724089</c:v>
                </c:pt>
                <c:pt idx="913">
                  <c:v>2.0847692488119138</c:v>
                </c:pt>
                <c:pt idx="914">
                  <c:v>1.9850221840343609</c:v>
                </c:pt>
                <c:pt idx="915">
                  <c:v>1.8850918339008795</c:v>
                </c:pt>
                <c:pt idx="916">
                  <c:v>1.7849783545951865</c:v>
                </c:pt>
                <c:pt idx="917">
                  <c:v>1.6846819024229864</c:v>
                </c:pt>
                <c:pt idx="918">
                  <c:v>1.5842026338113682</c:v>
                </c:pt>
                <c:pt idx="919">
                  <c:v>1.483540705308203</c:v>
                </c:pt>
                <c:pt idx="920">
                  <c:v>1.3826962735815393</c:v>
                </c:pt>
                <c:pt idx="921">
                  <c:v>1.281669495418998</c:v>
                </c:pt>
                <c:pt idx="922">
                  <c:v>1.1804605277271647</c:v>
                </c:pt>
                <c:pt idx="923">
                  <c:v>1.0790695275309825</c:v>
                </c:pt>
                <c:pt idx="924">
                  <c:v>0.97749665197314328</c:v>
                </c:pt>
                <c:pt idx="925">
                  <c:v>0.87574205831347751</c:v>
                </c:pt>
                <c:pt idx="926">
                  <c:v>0.77380590392834325</c:v>
                </c:pt>
                <c:pt idx="927">
                  <c:v>0.67168834631001417</c:v>
                </c:pt>
                <c:pt idx="928">
                  <c:v>0.56938954306606637</c:v>
                </c:pt>
                <c:pt idx="929">
                  <c:v>0.46690965191876416</c:v>
                </c:pt>
                <c:pt idx="930">
                  <c:v>0.36424883070444536</c:v>
                </c:pt>
                <c:pt idx="931">
                  <c:v>0.26140723737290494</c:v>
                </c:pt>
                <c:pt idx="932">
                  <c:v>0.15838502998677798</c:v>
                </c:pt>
                <c:pt idx="933">
                  <c:v>5.5182366720921874E-2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1E4-463E-B4DC-A6EE8965D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0221832"/>
        <c:axId val="2069934360"/>
      </c:scatterChart>
      <c:scatterChart>
        <c:scatterStyle val="lineMarker"/>
        <c:varyColors val="0"/>
        <c:ser>
          <c:idx val="1"/>
          <c:order val="1"/>
          <c:tx>
            <c:v>Pressure</c:v>
          </c:tx>
          <c:marker>
            <c:symbol val="none"/>
          </c:marker>
          <c:xVal>
            <c:numRef>
              <c:f>Thrust!$N$2:$N$510</c:f>
              <c:numCache>
                <c:formatCode>General</c:formatCode>
                <c:ptCount val="509"/>
                <c:pt idx="0">
                  <c:v>0.11667261889578036</c:v>
                </c:pt>
                <c:pt idx="1">
                  <c:v>0.11814649296931498</c:v>
                </c:pt>
                <c:pt idx="2">
                  <c:v>0.11963855332094661</c:v>
                </c:pt>
                <c:pt idx="3">
                  <c:v>0.12114890139543201</c:v>
                </c:pt>
                <c:pt idx="4">
                  <c:v>0.12267764060728663</c:v>
                </c:pt>
                <c:pt idx="5">
                  <c:v>0.12422487638751226</c:v>
                </c:pt>
                <c:pt idx="6">
                  <c:v>0.1257907162319398</c:v>
                </c:pt>
                <c:pt idx="7">
                  <c:v>0.12737526975125538</c:v>
                </c:pt>
                <c:pt idx="8">
                  <c:v>0.12897864872278128</c:v>
                </c:pt>
                <c:pt idx="9">
                  <c:v>0.13060096714408712</c:v>
                </c:pt>
                <c:pt idx="10">
                  <c:v>0.13224234128851101</c:v>
                </c:pt>
                <c:pt idx="11">
                  <c:v>0.13390288976267414</c:v>
                </c:pt>
                <c:pt idx="12">
                  <c:v>0.13558273356607689</c:v>
                </c:pt>
                <c:pt idx="13">
                  <c:v>0.13728199615286932</c:v>
                </c:pt>
                <c:pt idx="14">
                  <c:v>0.13900080349589419</c:v>
                </c:pt>
                <c:pt idx="15">
                  <c:v>0.14073928415310577</c:v>
                </c:pt>
                <c:pt idx="16">
                  <c:v>0.14249756933647306</c:v>
                </c:pt>
                <c:pt idx="17">
                  <c:v>0.14427579298348361</c:v>
                </c:pt>
                <c:pt idx="18">
                  <c:v>0.14607409183136816</c:v>
                </c:pt>
                <c:pt idx="19">
                  <c:v>0.14789260549417621</c:v>
                </c:pt>
                <c:pt idx="20">
                  <c:v>0.14973147654283753</c:v>
                </c:pt>
                <c:pt idx="21">
                  <c:v>0.15159085058835375</c:v>
                </c:pt>
                <c:pt idx="22">
                  <c:v>0.15347087636827278</c:v>
                </c:pt>
                <c:pt idx="23">
                  <c:v>0.15537170583660698</c:v>
                </c:pt>
                <c:pt idx="24">
                  <c:v>0.15729349425736625</c:v>
                </c:pt>
                <c:pt idx="25">
                  <c:v>0.15923640030188782</c:v>
                </c:pt>
                <c:pt idx="26">
                  <c:v>0.16120058615015453</c:v>
                </c:pt>
                <c:pt idx="27">
                  <c:v>0.16318621759630661</c:v>
                </c:pt>
                <c:pt idx="28">
                  <c:v>0.16519346415856362</c:v>
                </c:pt>
                <c:pt idx="29">
                  <c:v>0.16722249919378737</c:v>
                </c:pt>
                <c:pt idx="30">
                  <c:v>0.16927350001693139</c:v>
                </c:pt>
                <c:pt idx="31">
                  <c:v>0.17134664802563804</c:v>
                </c:pt>
                <c:pt idx="32">
                  <c:v>0.17344212883026133</c:v>
                </c:pt>
                <c:pt idx="33">
                  <c:v>0.17556013238961224</c:v>
                </c:pt>
                <c:pt idx="34">
                  <c:v>0.17770085315274231</c:v>
                </c:pt>
                <c:pt idx="35">
                  <c:v>0.17986449020710327</c:v>
                </c:pt>
                <c:pt idx="36">
                  <c:v>0.18205124743344278</c:v>
                </c:pt>
                <c:pt idx="37">
                  <c:v>0.18426133366782124</c:v>
                </c:pt>
                <c:pt idx="38">
                  <c:v>0.18649496287116193</c:v>
                </c:pt>
                <c:pt idx="39">
                  <c:v>0.18875235430677506</c:v>
                </c:pt>
                <c:pt idx="40">
                  <c:v>0.19103373272632759</c:v>
                </c:pt>
                <c:pt idx="41">
                  <c:v>0.19333932856476538</c:v>
                </c:pt>
                <c:pt idx="42">
                  <c:v>0.19566937814473082</c:v>
                </c:pt>
                <c:pt idx="43">
                  <c:v>0.19802412389105806</c:v>
                </c:pt>
                <c:pt idx="44">
                  <c:v>0.20040381455597417</c:v>
                </c:pt>
                <c:pt idx="45">
                  <c:v>0.20280870545567847</c:v>
                </c:pt>
                <c:pt idx="46">
                  <c:v>0.20523905871902692</c:v>
                </c:pt>
                <c:pt idx="47">
                  <c:v>0.20769514354910296</c:v>
                </c:pt>
                <c:pt idx="48">
                  <c:v>0.21017682708100721</c:v>
                </c:pt>
                <c:pt idx="49">
                  <c:v>0.21017682708100721</c:v>
                </c:pt>
                <c:pt idx="50">
                  <c:v>0.21017682708100721</c:v>
                </c:pt>
                <c:pt idx="51">
                  <c:v>0.21017682708100721</c:v>
                </c:pt>
                <c:pt idx="52">
                  <c:v>0.21017682708100721</c:v>
                </c:pt>
                <c:pt idx="53">
                  <c:v>0.21017682708100721</c:v>
                </c:pt>
                <c:pt idx="54">
                  <c:v>0.21017682708100721</c:v>
                </c:pt>
                <c:pt idx="55">
                  <c:v>0.21017682708100721</c:v>
                </c:pt>
                <c:pt idx="56">
                  <c:v>0.21017682708100721</c:v>
                </c:pt>
                <c:pt idx="57">
                  <c:v>0.21017682708100721</c:v>
                </c:pt>
                <c:pt idx="58">
                  <c:v>0.21017682708100721</c:v>
                </c:pt>
                <c:pt idx="59">
                  <c:v>0.21017682708100721</c:v>
                </c:pt>
                <c:pt idx="60">
                  <c:v>0.21017682708100721</c:v>
                </c:pt>
                <c:pt idx="61">
                  <c:v>0.21017682708100721</c:v>
                </c:pt>
                <c:pt idx="62">
                  <c:v>0.21017682708100721</c:v>
                </c:pt>
                <c:pt idx="63">
                  <c:v>0.21017682708100721</c:v>
                </c:pt>
                <c:pt idx="64">
                  <c:v>0.21017682708100721</c:v>
                </c:pt>
                <c:pt idx="65">
                  <c:v>0.21017682708100721</c:v>
                </c:pt>
                <c:pt idx="66">
                  <c:v>0.21017682708100721</c:v>
                </c:pt>
                <c:pt idx="67">
                  <c:v>0.21017682708100721</c:v>
                </c:pt>
                <c:pt idx="68">
                  <c:v>0.21017682708100721</c:v>
                </c:pt>
                <c:pt idx="69">
                  <c:v>0.21017682708100721</c:v>
                </c:pt>
                <c:pt idx="70">
                  <c:v>0.21017682708100721</c:v>
                </c:pt>
                <c:pt idx="71">
                  <c:v>0.21017682708100721</c:v>
                </c:pt>
                <c:pt idx="72">
                  <c:v>0.21017682708100721</c:v>
                </c:pt>
                <c:pt idx="73">
                  <c:v>0.21017682708100721</c:v>
                </c:pt>
                <c:pt idx="74">
                  <c:v>0.21017682708100721</c:v>
                </c:pt>
                <c:pt idx="75">
                  <c:v>0.21017682708100721</c:v>
                </c:pt>
                <c:pt idx="76">
                  <c:v>0.21017682708100721</c:v>
                </c:pt>
                <c:pt idx="77">
                  <c:v>0.21017682708100721</c:v>
                </c:pt>
                <c:pt idx="78">
                  <c:v>0.21017682708100721</c:v>
                </c:pt>
                <c:pt idx="79">
                  <c:v>0.21017682708100721</c:v>
                </c:pt>
                <c:pt idx="80">
                  <c:v>0.21017682708100721</c:v>
                </c:pt>
                <c:pt idx="81">
                  <c:v>0.21017682708100721</c:v>
                </c:pt>
                <c:pt idx="82">
                  <c:v>0.21017682708100721</c:v>
                </c:pt>
                <c:pt idx="83">
                  <c:v>0.21017682708100721</c:v>
                </c:pt>
                <c:pt idx="84">
                  <c:v>0.21017682708100721</c:v>
                </c:pt>
                <c:pt idx="85">
                  <c:v>0.21017682708100721</c:v>
                </c:pt>
                <c:pt idx="86">
                  <c:v>0.21017682708100721</c:v>
                </c:pt>
                <c:pt idx="87">
                  <c:v>0.21017682708100721</c:v>
                </c:pt>
                <c:pt idx="88">
                  <c:v>0.21017682708100721</c:v>
                </c:pt>
                <c:pt idx="89">
                  <c:v>0.21017682708100721</c:v>
                </c:pt>
                <c:pt idx="90">
                  <c:v>0.21017682708100721</c:v>
                </c:pt>
                <c:pt idx="91">
                  <c:v>0.21017682708100721</c:v>
                </c:pt>
                <c:pt idx="92">
                  <c:v>0.21017682708100721</c:v>
                </c:pt>
                <c:pt idx="93">
                  <c:v>0.21017682708100721</c:v>
                </c:pt>
                <c:pt idx="94">
                  <c:v>0.21017682708100721</c:v>
                </c:pt>
                <c:pt idx="95">
                  <c:v>0.21017682708100721</c:v>
                </c:pt>
                <c:pt idx="96">
                  <c:v>0.21017682708100721</c:v>
                </c:pt>
                <c:pt idx="97">
                  <c:v>0.21017682708100721</c:v>
                </c:pt>
                <c:pt idx="98">
                  <c:v>0.21017682708100721</c:v>
                </c:pt>
                <c:pt idx="99">
                  <c:v>0.21017682708100721</c:v>
                </c:pt>
                <c:pt idx="100">
                  <c:v>0.21017682708100721</c:v>
                </c:pt>
                <c:pt idx="101">
                  <c:v>0.21017682708100721</c:v>
                </c:pt>
                <c:pt idx="102">
                  <c:v>0.21017682708100721</c:v>
                </c:pt>
                <c:pt idx="103">
                  <c:v>0.21017682708100721</c:v>
                </c:pt>
                <c:pt idx="104">
                  <c:v>0.21017682708100721</c:v>
                </c:pt>
                <c:pt idx="105">
                  <c:v>0.21017682708100721</c:v>
                </c:pt>
                <c:pt idx="106">
                  <c:v>0.21017682708100721</c:v>
                </c:pt>
                <c:pt idx="107">
                  <c:v>0.21017682708100721</c:v>
                </c:pt>
                <c:pt idx="108">
                  <c:v>0.21017682708100721</c:v>
                </c:pt>
                <c:pt idx="109">
                  <c:v>0.21017682708100721</c:v>
                </c:pt>
                <c:pt idx="110">
                  <c:v>0.21017682708100721</c:v>
                </c:pt>
                <c:pt idx="111">
                  <c:v>0.21017682708100721</c:v>
                </c:pt>
                <c:pt idx="112">
                  <c:v>0.21017682708100721</c:v>
                </c:pt>
                <c:pt idx="113">
                  <c:v>0.21017682708100721</c:v>
                </c:pt>
                <c:pt idx="114">
                  <c:v>0.21017682708100721</c:v>
                </c:pt>
                <c:pt idx="115">
                  <c:v>0.21017682708100721</c:v>
                </c:pt>
                <c:pt idx="116">
                  <c:v>0.21017682708100721</c:v>
                </c:pt>
                <c:pt idx="117">
                  <c:v>0.21017682708100721</c:v>
                </c:pt>
                <c:pt idx="118">
                  <c:v>0.21017682708100721</c:v>
                </c:pt>
                <c:pt idx="119">
                  <c:v>0.21017682708100721</c:v>
                </c:pt>
                <c:pt idx="120">
                  <c:v>0.21017682708100721</c:v>
                </c:pt>
                <c:pt idx="121">
                  <c:v>0.21017682708100721</c:v>
                </c:pt>
                <c:pt idx="122">
                  <c:v>0.21017682708100721</c:v>
                </c:pt>
                <c:pt idx="123">
                  <c:v>0.21017682708100721</c:v>
                </c:pt>
                <c:pt idx="124">
                  <c:v>0.21017682708100721</c:v>
                </c:pt>
                <c:pt idx="125">
                  <c:v>0.21017682708100721</c:v>
                </c:pt>
                <c:pt idx="126">
                  <c:v>0.21017682708100721</c:v>
                </c:pt>
                <c:pt idx="127">
                  <c:v>0.21017682708100721</c:v>
                </c:pt>
                <c:pt idx="128">
                  <c:v>0.21017682708100721</c:v>
                </c:pt>
                <c:pt idx="129">
                  <c:v>0.21017682708100721</c:v>
                </c:pt>
                <c:pt idx="130">
                  <c:v>0.21017682708100721</c:v>
                </c:pt>
                <c:pt idx="131">
                  <c:v>0.21017682708100721</c:v>
                </c:pt>
                <c:pt idx="132">
                  <c:v>0.21017682708100721</c:v>
                </c:pt>
                <c:pt idx="133">
                  <c:v>0.21017682708100721</c:v>
                </c:pt>
                <c:pt idx="134">
                  <c:v>0.21017682708100721</c:v>
                </c:pt>
                <c:pt idx="135">
                  <c:v>0.21017682708100721</c:v>
                </c:pt>
                <c:pt idx="136">
                  <c:v>0.21017682708100721</c:v>
                </c:pt>
                <c:pt idx="137">
                  <c:v>0.21017682708100721</c:v>
                </c:pt>
                <c:pt idx="138">
                  <c:v>0.21017682708100721</c:v>
                </c:pt>
                <c:pt idx="139">
                  <c:v>0.21017682708100721</c:v>
                </c:pt>
                <c:pt idx="140">
                  <c:v>0.21017682708100721</c:v>
                </c:pt>
                <c:pt idx="141">
                  <c:v>0.21017682708100721</c:v>
                </c:pt>
                <c:pt idx="142">
                  <c:v>0.21017682708100721</c:v>
                </c:pt>
                <c:pt idx="143">
                  <c:v>0.21017682708100721</c:v>
                </c:pt>
                <c:pt idx="144">
                  <c:v>0.21017682708100721</c:v>
                </c:pt>
                <c:pt idx="145">
                  <c:v>0.21017682708100721</c:v>
                </c:pt>
                <c:pt idx="146">
                  <c:v>0.21017682708100721</c:v>
                </c:pt>
                <c:pt idx="147">
                  <c:v>0.21017682708100721</c:v>
                </c:pt>
                <c:pt idx="148">
                  <c:v>0.21017682708100721</c:v>
                </c:pt>
                <c:pt idx="149">
                  <c:v>0.21017682708100721</c:v>
                </c:pt>
                <c:pt idx="150">
                  <c:v>0.21017682708100721</c:v>
                </c:pt>
                <c:pt idx="151">
                  <c:v>0.21017682708100721</c:v>
                </c:pt>
                <c:pt idx="152">
                  <c:v>0.21017682708100721</c:v>
                </c:pt>
                <c:pt idx="153">
                  <c:v>0.21017682708100721</c:v>
                </c:pt>
                <c:pt idx="154">
                  <c:v>0.21017682708100721</c:v>
                </c:pt>
                <c:pt idx="155">
                  <c:v>0.21017682708100721</c:v>
                </c:pt>
                <c:pt idx="156">
                  <c:v>0.21017682708100721</c:v>
                </c:pt>
                <c:pt idx="157">
                  <c:v>0.21017682708100721</c:v>
                </c:pt>
                <c:pt idx="158">
                  <c:v>0.21017682708100721</c:v>
                </c:pt>
                <c:pt idx="159">
                  <c:v>0.21017682708100721</c:v>
                </c:pt>
                <c:pt idx="160">
                  <c:v>0.21017682708100721</c:v>
                </c:pt>
                <c:pt idx="161">
                  <c:v>0.21017682708100721</c:v>
                </c:pt>
                <c:pt idx="162">
                  <c:v>0.21017682708100721</c:v>
                </c:pt>
                <c:pt idx="163">
                  <c:v>0.21017682708100721</c:v>
                </c:pt>
                <c:pt idx="164">
                  <c:v>0.21017682708100721</c:v>
                </c:pt>
                <c:pt idx="165">
                  <c:v>0.21017682708100721</c:v>
                </c:pt>
                <c:pt idx="166">
                  <c:v>0.21017682708100721</c:v>
                </c:pt>
                <c:pt idx="167">
                  <c:v>0.21017682708100721</c:v>
                </c:pt>
                <c:pt idx="168">
                  <c:v>0.21017682708100721</c:v>
                </c:pt>
                <c:pt idx="169">
                  <c:v>0.21017682708100721</c:v>
                </c:pt>
                <c:pt idx="170">
                  <c:v>0.21017682708100721</c:v>
                </c:pt>
                <c:pt idx="171">
                  <c:v>0.21017682708100721</c:v>
                </c:pt>
                <c:pt idx="172">
                  <c:v>0.21017682708100721</c:v>
                </c:pt>
                <c:pt idx="173">
                  <c:v>0.21017682708100721</c:v>
                </c:pt>
                <c:pt idx="174">
                  <c:v>0.21017682708100721</c:v>
                </c:pt>
                <c:pt idx="175">
                  <c:v>0.21017682708100721</c:v>
                </c:pt>
                <c:pt idx="176">
                  <c:v>0.21017682708100721</c:v>
                </c:pt>
                <c:pt idx="177">
                  <c:v>0.21017682708100721</c:v>
                </c:pt>
                <c:pt idx="178">
                  <c:v>0.21017682708100721</c:v>
                </c:pt>
                <c:pt idx="179">
                  <c:v>0.21017682708100721</c:v>
                </c:pt>
                <c:pt idx="180">
                  <c:v>0.21017682708100721</c:v>
                </c:pt>
                <c:pt idx="181">
                  <c:v>0.21017682708100721</c:v>
                </c:pt>
                <c:pt idx="182">
                  <c:v>0.21017682708100721</c:v>
                </c:pt>
                <c:pt idx="183">
                  <c:v>0.21017682708100721</c:v>
                </c:pt>
                <c:pt idx="184">
                  <c:v>0.21017682708100721</c:v>
                </c:pt>
                <c:pt idx="185">
                  <c:v>0.21017682708100721</c:v>
                </c:pt>
                <c:pt idx="186">
                  <c:v>0.21017682708100721</c:v>
                </c:pt>
                <c:pt idx="187">
                  <c:v>0.21017682708100721</c:v>
                </c:pt>
                <c:pt idx="188">
                  <c:v>0.21017682708100721</c:v>
                </c:pt>
                <c:pt idx="189">
                  <c:v>0.21017682708100721</c:v>
                </c:pt>
                <c:pt idx="190">
                  <c:v>0.21017682708100721</c:v>
                </c:pt>
                <c:pt idx="191">
                  <c:v>0.21017682708100721</c:v>
                </c:pt>
                <c:pt idx="192">
                  <c:v>0.21017682708100721</c:v>
                </c:pt>
                <c:pt idx="193">
                  <c:v>0.21017682708100721</c:v>
                </c:pt>
                <c:pt idx="194">
                  <c:v>0.21017682708100721</c:v>
                </c:pt>
                <c:pt idx="195">
                  <c:v>0.21017682708100721</c:v>
                </c:pt>
                <c:pt idx="196">
                  <c:v>0.21017682708100721</c:v>
                </c:pt>
                <c:pt idx="197">
                  <c:v>0.21017682708100721</c:v>
                </c:pt>
                <c:pt idx="198">
                  <c:v>0.21017682708100721</c:v>
                </c:pt>
                <c:pt idx="199">
                  <c:v>0.21017682708100721</c:v>
                </c:pt>
                <c:pt idx="200">
                  <c:v>0.21017682708100721</c:v>
                </c:pt>
                <c:pt idx="201">
                  <c:v>0.21017682708100721</c:v>
                </c:pt>
                <c:pt idx="202">
                  <c:v>0.21017682708100721</c:v>
                </c:pt>
                <c:pt idx="203">
                  <c:v>0.21017682708100721</c:v>
                </c:pt>
                <c:pt idx="204">
                  <c:v>0.21017682708100721</c:v>
                </c:pt>
                <c:pt idx="205">
                  <c:v>0.21017682708100721</c:v>
                </c:pt>
                <c:pt idx="206">
                  <c:v>0.21017682708100721</c:v>
                </c:pt>
                <c:pt idx="207">
                  <c:v>0.21017682708100721</c:v>
                </c:pt>
                <c:pt idx="208">
                  <c:v>0.21017682708100721</c:v>
                </c:pt>
                <c:pt idx="209">
                  <c:v>0.21017682708100721</c:v>
                </c:pt>
                <c:pt idx="210">
                  <c:v>0.21017682708100721</c:v>
                </c:pt>
                <c:pt idx="211">
                  <c:v>0.21017682708100721</c:v>
                </c:pt>
                <c:pt idx="212">
                  <c:v>0.21017682708100721</c:v>
                </c:pt>
                <c:pt idx="213">
                  <c:v>0.21017682708100721</c:v>
                </c:pt>
                <c:pt idx="214">
                  <c:v>0.21017682708100721</c:v>
                </c:pt>
                <c:pt idx="215">
                  <c:v>0.21017682708100721</c:v>
                </c:pt>
                <c:pt idx="216">
                  <c:v>0.21017682708100721</c:v>
                </c:pt>
                <c:pt idx="217">
                  <c:v>0.21017682708100721</c:v>
                </c:pt>
                <c:pt idx="218">
                  <c:v>0.21017682708100721</c:v>
                </c:pt>
                <c:pt idx="219">
                  <c:v>0.21017682708100721</c:v>
                </c:pt>
                <c:pt idx="220">
                  <c:v>0.21017682708100721</c:v>
                </c:pt>
                <c:pt idx="221">
                  <c:v>0.21017682708100721</c:v>
                </c:pt>
                <c:pt idx="222">
                  <c:v>0.21017682708100721</c:v>
                </c:pt>
                <c:pt idx="223">
                  <c:v>0.21017682708100721</c:v>
                </c:pt>
                <c:pt idx="224">
                  <c:v>0.21017682708100721</c:v>
                </c:pt>
                <c:pt idx="225">
                  <c:v>0.21017682708100721</c:v>
                </c:pt>
                <c:pt idx="226">
                  <c:v>0.21017682708100721</c:v>
                </c:pt>
                <c:pt idx="227">
                  <c:v>0.21017682708100721</c:v>
                </c:pt>
                <c:pt idx="228">
                  <c:v>0.21017682708100721</c:v>
                </c:pt>
                <c:pt idx="229">
                  <c:v>0.21017682708100721</c:v>
                </c:pt>
                <c:pt idx="230">
                  <c:v>0.21017682708100721</c:v>
                </c:pt>
                <c:pt idx="231">
                  <c:v>0.21017682708100721</c:v>
                </c:pt>
                <c:pt idx="232">
                  <c:v>0.21017682708100721</c:v>
                </c:pt>
                <c:pt idx="233">
                  <c:v>0.21017682708100721</c:v>
                </c:pt>
                <c:pt idx="234">
                  <c:v>0.21017682708100721</c:v>
                </c:pt>
                <c:pt idx="235">
                  <c:v>0.21017682708100721</c:v>
                </c:pt>
                <c:pt idx="236">
                  <c:v>0.21017682708100721</c:v>
                </c:pt>
                <c:pt idx="237">
                  <c:v>0.21017682708100721</c:v>
                </c:pt>
                <c:pt idx="238">
                  <c:v>0.21017682708100721</c:v>
                </c:pt>
                <c:pt idx="239">
                  <c:v>0.21017682708100721</c:v>
                </c:pt>
                <c:pt idx="240">
                  <c:v>0.21017682708100721</c:v>
                </c:pt>
                <c:pt idx="241">
                  <c:v>0.21017682708100721</c:v>
                </c:pt>
                <c:pt idx="242">
                  <c:v>0.21017682708100721</c:v>
                </c:pt>
                <c:pt idx="243">
                  <c:v>0.21017682708100721</c:v>
                </c:pt>
                <c:pt idx="244">
                  <c:v>0.21017682708100721</c:v>
                </c:pt>
                <c:pt idx="245">
                  <c:v>0.21017682708100721</c:v>
                </c:pt>
                <c:pt idx="246">
                  <c:v>0.21017682708100721</c:v>
                </c:pt>
                <c:pt idx="247">
                  <c:v>0.21017682708100721</c:v>
                </c:pt>
                <c:pt idx="248">
                  <c:v>0.21017682708100721</c:v>
                </c:pt>
                <c:pt idx="249">
                  <c:v>0.21017682708100721</c:v>
                </c:pt>
                <c:pt idx="250">
                  <c:v>0.21017682708100721</c:v>
                </c:pt>
                <c:pt idx="251">
                  <c:v>0.21017682708100721</c:v>
                </c:pt>
                <c:pt idx="252">
                  <c:v>0.21017682708100721</c:v>
                </c:pt>
                <c:pt idx="253">
                  <c:v>0.21017682708100721</c:v>
                </c:pt>
                <c:pt idx="254">
                  <c:v>0.21017682708100721</c:v>
                </c:pt>
                <c:pt idx="255">
                  <c:v>0.21017682708100721</c:v>
                </c:pt>
                <c:pt idx="256">
                  <c:v>0.21017682708100721</c:v>
                </c:pt>
                <c:pt idx="257">
                  <c:v>0.21017682708100721</c:v>
                </c:pt>
                <c:pt idx="258">
                  <c:v>0.21017682708100721</c:v>
                </c:pt>
                <c:pt idx="259">
                  <c:v>0.21017682708100721</c:v>
                </c:pt>
                <c:pt idx="260">
                  <c:v>0.21017682708100721</c:v>
                </c:pt>
                <c:pt idx="261">
                  <c:v>0.21017682708100721</c:v>
                </c:pt>
                <c:pt idx="262">
                  <c:v>0.21017682708100721</c:v>
                </c:pt>
                <c:pt idx="263">
                  <c:v>0.21017682708100721</c:v>
                </c:pt>
                <c:pt idx="264">
                  <c:v>0.21017682708100721</c:v>
                </c:pt>
                <c:pt idx="265">
                  <c:v>0.21017682708100721</c:v>
                </c:pt>
                <c:pt idx="266">
                  <c:v>0.21017682708100721</c:v>
                </c:pt>
                <c:pt idx="267">
                  <c:v>0.21017682708100721</c:v>
                </c:pt>
                <c:pt idx="268">
                  <c:v>0.21017682708100721</c:v>
                </c:pt>
                <c:pt idx="269">
                  <c:v>0.21017682708100721</c:v>
                </c:pt>
                <c:pt idx="270">
                  <c:v>0.21017682708100721</c:v>
                </c:pt>
                <c:pt idx="271">
                  <c:v>0.21017682708100721</c:v>
                </c:pt>
                <c:pt idx="272">
                  <c:v>0.21017682708100721</c:v>
                </c:pt>
                <c:pt idx="273">
                  <c:v>0.21017682708100721</c:v>
                </c:pt>
                <c:pt idx="274">
                  <c:v>0.21017682708100721</c:v>
                </c:pt>
                <c:pt idx="275">
                  <c:v>0.21017682708100721</c:v>
                </c:pt>
                <c:pt idx="276">
                  <c:v>0.21017682708100721</c:v>
                </c:pt>
                <c:pt idx="277">
                  <c:v>0.21017682708100721</c:v>
                </c:pt>
                <c:pt idx="278">
                  <c:v>0.21017682708100721</c:v>
                </c:pt>
                <c:pt idx="279">
                  <c:v>0.21017682708100721</c:v>
                </c:pt>
                <c:pt idx="280">
                  <c:v>0.21017682708100721</c:v>
                </c:pt>
                <c:pt idx="281">
                  <c:v>0.21017682708100721</c:v>
                </c:pt>
                <c:pt idx="282">
                  <c:v>0.21017682708100721</c:v>
                </c:pt>
                <c:pt idx="283">
                  <c:v>0.21017682708100721</c:v>
                </c:pt>
                <c:pt idx="284">
                  <c:v>0.21017682708100721</c:v>
                </c:pt>
                <c:pt idx="285">
                  <c:v>0.21017682708100721</c:v>
                </c:pt>
                <c:pt idx="286">
                  <c:v>0.21017682708100721</c:v>
                </c:pt>
                <c:pt idx="287">
                  <c:v>0.21017682708100721</c:v>
                </c:pt>
                <c:pt idx="288">
                  <c:v>0.21017682708100721</c:v>
                </c:pt>
                <c:pt idx="289">
                  <c:v>0.21017682708100721</c:v>
                </c:pt>
                <c:pt idx="290">
                  <c:v>0.21017682708100721</c:v>
                </c:pt>
                <c:pt idx="291">
                  <c:v>0.21017682708100721</c:v>
                </c:pt>
                <c:pt idx="292">
                  <c:v>0.21017682708100721</c:v>
                </c:pt>
                <c:pt idx="293">
                  <c:v>0.21017682708100721</c:v>
                </c:pt>
                <c:pt idx="294">
                  <c:v>0.21017682708100721</c:v>
                </c:pt>
                <c:pt idx="295">
                  <c:v>0.21017682708100721</c:v>
                </c:pt>
                <c:pt idx="296">
                  <c:v>0.21017682708100721</c:v>
                </c:pt>
                <c:pt idx="297">
                  <c:v>0.21017682708100721</c:v>
                </c:pt>
                <c:pt idx="298">
                  <c:v>0.21017682708100721</c:v>
                </c:pt>
                <c:pt idx="299">
                  <c:v>0.21017682708100721</c:v>
                </c:pt>
                <c:pt idx="300">
                  <c:v>0.21017682708100721</c:v>
                </c:pt>
                <c:pt idx="301">
                  <c:v>0.21017682708100721</c:v>
                </c:pt>
                <c:pt idx="302">
                  <c:v>0.21017682708100721</c:v>
                </c:pt>
                <c:pt idx="303">
                  <c:v>0.21017682708100721</c:v>
                </c:pt>
                <c:pt idx="304">
                  <c:v>0.21017682708100721</c:v>
                </c:pt>
                <c:pt idx="305">
                  <c:v>0.21017682708100721</c:v>
                </c:pt>
                <c:pt idx="306">
                  <c:v>0.21017682708100721</c:v>
                </c:pt>
                <c:pt idx="307">
                  <c:v>0.21017682708100721</c:v>
                </c:pt>
                <c:pt idx="308">
                  <c:v>0.21017682708100721</c:v>
                </c:pt>
                <c:pt idx="309">
                  <c:v>0.21017682708100721</c:v>
                </c:pt>
                <c:pt idx="310">
                  <c:v>0.21017682708100721</c:v>
                </c:pt>
                <c:pt idx="311">
                  <c:v>0.21017682708100721</c:v>
                </c:pt>
                <c:pt idx="312">
                  <c:v>0.21017682708100721</c:v>
                </c:pt>
                <c:pt idx="313">
                  <c:v>0.21017682708100721</c:v>
                </c:pt>
                <c:pt idx="314">
                  <c:v>0.21017682708100721</c:v>
                </c:pt>
                <c:pt idx="315">
                  <c:v>0.21017682708100721</c:v>
                </c:pt>
                <c:pt idx="316">
                  <c:v>0.21017682708100721</c:v>
                </c:pt>
                <c:pt idx="317">
                  <c:v>0.21017682708100721</c:v>
                </c:pt>
                <c:pt idx="318">
                  <c:v>0.21017682708100721</c:v>
                </c:pt>
                <c:pt idx="319">
                  <c:v>0.21017682708100721</c:v>
                </c:pt>
                <c:pt idx="320">
                  <c:v>0.21017682708100721</c:v>
                </c:pt>
                <c:pt idx="321">
                  <c:v>0.21017682708100721</c:v>
                </c:pt>
                <c:pt idx="322">
                  <c:v>0.21017682708100721</c:v>
                </c:pt>
                <c:pt idx="323">
                  <c:v>0.21017682708100721</c:v>
                </c:pt>
                <c:pt idx="324">
                  <c:v>0.21017682708100721</c:v>
                </c:pt>
                <c:pt idx="325">
                  <c:v>0.21017682708100721</c:v>
                </c:pt>
                <c:pt idx="326">
                  <c:v>0.21017682708100721</c:v>
                </c:pt>
                <c:pt idx="327">
                  <c:v>0.21017682708100721</c:v>
                </c:pt>
                <c:pt idx="328">
                  <c:v>0.21017682708100721</c:v>
                </c:pt>
                <c:pt idx="329">
                  <c:v>0.21017682708100721</c:v>
                </c:pt>
                <c:pt idx="330">
                  <c:v>0.21017682708100721</c:v>
                </c:pt>
                <c:pt idx="331">
                  <c:v>0.21017682708100721</c:v>
                </c:pt>
                <c:pt idx="332">
                  <c:v>0.21017682708100721</c:v>
                </c:pt>
                <c:pt idx="333">
                  <c:v>0.21017682708100721</c:v>
                </c:pt>
                <c:pt idx="334">
                  <c:v>0.21017682708100721</c:v>
                </c:pt>
                <c:pt idx="335">
                  <c:v>0.21017682708100721</c:v>
                </c:pt>
                <c:pt idx="336">
                  <c:v>0.21017682708100721</c:v>
                </c:pt>
                <c:pt idx="337">
                  <c:v>0.21017682708100721</c:v>
                </c:pt>
                <c:pt idx="338">
                  <c:v>0.21017682708100721</c:v>
                </c:pt>
                <c:pt idx="339">
                  <c:v>0.21017682708100721</c:v>
                </c:pt>
                <c:pt idx="340">
                  <c:v>0.21017682708100721</c:v>
                </c:pt>
                <c:pt idx="341">
                  <c:v>0.21017682708100721</c:v>
                </c:pt>
                <c:pt idx="342">
                  <c:v>0.21017682708100721</c:v>
                </c:pt>
                <c:pt idx="343">
                  <c:v>0.21017682708100721</c:v>
                </c:pt>
                <c:pt idx="344">
                  <c:v>0.21017682708100721</c:v>
                </c:pt>
                <c:pt idx="345">
                  <c:v>0.21017682708100721</c:v>
                </c:pt>
                <c:pt idx="346">
                  <c:v>0.21017682708100721</c:v>
                </c:pt>
                <c:pt idx="347">
                  <c:v>0.21017682708100721</c:v>
                </c:pt>
                <c:pt idx="348">
                  <c:v>0.21017682708100721</c:v>
                </c:pt>
                <c:pt idx="349">
                  <c:v>0.21017682708100721</c:v>
                </c:pt>
                <c:pt idx="350">
                  <c:v>0.21017682708100721</c:v>
                </c:pt>
                <c:pt idx="351">
                  <c:v>0.21017682708100721</c:v>
                </c:pt>
                <c:pt idx="352">
                  <c:v>0.21017682708100721</c:v>
                </c:pt>
                <c:pt idx="353">
                  <c:v>0.21017682708100721</c:v>
                </c:pt>
                <c:pt idx="354">
                  <c:v>0.21017682708100721</c:v>
                </c:pt>
                <c:pt idx="355">
                  <c:v>0.21017682708100721</c:v>
                </c:pt>
                <c:pt idx="356">
                  <c:v>0.21017682708100721</c:v>
                </c:pt>
                <c:pt idx="357">
                  <c:v>0.21017682708100721</c:v>
                </c:pt>
                <c:pt idx="358">
                  <c:v>0.21017682708100721</c:v>
                </c:pt>
                <c:pt idx="359">
                  <c:v>0.21017682708100721</c:v>
                </c:pt>
                <c:pt idx="360">
                  <c:v>0.21017682708100721</c:v>
                </c:pt>
                <c:pt idx="361">
                  <c:v>0.21017682708100721</c:v>
                </c:pt>
                <c:pt idx="362">
                  <c:v>0.21017682708100721</c:v>
                </c:pt>
                <c:pt idx="363">
                  <c:v>0.21017682708100721</c:v>
                </c:pt>
                <c:pt idx="364">
                  <c:v>0.21017682708100721</c:v>
                </c:pt>
                <c:pt idx="365">
                  <c:v>0.21017682708100721</c:v>
                </c:pt>
                <c:pt idx="366">
                  <c:v>0.21017682708100721</c:v>
                </c:pt>
                <c:pt idx="367">
                  <c:v>0.21017682708100721</c:v>
                </c:pt>
                <c:pt idx="368">
                  <c:v>0.21017682708100721</c:v>
                </c:pt>
                <c:pt idx="369">
                  <c:v>0.21017682708100721</c:v>
                </c:pt>
                <c:pt idx="370">
                  <c:v>0.21017682708100721</c:v>
                </c:pt>
                <c:pt idx="371">
                  <c:v>0.21017682708100721</c:v>
                </c:pt>
                <c:pt idx="372">
                  <c:v>0.21017682708100721</c:v>
                </c:pt>
                <c:pt idx="373">
                  <c:v>0.21017682708100721</c:v>
                </c:pt>
                <c:pt idx="374">
                  <c:v>0.21017682708100721</c:v>
                </c:pt>
                <c:pt idx="375">
                  <c:v>0.21017682708100721</c:v>
                </c:pt>
                <c:pt idx="376">
                  <c:v>0.21017682708100721</c:v>
                </c:pt>
                <c:pt idx="377">
                  <c:v>0.21017682708100721</c:v>
                </c:pt>
                <c:pt idx="378">
                  <c:v>0.21017682708100721</c:v>
                </c:pt>
                <c:pt idx="379">
                  <c:v>0.21017682708100721</c:v>
                </c:pt>
                <c:pt idx="380">
                  <c:v>0.21017682708100721</c:v>
                </c:pt>
                <c:pt idx="381">
                  <c:v>0.21017682708100721</c:v>
                </c:pt>
                <c:pt idx="382">
                  <c:v>0.21017682708100721</c:v>
                </c:pt>
                <c:pt idx="383">
                  <c:v>0.21017682708100721</c:v>
                </c:pt>
                <c:pt idx="384">
                  <c:v>0.21017682708100721</c:v>
                </c:pt>
                <c:pt idx="385">
                  <c:v>0.21017682708100721</c:v>
                </c:pt>
                <c:pt idx="386">
                  <c:v>0.21017682708100721</c:v>
                </c:pt>
                <c:pt idx="387">
                  <c:v>0.21017682708100721</c:v>
                </c:pt>
                <c:pt idx="388">
                  <c:v>0.21017682708100721</c:v>
                </c:pt>
                <c:pt idx="389">
                  <c:v>0.21017682708100721</c:v>
                </c:pt>
                <c:pt idx="390">
                  <c:v>0.21017682708100721</c:v>
                </c:pt>
                <c:pt idx="391">
                  <c:v>0.21017682708100721</c:v>
                </c:pt>
                <c:pt idx="392">
                  <c:v>0.21017682708100721</c:v>
                </c:pt>
                <c:pt idx="393">
                  <c:v>0.21017682708100721</c:v>
                </c:pt>
                <c:pt idx="394">
                  <c:v>0.21017682708100721</c:v>
                </c:pt>
                <c:pt idx="395">
                  <c:v>0.21017682708100721</c:v>
                </c:pt>
                <c:pt idx="396">
                  <c:v>0.21017682708100721</c:v>
                </c:pt>
                <c:pt idx="397">
                  <c:v>0.21017682708100721</c:v>
                </c:pt>
                <c:pt idx="398">
                  <c:v>0.21017682708100721</c:v>
                </c:pt>
                <c:pt idx="399">
                  <c:v>0.21017682708100721</c:v>
                </c:pt>
                <c:pt idx="400">
                  <c:v>0.21017682708100721</c:v>
                </c:pt>
                <c:pt idx="401">
                  <c:v>0.21017682708100721</c:v>
                </c:pt>
                <c:pt idx="402">
                  <c:v>0.21017682708100721</c:v>
                </c:pt>
                <c:pt idx="403">
                  <c:v>0.21017682708100721</c:v>
                </c:pt>
                <c:pt idx="404">
                  <c:v>0.21017682708100721</c:v>
                </c:pt>
                <c:pt idx="405">
                  <c:v>0.21017682708100721</c:v>
                </c:pt>
                <c:pt idx="406">
                  <c:v>0.21017682708100721</c:v>
                </c:pt>
                <c:pt idx="407">
                  <c:v>0.21017682708100721</c:v>
                </c:pt>
                <c:pt idx="408">
                  <c:v>0.21017682708100721</c:v>
                </c:pt>
                <c:pt idx="409">
                  <c:v>0.21017682708100721</c:v>
                </c:pt>
                <c:pt idx="410">
                  <c:v>0.21017682708100721</c:v>
                </c:pt>
                <c:pt idx="411">
                  <c:v>0.21017682708100721</c:v>
                </c:pt>
                <c:pt idx="412">
                  <c:v>0.21017682708100721</c:v>
                </c:pt>
                <c:pt idx="413">
                  <c:v>0.21017682708100721</c:v>
                </c:pt>
                <c:pt idx="414">
                  <c:v>0.21017682708100721</c:v>
                </c:pt>
                <c:pt idx="415">
                  <c:v>0.21017682708100721</c:v>
                </c:pt>
                <c:pt idx="416">
                  <c:v>0.21017682708100721</c:v>
                </c:pt>
                <c:pt idx="417">
                  <c:v>0.21017682708100721</c:v>
                </c:pt>
                <c:pt idx="418">
                  <c:v>0.21017682708100721</c:v>
                </c:pt>
                <c:pt idx="419">
                  <c:v>0.21017682708100721</c:v>
                </c:pt>
                <c:pt idx="420">
                  <c:v>0.21017682708100721</c:v>
                </c:pt>
                <c:pt idx="421">
                  <c:v>0.21017682708100721</c:v>
                </c:pt>
                <c:pt idx="422">
                  <c:v>0.21017682708100721</c:v>
                </c:pt>
                <c:pt idx="423">
                  <c:v>0.21017682708100721</c:v>
                </c:pt>
                <c:pt idx="424">
                  <c:v>0.21017682708100721</c:v>
                </c:pt>
                <c:pt idx="425">
                  <c:v>0.21017682708100721</c:v>
                </c:pt>
                <c:pt idx="426">
                  <c:v>0.21017682708100721</c:v>
                </c:pt>
                <c:pt idx="427">
                  <c:v>0.21017682708100721</c:v>
                </c:pt>
                <c:pt idx="428">
                  <c:v>0.21017682708100721</c:v>
                </c:pt>
                <c:pt idx="429">
                  <c:v>0.21017682708100721</c:v>
                </c:pt>
                <c:pt idx="430">
                  <c:v>0.21017682708100721</c:v>
                </c:pt>
                <c:pt idx="431">
                  <c:v>0.21017682708100721</c:v>
                </c:pt>
                <c:pt idx="432">
                  <c:v>0.21017682708100721</c:v>
                </c:pt>
                <c:pt idx="433">
                  <c:v>0.21017682708100721</c:v>
                </c:pt>
                <c:pt idx="434">
                  <c:v>0.21017682708100721</c:v>
                </c:pt>
                <c:pt idx="435">
                  <c:v>0.21017682708100721</c:v>
                </c:pt>
                <c:pt idx="436">
                  <c:v>0.21017682708100721</c:v>
                </c:pt>
                <c:pt idx="437">
                  <c:v>0.21017682708100721</c:v>
                </c:pt>
                <c:pt idx="438">
                  <c:v>0.21017682708100721</c:v>
                </c:pt>
                <c:pt idx="439">
                  <c:v>0.21017682708100721</c:v>
                </c:pt>
                <c:pt idx="440">
                  <c:v>0.21017682708100721</c:v>
                </c:pt>
                <c:pt idx="441">
                  <c:v>0.21017682708100721</c:v>
                </c:pt>
                <c:pt idx="442">
                  <c:v>0.21017682708100721</c:v>
                </c:pt>
                <c:pt idx="443">
                  <c:v>0.21017682708100721</c:v>
                </c:pt>
                <c:pt idx="444">
                  <c:v>0.21017682708100721</c:v>
                </c:pt>
                <c:pt idx="445">
                  <c:v>0.21017682708100721</c:v>
                </c:pt>
                <c:pt idx="446">
                  <c:v>0.21017682708100721</c:v>
                </c:pt>
                <c:pt idx="447">
                  <c:v>0.21017682708100721</c:v>
                </c:pt>
                <c:pt idx="448">
                  <c:v>0.21017682708100721</c:v>
                </c:pt>
                <c:pt idx="449">
                  <c:v>0.21017682708100721</c:v>
                </c:pt>
                <c:pt idx="450">
                  <c:v>0.21017682708100721</c:v>
                </c:pt>
                <c:pt idx="451">
                  <c:v>0.21017682708100721</c:v>
                </c:pt>
                <c:pt idx="452">
                  <c:v>0.21017682708100721</c:v>
                </c:pt>
                <c:pt idx="453">
                  <c:v>0.21017682708100721</c:v>
                </c:pt>
                <c:pt idx="454">
                  <c:v>0.21017682708100721</c:v>
                </c:pt>
                <c:pt idx="455">
                  <c:v>0.21017682708100721</c:v>
                </c:pt>
                <c:pt idx="456">
                  <c:v>0.21017682708100721</c:v>
                </c:pt>
                <c:pt idx="457">
                  <c:v>0.21017682708100721</c:v>
                </c:pt>
                <c:pt idx="458">
                  <c:v>0.21017682708100721</c:v>
                </c:pt>
                <c:pt idx="459">
                  <c:v>0.21017682708100721</c:v>
                </c:pt>
                <c:pt idx="460">
                  <c:v>0.21017682708100721</c:v>
                </c:pt>
                <c:pt idx="461">
                  <c:v>0.21017682708100721</c:v>
                </c:pt>
                <c:pt idx="462">
                  <c:v>0.21017682708100721</c:v>
                </c:pt>
                <c:pt idx="463">
                  <c:v>0.21017682708100721</c:v>
                </c:pt>
                <c:pt idx="464">
                  <c:v>0.21017682708100721</c:v>
                </c:pt>
                <c:pt idx="465">
                  <c:v>0.21017682708100721</c:v>
                </c:pt>
                <c:pt idx="466">
                  <c:v>0.21017682708100721</c:v>
                </c:pt>
                <c:pt idx="467">
                  <c:v>0.21017682708100721</c:v>
                </c:pt>
                <c:pt idx="468">
                  <c:v>0.21017682708100721</c:v>
                </c:pt>
                <c:pt idx="469">
                  <c:v>0.21017682708100721</c:v>
                </c:pt>
                <c:pt idx="470">
                  <c:v>0.21017682708100721</c:v>
                </c:pt>
                <c:pt idx="471">
                  <c:v>0.21017682708100721</c:v>
                </c:pt>
                <c:pt idx="472">
                  <c:v>0.21017682708100721</c:v>
                </c:pt>
                <c:pt idx="473">
                  <c:v>0.21017682708100721</c:v>
                </c:pt>
                <c:pt idx="474">
                  <c:v>0.21017682708100721</c:v>
                </c:pt>
                <c:pt idx="475">
                  <c:v>0.21017682708100721</c:v>
                </c:pt>
                <c:pt idx="476">
                  <c:v>0.21017682708100721</c:v>
                </c:pt>
                <c:pt idx="477">
                  <c:v>0.21017682708100721</c:v>
                </c:pt>
                <c:pt idx="478">
                  <c:v>0.21017682708100721</c:v>
                </c:pt>
                <c:pt idx="479">
                  <c:v>0.21017682708100721</c:v>
                </c:pt>
                <c:pt idx="480">
                  <c:v>0.21017682708100721</c:v>
                </c:pt>
                <c:pt idx="481">
                  <c:v>0.21017682708100721</c:v>
                </c:pt>
                <c:pt idx="482">
                  <c:v>0.21017682708100721</c:v>
                </c:pt>
                <c:pt idx="483">
                  <c:v>0.21017682708100721</c:v>
                </c:pt>
                <c:pt idx="484">
                  <c:v>0.21017682708100721</c:v>
                </c:pt>
                <c:pt idx="485">
                  <c:v>0.21017682708100721</c:v>
                </c:pt>
                <c:pt idx="486">
                  <c:v>0.21017682708100721</c:v>
                </c:pt>
                <c:pt idx="487">
                  <c:v>0.21017682708100721</c:v>
                </c:pt>
                <c:pt idx="488">
                  <c:v>0.21017682708100721</c:v>
                </c:pt>
                <c:pt idx="489">
                  <c:v>0.21017682708100721</c:v>
                </c:pt>
                <c:pt idx="490">
                  <c:v>0.21017682708100721</c:v>
                </c:pt>
                <c:pt idx="491">
                  <c:v>0.21017682708100721</c:v>
                </c:pt>
                <c:pt idx="492">
                  <c:v>0.21017682708100721</c:v>
                </c:pt>
                <c:pt idx="493">
                  <c:v>0.21017682708100721</c:v>
                </c:pt>
                <c:pt idx="494">
                  <c:v>0.21017682708100721</c:v>
                </c:pt>
                <c:pt idx="495">
                  <c:v>0.21017682708100721</c:v>
                </c:pt>
                <c:pt idx="496">
                  <c:v>0.21017682708100721</c:v>
                </c:pt>
                <c:pt idx="497">
                  <c:v>0.21017682708100721</c:v>
                </c:pt>
                <c:pt idx="498">
                  <c:v>0.21017682708100721</c:v>
                </c:pt>
                <c:pt idx="499">
                  <c:v>0.21017682708100721</c:v>
                </c:pt>
                <c:pt idx="500">
                  <c:v>0.21017682708100721</c:v>
                </c:pt>
                <c:pt idx="501">
                  <c:v>0.21017682708100721</c:v>
                </c:pt>
                <c:pt idx="502">
                  <c:v>0.21017682708100721</c:v>
                </c:pt>
                <c:pt idx="503">
                  <c:v>0.21017682708100721</c:v>
                </c:pt>
                <c:pt idx="504">
                  <c:v>0.21017682708100721</c:v>
                </c:pt>
                <c:pt idx="505">
                  <c:v>0.21017682708100721</c:v>
                </c:pt>
                <c:pt idx="506">
                  <c:v>0.21017682708100721</c:v>
                </c:pt>
                <c:pt idx="507">
                  <c:v>0.21017682708100721</c:v>
                </c:pt>
                <c:pt idx="508">
                  <c:v>90.402099536917433</c:v>
                </c:pt>
              </c:numCache>
            </c:numRef>
          </c:xVal>
          <c:yVal>
            <c:numRef>
              <c:f>Thrust!$G$2:$G$510</c:f>
              <c:numCache>
                <c:formatCode>0.00</c:formatCode>
                <c:ptCount val="509"/>
                <c:pt idx="0" formatCode="General">
                  <c:v>514985.45963867474</c:v>
                </c:pt>
                <c:pt idx="1">
                  <c:v>513554.1143746383</c:v>
                </c:pt>
                <c:pt idx="2">
                  <c:v>512132.03620280384</c:v>
                </c:pt>
                <c:pt idx="3">
                  <c:v>510719.13278037566</c:v>
                </c:pt>
                <c:pt idx="4">
                  <c:v>509315.3130064818</c:v>
                </c:pt>
                <c:pt idx="5">
                  <c:v>507920.48700117384</c:v>
                </c:pt>
                <c:pt idx="6">
                  <c:v>506534.56608485454</c:v>
                </c:pt>
                <c:pt idx="7">
                  <c:v>505157.46275812207</c:v>
                </c:pt>
                <c:pt idx="8">
                  <c:v>503789.09068202204</c:v>
                </c:pt>
                <c:pt idx="9">
                  <c:v>502429.36465869617</c:v>
                </c:pt>
                <c:pt idx="10">
                  <c:v>501078.20061242033</c:v>
                </c:pt>
                <c:pt idx="11">
                  <c:v>499735.51557102142</c:v>
                </c:pt>
                <c:pt idx="12">
                  <c:v>498401.22764766397</c:v>
                </c:pt>
                <c:pt idx="13">
                  <c:v>497075.25602299947</c:v>
                </c:pt>
                <c:pt idx="14">
                  <c:v>495757.5209276682</c:v>
                </c:pt>
                <c:pt idx="15">
                  <c:v>494447.943625146</c:v>
                </c:pt>
                <c:pt idx="16">
                  <c:v>493146.44639492984</c:v>
                </c:pt>
                <c:pt idx="17">
                  <c:v>491852.95251605078</c:v>
                </c:pt>
                <c:pt idx="18">
                  <c:v>490567.38625091006</c:v>
                </c:pt>
                <c:pt idx="19">
                  <c:v>489289.67282942944</c:v>
                </c:pt>
                <c:pt idx="20">
                  <c:v>488019.73843350948</c:v>
                </c:pt>
                <c:pt idx="21">
                  <c:v>486757.51018178707</c:v>
                </c:pt>
                <c:pt idx="22">
                  <c:v>485502.91611468774</c:v>
                </c:pt>
                <c:pt idx="23">
                  <c:v>484255.88517976523</c:v>
                </c:pt>
                <c:pt idx="24">
                  <c:v>483016.34721732006</c:v>
                </c:pt>
                <c:pt idx="25">
                  <c:v>481784.23294629413</c:v>
                </c:pt>
                <c:pt idx="26">
                  <c:v>480559.47395043349</c:v>
                </c:pt>
                <c:pt idx="27">
                  <c:v>479342.00266471185</c:v>
                </c:pt>
                <c:pt idx="28">
                  <c:v>478131.75236201211</c:v>
                </c:pt>
                <c:pt idx="29">
                  <c:v>476928.65714005841</c:v>
                </c:pt>
                <c:pt idx="30">
                  <c:v>475732.65190859284</c:v>
                </c:pt>
                <c:pt idx="31">
                  <c:v>474543.6723767927</c:v>
                </c:pt>
                <c:pt idx="32">
                  <c:v>473361.65504092223</c:v>
                </c:pt>
                <c:pt idx="33">
                  <c:v>472186.53717221372</c:v>
                </c:pt>
                <c:pt idx="34">
                  <c:v>471018.25680497388</c:v>
                </c:pt>
                <c:pt idx="35">
                  <c:v>469856.75272490858</c:v>
                </c:pt>
                <c:pt idx="36">
                  <c:v>468701.96445766446</c:v>
                </c:pt>
                <c:pt idx="37">
                  <c:v>467553.83225757914</c:v>
                </c:pt>
                <c:pt idx="38">
                  <c:v>466412.29709663801</c:v>
                </c:pt>
                <c:pt idx="39">
                  <c:v>465277.30065363279</c:v>
                </c:pt>
                <c:pt idx="40">
                  <c:v>464148.78530351666</c:v>
                </c:pt>
                <c:pt idx="41">
                  <c:v>463026.69410695281</c:v>
                </c:pt>
                <c:pt idx="42">
                  <c:v>461910.97080005117</c:v>
                </c:pt>
                <c:pt idx="43">
                  <c:v>460801.55978429137</c:v>
                </c:pt>
                <c:pt idx="44">
                  <c:v>459698.4061166243</c:v>
                </c:pt>
                <c:pt idx="45">
                  <c:v>458601.45549975446</c:v>
                </c:pt>
                <c:pt idx="46">
                  <c:v>457510.65427259187</c:v>
                </c:pt>
                <c:pt idx="47">
                  <c:v>456425.949400877</c:v>
                </c:pt>
                <c:pt idx="48">
                  <c:v>101300</c:v>
                </c:pt>
                <c:pt idx="49">
                  <c:v>101300</c:v>
                </c:pt>
                <c:pt idx="50">
                  <c:v>101300</c:v>
                </c:pt>
                <c:pt idx="51">
                  <c:v>101300</c:v>
                </c:pt>
                <c:pt idx="52">
                  <c:v>101300</c:v>
                </c:pt>
                <c:pt idx="53">
                  <c:v>101300</c:v>
                </c:pt>
                <c:pt idx="54">
                  <c:v>101300</c:v>
                </c:pt>
                <c:pt idx="55">
                  <c:v>101300</c:v>
                </c:pt>
                <c:pt idx="56">
                  <c:v>101300</c:v>
                </c:pt>
                <c:pt idx="57">
                  <c:v>101300</c:v>
                </c:pt>
                <c:pt idx="58">
                  <c:v>101300</c:v>
                </c:pt>
                <c:pt idx="59">
                  <c:v>101300</c:v>
                </c:pt>
                <c:pt idx="60">
                  <c:v>101300</c:v>
                </c:pt>
                <c:pt idx="61">
                  <c:v>101300</c:v>
                </c:pt>
                <c:pt idx="62">
                  <c:v>101300</c:v>
                </c:pt>
                <c:pt idx="63">
                  <c:v>101300</c:v>
                </c:pt>
                <c:pt idx="64">
                  <c:v>101300</c:v>
                </c:pt>
                <c:pt idx="65">
                  <c:v>101300</c:v>
                </c:pt>
                <c:pt idx="66">
                  <c:v>101300</c:v>
                </c:pt>
                <c:pt idx="67">
                  <c:v>101300</c:v>
                </c:pt>
                <c:pt idx="68">
                  <c:v>101300</c:v>
                </c:pt>
                <c:pt idx="69">
                  <c:v>101300</c:v>
                </c:pt>
                <c:pt idx="70">
                  <c:v>101300</c:v>
                </c:pt>
                <c:pt idx="71">
                  <c:v>101300</c:v>
                </c:pt>
                <c:pt idx="72">
                  <c:v>101300</c:v>
                </c:pt>
                <c:pt idx="73">
                  <c:v>101300</c:v>
                </c:pt>
                <c:pt idx="74">
                  <c:v>101300</c:v>
                </c:pt>
                <c:pt idx="75">
                  <c:v>101300</c:v>
                </c:pt>
                <c:pt idx="76">
                  <c:v>101300</c:v>
                </c:pt>
                <c:pt idx="77">
                  <c:v>101300</c:v>
                </c:pt>
                <c:pt idx="78">
                  <c:v>101300</c:v>
                </c:pt>
                <c:pt idx="79">
                  <c:v>101300</c:v>
                </c:pt>
                <c:pt idx="80">
                  <c:v>101300</c:v>
                </c:pt>
                <c:pt idx="81">
                  <c:v>101300</c:v>
                </c:pt>
                <c:pt idx="82">
                  <c:v>101300</c:v>
                </c:pt>
                <c:pt idx="83">
                  <c:v>101300</c:v>
                </c:pt>
                <c:pt idx="84">
                  <c:v>101300</c:v>
                </c:pt>
                <c:pt idx="85">
                  <c:v>101300</c:v>
                </c:pt>
                <c:pt idx="86">
                  <c:v>101300</c:v>
                </c:pt>
                <c:pt idx="87">
                  <c:v>101300</c:v>
                </c:pt>
                <c:pt idx="88">
                  <c:v>101300</c:v>
                </c:pt>
                <c:pt idx="89">
                  <c:v>101300</c:v>
                </c:pt>
                <c:pt idx="90">
                  <c:v>101300</c:v>
                </c:pt>
                <c:pt idx="91">
                  <c:v>101300</c:v>
                </c:pt>
                <c:pt idx="92">
                  <c:v>101300</c:v>
                </c:pt>
                <c:pt idx="93">
                  <c:v>101300</c:v>
                </c:pt>
                <c:pt idx="94">
                  <c:v>101300</c:v>
                </c:pt>
                <c:pt idx="95">
                  <c:v>101300</c:v>
                </c:pt>
                <c:pt idx="96">
                  <c:v>101300</c:v>
                </c:pt>
                <c:pt idx="97">
                  <c:v>101300</c:v>
                </c:pt>
                <c:pt idx="98">
                  <c:v>101300</c:v>
                </c:pt>
                <c:pt idx="99">
                  <c:v>101300</c:v>
                </c:pt>
                <c:pt idx="100">
                  <c:v>101300</c:v>
                </c:pt>
                <c:pt idx="101">
                  <c:v>101300</c:v>
                </c:pt>
                <c:pt idx="102">
                  <c:v>101300</c:v>
                </c:pt>
                <c:pt idx="103">
                  <c:v>101300</c:v>
                </c:pt>
                <c:pt idx="104">
                  <c:v>101300</c:v>
                </c:pt>
                <c:pt idx="105">
                  <c:v>101300</c:v>
                </c:pt>
                <c:pt idx="106">
                  <c:v>101300</c:v>
                </c:pt>
                <c:pt idx="107">
                  <c:v>101300</c:v>
                </c:pt>
                <c:pt idx="108">
                  <c:v>101300</c:v>
                </c:pt>
                <c:pt idx="109">
                  <c:v>101300</c:v>
                </c:pt>
                <c:pt idx="110">
                  <c:v>101300</c:v>
                </c:pt>
                <c:pt idx="111">
                  <c:v>101300</c:v>
                </c:pt>
                <c:pt idx="112">
                  <c:v>101300</c:v>
                </c:pt>
                <c:pt idx="113">
                  <c:v>101300</c:v>
                </c:pt>
                <c:pt idx="114">
                  <c:v>101300</c:v>
                </c:pt>
                <c:pt idx="115">
                  <c:v>101300</c:v>
                </c:pt>
                <c:pt idx="116">
                  <c:v>101300</c:v>
                </c:pt>
                <c:pt idx="117">
                  <c:v>101300</c:v>
                </c:pt>
                <c:pt idx="118">
                  <c:v>101300</c:v>
                </c:pt>
                <c:pt idx="119">
                  <c:v>101300</c:v>
                </c:pt>
                <c:pt idx="120">
                  <c:v>101300</c:v>
                </c:pt>
                <c:pt idx="121">
                  <c:v>101300</c:v>
                </c:pt>
                <c:pt idx="122">
                  <c:v>101300</c:v>
                </c:pt>
                <c:pt idx="123">
                  <c:v>101300</c:v>
                </c:pt>
                <c:pt idx="124">
                  <c:v>101300</c:v>
                </c:pt>
                <c:pt idx="125">
                  <c:v>101300</c:v>
                </c:pt>
                <c:pt idx="126">
                  <c:v>101300</c:v>
                </c:pt>
                <c:pt idx="127">
                  <c:v>101300</c:v>
                </c:pt>
                <c:pt idx="128">
                  <c:v>101300</c:v>
                </c:pt>
                <c:pt idx="129">
                  <c:v>101300</c:v>
                </c:pt>
                <c:pt idx="130">
                  <c:v>101300</c:v>
                </c:pt>
                <c:pt idx="131">
                  <c:v>101300</c:v>
                </c:pt>
                <c:pt idx="132">
                  <c:v>101300</c:v>
                </c:pt>
                <c:pt idx="133">
                  <c:v>101300</c:v>
                </c:pt>
                <c:pt idx="134">
                  <c:v>101300</c:v>
                </c:pt>
                <c:pt idx="135">
                  <c:v>101300</c:v>
                </c:pt>
                <c:pt idx="136">
                  <c:v>101300</c:v>
                </c:pt>
                <c:pt idx="137">
                  <c:v>101300</c:v>
                </c:pt>
                <c:pt idx="138">
                  <c:v>101300</c:v>
                </c:pt>
                <c:pt idx="139">
                  <c:v>101300</c:v>
                </c:pt>
                <c:pt idx="140">
                  <c:v>101300</c:v>
                </c:pt>
                <c:pt idx="141">
                  <c:v>101300</c:v>
                </c:pt>
                <c:pt idx="142">
                  <c:v>101300</c:v>
                </c:pt>
                <c:pt idx="143">
                  <c:v>101300</c:v>
                </c:pt>
                <c:pt idx="144">
                  <c:v>101300</c:v>
                </c:pt>
                <c:pt idx="145">
                  <c:v>101300</c:v>
                </c:pt>
                <c:pt idx="146">
                  <c:v>101300</c:v>
                </c:pt>
                <c:pt idx="147">
                  <c:v>101300</c:v>
                </c:pt>
                <c:pt idx="148">
                  <c:v>101300</c:v>
                </c:pt>
                <c:pt idx="149">
                  <c:v>101300</c:v>
                </c:pt>
                <c:pt idx="150">
                  <c:v>101300</c:v>
                </c:pt>
                <c:pt idx="151">
                  <c:v>101300</c:v>
                </c:pt>
                <c:pt idx="152">
                  <c:v>101300</c:v>
                </c:pt>
                <c:pt idx="153">
                  <c:v>101300</c:v>
                </c:pt>
                <c:pt idx="154">
                  <c:v>101300</c:v>
                </c:pt>
                <c:pt idx="155">
                  <c:v>101300</c:v>
                </c:pt>
                <c:pt idx="156">
                  <c:v>101300</c:v>
                </c:pt>
                <c:pt idx="157">
                  <c:v>101300</c:v>
                </c:pt>
                <c:pt idx="158">
                  <c:v>101300</c:v>
                </c:pt>
                <c:pt idx="159">
                  <c:v>101300</c:v>
                </c:pt>
                <c:pt idx="160">
                  <c:v>101300</c:v>
                </c:pt>
                <c:pt idx="161">
                  <c:v>101300</c:v>
                </c:pt>
                <c:pt idx="162">
                  <c:v>101300</c:v>
                </c:pt>
                <c:pt idx="163">
                  <c:v>101300</c:v>
                </c:pt>
                <c:pt idx="164">
                  <c:v>101300</c:v>
                </c:pt>
                <c:pt idx="165">
                  <c:v>101300</c:v>
                </c:pt>
                <c:pt idx="166">
                  <c:v>101300</c:v>
                </c:pt>
                <c:pt idx="167">
                  <c:v>101300</c:v>
                </c:pt>
                <c:pt idx="168">
                  <c:v>101300</c:v>
                </c:pt>
                <c:pt idx="169">
                  <c:v>101300</c:v>
                </c:pt>
                <c:pt idx="170">
                  <c:v>101300</c:v>
                </c:pt>
                <c:pt idx="171">
                  <c:v>101300</c:v>
                </c:pt>
                <c:pt idx="172">
                  <c:v>101300</c:v>
                </c:pt>
                <c:pt idx="173">
                  <c:v>101300</c:v>
                </c:pt>
                <c:pt idx="174">
                  <c:v>101300</c:v>
                </c:pt>
                <c:pt idx="175">
                  <c:v>101300</c:v>
                </c:pt>
                <c:pt idx="176">
                  <c:v>101300</c:v>
                </c:pt>
                <c:pt idx="177">
                  <c:v>101300</c:v>
                </c:pt>
                <c:pt idx="178">
                  <c:v>101300</c:v>
                </c:pt>
                <c:pt idx="179">
                  <c:v>101300</c:v>
                </c:pt>
                <c:pt idx="180">
                  <c:v>101300</c:v>
                </c:pt>
                <c:pt idx="181">
                  <c:v>101300</c:v>
                </c:pt>
                <c:pt idx="182">
                  <c:v>101300</c:v>
                </c:pt>
                <c:pt idx="183">
                  <c:v>101300</c:v>
                </c:pt>
                <c:pt idx="184">
                  <c:v>101300</c:v>
                </c:pt>
                <c:pt idx="185">
                  <c:v>101300</c:v>
                </c:pt>
                <c:pt idx="186">
                  <c:v>101300</c:v>
                </c:pt>
                <c:pt idx="187">
                  <c:v>101300</c:v>
                </c:pt>
                <c:pt idx="188">
                  <c:v>101300</c:v>
                </c:pt>
                <c:pt idx="189">
                  <c:v>101300</c:v>
                </c:pt>
                <c:pt idx="190">
                  <c:v>101300</c:v>
                </c:pt>
                <c:pt idx="191">
                  <c:v>101300</c:v>
                </c:pt>
                <c:pt idx="192">
                  <c:v>101300</c:v>
                </c:pt>
                <c:pt idx="193">
                  <c:v>101300</c:v>
                </c:pt>
                <c:pt idx="194">
                  <c:v>101300</c:v>
                </c:pt>
                <c:pt idx="195">
                  <c:v>101300</c:v>
                </c:pt>
                <c:pt idx="196">
                  <c:v>101300</c:v>
                </c:pt>
                <c:pt idx="197">
                  <c:v>101300</c:v>
                </c:pt>
                <c:pt idx="198">
                  <c:v>101300</c:v>
                </c:pt>
                <c:pt idx="199">
                  <c:v>101300</c:v>
                </c:pt>
                <c:pt idx="200">
                  <c:v>101300</c:v>
                </c:pt>
                <c:pt idx="201">
                  <c:v>101300</c:v>
                </c:pt>
                <c:pt idx="202">
                  <c:v>101300</c:v>
                </c:pt>
                <c:pt idx="203">
                  <c:v>101300</c:v>
                </c:pt>
                <c:pt idx="204">
                  <c:v>101300</c:v>
                </c:pt>
                <c:pt idx="205">
                  <c:v>101300</c:v>
                </c:pt>
                <c:pt idx="206">
                  <c:v>101300</c:v>
                </c:pt>
                <c:pt idx="207">
                  <c:v>101300</c:v>
                </c:pt>
                <c:pt idx="208">
                  <c:v>101300</c:v>
                </c:pt>
                <c:pt idx="209">
                  <c:v>101300</c:v>
                </c:pt>
                <c:pt idx="210">
                  <c:v>101300</c:v>
                </c:pt>
                <c:pt idx="211">
                  <c:v>101300</c:v>
                </c:pt>
                <c:pt idx="212">
                  <c:v>101300</c:v>
                </c:pt>
                <c:pt idx="213">
                  <c:v>101300</c:v>
                </c:pt>
                <c:pt idx="214">
                  <c:v>101300</c:v>
                </c:pt>
                <c:pt idx="215">
                  <c:v>101300</c:v>
                </c:pt>
                <c:pt idx="216">
                  <c:v>101300</c:v>
                </c:pt>
                <c:pt idx="217">
                  <c:v>101300</c:v>
                </c:pt>
                <c:pt idx="218">
                  <c:v>101300</c:v>
                </c:pt>
                <c:pt idx="219">
                  <c:v>101300</c:v>
                </c:pt>
                <c:pt idx="220">
                  <c:v>101300</c:v>
                </c:pt>
                <c:pt idx="221">
                  <c:v>101300</c:v>
                </c:pt>
                <c:pt idx="222">
                  <c:v>101300</c:v>
                </c:pt>
                <c:pt idx="223">
                  <c:v>101300</c:v>
                </c:pt>
                <c:pt idx="224">
                  <c:v>101300</c:v>
                </c:pt>
                <c:pt idx="225">
                  <c:v>101300</c:v>
                </c:pt>
                <c:pt idx="226">
                  <c:v>101300</c:v>
                </c:pt>
                <c:pt idx="227">
                  <c:v>101300</c:v>
                </c:pt>
                <c:pt idx="228">
                  <c:v>101300</c:v>
                </c:pt>
                <c:pt idx="229">
                  <c:v>101300</c:v>
                </c:pt>
                <c:pt idx="230">
                  <c:v>101300</c:v>
                </c:pt>
                <c:pt idx="231">
                  <c:v>101300</c:v>
                </c:pt>
                <c:pt idx="232">
                  <c:v>101300</c:v>
                </c:pt>
                <c:pt idx="233">
                  <c:v>101300</c:v>
                </c:pt>
                <c:pt idx="234">
                  <c:v>101300</c:v>
                </c:pt>
                <c:pt idx="235">
                  <c:v>101300</c:v>
                </c:pt>
                <c:pt idx="236">
                  <c:v>101300</c:v>
                </c:pt>
                <c:pt idx="237">
                  <c:v>101300</c:v>
                </c:pt>
                <c:pt idx="238">
                  <c:v>101300</c:v>
                </c:pt>
                <c:pt idx="239">
                  <c:v>101300</c:v>
                </c:pt>
                <c:pt idx="240">
                  <c:v>101300</c:v>
                </c:pt>
                <c:pt idx="241">
                  <c:v>101300</c:v>
                </c:pt>
                <c:pt idx="242">
                  <c:v>101300</c:v>
                </c:pt>
                <c:pt idx="243">
                  <c:v>101300</c:v>
                </c:pt>
                <c:pt idx="244">
                  <c:v>101300</c:v>
                </c:pt>
                <c:pt idx="245">
                  <c:v>101300</c:v>
                </c:pt>
                <c:pt idx="246">
                  <c:v>101300</c:v>
                </c:pt>
                <c:pt idx="247">
                  <c:v>101300</c:v>
                </c:pt>
                <c:pt idx="248">
                  <c:v>101300</c:v>
                </c:pt>
                <c:pt idx="249">
                  <c:v>101300</c:v>
                </c:pt>
                <c:pt idx="250">
                  <c:v>101300</c:v>
                </c:pt>
                <c:pt idx="251">
                  <c:v>101300</c:v>
                </c:pt>
                <c:pt idx="252">
                  <c:v>101300</c:v>
                </c:pt>
                <c:pt idx="253">
                  <c:v>101300</c:v>
                </c:pt>
                <c:pt idx="254">
                  <c:v>101300</c:v>
                </c:pt>
                <c:pt idx="255">
                  <c:v>101300</c:v>
                </c:pt>
                <c:pt idx="256">
                  <c:v>101300</c:v>
                </c:pt>
                <c:pt idx="257">
                  <c:v>101300</c:v>
                </c:pt>
                <c:pt idx="258">
                  <c:v>101300</c:v>
                </c:pt>
                <c:pt idx="259">
                  <c:v>101300</c:v>
                </c:pt>
                <c:pt idx="260">
                  <c:v>101300</c:v>
                </c:pt>
                <c:pt idx="261">
                  <c:v>101300</c:v>
                </c:pt>
                <c:pt idx="262">
                  <c:v>101300</c:v>
                </c:pt>
                <c:pt idx="263">
                  <c:v>101300</c:v>
                </c:pt>
                <c:pt idx="264">
                  <c:v>101300</c:v>
                </c:pt>
                <c:pt idx="265">
                  <c:v>101300</c:v>
                </c:pt>
                <c:pt idx="266">
                  <c:v>101300</c:v>
                </c:pt>
                <c:pt idx="267">
                  <c:v>101300</c:v>
                </c:pt>
                <c:pt idx="268">
                  <c:v>101300</c:v>
                </c:pt>
                <c:pt idx="269">
                  <c:v>101300</c:v>
                </c:pt>
                <c:pt idx="270">
                  <c:v>101300</c:v>
                </c:pt>
                <c:pt idx="271">
                  <c:v>101300</c:v>
                </c:pt>
                <c:pt idx="272">
                  <c:v>101300</c:v>
                </c:pt>
                <c:pt idx="273">
                  <c:v>101300</c:v>
                </c:pt>
                <c:pt idx="274">
                  <c:v>101300</c:v>
                </c:pt>
                <c:pt idx="275">
                  <c:v>101300</c:v>
                </c:pt>
                <c:pt idx="276">
                  <c:v>101300</c:v>
                </c:pt>
                <c:pt idx="277">
                  <c:v>101300</c:v>
                </c:pt>
                <c:pt idx="278">
                  <c:v>101300</c:v>
                </c:pt>
                <c:pt idx="279">
                  <c:v>101300</c:v>
                </c:pt>
                <c:pt idx="280">
                  <c:v>101300</c:v>
                </c:pt>
                <c:pt idx="281">
                  <c:v>101300</c:v>
                </c:pt>
                <c:pt idx="282">
                  <c:v>101300</c:v>
                </c:pt>
                <c:pt idx="283">
                  <c:v>101300</c:v>
                </c:pt>
                <c:pt idx="284">
                  <c:v>101300</c:v>
                </c:pt>
                <c:pt idx="285">
                  <c:v>101300</c:v>
                </c:pt>
                <c:pt idx="286">
                  <c:v>101300</c:v>
                </c:pt>
                <c:pt idx="287">
                  <c:v>101300</c:v>
                </c:pt>
                <c:pt idx="288">
                  <c:v>101300</c:v>
                </c:pt>
                <c:pt idx="289">
                  <c:v>101300</c:v>
                </c:pt>
                <c:pt idx="290">
                  <c:v>101300</c:v>
                </c:pt>
                <c:pt idx="291">
                  <c:v>101300</c:v>
                </c:pt>
                <c:pt idx="292">
                  <c:v>101300</c:v>
                </c:pt>
                <c:pt idx="293">
                  <c:v>101300</c:v>
                </c:pt>
                <c:pt idx="294">
                  <c:v>101300</c:v>
                </c:pt>
                <c:pt idx="295">
                  <c:v>101300</c:v>
                </c:pt>
                <c:pt idx="296">
                  <c:v>101300</c:v>
                </c:pt>
                <c:pt idx="297">
                  <c:v>101300</c:v>
                </c:pt>
                <c:pt idx="298">
                  <c:v>101300</c:v>
                </c:pt>
                <c:pt idx="299">
                  <c:v>101300</c:v>
                </c:pt>
                <c:pt idx="300">
                  <c:v>101300</c:v>
                </c:pt>
                <c:pt idx="301">
                  <c:v>101300</c:v>
                </c:pt>
                <c:pt idx="302">
                  <c:v>101300</c:v>
                </c:pt>
                <c:pt idx="303">
                  <c:v>101300</c:v>
                </c:pt>
                <c:pt idx="304">
                  <c:v>101300</c:v>
                </c:pt>
                <c:pt idx="305">
                  <c:v>101300</c:v>
                </c:pt>
                <c:pt idx="306">
                  <c:v>101300</c:v>
                </c:pt>
                <c:pt idx="307">
                  <c:v>101300</c:v>
                </c:pt>
                <c:pt idx="308">
                  <c:v>101300</c:v>
                </c:pt>
                <c:pt idx="309">
                  <c:v>101300</c:v>
                </c:pt>
                <c:pt idx="310">
                  <c:v>101300</c:v>
                </c:pt>
                <c:pt idx="311">
                  <c:v>101300</c:v>
                </c:pt>
                <c:pt idx="312">
                  <c:v>101300</c:v>
                </c:pt>
                <c:pt idx="313">
                  <c:v>101300</c:v>
                </c:pt>
                <c:pt idx="314">
                  <c:v>101300</c:v>
                </c:pt>
                <c:pt idx="315">
                  <c:v>101300</c:v>
                </c:pt>
                <c:pt idx="316">
                  <c:v>101300</c:v>
                </c:pt>
                <c:pt idx="317">
                  <c:v>101300</c:v>
                </c:pt>
                <c:pt idx="318">
                  <c:v>101300</c:v>
                </c:pt>
                <c:pt idx="319">
                  <c:v>101300</c:v>
                </c:pt>
                <c:pt idx="320">
                  <c:v>101300</c:v>
                </c:pt>
                <c:pt idx="321">
                  <c:v>101300</c:v>
                </c:pt>
                <c:pt idx="322">
                  <c:v>101300</c:v>
                </c:pt>
                <c:pt idx="323">
                  <c:v>101300</c:v>
                </c:pt>
                <c:pt idx="324">
                  <c:v>101300</c:v>
                </c:pt>
                <c:pt idx="325">
                  <c:v>101300</c:v>
                </c:pt>
                <c:pt idx="326">
                  <c:v>101300</c:v>
                </c:pt>
                <c:pt idx="327">
                  <c:v>101300</c:v>
                </c:pt>
                <c:pt idx="328">
                  <c:v>101300</c:v>
                </c:pt>
                <c:pt idx="329">
                  <c:v>101300</c:v>
                </c:pt>
                <c:pt idx="330">
                  <c:v>101300</c:v>
                </c:pt>
                <c:pt idx="331">
                  <c:v>101300</c:v>
                </c:pt>
                <c:pt idx="332">
                  <c:v>101300</c:v>
                </c:pt>
                <c:pt idx="333">
                  <c:v>101300</c:v>
                </c:pt>
                <c:pt idx="334">
                  <c:v>101300</c:v>
                </c:pt>
                <c:pt idx="335">
                  <c:v>101300</c:v>
                </c:pt>
                <c:pt idx="336">
                  <c:v>101300</c:v>
                </c:pt>
                <c:pt idx="337">
                  <c:v>101300</c:v>
                </c:pt>
                <c:pt idx="338">
                  <c:v>101300</c:v>
                </c:pt>
                <c:pt idx="339">
                  <c:v>101300</c:v>
                </c:pt>
                <c:pt idx="340">
                  <c:v>101300</c:v>
                </c:pt>
                <c:pt idx="341">
                  <c:v>101300</c:v>
                </c:pt>
                <c:pt idx="342">
                  <c:v>101300</c:v>
                </c:pt>
                <c:pt idx="343">
                  <c:v>101300</c:v>
                </c:pt>
                <c:pt idx="344">
                  <c:v>101300</c:v>
                </c:pt>
                <c:pt idx="345">
                  <c:v>101300</c:v>
                </c:pt>
                <c:pt idx="346">
                  <c:v>101300</c:v>
                </c:pt>
                <c:pt idx="347">
                  <c:v>101300</c:v>
                </c:pt>
                <c:pt idx="348">
                  <c:v>101300</c:v>
                </c:pt>
                <c:pt idx="349">
                  <c:v>101300</c:v>
                </c:pt>
                <c:pt idx="350">
                  <c:v>101300</c:v>
                </c:pt>
                <c:pt idx="351">
                  <c:v>101300</c:v>
                </c:pt>
                <c:pt idx="352">
                  <c:v>101300</c:v>
                </c:pt>
                <c:pt idx="353">
                  <c:v>101300</c:v>
                </c:pt>
                <c:pt idx="354">
                  <c:v>101300</c:v>
                </c:pt>
                <c:pt idx="355">
                  <c:v>101300</c:v>
                </c:pt>
                <c:pt idx="356">
                  <c:v>101300</c:v>
                </c:pt>
                <c:pt idx="357">
                  <c:v>101300</c:v>
                </c:pt>
                <c:pt idx="358">
                  <c:v>101300</c:v>
                </c:pt>
                <c:pt idx="359">
                  <c:v>101300</c:v>
                </c:pt>
                <c:pt idx="360">
                  <c:v>101300</c:v>
                </c:pt>
                <c:pt idx="361">
                  <c:v>101300</c:v>
                </c:pt>
                <c:pt idx="362">
                  <c:v>101300</c:v>
                </c:pt>
                <c:pt idx="363">
                  <c:v>101300</c:v>
                </c:pt>
                <c:pt idx="364">
                  <c:v>101300</c:v>
                </c:pt>
                <c:pt idx="365">
                  <c:v>101300</c:v>
                </c:pt>
                <c:pt idx="366">
                  <c:v>101300</c:v>
                </c:pt>
                <c:pt idx="367">
                  <c:v>101300</c:v>
                </c:pt>
                <c:pt idx="368">
                  <c:v>101300</c:v>
                </c:pt>
                <c:pt idx="369">
                  <c:v>101300</c:v>
                </c:pt>
                <c:pt idx="370">
                  <c:v>101300</c:v>
                </c:pt>
                <c:pt idx="371">
                  <c:v>101300</c:v>
                </c:pt>
                <c:pt idx="372">
                  <c:v>101300</c:v>
                </c:pt>
                <c:pt idx="373">
                  <c:v>101300</c:v>
                </c:pt>
                <c:pt idx="374">
                  <c:v>101300</c:v>
                </c:pt>
                <c:pt idx="375">
                  <c:v>101300</c:v>
                </c:pt>
                <c:pt idx="376">
                  <c:v>101300</c:v>
                </c:pt>
                <c:pt idx="377">
                  <c:v>101300</c:v>
                </c:pt>
                <c:pt idx="378">
                  <c:v>101300</c:v>
                </c:pt>
                <c:pt idx="379">
                  <c:v>101300</c:v>
                </c:pt>
                <c:pt idx="380">
                  <c:v>101300</c:v>
                </c:pt>
                <c:pt idx="381">
                  <c:v>101300</c:v>
                </c:pt>
                <c:pt idx="382">
                  <c:v>101300</c:v>
                </c:pt>
                <c:pt idx="383">
                  <c:v>101300</c:v>
                </c:pt>
                <c:pt idx="384">
                  <c:v>101300</c:v>
                </c:pt>
                <c:pt idx="385">
                  <c:v>101300</c:v>
                </c:pt>
                <c:pt idx="386">
                  <c:v>101300</c:v>
                </c:pt>
                <c:pt idx="387">
                  <c:v>101300</c:v>
                </c:pt>
                <c:pt idx="388">
                  <c:v>101300</c:v>
                </c:pt>
                <c:pt idx="389">
                  <c:v>101300</c:v>
                </c:pt>
                <c:pt idx="390">
                  <c:v>101300</c:v>
                </c:pt>
                <c:pt idx="391">
                  <c:v>101300</c:v>
                </c:pt>
                <c:pt idx="392">
                  <c:v>101300</c:v>
                </c:pt>
                <c:pt idx="393">
                  <c:v>101300</c:v>
                </c:pt>
                <c:pt idx="394">
                  <c:v>101300</c:v>
                </c:pt>
                <c:pt idx="395">
                  <c:v>101300</c:v>
                </c:pt>
                <c:pt idx="396">
                  <c:v>101300</c:v>
                </c:pt>
                <c:pt idx="397">
                  <c:v>101300</c:v>
                </c:pt>
                <c:pt idx="398">
                  <c:v>101300</c:v>
                </c:pt>
                <c:pt idx="399">
                  <c:v>101300</c:v>
                </c:pt>
                <c:pt idx="400">
                  <c:v>101300</c:v>
                </c:pt>
                <c:pt idx="401">
                  <c:v>101300</c:v>
                </c:pt>
                <c:pt idx="402">
                  <c:v>101300</c:v>
                </c:pt>
                <c:pt idx="403">
                  <c:v>101300</c:v>
                </c:pt>
                <c:pt idx="404">
                  <c:v>101300</c:v>
                </c:pt>
                <c:pt idx="405">
                  <c:v>101300</c:v>
                </c:pt>
                <c:pt idx="406">
                  <c:v>101300</c:v>
                </c:pt>
                <c:pt idx="407">
                  <c:v>101300</c:v>
                </c:pt>
                <c:pt idx="408">
                  <c:v>101300</c:v>
                </c:pt>
                <c:pt idx="409">
                  <c:v>101300</c:v>
                </c:pt>
                <c:pt idx="410">
                  <c:v>101300</c:v>
                </c:pt>
                <c:pt idx="411">
                  <c:v>101300</c:v>
                </c:pt>
                <c:pt idx="412">
                  <c:v>101300</c:v>
                </c:pt>
                <c:pt idx="413">
                  <c:v>101300</c:v>
                </c:pt>
                <c:pt idx="414">
                  <c:v>101300</c:v>
                </c:pt>
                <c:pt idx="415">
                  <c:v>101300</c:v>
                </c:pt>
                <c:pt idx="416">
                  <c:v>101300</c:v>
                </c:pt>
                <c:pt idx="417">
                  <c:v>101300</c:v>
                </c:pt>
                <c:pt idx="418">
                  <c:v>101300</c:v>
                </c:pt>
                <c:pt idx="419">
                  <c:v>101300</c:v>
                </c:pt>
                <c:pt idx="420">
                  <c:v>101300</c:v>
                </c:pt>
                <c:pt idx="421">
                  <c:v>101300</c:v>
                </c:pt>
                <c:pt idx="422">
                  <c:v>101300</c:v>
                </c:pt>
                <c:pt idx="423">
                  <c:v>101300</c:v>
                </c:pt>
                <c:pt idx="424">
                  <c:v>101300</c:v>
                </c:pt>
                <c:pt idx="425">
                  <c:v>101300</c:v>
                </c:pt>
                <c:pt idx="426">
                  <c:v>101300</c:v>
                </c:pt>
                <c:pt idx="427">
                  <c:v>101300</c:v>
                </c:pt>
                <c:pt idx="428">
                  <c:v>101300</c:v>
                </c:pt>
                <c:pt idx="429">
                  <c:v>101300</c:v>
                </c:pt>
                <c:pt idx="430">
                  <c:v>101300</c:v>
                </c:pt>
                <c:pt idx="431">
                  <c:v>101300</c:v>
                </c:pt>
                <c:pt idx="432">
                  <c:v>101300</c:v>
                </c:pt>
                <c:pt idx="433">
                  <c:v>101300</c:v>
                </c:pt>
                <c:pt idx="434">
                  <c:v>101300</c:v>
                </c:pt>
                <c:pt idx="435">
                  <c:v>101300</c:v>
                </c:pt>
                <c:pt idx="436">
                  <c:v>101300</c:v>
                </c:pt>
                <c:pt idx="437">
                  <c:v>101300</c:v>
                </c:pt>
                <c:pt idx="438">
                  <c:v>101300</c:v>
                </c:pt>
                <c:pt idx="439">
                  <c:v>101300</c:v>
                </c:pt>
                <c:pt idx="440">
                  <c:v>101300</c:v>
                </c:pt>
                <c:pt idx="441">
                  <c:v>101300</c:v>
                </c:pt>
                <c:pt idx="442">
                  <c:v>101300</c:v>
                </c:pt>
                <c:pt idx="443">
                  <c:v>101300</c:v>
                </c:pt>
                <c:pt idx="444">
                  <c:v>101300</c:v>
                </c:pt>
                <c:pt idx="445">
                  <c:v>101300</c:v>
                </c:pt>
                <c:pt idx="446">
                  <c:v>101300</c:v>
                </c:pt>
                <c:pt idx="447">
                  <c:v>101300</c:v>
                </c:pt>
                <c:pt idx="448">
                  <c:v>101300</c:v>
                </c:pt>
                <c:pt idx="449">
                  <c:v>101300</c:v>
                </c:pt>
                <c:pt idx="450">
                  <c:v>101300</c:v>
                </c:pt>
                <c:pt idx="451">
                  <c:v>101300</c:v>
                </c:pt>
                <c:pt idx="452">
                  <c:v>101300</c:v>
                </c:pt>
                <c:pt idx="453">
                  <c:v>101300</c:v>
                </c:pt>
                <c:pt idx="454">
                  <c:v>101300</c:v>
                </c:pt>
                <c:pt idx="455">
                  <c:v>101300</c:v>
                </c:pt>
                <c:pt idx="456">
                  <c:v>101300</c:v>
                </c:pt>
                <c:pt idx="457">
                  <c:v>101300</c:v>
                </c:pt>
                <c:pt idx="458">
                  <c:v>101300</c:v>
                </c:pt>
                <c:pt idx="459">
                  <c:v>101300</c:v>
                </c:pt>
                <c:pt idx="460">
                  <c:v>101300</c:v>
                </c:pt>
                <c:pt idx="461">
                  <c:v>101300</c:v>
                </c:pt>
                <c:pt idx="462">
                  <c:v>101300</c:v>
                </c:pt>
                <c:pt idx="463">
                  <c:v>101300</c:v>
                </c:pt>
                <c:pt idx="464">
                  <c:v>101300</c:v>
                </c:pt>
                <c:pt idx="465">
                  <c:v>101300</c:v>
                </c:pt>
                <c:pt idx="466">
                  <c:v>101300</c:v>
                </c:pt>
                <c:pt idx="467">
                  <c:v>101300</c:v>
                </c:pt>
                <c:pt idx="468">
                  <c:v>101300</c:v>
                </c:pt>
                <c:pt idx="469">
                  <c:v>101300</c:v>
                </c:pt>
                <c:pt idx="470">
                  <c:v>101300</c:v>
                </c:pt>
                <c:pt idx="471">
                  <c:v>101300</c:v>
                </c:pt>
                <c:pt idx="472">
                  <c:v>101300</c:v>
                </c:pt>
                <c:pt idx="473">
                  <c:v>101300</c:v>
                </c:pt>
                <c:pt idx="474">
                  <c:v>101300</c:v>
                </c:pt>
                <c:pt idx="475">
                  <c:v>101300</c:v>
                </c:pt>
                <c:pt idx="476">
                  <c:v>101300</c:v>
                </c:pt>
                <c:pt idx="477">
                  <c:v>101300</c:v>
                </c:pt>
                <c:pt idx="478">
                  <c:v>101300</c:v>
                </c:pt>
                <c:pt idx="479">
                  <c:v>101300</c:v>
                </c:pt>
                <c:pt idx="480">
                  <c:v>101300</c:v>
                </c:pt>
                <c:pt idx="481">
                  <c:v>101300</c:v>
                </c:pt>
                <c:pt idx="482">
                  <c:v>101300</c:v>
                </c:pt>
                <c:pt idx="483">
                  <c:v>101300</c:v>
                </c:pt>
                <c:pt idx="484">
                  <c:v>101300</c:v>
                </c:pt>
                <c:pt idx="485">
                  <c:v>101300</c:v>
                </c:pt>
                <c:pt idx="486">
                  <c:v>101300</c:v>
                </c:pt>
                <c:pt idx="487">
                  <c:v>101300</c:v>
                </c:pt>
                <c:pt idx="488">
                  <c:v>101300</c:v>
                </c:pt>
                <c:pt idx="489">
                  <c:v>101300</c:v>
                </c:pt>
                <c:pt idx="490">
                  <c:v>101300</c:v>
                </c:pt>
                <c:pt idx="491">
                  <c:v>101300</c:v>
                </c:pt>
                <c:pt idx="492">
                  <c:v>101300</c:v>
                </c:pt>
                <c:pt idx="493">
                  <c:v>101300</c:v>
                </c:pt>
                <c:pt idx="494">
                  <c:v>101300</c:v>
                </c:pt>
                <c:pt idx="495">
                  <c:v>101300</c:v>
                </c:pt>
                <c:pt idx="496">
                  <c:v>101300</c:v>
                </c:pt>
                <c:pt idx="497">
                  <c:v>101300</c:v>
                </c:pt>
                <c:pt idx="498">
                  <c:v>101300</c:v>
                </c:pt>
                <c:pt idx="499">
                  <c:v>101300</c:v>
                </c:pt>
                <c:pt idx="500">
                  <c:v>101300</c:v>
                </c:pt>
                <c:pt idx="501">
                  <c:v>101300</c:v>
                </c:pt>
                <c:pt idx="502">
                  <c:v>101300</c:v>
                </c:pt>
                <c:pt idx="503">
                  <c:v>101300</c:v>
                </c:pt>
                <c:pt idx="504">
                  <c:v>101300</c:v>
                </c:pt>
                <c:pt idx="505">
                  <c:v>101300</c:v>
                </c:pt>
                <c:pt idx="506">
                  <c:v>101300</c:v>
                </c:pt>
                <c:pt idx="507">
                  <c:v>101300</c:v>
                </c:pt>
                <c:pt idx="508">
                  <c:v>101300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1E4-463E-B4DC-A6EE8965D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5596104"/>
        <c:axId val="2075499144"/>
      </c:scatterChart>
      <c:valAx>
        <c:axId val="2080221832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Horizontal distance (m)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69934360"/>
        <c:crosses val="autoZero"/>
        <c:crossBetween val="midCat"/>
      </c:valAx>
      <c:valAx>
        <c:axId val="2069934360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Vertical distance (m)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" sourceLinked="0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80221832"/>
        <c:crosses val="autoZero"/>
        <c:crossBetween val="midCat"/>
      </c:valAx>
      <c:valAx>
        <c:axId val="2075499144"/>
        <c:scaling>
          <c:orientation val="minMax"/>
        </c:scaling>
        <c:delete val="0"/>
        <c:axPos val="r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Absolute Pressure</a:t>
                </a:r>
                <a:r>
                  <a:rPr lang="en-AU" baseline="0"/>
                  <a:t> (Pa)</a:t>
                </a:r>
                <a:endParaRPr lang="en-A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075596104"/>
        <c:crosses val="max"/>
        <c:crossBetween val="midCat"/>
      </c:valAx>
      <c:valAx>
        <c:axId val="2075596104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20754991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legend>
      <c:legendPos val="b"/>
      <c:overlay val="0"/>
    </c:legend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AU"/>
              <a:t>Pressure</a:t>
            </a:r>
            <a:r>
              <a:rPr lang="en-AU" baseline="0"/>
              <a:t> profile over Water thrust phase</a:t>
            </a:r>
            <a:endParaRPr lang="en-AU"/>
          </a:p>
        </c:rich>
      </c:tx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marker>
            <c:symbol val="none"/>
          </c:marker>
          <c:xVal>
            <c:numRef>
              <c:f>Thrust!$N$2:$N$509</c:f>
              <c:numCache>
                <c:formatCode>General</c:formatCode>
                <c:ptCount val="508"/>
                <c:pt idx="0">
                  <c:v>0.11667261889578036</c:v>
                </c:pt>
                <c:pt idx="1">
                  <c:v>0.11814649296931498</c:v>
                </c:pt>
                <c:pt idx="2">
                  <c:v>0.11963855332094661</c:v>
                </c:pt>
                <c:pt idx="3">
                  <c:v>0.12114890139543201</c:v>
                </c:pt>
                <c:pt idx="4">
                  <c:v>0.12267764060728663</c:v>
                </c:pt>
                <c:pt idx="5">
                  <c:v>0.12422487638751226</c:v>
                </c:pt>
                <c:pt idx="6">
                  <c:v>0.1257907162319398</c:v>
                </c:pt>
                <c:pt idx="7">
                  <c:v>0.12737526975125538</c:v>
                </c:pt>
                <c:pt idx="8">
                  <c:v>0.12897864872278128</c:v>
                </c:pt>
                <c:pt idx="9">
                  <c:v>0.13060096714408712</c:v>
                </c:pt>
                <c:pt idx="10">
                  <c:v>0.13224234128851101</c:v>
                </c:pt>
                <c:pt idx="11">
                  <c:v>0.13390288976267414</c:v>
                </c:pt>
                <c:pt idx="12">
                  <c:v>0.13558273356607689</c:v>
                </c:pt>
                <c:pt idx="13">
                  <c:v>0.13728199615286932</c:v>
                </c:pt>
                <c:pt idx="14">
                  <c:v>0.13900080349589419</c:v>
                </c:pt>
                <c:pt idx="15">
                  <c:v>0.14073928415310577</c:v>
                </c:pt>
                <c:pt idx="16">
                  <c:v>0.14249756933647306</c:v>
                </c:pt>
                <c:pt idx="17">
                  <c:v>0.14427579298348361</c:v>
                </c:pt>
                <c:pt idx="18">
                  <c:v>0.14607409183136816</c:v>
                </c:pt>
                <c:pt idx="19">
                  <c:v>0.14789260549417621</c:v>
                </c:pt>
                <c:pt idx="20">
                  <c:v>0.14973147654283753</c:v>
                </c:pt>
                <c:pt idx="21">
                  <c:v>0.15159085058835375</c:v>
                </c:pt>
                <c:pt idx="22">
                  <c:v>0.15347087636827278</c:v>
                </c:pt>
                <c:pt idx="23">
                  <c:v>0.15537170583660698</c:v>
                </c:pt>
                <c:pt idx="24">
                  <c:v>0.15729349425736625</c:v>
                </c:pt>
                <c:pt idx="25">
                  <c:v>0.15923640030188782</c:v>
                </c:pt>
                <c:pt idx="26">
                  <c:v>0.16120058615015453</c:v>
                </c:pt>
                <c:pt idx="27">
                  <c:v>0.16318621759630661</c:v>
                </c:pt>
                <c:pt idx="28">
                  <c:v>0.16519346415856362</c:v>
                </c:pt>
                <c:pt idx="29">
                  <c:v>0.16722249919378737</c:v>
                </c:pt>
                <c:pt idx="30">
                  <c:v>0.16927350001693139</c:v>
                </c:pt>
                <c:pt idx="31">
                  <c:v>0.17134664802563804</c:v>
                </c:pt>
                <c:pt idx="32">
                  <c:v>0.17344212883026133</c:v>
                </c:pt>
                <c:pt idx="33">
                  <c:v>0.17556013238961224</c:v>
                </c:pt>
                <c:pt idx="34">
                  <c:v>0.17770085315274231</c:v>
                </c:pt>
                <c:pt idx="35">
                  <c:v>0.17986449020710327</c:v>
                </c:pt>
                <c:pt idx="36">
                  <c:v>0.18205124743344278</c:v>
                </c:pt>
                <c:pt idx="37">
                  <c:v>0.18426133366782124</c:v>
                </c:pt>
                <c:pt idx="38">
                  <c:v>0.18649496287116193</c:v>
                </c:pt>
                <c:pt idx="39">
                  <c:v>0.18875235430677506</c:v>
                </c:pt>
                <c:pt idx="40">
                  <c:v>0.19103373272632759</c:v>
                </c:pt>
                <c:pt idx="41">
                  <c:v>0.19333932856476538</c:v>
                </c:pt>
                <c:pt idx="42">
                  <c:v>0.19566937814473082</c:v>
                </c:pt>
                <c:pt idx="43">
                  <c:v>0.19802412389105806</c:v>
                </c:pt>
                <c:pt idx="44">
                  <c:v>0.20040381455597417</c:v>
                </c:pt>
                <c:pt idx="45">
                  <c:v>0.20280870545567847</c:v>
                </c:pt>
                <c:pt idx="46">
                  <c:v>0.20523905871902692</c:v>
                </c:pt>
                <c:pt idx="47">
                  <c:v>0.20769514354910296</c:v>
                </c:pt>
                <c:pt idx="48">
                  <c:v>0.21017682708100721</c:v>
                </c:pt>
                <c:pt idx="49">
                  <c:v>0.21017682708100721</c:v>
                </c:pt>
                <c:pt idx="50">
                  <c:v>0.21017682708100721</c:v>
                </c:pt>
                <c:pt idx="51">
                  <c:v>0.21017682708100721</c:v>
                </c:pt>
                <c:pt idx="52">
                  <c:v>0.21017682708100721</c:v>
                </c:pt>
                <c:pt idx="53">
                  <c:v>0.21017682708100721</c:v>
                </c:pt>
                <c:pt idx="54">
                  <c:v>0.21017682708100721</c:v>
                </c:pt>
                <c:pt idx="55">
                  <c:v>0.21017682708100721</c:v>
                </c:pt>
                <c:pt idx="56">
                  <c:v>0.21017682708100721</c:v>
                </c:pt>
                <c:pt idx="57">
                  <c:v>0.21017682708100721</c:v>
                </c:pt>
                <c:pt idx="58">
                  <c:v>0.21017682708100721</c:v>
                </c:pt>
                <c:pt idx="59">
                  <c:v>0.21017682708100721</c:v>
                </c:pt>
                <c:pt idx="60">
                  <c:v>0.21017682708100721</c:v>
                </c:pt>
                <c:pt idx="61">
                  <c:v>0.21017682708100721</c:v>
                </c:pt>
                <c:pt idx="62">
                  <c:v>0.21017682708100721</c:v>
                </c:pt>
                <c:pt idx="63">
                  <c:v>0.21017682708100721</c:v>
                </c:pt>
                <c:pt idx="64">
                  <c:v>0.21017682708100721</c:v>
                </c:pt>
                <c:pt idx="65">
                  <c:v>0.21017682708100721</c:v>
                </c:pt>
                <c:pt idx="66">
                  <c:v>0.21017682708100721</c:v>
                </c:pt>
                <c:pt idx="67">
                  <c:v>0.21017682708100721</c:v>
                </c:pt>
                <c:pt idx="68">
                  <c:v>0.21017682708100721</c:v>
                </c:pt>
                <c:pt idx="69">
                  <c:v>0.21017682708100721</c:v>
                </c:pt>
                <c:pt idx="70">
                  <c:v>0.21017682708100721</c:v>
                </c:pt>
                <c:pt idx="71">
                  <c:v>0.21017682708100721</c:v>
                </c:pt>
                <c:pt idx="72">
                  <c:v>0.21017682708100721</c:v>
                </c:pt>
                <c:pt idx="73">
                  <c:v>0.21017682708100721</c:v>
                </c:pt>
                <c:pt idx="74">
                  <c:v>0.21017682708100721</c:v>
                </c:pt>
                <c:pt idx="75">
                  <c:v>0.21017682708100721</c:v>
                </c:pt>
                <c:pt idx="76">
                  <c:v>0.21017682708100721</c:v>
                </c:pt>
                <c:pt idx="77">
                  <c:v>0.21017682708100721</c:v>
                </c:pt>
                <c:pt idx="78">
                  <c:v>0.21017682708100721</c:v>
                </c:pt>
                <c:pt idx="79">
                  <c:v>0.21017682708100721</c:v>
                </c:pt>
                <c:pt idx="80">
                  <c:v>0.21017682708100721</c:v>
                </c:pt>
                <c:pt idx="81">
                  <c:v>0.21017682708100721</c:v>
                </c:pt>
                <c:pt idx="82">
                  <c:v>0.21017682708100721</c:v>
                </c:pt>
                <c:pt idx="83">
                  <c:v>0.21017682708100721</c:v>
                </c:pt>
                <c:pt idx="84">
                  <c:v>0.21017682708100721</c:v>
                </c:pt>
                <c:pt idx="85">
                  <c:v>0.21017682708100721</c:v>
                </c:pt>
                <c:pt idx="86">
                  <c:v>0.21017682708100721</c:v>
                </c:pt>
                <c:pt idx="87">
                  <c:v>0.21017682708100721</c:v>
                </c:pt>
                <c:pt idx="88">
                  <c:v>0.21017682708100721</c:v>
                </c:pt>
                <c:pt idx="89">
                  <c:v>0.21017682708100721</c:v>
                </c:pt>
                <c:pt idx="90">
                  <c:v>0.21017682708100721</c:v>
                </c:pt>
                <c:pt idx="91">
                  <c:v>0.21017682708100721</c:v>
                </c:pt>
                <c:pt idx="92">
                  <c:v>0.21017682708100721</c:v>
                </c:pt>
                <c:pt idx="93">
                  <c:v>0.21017682708100721</c:v>
                </c:pt>
                <c:pt idx="94">
                  <c:v>0.21017682708100721</c:v>
                </c:pt>
                <c:pt idx="95">
                  <c:v>0.21017682708100721</c:v>
                </c:pt>
                <c:pt idx="96">
                  <c:v>0.21017682708100721</c:v>
                </c:pt>
                <c:pt idx="97">
                  <c:v>0.21017682708100721</c:v>
                </c:pt>
                <c:pt idx="98">
                  <c:v>0.21017682708100721</c:v>
                </c:pt>
                <c:pt idx="99">
                  <c:v>0.21017682708100721</c:v>
                </c:pt>
                <c:pt idx="100">
                  <c:v>0.21017682708100721</c:v>
                </c:pt>
                <c:pt idx="101">
                  <c:v>0.21017682708100721</c:v>
                </c:pt>
                <c:pt idx="102">
                  <c:v>0.21017682708100721</c:v>
                </c:pt>
                <c:pt idx="103">
                  <c:v>0.21017682708100721</c:v>
                </c:pt>
                <c:pt idx="104">
                  <c:v>0.21017682708100721</c:v>
                </c:pt>
                <c:pt idx="105">
                  <c:v>0.21017682708100721</c:v>
                </c:pt>
                <c:pt idx="106">
                  <c:v>0.21017682708100721</c:v>
                </c:pt>
                <c:pt idx="107">
                  <c:v>0.21017682708100721</c:v>
                </c:pt>
                <c:pt idx="108">
                  <c:v>0.21017682708100721</c:v>
                </c:pt>
                <c:pt idx="109">
                  <c:v>0.21017682708100721</c:v>
                </c:pt>
                <c:pt idx="110">
                  <c:v>0.21017682708100721</c:v>
                </c:pt>
                <c:pt idx="111">
                  <c:v>0.21017682708100721</c:v>
                </c:pt>
                <c:pt idx="112">
                  <c:v>0.21017682708100721</c:v>
                </c:pt>
                <c:pt idx="113">
                  <c:v>0.21017682708100721</c:v>
                </c:pt>
                <c:pt idx="114">
                  <c:v>0.21017682708100721</c:v>
                </c:pt>
                <c:pt idx="115">
                  <c:v>0.21017682708100721</c:v>
                </c:pt>
                <c:pt idx="116">
                  <c:v>0.21017682708100721</c:v>
                </c:pt>
                <c:pt idx="117">
                  <c:v>0.21017682708100721</c:v>
                </c:pt>
                <c:pt idx="118">
                  <c:v>0.21017682708100721</c:v>
                </c:pt>
                <c:pt idx="119">
                  <c:v>0.21017682708100721</c:v>
                </c:pt>
                <c:pt idx="120">
                  <c:v>0.21017682708100721</c:v>
                </c:pt>
                <c:pt idx="121">
                  <c:v>0.21017682708100721</c:v>
                </c:pt>
                <c:pt idx="122">
                  <c:v>0.21017682708100721</c:v>
                </c:pt>
                <c:pt idx="123">
                  <c:v>0.21017682708100721</c:v>
                </c:pt>
                <c:pt idx="124">
                  <c:v>0.21017682708100721</c:v>
                </c:pt>
                <c:pt idx="125">
                  <c:v>0.21017682708100721</c:v>
                </c:pt>
                <c:pt idx="126">
                  <c:v>0.21017682708100721</c:v>
                </c:pt>
                <c:pt idx="127">
                  <c:v>0.21017682708100721</c:v>
                </c:pt>
                <c:pt idx="128">
                  <c:v>0.21017682708100721</c:v>
                </c:pt>
                <c:pt idx="129">
                  <c:v>0.21017682708100721</c:v>
                </c:pt>
                <c:pt idx="130">
                  <c:v>0.21017682708100721</c:v>
                </c:pt>
                <c:pt idx="131">
                  <c:v>0.21017682708100721</c:v>
                </c:pt>
                <c:pt idx="132">
                  <c:v>0.21017682708100721</c:v>
                </c:pt>
                <c:pt idx="133">
                  <c:v>0.21017682708100721</c:v>
                </c:pt>
                <c:pt idx="134">
                  <c:v>0.21017682708100721</c:v>
                </c:pt>
                <c:pt idx="135">
                  <c:v>0.21017682708100721</c:v>
                </c:pt>
                <c:pt idx="136">
                  <c:v>0.21017682708100721</c:v>
                </c:pt>
                <c:pt idx="137">
                  <c:v>0.21017682708100721</c:v>
                </c:pt>
                <c:pt idx="138">
                  <c:v>0.21017682708100721</c:v>
                </c:pt>
                <c:pt idx="139">
                  <c:v>0.21017682708100721</c:v>
                </c:pt>
                <c:pt idx="140">
                  <c:v>0.21017682708100721</c:v>
                </c:pt>
                <c:pt idx="141">
                  <c:v>0.21017682708100721</c:v>
                </c:pt>
                <c:pt idx="142">
                  <c:v>0.21017682708100721</c:v>
                </c:pt>
                <c:pt idx="143">
                  <c:v>0.21017682708100721</c:v>
                </c:pt>
                <c:pt idx="144">
                  <c:v>0.21017682708100721</c:v>
                </c:pt>
                <c:pt idx="145">
                  <c:v>0.21017682708100721</c:v>
                </c:pt>
                <c:pt idx="146">
                  <c:v>0.21017682708100721</c:v>
                </c:pt>
                <c:pt idx="147">
                  <c:v>0.21017682708100721</c:v>
                </c:pt>
                <c:pt idx="148">
                  <c:v>0.21017682708100721</c:v>
                </c:pt>
                <c:pt idx="149">
                  <c:v>0.21017682708100721</c:v>
                </c:pt>
                <c:pt idx="150">
                  <c:v>0.21017682708100721</c:v>
                </c:pt>
                <c:pt idx="151">
                  <c:v>0.21017682708100721</c:v>
                </c:pt>
                <c:pt idx="152">
                  <c:v>0.21017682708100721</c:v>
                </c:pt>
                <c:pt idx="153">
                  <c:v>0.21017682708100721</c:v>
                </c:pt>
                <c:pt idx="154">
                  <c:v>0.21017682708100721</c:v>
                </c:pt>
                <c:pt idx="155">
                  <c:v>0.21017682708100721</c:v>
                </c:pt>
                <c:pt idx="156">
                  <c:v>0.21017682708100721</c:v>
                </c:pt>
                <c:pt idx="157">
                  <c:v>0.21017682708100721</c:v>
                </c:pt>
                <c:pt idx="158">
                  <c:v>0.21017682708100721</c:v>
                </c:pt>
                <c:pt idx="159">
                  <c:v>0.21017682708100721</c:v>
                </c:pt>
                <c:pt idx="160">
                  <c:v>0.21017682708100721</c:v>
                </c:pt>
                <c:pt idx="161">
                  <c:v>0.21017682708100721</c:v>
                </c:pt>
                <c:pt idx="162">
                  <c:v>0.21017682708100721</c:v>
                </c:pt>
                <c:pt idx="163">
                  <c:v>0.21017682708100721</c:v>
                </c:pt>
                <c:pt idx="164">
                  <c:v>0.21017682708100721</c:v>
                </c:pt>
                <c:pt idx="165">
                  <c:v>0.21017682708100721</c:v>
                </c:pt>
                <c:pt idx="166">
                  <c:v>0.21017682708100721</c:v>
                </c:pt>
                <c:pt idx="167">
                  <c:v>0.21017682708100721</c:v>
                </c:pt>
                <c:pt idx="168">
                  <c:v>0.21017682708100721</c:v>
                </c:pt>
                <c:pt idx="169">
                  <c:v>0.21017682708100721</c:v>
                </c:pt>
                <c:pt idx="170">
                  <c:v>0.21017682708100721</c:v>
                </c:pt>
                <c:pt idx="171">
                  <c:v>0.21017682708100721</c:v>
                </c:pt>
                <c:pt idx="172">
                  <c:v>0.21017682708100721</c:v>
                </c:pt>
                <c:pt idx="173">
                  <c:v>0.21017682708100721</c:v>
                </c:pt>
                <c:pt idx="174">
                  <c:v>0.21017682708100721</c:v>
                </c:pt>
                <c:pt idx="175">
                  <c:v>0.21017682708100721</c:v>
                </c:pt>
                <c:pt idx="176">
                  <c:v>0.21017682708100721</c:v>
                </c:pt>
                <c:pt idx="177">
                  <c:v>0.21017682708100721</c:v>
                </c:pt>
                <c:pt idx="178">
                  <c:v>0.21017682708100721</c:v>
                </c:pt>
                <c:pt idx="179">
                  <c:v>0.21017682708100721</c:v>
                </c:pt>
                <c:pt idx="180">
                  <c:v>0.21017682708100721</c:v>
                </c:pt>
                <c:pt idx="181">
                  <c:v>0.21017682708100721</c:v>
                </c:pt>
                <c:pt idx="182">
                  <c:v>0.21017682708100721</c:v>
                </c:pt>
                <c:pt idx="183">
                  <c:v>0.21017682708100721</c:v>
                </c:pt>
                <c:pt idx="184">
                  <c:v>0.21017682708100721</c:v>
                </c:pt>
                <c:pt idx="185">
                  <c:v>0.21017682708100721</c:v>
                </c:pt>
                <c:pt idx="186">
                  <c:v>0.21017682708100721</c:v>
                </c:pt>
                <c:pt idx="187">
                  <c:v>0.21017682708100721</c:v>
                </c:pt>
                <c:pt idx="188">
                  <c:v>0.21017682708100721</c:v>
                </c:pt>
                <c:pt idx="189">
                  <c:v>0.21017682708100721</c:v>
                </c:pt>
                <c:pt idx="190">
                  <c:v>0.21017682708100721</c:v>
                </c:pt>
                <c:pt idx="191">
                  <c:v>0.21017682708100721</c:v>
                </c:pt>
                <c:pt idx="192">
                  <c:v>0.21017682708100721</c:v>
                </c:pt>
                <c:pt idx="193">
                  <c:v>0.21017682708100721</c:v>
                </c:pt>
                <c:pt idx="194">
                  <c:v>0.21017682708100721</c:v>
                </c:pt>
                <c:pt idx="195">
                  <c:v>0.21017682708100721</c:v>
                </c:pt>
                <c:pt idx="196">
                  <c:v>0.21017682708100721</c:v>
                </c:pt>
                <c:pt idx="197">
                  <c:v>0.21017682708100721</c:v>
                </c:pt>
                <c:pt idx="198">
                  <c:v>0.21017682708100721</c:v>
                </c:pt>
                <c:pt idx="199">
                  <c:v>0.21017682708100721</c:v>
                </c:pt>
                <c:pt idx="200">
                  <c:v>0.21017682708100721</c:v>
                </c:pt>
                <c:pt idx="201">
                  <c:v>0.21017682708100721</c:v>
                </c:pt>
                <c:pt idx="202">
                  <c:v>0.21017682708100721</c:v>
                </c:pt>
                <c:pt idx="203">
                  <c:v>0.21017682708100721</c:v>
                </c:pt>
                <c:pt idx="204">
                  <c:v>0.21017682708100721</c:v>
                </c:pt>
                <c:pt idx="205">
                  <c:v>0.21017682708100721</c:v>
                </c:pt>
                <c:pt idx="206">
                  <c:v>0.21017682708100721</c:v>
                </c:pt>
                <c:pt idx="207">
                  <c:v>0.21017682708100721</c:v>
                </c:pt>
                <c:pt idx="208">
                  <c:v>0.21017682708100721</c:v>
                </c:pt>
                <c:pt idx="209">
                  <c:v>0.21017682708100721</c:v>
                </c:pt>
                <c:pt idx="210">
                  <c:v>0.21017682708100721</c:v>
                </c:pt>
                <c:pt idx="211">
                  <c:v>0.21017682708100721</c:v>
                </c:pt>
                <c:pt idx="212">
                  <c:v>0.21017682708100721</c:v>
                </c:pt>
                <c:pt idx="213">
                  <c:v>0.21017682708100721</c:v>
                </c:pt>
                <c:pt idx="214">
                  <c:v>0.21017682708100721</c:v>
                </c:pt>
                <c:pt idx="215">
                  <c:v>0.21017682708100721</c:v>
                </c:pt>
                <c:pt idx="216">
                  <c:v>0.21017682708100721</c:v>
                </c:pt>
                <c:pt idx="217">
                  <c:v>0.21017682708100721</c:v>
                </c:pt>
                <c:pt idx="218">
                  <c:v>0.21017682708100721</c:v>
                </c:pt>
                <c:pt idx="219">
                  <c:v>0.21017682708100721</c:v>
                </c:pt>
                <c:pt idx="220">
                  <c:v>0.21017682708100721</c:v>
                </c:pt>
                <c:pt idx="221">
                  <c:v>0.21017682708100721</c:v>
                </c:pt>
                <c:pt idx="222">
                  <c:v>0.21017682708100721</c:v>
                </c:pt>
                <c:pt idx="223">
                  <c:v>0.21017682708100721</c:v>
                </c:pt>
                <c:pt idx="224">
                  <c:v>0.21017682708100721</c:v>
                </c:pt>
                <c:pt idx="225">
                  <c:v>0.21017682708100721</c:v>
                </c:pt>
                <c:pt idx="226">
                  <c:v>0.21017682708100721</c:v>
                </c:pt>
                <c:pt idx="227">
                  <c:v>0.21017682708100721</c:v>
                </c:pt>
                <c:pt idx="228">
                  <c:v>0.21017682708100721</c:v>
                </c:pt>
                <c:pt idx="229">
                  <c:v>0.21017682708100721</c:v>
                </c:pt>
                <c:pt idx="230">
                  <c:v>0.21017682708100721</c:v>
                </c:pt>
                <c:pt idx="231">
                  <c:v>0.21017682708100721</c:v>
                </c:pt>
                <c:pt idx="232">
                  <c:v>0.21017682708100721</c:v>
                </c:pt>
                <c:pt idx="233">
                  <c:v>0.21017682708100721</c:v>
                </c:pt>
                <c:pt idx="234">
                  <c:v>0.21017682708100721</c:v>
                </c:pt>
                <c:pt idx="235">
                  <c:v>0.21017682708100721</c:v>
                </c:pt>
                <c:pt idx="236">
                  <c:v>0.21017682708100721</c:v>
                </c:pt>
                <c:pt idx="237">
                  <c:v>0.21017682708100721</c:v>
                </c:pt>
                <c:pt idx="238">
                  <c:v>0.21017682708100721</c:v>
                </c:pt>
                <c:pt idx="239">
                  <c:v>0.21017682708100721</c:v>
                </c:pt>
                <c:pt idx="240">
                  <c:v>0.21017682708100721</c:v>
                </c:pt>
                <c:pt idx="241">
                  <c:v>0.21017682708100721</c:v>
                </c:pt>
                <c:pt idx="242">
                  <c:v>0.21017682708100721</c:v>
                </c:pt>
                <c:pt idx="243">
                  <c:v>0.21017682708100721</c:v>
                </c:pt>
                <c:pt idx="244">
                  <c:v>0.21017682708100721</c:v>
                </c:pt>
                <c:pt idx="245">
                  <c:v>0.21017682708100721</c:v>
                </c:pt>
                <c:pt idx="246">
                  <c:v>0.21017682708100721</c:v>
                </c:pt>
                <c:pt idx="247">
                  <c:v>0.21017682708100721</c:v>
                </c:pt>
                <c:pt idx="248">
                  <c:v>0.21017682708100721</c:v>
                </c:pt>
                <c:pt idx="249">
                  <c:v>0.21017682708100721</c:v>
                </c:pt>
                <c:pt idx="250">
                  <c:v>0.21017682708100721</c:v>
                </c:pt>
                <c:pt idx="251">
                  <c:v>0.21017682708100721</c:v>
                </c:pt>
                <c:pt idx="252">
                  <c:v>0.21017682708100721</c:v>
                </c:pt>
                <c:pt idx="253">
                  <c:v>0.21017682708100721</c:v>
                </c:pt>
                <c:pt idx="254">
                  <c:v>0.21017682708100721</c:v>
                </c:pt>
                <c:pt idx="255">
                  <c:v>0.21017682708100721</c:v>
                </c:pt>
                <c:pt idx="256">
                  <c:v>0.21017682708100721</c:v>
                </c:pt>
                <c:pt idx="257">
                  <c:v>0.21017682708100721</c:v>
                </c:pt>
                <c:pt idx="258">
                  <c:v>0.21017682708100721</c:v>
                </c:pt>
                <c:pt idx="259">
                  <c:v>0.21017682708100721</c:v>
                </c:pt>
                <c:pt idx="260">
                  <c:v>0.21017682708100721</c:v>
                </c:pt>
                <c:pt idx="261">
                  <c:v>0.21017682708100721</c:v>
                </c:pt>
                <c:pt idx="262">
                  <c:v>0.21017682708100721</c:v>
                </c:pt>
                <c:pt idx="263">
                  <c:v>0.21017682708100721</c:v>
                </c:pt>
                <c:pt idx="264">
                  <c:v>0.21017682708100721</c:v>
                </c:pt>
                <c:pt idx="265">
                  <c:v>0.21017682708100721</c:v>
                </c:pt>
                <c:pt idx="266">
                  <c:v>0.21017682708100721</c:v>
                </c:pt>
                <c:pt idx="267">
                  <c:v>0.21017682708100721</c:v>
                </c:pt>
                <c:pt idx="268">
                  <c:v>0.21017682708100721</c:v>
                </c:pt>
                <c:pt idx="269">
                  <c:v>0.21017682708100721</c:v>
                </c:pt>
                <c:pt idx="270">
                  <c:v>0.21017682708100721</c:v>
                </c:pt>
                <c:pt idx="271">
                  <c:v>0.21017682708100721</c:v>
                </c:pt>
                <c:pt idx="272">
                  <c:v>0.21017682708100721</c:v>
                </c:pt>
                <c:pt idx="273">
                  <c:v>0.21017682708100721</c:v>
                </c:pt>
                <c:pt idx="274">
                  <c:v>0.21017682708100721</c:v>
                </c:pt>
                <c:pt idx="275">
                  <c:v>0.21017682708100721</c:v>
                </c:pt>
                <c:pt idx="276">
                  <c:v>0.21017682708100721</c:v>
                </c:pt>
                <c:pt idx="277">
                  <c:v>0.21017682708100721</c:v>
                </c:pt>
                <c:pt idx="278">
                  <c:v>0.21017682708100721</c:v>
                </c:pt>
                <c:pt idx="279">
                  <c:v>0.21017682708100721</c:v>
                </c:pt>
                <c:pt idx="280">
                  <c:v>0.21017682708100721</c:v>
                </c:pt>
                <c:pt idx="281">
                  <c:v>0.21017682708100721</c:v>
                </c:pt>
                <c:pt idx="282">
                  <c:v>0.21017682708100721</c:v>
                </c:pt>
                <c:pt idx="283">
                  <c:v>0.21017682708100721</c:v>
                </c:pt>
                <c:pt idx="284">
                  <c:v>0.21017682708100721</c:v>
                </c:pt>
                <c:pt idx="285">
                  <c:v>0.21017682708100721</c:v>
                </c:pt>
                <c:pt idx="286">
                  <c:v>0.21017682708100721</c:v>
                </c:pt>
                <c:pt idx="287">
                  <c:v>0.21017682708100721</c:v>
                </c:pt>
                <c:pt idx="288">
                  <c:v>0.21017682708100721</c:v>
                </c:pt>
                <c:pt idx="289">
                  <c:v>0.21017682708100721</c:v>
                </c:pt>
                <c:pt idx="290">
                  <c:v>0.21017682708100721</c:v>
                </c:pt>
                <c:pt idx="291">
                  <c:v>0.21017682708100721</c:v>
                </c:pt>
                <c:pt idx="292">
                  <c:v>0.21017682708100721</c:v>
                </c:pt>
                <c:pt idx="293">
                  <c:v>0.21017682708100721</c:v>
                </c:pt>
                <c:pt idx="294">
                  <c:v>0.21017682708100721</c:v>
                </c:pt>
                <c:pt idx="295">
                  <c:v>0.21017682708100721</c:v>
                </c:pt>
                <c:pt idx="296">
                  <c:v>0.21017682708100721</c:v>
                </c:pt>
                <c:pt idx="297">
                  <c:v>0.21017682708100721</c:v>
                </c:pt>
                <c:pt idx="298">
                  <c:v>0.21017682708100721</c:v>
                </c:pt>
                <c:pt idx="299">
                  <c:v>0.21017682708100721</c:v>
                </c:pt>
                <c:pt idx="300">
                  <c:v>0.21017682708100721</c:v>
                </c:pt>
                <c:pt idx="301">
                  <c:v>0.21017682708100721</c:v>
                </c:pt>
                <c:pt idx="302">
                  <c:v>0.21017682708100721</c:v>
                </c:pt>
                <c:pt idx="303">
                  <c:v>0.21017682708100721</c:v>
                </c:pt>
                <c:pt idx="304">
                  <c:v>0.21017682708100721</c:v>
                </c:pt>
                <c:pt idx="305">
                  <c:v>0.21017682708100721</c:v>
                </c:pt>
                <c:pt idx="306">
                  <c:v>0.21017682708100721</c:v>
                </c:pt>
                <c:pt idx="307">
                  <c:v>0.21017682708100721</c:v>
                </c:pt>
                <c:pt idx="308">
                  <c:v>0.21017682708100721</c:v>
                </c:pt>
                <c:pt idx="309">
                  <c:v>0.21017682708100721</c:v>
                </c:pt>
                <c:pt idx="310">
                  <c:v>0.21017682708100721</c:v>
                </c:pt>
                <c:pt idx="311">
                  <c:v>0.21017682708100721</c:v>
                </c:pt>
                <c:pt idx="312">
                  <c:v>0.21017682708100721</c:v>
                </c:pt>
                <c:pt idx="313">
                  <c:v>0.21017682708100721</c:v>
                </c:pt>
                <c:pt idx="314">
                  <c:v>0.21017682708100721</c:v>
                </c:pt>
                <c:pt idx="315">
                  <c:v>0.21017682708100721</c:v>
                </c:pt>
                <c:pt idx="316">
                  <c:v>0.21017682708100721</c:v>
                </c:pt>
                <c:pt idx="317">
                  <c:v>0.21017682708100721</c:v>
                </c:pt>
                <c:pt idx="318">
                  <c:v>0.21017682708100721</c:v>
                </c:pt>
                <c:pt idx="319">
                  <c:v>0.21017682708100721</c:v>
                </c:pt>
                <c:pt idx="320">
                  <c:v>0.21017682708100721</c:v>
                </c:pt>
                <c:pt idx="321">
                  <c:v>0.21017682708100721</c:v>
                </c:pt>
                <c:pt idx="322">
                  <c:v>0.21017682708100721</c:v>
                </c:pt>
                <c:pt idx="323">
                  <c:v>0.21017682708100721</c:v>
                </c:pt>
                <c:pt idx="324">
                  <c:v>0.21017682708100721</c:v>
                </c:pt>
                <c:pt idx="325">
                  <c:v>0.21017682708100721</c:v>
                </c:pt>
                <c:pt idx="326">
                  <c:v>0.21017682708100721</c:v>
                </c:pt>
                <c:pt idx="327">
                  <c:v>0.21017682708100721</c:v>
                </c:pt>
                <c:pt idx="328">
                  <c:v>0.21017682708100721</c:v>
                </c:pt>
                <c:pt idx="329">
                  <c:v>0.21017682708100721</c:v>
                </c:pt>
                <c:pt idx="330">
                  <c:v>0.21017682708100721</c:v>
                </c:pt>
                <c:pt idx="331">
                  <c:v>0.21017682708100721</c:v>
                </c:pt>
                <c:pt idx="332">
                  <c:v>0.21017682708100721</c:v>
                </c:pt>
                <c:pt idx="333">
                  <c:v>0.21017682708100721</c:v>
                </c:pt>
                <c:pt idx="334">
                  <c:v>0.21017682708100721</c:v>
                </c:pt>
                <c:pt idx="335">
                  <c:v>0.21017682708100721</c:v>
                </c:pt>
                <c:pt idx="336">
                  <c:v>0.21017682708100721</c:v>
                </c:pt>
                <c:pt idx="337">
                  <c:v>0.21017682708100721</c:v>
                </c:pt>
                <c:pt idx="338">
                  <c:v>0.21017682708100721</c:v>
                </c:pt>
                <c:pt idx="339">
                  <c:v>0.21017682708100721</c:v>
                </c:pt>
                <c:pt idx="340">
                  <c:v>0.21017682708100721</c:v>
                </c:pt>
                <c:pt idx="341">
                  <c:v>0.21017682708100721</c:v>
                </c:pt>
                <c:pt idx="342">
                  <c:v>0.21017682708100721</c:v>
                </c:pt>
                <c:pt idx="343">
                  <c:v>0.21017682708100721</c:v>
                </c:pt>
                <c:pt idx="344">
                  <c:v>0.21017682708100721</c:v>
                </c:pt>
                <c:pt idx="345">
                  <c:v>0.21017682708100721</c:v>
                </c:pt>
                <c:pt idx="346">
                  <c:v>0.21017682708100721</c:v>
                </c:pt>
                <c:pt idx="347">
                  <c:v>0.21017682708100721</c:v>
                </c:pt>
                <c:pt idx="348">
                  <c:v>0.21017682708100721</c:v>
                </c:pt>
                <c:pt idx="349">
                  <c:v>0.21017682708100721</c:v>
                </c:pt>
                <c:pt idx="350">
                  <c:v>0.21017682708100721</c:v>
                </c:pt>
                <c:pt idx="351">
                  <c:v>0.21017682708100721</c:v>
                </c:pt>
                <c:pt idx="352">
                  <c:v>0.21017682708100721</c:v>
                </c:pt>
                <c:pt idx="353">
                  <c:v>0.21017682708100721</c:v>
                </c:pt>
                <c:pt idx="354">
                  <c:v>0.21017682708100721</c:v>
                </c:pt>
                <c:pt idx="355">
                  <c:v>0.21017682708100721</c:v>
                </c:pt>
                <c:pt idx="356">
                  <c:v>0.21017682708100721</c:v>
                </c:pt>
                <c:pt idx="357">
                  <c:v>0.21017682708100721</c:v>
                </c:pt>
                <c:pt idx="358">
                  <c:v>0.21017682708100721</c:v>
                </c:pt>
                <c:pt idx="359">
                  <c:v>0.21017682708100721</c:v>
                </c:pt>
                <c:pt idx="360">
                  <c:v>0.21017682708100721</c:v>
                </c:pt>
                <c:pt idx="361">
                  <c:v>0.21017682708100721</c:v>
                </c:pt>
                <c:pt idx="362">
                  <c:v>0.21017682708100721</c:v>
                </c:pt>
                <c:pt idx="363">
                  <c:v>0.21017682708100721</c:v>
                </c:pt>
                <c:pt idx="364">
                  <c:v>0.21017682708100721</c:v>
                </c:pt>
                <c:pt idx="365">
                  <c:v>0.21017682708100721</c:v>
                </c:pt>
                <c:pt idx="366">
                  <c:v>0.21017682708100721</c:v>
                </c:pt>
                <c:pt idx="367">
                  <c:v>0.21017682708100721</c:v>
                </c:pt>
                <c:pt idx="368">
                  <c:v>0.21017682708100721</c:v>
                </c:pt>
                <c:pt idx="369">
                  <c:v>0.21017682708100721</c:v>
                </c:pt>
                <c:pt idx="370">
                  <c:v>0.21017682708100721</c:v>
                </c:pt>
                <c:pt idx="371">
                  <c:v>0.21017682708100721</c:v>
                </c:pt>
                <c:pt idx="372">
                  <c:v>0.21017682708100721</c:v>
                </c:pt>
                <c:pt idx="373">
                  <c:v>0.21017682708100721</c:v>
                </c:pt>
                <c:pt idx="374">
                  <c:v>0.21017682708100721</c:v>
                </c:pt>
                <c:pt idx="375">
                  <c:v>0.21017682708100721</c:v>
                </c:pt>
                <c:pt idx="376">
                  <c:v>0.21017682708100721</c:v>
                </c:pt>
                <c:pt idx="377">
                  <c:v>0.21017682708100721</c:v>
                </c:pt>
                <c:pt idx="378">
                  <c:v>0.21017682708100721</c:v>
                </c:pt>
                <c:pt idx="379">
                  <c:v>0.21017682708100721</c:v>
                </c:pt>
                <c:pt idx="380">
                  <c:v>0.21017682708100721</c:v>
                </c:pt>
                <c:pt idx="381">
                  <c:v>0.21017682708100721</c:v>
                </c:pt>
                <c:pt idx="382">
                  <c:v>0.21017682708100721</c:v>
                </c:pt>
                <c:pt idx="383">
                  <c:v>0.21017682708100721</c:v>
                </c:pt>
                <c:pt idx="384">
                  <c:v>0.21017682708100721</c:v>
                </c:pt>
                <c:pt idx="385">
                  <c:v>0.21017682708100721</c:v>
                </c:pt>
                <c:pt idx="386">
                  <c:v>0.21017682708100721</c:v>
                </c:pt>
                <c:pt idx="387">
                  <c:v>0.21017682708100721</c:v>
                </c:pt>
                <c:pt idx="388">
                  <c:v>0.21017682708100721</c:v>
                </c:pt>
                <c:pt idx="389">
                  <c:v>0.21017682708100721</c:v>
                </c:pt>
                <c:pt idx="390">
                  <c:v>0.21017682708100721</c:v>
                </c:pt>
                <c:pt idx="391">
                  <c:v>0.21017682708100721</c:v>
                </c:pt>
                <c:pt idx="392">
                  <c:v>0.21017682708100721</c:v>
                </c:pt>
                <c:pt idx="393">
                  <c:v>0.21017682708100721</c:v>
                </c:pt>
                <c:pt idx="394">
                  <c:v>0.21017682708100721</c:v>
                </c:pt>
                <c:pt idx="395">
                  <c:v>0.21017682708100721</c:v>
                </c:pt>
                <c:pt idx="396">
                  <c:v>0.21017682708100721</c:v>
                </c:pt>
                <c:pt idx="397">
                  <c:v>0.21017682708100721</c:v>
                </c:pt>
                <c:pt idx="398">
                  <c:v>0.21017682708100721</c:v>
                </c:pt>
                <c:pt idx="399">
                  <c:v>0.21017682708100721</c:v>
                </c:pt>
                <c:pt idx="400">
                  <c:v>0.21017682708100721</c:v>
                </c:pt>
                <c:pt idx="401">
                  <c:v>0.21017682708100721</c:v>
                </c:pt>
                <c:pt idx="402">
                  <c:v>0.21017682708100721</c:v>
                </c:pt>
                <c:pt idx="403">
                  <c:v>0.21017682708100721</c:v>
                </c:pt>
                <c:pt idx="404">
                  <c:v>0.21017682708100721</c:v>
                </c:pt>
                <c:pt idx="405">
                  <c:v>0.21017682708100721</c:v>
                </c:pt>
                <c:pt idx="406">
                  <c:v>0.21017682708100721</c:v>
                </c:pt>
                <c:pt idx="407">
                  <c:v>0.21017682708100721</c:v>
                </c:pt>
                <c:pt idx="408">
                  <c:v>0.21017682708100721</c:v>
                </c:pt>
                <c:pt idx="409">
                  <c:v>0.21017682708100721</c:v>
                </c:pt>
                <c:pt idx="410">
                  <c:v>0.21017682708100721</c:v>
                </c:pt>
                <c:pt idx="411">
                  <c:v>0.21017682708100721</c:v>
                </c:pt>
                <c:pt idx="412">
                  <c:v>0.21017682708100721</c:v>
                </c:pt>
                <c:pt idx="413">
                  <c:v>0.21017682708100721</c:v>
                </c:pt>
                <c:pt idx="414">
                  <c:v>0.21017682708100721</c:v>
                </c:pt>
                <c:pt idx="415">
                  <c:v>0.21017682708100721</c:v>
                </c:pt>
                <c:pt idx="416">
                  <c:v>0.21017682708100721</c:v>
                </c:pt>
                <c:pt idx="417">
                  <c:v>0.21017682708100721</c:v>
                </c:pt>
                <c:pt idx="418">
                  <c:v>0.21017682708100721</c:v>
                </c:pt>
                <c:pt idx="419">
                  <c:v>0.21017682708100721</c:v>
                </c:pt>
                <c:pt idx="420">
                  <c:v>0.21017682708100721</c:v>
                </c:pt>
                <c:pt idx="421">
                  <c:v>0.21017682708100721</c:v>
                </c:pt>
                <c:pt idx="422">
                  <c:v>0.21017682708100721</c:v>
                </c:pt>
                <c:pt idx="423">
                  <c:v>0.21017682708100721</c:v>
                </c:pt>
                <c:pt idx="424">
                  <c:v>0.21017682708100721</c:v>
                </c:pt>
                <c:pt idx="425">
                  <c:v>0.21017682708100721</c:v>
                </c:pt>
                <c:pt idx="426">
                  <c:v>0.21017682708100721</c:v>
                </c:pt>
                <c:pt idx="427">
                  <c:v>0.21017682708100721</c:v>
                </c:pt>
                <c:pt idx="428">
                  <c:v>0.21017682708100721</c:v>
                </c:pt>
                <c:pt idx="429">
                  <c:v>0.21017682708100721</c:v>
                </c:pt>
                <c:pt idx="430">
                  <c:v>0.21017682708100721</c:v>
                </c:pt>
                <c:pt idx="431">
                  <c:v>0.21017682708100721</c:v>
                </c:pt>
                <c:pt idx="432">
                  <c:v>0.21017682708100721</c:v>
                </c:pt>
                <c:pt idx="433">
                  <c:v>0.21017682708100721</c:v>
                </c:pt>
                <c:pt idx="434">
                  <c:v>0.21017682708100721</c:v>
                </c:pt>
                <c:pt idx="435">
                  <c:v>0.21017682708100721</c:v>
                </c:pt>
                <c:pt idx="436">
                  <c:v>0.21017682708100721</c:v>
                </c:pt>
                <c:pt idx="437">
                  <c:v>0.21017682708100721</c:v>
                </c:pt>
                <c:pt idx="438">
                  <c:v>0.21017682708100721</c:v>
                </c:pt>
                <c:pt idx="439">
                  <c:v>0.21017682708100721</c:v>
                </c:pt>
                <c:pt idx="440">
                  <c:v>0.21017682708100721</c:v>
                </c:pt>
                <c:pt idx="441">
                  <c:v>0.21017682708100721</c:v>
                </c:pt>
                <c:pt idx="442">
                  <c:v>0.21017682708100721</c:v>
                </c:pt>
                <c:pt idx="443">
                  <c:v>0.21017682708100721</c:v>
                </c:pt>
                <c:pt idx="444">
                  <c:v>0.21017682708100721</c:v>
                </c:pt>
                <c:pt idx="445">
                  <c:v>0.21017682708100721</c:v>
                </c:pt>
                <c:pt idx="446">
                  <c:v>0.21017682708100721</c:v>
                </c:pt>
                <c:pt idx="447">
                  <c:v>0.21017682708100721</c:v>
                </c:pt>
                <c:pt idx="448">
                  <c:v>0.21017682708100721</c:v>
                </c:pt>
                <c:pt idx="449">
                  <c:v>0.21017682708100721</c:v>
                </c:pt>
                <c:pt idx="450">
                  <c:v>0.21017682708100721</c:v>
                </c:pt>
                <c:pt idx="451">
                  <c:v>0.21017682708100721</c:v>
                </c:pt>
                <c:pt idx="452">
                  <c:v>0.21017682708100721</c:v>
                </c:pt>
                <c:pt idx="453">
                  <c:v>0.21017682708100721</c:v>
                </c:pt>
                <c:pt idx="454">
                  <c:v>0.21017682708100721</c:v>
                </c:pt>
                <c:pt idx="455">
                  <c:v>0.21017682708100721</c:v>
                </c:pt>
                <c:pt idx="456">
                  <c:v>0.21017682708100721</c:v>
                </c:pt>
                <c:pt idx="457">
                  <c:v>0.21017682708100721</c:v>
                </c:pt>
                <c:pt idx="458">
                  <c:v>0.21017682708100721</c:v>
                </c:pt>
                <c:pt idx="459">
                  <c:v>0.21017682708100721</c:v>
                </c:pt>
                <c:pt idx="460">
                  <c:v>0.21017682708100721</c:v>
                </c:pt>
                <c:pt idx="461">
                  <c:v>0.21017682708100721</c:v>
                </c:pt>
                <c:pt idx="462">
                  <c:v>0.21017682708100721</c:v>
                </c:pt>
                <c:pt idx="463">
                  <c:v>0.21017682708100721</c:v>
                </c:pt>
                <c:pt idx="464">
                  <c:v>0.21017682708100721</c:v>
                </c:pt>
                <c:pt idx="465">
                  <c:v>0.21017682708100721</c:v>
                </c:pt>
                <c:pt idx="466">
                  <c:v>0.21017682708100721</c:v>
                </c:pt>
                <c:pt idx="467">
                  <c:v>0.21017682708100721</c:v>
                </c:pt>
                <c:pt idx="468">
                  <c:v>0.21017682708100721</c:v>
                </c:pt>
                <c:pt idx="469">
                  <c:v>0.21017682708100721</c:v>
                </c:pt>
                <c:pt idx="470">
                  <c:v>0.21017682708100721</c:v>
                </c:pt>
                <c:pt idx="471">
                  <c:v>0.21017682708100721</c:v>
                </c:pt>
                <c:pt idx="472">
                  <c:v>0.21017682708100721</c:v>
                </c:pt>
                <c:pt idx="473">
                  <c:v>0.21017682708100721</c:v>
                </c:pt>
                <c:pt idx="474">
                  <c:v>0.21017682708100721</c:v>
                </c:pt>
                <c:pt idx="475">
                  <c:v>0.21017682708100721</c:v>
                </c:pt>
                <c:pt idx="476">
                  <c:v>0.21017682708100721</c:v>
                </c:pt>
                <c:pt idx="477">
                  <c:v>0.21017682708100721</c:v>
                </c:pt>
                <c:pt idx="478">
                  <c:v>0.21017682708100721</c:v>
                </c:pt>
                <c:pt idx="479">
                  <c:v>0.21017682708100721</c:v>
                </c:pt>
                <c:pt idx="480">
                  <c:v>0.21017682708100721</c:v>
                </c:pt>
                <c:pt idx="481">
                  <c:v>0.21017682708100721</c:v>
                </c:pt>
                <c:pt idx="482">
                  <c:v>0.21017682708100721</c:v>
                </c:pt>
                <c:pt idx="483">
                  <c:v>0.21017682708100721</c:v>
                </c:pt>
                <c:pt idx="484">
                  <c:v>0.21017682708100721</c:v>
                </c:pt>
                <c:pt idx="485">
                  <c:v>0.21017682708100721</c:v>
                </c:pt>
                <c:pt idx="486">
                  <c:v>0.21017682708100721</c:v>
                </c:pt>
                <c:pt idx="487">
                  <c:v>0.21017682708100721</c:v>
                </c:pt>
                <c:pt idx="488">
                  <c:v>0.21017682708100721</c:v>
                </c:pt>
                <c:pt idx="489">
                  <c:v>0.21017682708100721</c:v>
                </c:pt>
                <c:pt idx="490">
                  <c:v>0.21017682708100721</c:v>
                </c:pt>
                <c:pt idx="491">
                  <c:v>0.21017682708100721</c:v>
                </c:pt>
                <c:pt idx="492">
                  <c:v>0.21017682708100721</c:v>
                </c:pt>
                <c:pt idx="493">
                  <c:v>0.21017682708100721</c:v>
                </c:pt>
                <c:pt idx="494">
                  <c:v>0.21017682708100721</c:v>
                </c:pt>
                <c:pt idx="495">
                  <c:v>0.21017682708100721</c:v>
                </c:pt>
                <c:pt idx="496">
                  <c:v>0.21017682708100721</c:v>
                </c:pt>
                <c:pt idx="497">
                  <c:v>0.21017682708100721</c:v>
                </c:pt>
                <c:pt idx="498">
                  <c:v>0.21017682708100721</c:v>
                </c:pt>
                <c:pt idx="499">
                  <c:v>0.21017682708100721</c:v>
                </c:pt>
                <c:pt idx="500">
                  <c:v>0.21017682708100721</c:v>
                </c:pt>
                <c:pt idx="501">
                  <c:v>0.21017682708100721</c:v>
                </c:pt>
                <c:pt idx="502">
                  <c:v>0.21017682708100721</c:v>
                </c:pt>
                <c:pt idx="503">
                  <c:v>0.21017682708100721</c:v>
                </c:pt>
                <c:pt idx="504">
                  <c:v>0.21017682708100721</c:v>
                </c:pt>
                <c:pt idx="505">
                  <c:v>0.21017682708100721</c:v>
                </c:pt>
                <c:pt idx="506">
                  <c:v>0.21017682708100721</c:v>
                </c:pt>
                <c:pt idx="507">
                  <c:v>0.21017682708100721</c:v>
                </c:pt>
              </c:numCache>
            </c:numRef>
          </c:xVal>
          <c:yVal>
            <c:numRef>
              <c:f>Thrust!$G$2:$G$509</c:f>
              <c:numCache>
                <c:formatCode>0.00</c:formatCode>
                <c:ptCount val="508"/>
                <c:pt idx="0" formatCode="General">
                  <c:v>514985.45963867474</c:v>
                </c:pt>
                <c:pt idx="1">
                  <c:v>513554.1143746383</c:v>
                </c:pt>
                <c:pt idx="2">
                  <c:v>512132.03620280384</c:v>
                </c:pt>
                <c:pt idx="3">
                  <c:v>510719.13278037566</c:v>
                </c:pt>
                <c:pt idx="4">
                  <c:v>509315.3130064818</c:v>
                </c:pt>
                <c:pt idx="5">
                  <c:v>507920.48700117384</c:v>
                </c:pt>
                <c:pt idx="6">
                  <c:v>506534.56608485454</c:v>
                </c:pt>
                <c:pt idx="7">
                  <c:v>505157.46275812207</c:v>
                </c:pt>
                <c:pt idx="8">
                  <c:v>503789.09068202204</c:v>
                </c:pt>
                <c:pt idx="9">
                  <c:v>502429.36465869617</c:v>
                </c:pt>
                <c:pt idx="10">
                  <c:v>501078.20061242033</c:v>
                </c:pt>
                <c:pt idx="11">
                  <c:v>499735.51557102142</c:v>
                </c:pt>
                <c:pt idx="12">
                  <c:v>498401.22764766397</c:v>
                </c:pt>
                <c:pt idx="13">
                  <c:v>497075.25602299947</c:v>
                </c:pt>
                <c:pt idx="14">
                  <c:v>495757.5209276682</c:v>
                </c:pt>
                <c:pt idx="15">
                  <c:v>494447.943625146</c:v>
                </c:pt>
                <c:pt idx="16">
                  <c:v>493146.44639492984</c:v>
                </c:pt>
                <c:pt idx="17">
                  <c:v>491852.95251605078</c:v>
                </c:pt>
                <c:pt idx="18">
                  <c:v>490567.38625091006</c:v>
                </c:pt>
                <c:pt idx="19">
                  <c:v>489289.67282942944</c:v>
                </c:pt>
                <c:pt idx="20">
                  <c:v>488019.73843350948</c:v>
                </c:pt>
                <c:pt idx="21">
                  <c:v>486757.51018178707</c:v>
                </c:pt>
                <c:pt idx="22">
                  <c:v>485502.91611468774</c:v>
                </c:pt>
                <c:pt idx="23">
                  <c:v>484255.88517976523</c:v>
                </c:pt>
                <c:pt idx="24">
                  <c:v>483016.34721732006</c:v>
                </c:pt>
                <c:pt idx="25">
                  <c:v>481784.23294629413</c:v>
                </c:pt>
                <c:pt idx="26">
                  <c:v>480559.47395043349</c:v>
                </c:pt>
                <c:pt idx="27">
                  <c:v>479342.00266471185</c:v>
                </c:pt>
                <c:pt idx="28">
                  <c:v>478131.75236201211</c:v>
                </c:pt>
                <c:pt idx="29">
                  <c:v>476928.65714005841</c:v>
                </c:pt>
                <c:pt idx="30">
                  <c:v>475732.65190859284</c:v>
                </c:pt>
                <c:pt idx="31">
                  <c:v>474543.6723767927</c:v>
                </c:pt>
                <c:pt idx="32">
                  <c:v>473361.65504092223</c:v>
                </c:pt>
                <c:pt idx="33">
                  <c:v>472186.53717221372</c:v>
                </c:pt>
                <c:pt idx="34">
                  <c:v>471018.25680497388</c:v>
                </c:pt>
                <c:pt idx="35">
                  <c:v>469856.75272490858</c:v>
                </c:pt>
                <c:pt idx="36">
                  <c:v>468701.96445766446</c:v>
                </c:pt>
                <c:pt idx="37">
                  <c:v>467553.83225757914</c:v>
                </c:pt>
                <c:pt idx="38">
                  <c:v>466412.29709663801</c:v>
                </c:pt>
                <c:pt idx="39">
                  <c:v>465277.30065363279</c:v>
                </c:pt>
                <c:pt idx="40">
                  <c:v>464148.78530351666</c:v>
                </c:pt>
                <c:pt idx="41">
                  <c:v>463026.69410695281</c:v>
                </c:pt>
                <c:pt idx="42">
                  <c:v>461910.97080005117</c:v>
                </c:pt>
                <c:pt idx="43">
                  <c:v>460801.55978429137</c:v>
                </c:pt>
                <c:pt idx="44">
                  <c:v>459698.4061166243</c:v>
                </c:pt>
                <c:pt idx="45">
                  <c:v>458601.45549975446</c:v>
                </c:pt>
                <c:pt idx="46">
                  <c:v>457510.65427259187</c:v>
                </c:pt>
                <c:pt idx="47">
                  <c:v>456425.949400877</c:v>
                </c:pt>
                <c:pt idx="48">
                  <c:v>101300</c:v>
                </c:pt>
                <c:pt idx="49">
                  <c:v>101300</c:v>
                </c:pt>
                <c:pt idx="50">
                  <c:v>101300</c:v>
                </c:pt>
                <c:pt idx="51">
                  <c:v>101300</c:v>
                </c:pt>
                <c:pt idx="52">
                  <c:v>101300</c:v>
                </c:pt>
                <c:pt idx="53">
                  <c:v>101300</c:v>
                </c:pt>
                <c:pt idx="54">
                  <c:v>101300</c:v>
                </c:pt>
                <c:pt idx="55">
                  <c:v>101300</c:v>
                </c:pt>
                <c:pt idx="56">
                  <c:v>101300</c:v>
                </c:pt>
                <c:pt idx="57">
                  <c:v>101300</c:v>
                </c:pt>
                <c:pt idx="58">
                  <c:v>101300</c:v>
                </c:pt>
                <c:pt idx="59">
                  <c:v>101300</c:v>
                </c:pt>
                <c:pt idx="60">
                  <c:v>101300</c:v>
                </c:pt>
                <c:pt idx="61">
                  <c:v>101300</c:v>
                </c:pt>
                <c:pt idx="62">
                  <c:v>101300</c:v>
                </c:pt>
                <c:pt idx="63">
                  <c:v>101300</c:v>
                </c:pt>
                <c:pt idx="64">
                  <c:v>101300</c:v>
                </c:pt>
                <c:pt idx="65">
                  <c:v>101300</c:v>
                </c:pt>
                <c:pt idx="66">
                  <c:v>101300</c:v>
                </c:pt>
                <c:pt idx="67">
                  <c:v>101300</c:v>
                </c:pt>
                <c:pt idx="68">
                  <c:v>101300</c:v>
                </c:pt>
                <c:pt idx="69">
                  <c:v>101300</c:v>
                </c:pt>
                <c:pt idx="70">
                  <c:v>101300</c:v>
                </c:pt>
                <c:pt idx="71">
                  <c:v>101300</c:v>
                </c:pt>
                <c:pt idx="72">
                  <c:v>101300</c:v>
                </c:pt>
                <c:pt idx="73">
                  <c:v>101300</c:v>
                </c:pt>
                <c:pt idx="74">
                  <c:v>101300</c:v>
                </c:pt>
                <c:pt idx="75">
                  <c:v>101300</c:v>
                </c:pt>
                <c:pt idx="76">
                  <c:v>101300</c:v>
                </c:pt>
                <c:pt idx="77">
                  <c:v>101300</c:v>
                </c:pt>
                <c:pt idx="78">
                  <c:v>101300</c:v>
                </c:pt>
                <c:pt idx="79">
                  <c:v>101300</c:v>
                </c:pt>
                <c:pt idx="80">
                  <c:v>101300</c:v>
                </c:pt>
                <c:pt idx="81">
                  <c:v>101300</c:v>
                </c:pt>
                <c:pt idx="82">
                  <c:v>101300</c:v>
                </c:pt>
                <c:pt idx="83">
                  <c:v>101300</c:v>
                </c:pt>
                <c:pt idx="84">
                  <c:v>101300</c:v>
                </c:pt>
                <c:pt idx="85">
                  <c:v>101300</c:v>
                </c:pt>
                <c:pt idx="86">
                  <c:v>101300</c:v>
                </c:pt>
                <c:pt idx="87">
                  <c:v>101300</c:v>
                </c:pt>
                <c:pt idx="88">
                  <c:v>101300</c:v>
                </c:pt>
                <c:pt idx="89">
                  <c:v>101300</c:v>
                </c:pt>
                <c:pt idx="90">
                  <c:v>101300</c:v>
                </c:pt>
                <c:pt idx="91">
                  <c:v>101300</c:v>
                </c:pt>
                <c:pt idx="92">
                  <c:v>101300</c:v>
                </c:pt>
                <c:pt idx="93">
                  <c:v>101300</c:v>
                </c:pt>
                <c:pt idx="94">
                  <c:v>101300</c:v>
                </c:pt>
                <c:pt idx="95">
                  <c:v>101300</c:v>
                </c:pt>
                <c:pt idx="96">
                  <c:v>101300</c:v>
                </c:pt>
                <c:pt idx="97">
                  <c:v>101300</c:v>
                </c:pt>
                <c:pt idx="98">
                  <c:v>101300</c:v>
                </c:pt>
                <c:pt idx="99">
                  <c:v>101300</c:v>
                </c:pt>
                <c:pt idx="100">
                  <c:v>101300</c:v>
                </c:pt>
                <c:pt idx="101">
                  <c:v>101300</c:v>
                </c:pt>
                <c:pt idx="102">
                  <c:v>101300</c:v>
                </c:pt>
                <c:pt idx="103">
                  <c:v>101300</c:v>
                </c:pt>
                <c:pt idx="104">
                  <c:v>101300</c:v>
                </c:pt>
                <c:pt idx="105">
                  <c:v>101300</c:v>
                </c:pt>
                <c:pt idx="106">
                  <c:v>101300</c:v>
                </c:pt>
                <c:pt idx="107">
                  <c:v>101300</c:v>
                </c:pt>
                <c:pt idx="108">
                  <c:v>101300</c:v>
                </c:pt>
                <c:pt idx="109">
                  <c:v>101300</c:v>
                </c:pt>
                <c:pt idx="110">
                  <c:v>101300</c:v>
                </c:pt>
                <c:pt idx="111">
                  <c:v>101300</c:v>
                </c:pt>
                <c:pt idx="112">
                  <c:v>101300</c:v>
                </c:pt>
                <c:pt idx="113">
                  <c:v>101300</c:v>
                </c:pt>
                <c:pt idx="114">
                  <c:v>101300</c:v>
                </c:pt>
                <c:pt idx="115">
                  <c:v>101300</c:v>
                </c:pt>
                <c:pt idx="116">
                  <c:v>101300</c:v>
                </c:pt>
                <c:pt idx="117">
                  <c:v>101300</c:v>
                </c:pt>
                <c:pt idx="118">
                  <c:v>101300</c:v>
                </c:pt>
                <c:pt idx="119">
                  <c:v>101300</c:v>
                </c:pt>
                <c:pt idx="120">
                  <c:v>101300</c:v>
                </c:pt>
                <c:pt idx="121">
                  <c:v>101300</c:v>
                </c:pt>
                <c:pt idx="122">
                  <c:v>101300</c:v>
                </c:pt>
                <c:pt idx="123">
                  <c:v>101300</c:v>
                </c:pt>
                <c:pt idx="124">
                  <c:v>101300</c:v>
                </c:pt>
                <c:pt idx="125">
                  <c:v>101300</c:v>
                </c:pt>
                <c:pt idx="126">
                  <c:v>101300</c:v>
                </c:pt>
                <c:pt idx="127">
                  <c:v>101300</c:v>
                </c:pt>
                <c:pt idx="128">
                  <c:v>101300</c:v>
                </c:pt>
                <c:pt idx="129">
                  <c:v>101300</c:v>
                </c:pt>
                <c:pt idx="130">
                  <c:v>101300</c:v>
                </c:pt>
                <c:pt idx="131">
                  <c:v>101300</c:v>
                </c:pt>
                <c:pt idx="132">
                  <c:v>101300</c:v>
                </c:pt>
                <c:pt idx="133">
                  <c:v>101300</c:v>
                </c:pt>
                <c:pt idx="134">
                  <c:v>101300</c:v>
                </c:pt>
                <c:pt idx="135">
                  <c:v>101300</c:v>
                </c:pt>
                <c:pt idx="136">
                  <c:v>101300</c:v>
                </c:pt>
                <c:pt idx="137">
                  <c:v>101300</c:v>
                </c:pt>
                <c:pt idx="138">
                  <c:v>101300</c:v>
                </c:pt>
                <c:pt idx="139">
                  <c:v>101300</c:v>
                </c:pt>
                <c:pt idx="140">
                  <c:v>101300</c:v>
                </c:pt>
                <c:pt idx="141">
                  <c:v>101300</c:v>
                </c:pt>
                <c:pt idx="142">
                  <c:v>101300</c:v>
                </c:pt>
                <c:pt idx="143">
                  <c:v>101300</c:v>
                </c:pt>
                <c:pt idx="144">
                  <c:v>101300</c:v>
                </c:pt>
                <c:pt idx="145">
                  <c:v>101300</c:v>
                </c:pt>
                <c:pt idx="146">
                  <c:v>101300</c:v>
                </c:pt>
                <c:pt idx="147">
                  <c:v>101300</c:v>
                </c:pt>
                <c:pt idx="148">
                  <c:v>101300</c:v>
                </c:pt>
                <c:pt idx="149">
                  <c:v>101300</c:v>
                </c:pt>
                <c:pt idx="150">
                  <c:v>101300</c:v>
                </c:pt>
                <c:pt idx="151">
                  <c:v>101300</c:v>
                </c:pt>
                <c:pt idx="152">
                  <c:v>101300</c:v>
                </c:pt>
                <c:pt idx="153">
                  <c:v>101300</c:v>
                </c:pt>
                <c:pt idx="154">
                  <c:v>101300</c:v>
                </c:pt>
                <c:pt idx="155">
                  <c:v>101300</c:v>
                </c:pt>
                <c:pt idx="156">
                  <c:v>101300</c:v>
                </c:pt>
                <c:pt idx="157">
                  <c:v>101300</c:v>
                </c:pt>
                <c:pt idx="158">
                  <c:v>101300</c:v>
                </c:pt>
                <c:pt idx="159">
                  <c:v>101300</c:v>
                </c:pt>
                <c:pt idx="160">
                  <c:v>101300</c:v>
                </c:pt>
                <c:pt idx="161">
                  <c:v>101300</c:v>
                </c:pt>
                <c:pt idx="162">
                  <c:v>101300</c:v>
                </c:pt>
                <c:pt idx="163">
                  <c:v>101300</c:v>
                </c:pt>
                <c:pt idx="164">
                  <c:v>101300</c:v>
                </c:pt>
                <c:pt idx="165">
                  <c:v>101300</c:v>
                </c:pt>
                <c:pt idx="166">
                  <c:v>101300</c:v>
                </c:pt>
                <c:pt idx="167">
                  <c:v>101300</c:v>
                </c:pt>
                <c:pt idx="168">
                  <c:v>101300</c:v>
                </c:pt>
                <c:pt idx="169">
                  <c:v>101300</c:v>
                </c:pt>
                <c:pt idx="170">
                  <c:v>101300</c:v>
                </c:pt>
                <c:pt idx="171">
                  <c:v>101300</c:v>
                </c:pt>
                <c:pt idx="172">
                  <c:v>101300</c:v>
                </c:pt>
                <c:pt idx="173">
                  <c:v>101300</c:v>
                </c:pt>
                <c:pt idx="174">
                  <c:v>101300</c:v>
                </c:pt>
                <c:pt idx="175">
                  <c:v>101300</c:v>
                </c:pt>
                <c:pt idx="176">
                  <c:v>101300</c:v>
                </c:pt>
                <c:pt idx="177">
                  <c:v>101300</c:v>
                </c:pt>
                <c:pt idx="178">
                  <c:v>101300</c:v>
                </c:pt>
                <c:pt idx="179">
                  <c:v>101300</c:v>
                </c:pt>
                <c:pt idx="180">
                  <c:v>101300</c:v>
                </c:pt>
                <c:pt idx="181">
                  <c:v>101300</c:v>
                </c:pt>
                <c:pt idx="182">
                  <c:v>101300</c:v>
                </c:pt>
                <c:pt idx="183">
                  <c:v>101300</c:v>
                </c:pt>
                <c:pt idx="184">
                  <c:v>101300</c:v>
                </c:pt>
                <c:pt idx="185">
                  <c:v>101300</c:v>
                </c:pt>
                <c:pt idx="186">
                  <c:v>101300</c:v>
                </c:pt>
                <c:pt idx="187">
                  <c:v>101300</c:v>
                </c:pt>
                <c:pt idx="188">
                  <c:v>101300</c:v>
                </c:pt>
                <c:pt idx="189">
                  <c:v>101300</c:v>
                </c:pt>
                <c:pt idx="190">
                  <c:v>101300</c:v>
                </c:pt>
                <c:pt idx="191">
                  <c:v>101300</c:v>
                </c:pt>
                <c:pt idx="192">
                  <c:v>101300</c:v>
                </c:pt>
                <c:pt idx="193">
                  <c:v>101300</c:v>
                </c:pt>
                <c:pt idx="194">
                  <c:v>101300</c:v>
                </c:pt>
                <c:pt idx="195">
                  <c:v>101300</c:v>
                </c:pt>
                <c:pt idx="196">
                  <c:v>101300</c:v>
                </c:pt>
                <c:pt idx="197">
                  <c:v>101300</c:v>
                </c:pt>
                <c:pt idx="198">
                  <c:v>101300</c:v>
                </c:pt>
                <c:pt idx="199">
                  <c:v>101300</c:v>
                </c:pt>
                <c:pt idx="200">
                  <c:v>101300</c:v>
                </c:pt>
                <c:pt idx="201">
                  <c:v>101300</c:v>
                </c:pt>
                <c:pt idx="202">
                  <c:v>101300</c:v>
                </c:pt>
                <c:pt idx="203">
                  <c:v>101300</c:v>
                </c:pt>
                <c:pt idx="204">
                  <c:v>101300</c:v>
                </c:pt>
                <c:pt idx="205">
                  <c:v>101300</c:v>
                </c:pt>
                <c:pt idx="206">
                  <c:v>101300</c:v>
                </c:pt>
                <c:pt idx="207">
                  <c:v>101300</c:v>
                </c:pt>
                <c:pt idx="208">
                  <c:v>101300</c:v>
                </c:pt>
                <c:pt idx="209">
                  <c:v>101300</c:v>
                </c:pt>
                <c:pt idx="210">
                  <c:v>101300</c:v>
                </c:pt>
                <c:pt idx="211">
                  <c:v>101300</c:v>
                </c:pt>
                <c:pt idx="212">
                  <c:v>101300</c:v>
                </c:pt>
                <c:pt idx="213">
                  <c:v>101300</c:v>
                </c:pt>
                <c:pt idx="214">
                  <c:v>101300</c:v>
                </c:pt>
                <c:pt idx="215">
                  <c:v>101300</c:v>
                </c:pt>
                <c:pt idx="216">
                  <c:v>101300</c:v>
                </c:pt>
                <c:pt idx="217">
                  <c:v>101300</c:v>
                </c:pt>
                <c:pt idx="218">
                  <c:v>101300</c:v>
                </c:pt>
                <c:pt idx="219">
                  <c:v>101300</c:v>
                </c:pt>
                <c:pt idx="220">
                  <c:v>101300</c:v>
                </c:pt>
                <c:pt idx="221">
                  <c:v>101300</c:v>
                </c:pt>
                <c:pt idx="222">
                  <c:v>101300</c:v>
                </c:pt>
                <c:pt idx="223">
                  <c:v>101300</c:v>
                </c:pt>
                <c:pt idx="224">
                  <c:v>101300</c:v>
                </c:pt>
                <c:pt idx="225">
                  <c:v>101300</c:v>
                </c:pt>
                <c:pt idx="226">
                  <c:v>101300</c:v>
                </c:pt>
                <c:pt idx="227">
                  <c:v>101300</c:v>
                </c:pt>
                <c:pt idx="228">
                  <c:v>101300</c:v>
                </c:pt>
                <c:pt idx="229">
                  <c:v>101300</c:v>
                </c:pt>
                <c:pt idx="230">
                  <c:v>101300</c:v>
                </c:pt>
                <c:pt idx="231">
                  <c:v>101300</c:v>
                </c:pt>
                <c:pt idx="232">
                  <c:v>101300</c:v>
                </c:pt>
                <c:pt idx="233">
                  <c:v>101300</c:v>
                </c:pt>
                <c:pt idx="234">
                  <c:v>101300</c:v>
                </c:pt>
                <c:pt idx="235">
                  <c:v>101300</c:v>
                </c:pt>
                <c:pt idx="236">
                  <c:v>101300</c:v>
                </c:pt>
                <c:pt idx="237">
                  <c:v>101300</c:v>
                </c:pt>
                <c:pt idx="238">
                  <c:v>101300</c:v>
                </c:pt>
                <c:pt idx="239">
                  <c:v>101300</c:v>
                </c:pt>
                <c:pt idx="240">
                  <c:v>101300</c:v>
                </c:pt>
                <c:pt idx="241">
                  <c:v>101300</c:v>
                </c:pt>
                <c:pt idx="242">
                  <c:v>101300</c:v>
                </c:pt>
                <c:pt idx="243">
                  <c:v>101300</c:v>
                </c:pt>
                <c:pt idx="244">
                  <c:v>101300</c:v>
                </c:pt>
                <c:pt idx="245">
                  <c:v>101300</c:v>
                </c:pt>
                <c:pt idx="246">
                  <c:v>101300</c:v>
                </c:pt>
                <c:pt idx="247">
                  <c:v>101300</c:v>
                </c:pt>
                <c:pt idx="248">
                  <c:v>101300</c:v>
                </c:pt>
                <c:pt idx="249">
                  <c:v>101300</c:v>
                </c:pt>
                <c:pt idx="250">
                  <c:v>101300</c:v>
                </c:pt>
                <c:pt idx="251">
                  <c:v>101300</c:v>
                </c:pt>
                <c:pt idx="252">
                  <c:v>101300</c:v>
                </c:pt>
                <c:pt idx="253">
                  <c:v>101300</c:v>
                </c:pt>
                <c:pt idx="254">
                  <c:v>101300</c:v>
                </c:pt>
                <c:pt idx="255">
                  <c:v>101300</c:v>
                </c:pt>
                <c:pt idx="256">
                  <c:v>101300</c:v>
                </c:pt>
                <c:pt idx="257">
                  <c:v>101300</c:v>
                </c:pt>
                <c:pt idx="258">
                  <c:v>101300</c:v>
                </c:pt>
                <c:pt idx="259">
                  <c:v>101300</c:v>
                </c:pt>
                <c:pt idx="260">
                  <c:v>101300</c:v>
                </c:pt>
                <c:pt idx="261">
                  <c:v>101300</c:v>
                </c:pt>
                <c:pt idx="262">
                  <c:v>101300</c:v>
                </c:pt>
                <c:pt idx="263">
                  <c:v>101300</c:v>
                </c:pt>
                <c:pt idx="264">
                  <c:v>101300</c:v>
                </c:pt>
                <c:pt idx="265">
                  <c:v>101300</c:v>
                </c:pt>
                <c:pt idx="266">
                  <c:v>101300</c:v>
                </c:pt>
                <c:pt idx="267">
                  <c:v>101300</c:v>
                </c:pt>
                <c:pt idx="268">
                  <c:v>101300</c:v>
                </c:pt>
                <c:pt idx="269">
                  <c:v>101300</c:v>
                </c:pt>
                <c:pt idx="270">
                  <c:v>101300</c:v>
                </c:pt>
                <c:pt idx="271">
                  <c:v>101300</c:v>
                </c:pt>
                <c:pt idx="272">
                  <c:v>101300</c:v>
                </c:pt>
                <c:pt idx="273">
                  <c:v>101300</c:v>
                </c:pt>
                <c:pt idx="274">
                  <c:v>101300</c:v>
                </c:pt>
                <c:pt idx="275">
                  <c:v>101300</c:v>
                </c:pt>
                <c:pt idx="276">
                  <c:v>101300</c:v>
                </c:pt>
                <c:pt idx="277">
                  <c:v>101300</c:v>
                </c:pt>
                <c:pt idx="278">
                  <c:v>101300</c:v>
                </c:pt>
                <c:pt idx="279">
                  <c:v>101300</c:v>
                </c:pt>
                <c:pt idx="280">
                  <c:v>101300</c:v>
                </c:pt>
                <c:pt idx="281">
                  <c:v>101300</c:v>
                </c:pt>
                <c:pt idx="282">
                  <c:v>101300</c:v>
                </c:pt>
                <c:pt idx="283">
                  <c:v>101300</c:v>
                </c:pt>
                <c:pt idx="284">
                  <c:v>101300</c:v>
                </c:pt>
                <c:pt idx="285">
                  <c:v>101300</c:v>
                </c:pt>
                <c:pt idx="286">
                  <c:v>101300</c:v>
                </c:pt>
                <c:pt idx="287">
                  <c:v>101300</c:v>
                </c:pt>
                <c:pt idx="288">
                  <c:v>101300</c:v>
                </c:pt>
                <c:pt idx="289">
                  <c:v>101300</c:v>
                </c:pt>
                <c:pt idx="290">
                  <c:v>101300</c:v>
                </c:pt>
                <c:pt idx="291">
                  <c:v>101300</c:v>
                </c:pt>
                <c:pt idx="292">
                  <c:v>101300</c:v>
                </c:pt>
                <c:pt idx="293">
                  <c:v>101300</c:v>
                </c:pt>
                <c:pt idx="294">
                  <c:v>101300</c:v>
                </c:pt>
                <c:pt idx="295">
                  <c:v>101300</c:v>
                </c:pt>
                <c:pt idx="296">
                  <c:v>101300</c:v>
                </c:pt>
                <c:pt idx="297">
                  <c:v>101300</c:v>
                </c:pt>
                <c:pt idx="298">
                  <c:v>101300</c:v>
                </c:pt>
                <c:pt idx="299">
                  <c:v>101300</c:v>
                </c:pt>
                <c:pt idx="300">
                  <c:v>101300</c:v>
                </c:pt>
                <c:pt idx="301">
                  <c:v>101300</c:v>
                </c:pt>
                <c:pt idx="302">
                  <c:v>101300</c:v>
                </c:pt>
                <c:pt idx="303">
                  <c:v>101300</c:v>
                </c:pt>
                <c:pt idx="304">
                  <c:v>101300</c:v>
                </c:pt>
                <c:pt idx="305">
                  <c:v>101300</c:v>
                </c:pt>
                <c:pt idx="306">
                  <c:v>101300</c:v>
                </c:pt>
                <c:pt idx="307">
                  <c:v>101300</c:v>
                </c:pt>
                <c:pt idx="308">
                  <c:v>101300</c:v>
                </c:pt>
                <c:pt idx="309">
                  <c:v>101300</c:v>
                </c:pt>
                <c:pt idx="310">
                  <c:v>101300</c:v>
                </c:pt>
                <c:pt idx="311">
                  <c:v>101300</c:v>
                </c:pt>
                <c:pt idx="312">
                  <c:v>101300</c:v>
                </c:pt>
                <c:pt idx="313">
                  <c:v>101300</c:v>
                </c:pt>
                <c:pt idx="314">
                  <c:v>101300</c:v>
                </c:pt>
                <c:pt idx="315">
                  <c:v>101300</c:v>
                </c:pt>
                <c:pt idx="316">
                  <c:v>101300</c:v>
                </c:pt>
                <c:pt idx="317">
                  <c:v>101300</c:v>
                </c:pt>
                <c:pt idx="318">
                  <c:v>101300</c:v>
                </c:pt>
                <c:pt idx="319">
                  <c:v>101300</c:v>
                </c:pt>
                <c:pt idx="320">
                  <c:v>101300</c:v>
                </c:pt>
                <c:pt idx="321">
                  <c:v>101300</c:v>
                </c:pt>
                <c:pt idx="322">
                  <c:v>101300</c:v>
                </c:pt>
                <c:pt idx="323">
                  <c:v>101300</c:v>
                </c:pt>
                <c:pt idx="324">
                  <c:v>101300</c:v>
                </c:pt>
                <c:pt idx="325">
                  <c:v>101300</c:v>
                </c:pt>
                <c:pt idx="326">
                  <c:v>101300</c:v>
                </c:pt>
                <c:pt idx="327">
                  <c:v>101300</c:v>
                </c:pt>
                <c:pt idx="328">
                  <c:v>101300</c:v>
                </c:pt>
                <c:pt idx="329">
                  <c:v>101300</c:v>
                </c:pt>
                <c:pt idx="330">
                  <c:v>101300</c:v>
                </c:pt>
                <c:pt idx="331">
                  <c:v>101300</c:v>
                </c:pt>
                <c:pt idx="332">
                  <c:v>101300</c:v>
                </c:pt>
                <c:pt idx="333">
                  <c:v>101300</c:v>
                </c:pt>
                <c:pt idx="334">
                  <c:v>101300</c:v>
                </c:pt>
                <c:pt idx="335">
                  <c:v>101300</c:v>
                </c:pt>
                <c:pt idx="336">
                  <c:v>101300</c:v>
                </c:pt>
                <c:pt idx="337">
                  <c:v>101300</c:v>
                </c:pt>
                <c:pt idx="338">
                  <c:v>101300</c:v>
                </c:pt>
                <c:pt idx="339">
                  <c:v>101300</c:v>
                </c:pt>
                <c:pt idx="340">
                  <c:v>101300</c:v>
                </c:pt>
                <c:pt idx="341">
                  <c:v>101300</c:v>
                </c:pt>
                <c:pt idx="342">
                  <c:v>101300</c:v>
                </c:pt>
                <c:pt idx="343">
                  <c:v>101300</c:v>
                </c:pt>
                <c:pt idx="344">
                  <c:v>101300</c:v>
                </c:pt>
                <c:pt idx="345">
                  <c:v>101300</c:v>
                </c:pt>
                <c:pt idx="346">
                  <c:v>101300</c:v>
                </c:pt>
                <c:pt idx="347">
                  <c:v>101300</c:v>
                </c:pt>
                <c:pt idx="348">
                  <c:v>101300</c:v>
                </c:pt>
                <c:pt idx="349">
                  <c:v>101300</c:v>
                </c:pt>
                <c:pt idx="350">
                  <c:v>101300</c:v>
                </c:pt>
                <c:pt idx="351">
                  <c:v>101300</c:v>
                </c:pt>
                <c:pt idx="352">
                  <c:v>101300</c:v>
                </c:pt>
                <c:pt idx="353">
                  <c:v>101300</c:v>
                </c:pt>
                <c:pt idx="354">
                  <c:v>101300</c:v>
                </c:pt>
                <c:pt idx="355">
                  <c:v>101300</c:v>
                </c:pt>
                <c:pt idx="356">
                  <c:v>101300</c:v>
                </c:pt>
                <c:pt idx="357">
                  <c:v>101300</c:v>
                </c:pt>
                <c:pt idx="358">
                  <c:v>101300</c:v>
                </c:pt>
                <c:pt idx="359">
                  <c:v>101300</c:v>
                </c:pt>
                <c:pt idx="360">
                  <c:v>101300</c:v>
                </c:pt>
                <c:pt idx="361">
                  <c:v>101300</c:v>
                </c:pt>
                <c:pt idx="362">
                  <c:v>101300</c:v>
                </c:pt>
                <c:pt idx="363">
                  <c:v>101300</c:v>
                </c:pt>
                <c:pt idx="364">
                  <c:v>101300</c:v>
                </c:pt>
                <c:pt idx="365">
                  <c:v>101300</c:v>
                </c:pt>
                <c:pt idx="366">
                  <c:v>101300</c:v>
                </c:pt>
                <c:pt idx="367">
                  <c:v>101300</c:v>
                </c:pt>
                <c:pt idx="368">
                  <c:v>101300</c:v>
                </c:pt>
                <c:pt idx="369">
                  <c:v>101300</c:v>
                </c:pt>
                <c:pt idx="370">
                  <c:v>101300</c:v>
                </c:pt>
                <c:pt idx="371">
                  <c:v>101300</c:v>
                </c:pt>
                <c:pt idx="372">
                  <c:v>101300</c:v>
                </c:pt>
                <c:pt idx="373">
                  <c:v>101300</c:v>
                </c:pt>
                <c:pt idx="374">
                  <c:v>101300</c:v>
                </c:pt>
                <c:pt idx="375">
                  <c:v>101300</c:v>
                </c:pt>
                <c:pt idx="376">
                  <c:v>101300</c:v>
                </c:pt>
                <c:pt idx="377">
                  <c:v>101300</c:v>
                </c:pt>
                <c:pt idx="378">
                  <c:v>101300</c:v>
                </c:pt>
                <c:pt idx="379">
                  <c:v>101300</c:v>
                </c:pt>
                <c:pt idx="380">
                  <c:v>101300</c:v>
                </c:pt>
                <c:pt idx="381">
                  <c:v>101300</c:v>
                </c:pt>
                <c:pt idx="382">
                  <c:v>101300</c:v>
                </c:pt>
                <c:pt idx="383">
                  <c:v>101300</c:v>
                </c:pt>
                <c:pt idx="384">
                  <c:v>101300</c:v>
                </c:pt>
                <c:pt idx="385">
                  <c:v>101300</c:v>
                </c:pt>
                <c:pt idx="386">
                  <c:v>101300</c:v>
                </c:pt>
                <c:pt idx="387">
                  <c:v>101300</c:v>
                </c:pt>
                <c:pt idx="388">
                  <c:v>101300</c:v>
                </c:pt>
                <c:pt idx="389">
                  <c:v>101300</c:v>
                </c:pt>
                <c:pt idx="390">
                  <c:v>101300</c:v>
                </c:pt>
                <c:pt idx="391">
                  <c:v>101300</c:v>
                </c:pt>
                <c:pt idx="392">
                  <c:v>101300</c:v>
                </c:pt>
                <c:pt idx="393">
                  <c:v>101300</c:v>
                </c:pt>
                <c:pt idx="394">
                  <c:v>101300</c:v>
                </c:pt>
                <c:pt idx="395">
                  <c:v>101300</c:v>
                </c:pt>
                <c:pt idx="396">
                  <c:v>101300</c:v>
                </c:pt>
                <c:pt idx="397">
                  <c:v>101300</c:v>
                </c:pt>
                <c:pt idx="398">
                  <c:v>101300</c:v>
                </c:pt>
                <c:pt idx="399">
                  <c:v>101300</c:v>
                </c:pt>
                <c:pt idx="400">
                  <c:v>101300</c:v>
                </c:pt>
                <c:pt idx="401">
                  <c:v>101300</c:v>
                </c:pt>
                <c:pt idx="402">
                  <c:v>101300</c:v>
                </c:pt>
                <c:pt idx="403">
                  <c:v>101300</c:v>
                </c:pt>
                <c:pt idx="404">
                  <c:v>101300</c:v>
                </c:pt>
                <c:pt idx="405">
                  <c:v>101300</c:v>
                </c:pt>
                <c:pt idx="406">
                  <c:v>101300</c:v>
                </c:pt>
                <c:pt idx="407">
                  <c:v>101300</c:v>
                </c:pt>
                <c:pt idx="408">
                  <c:v>101300</c:v>
                </c:pt>
                <c:pt idx="409">
                  <c:v>101300</c:v>
                </c:pt>
                <c:pt idx="410">
                  <c:v>101300</c:v>
                </c:pt>
                <c:pt idx="411">
                  <c:v>101300</c:v>
                </c:pt>
                <c:pt idx="412">
                  <c:v>101300</c:v>
                </c:pt>
                <c:pt idx="413">
                  <c:v>101300</c:v>
                </c:pt>
                <c:pt idx="414">
                  <c:v>101300</c:v>
                </c:pt>
                <c:pt idx="415">
                  <c:v>101300</c:v>
                </c:pt>
                <c:pt idx="416">
                  <c:v>101300</c:v>
                </c:pt>
                <c:pt idx="417">
                  <c:v>101300</c:v>
                </c:pt>
                <c:pt idx="418">
                  <c:v>101300</c:v>
                </c:pt>
                <c:pt idx="419">
                  <c:v>101300</c:v>
                </c:pt>
                <c:pt idx="420">
                  <c:v>101300</c:v>
                </c:pt>
                <c:pt idx="421">
                  <c:v>101300</c:v>
                </c:pt>
                <c:pt idx="422">
                  <c:v>101300</c:v>
                </c:pt>
                <c:pt idx="423">
                  <c:v>101300</c:v>
                </c:pt>
                <c:pt idx="424">
                  <c:v>101300</c:v>
                </c:pt>
                <c:pt idx="425">
                  <c:v>101300</c:v>
                </c:pt>
                <c:pt idx="426">
                  <c:v>101300</c:v>
                </c:pt>
                <c:pt idx="427">
                  <c:v>101300</c:v>
                </c:pt>
                <c:pt idx="428">
                  <c:v>101300</c:v>
                </c:pt>
                <c:pt idx="429">
                  <c:v>101300</c:v>
                </c:pt>
                <c:pt idx="430">
                  <c:v>101300</c:v>
                </c:pt>
                <c:pt idx="431">
                  <c:v>101300</c:v>
                </c:pt>
                <c:pt idx="432">
                  <c:v>101300</c:v>
                </c:pt>
                <c:pt idx="433">
                  <c:v>101300</c:v>
                </c:pt>
                <c:pt idx="434">
                  <c:v>101300</c:v>
                </c:pt>
                <c:pt idx="435">
                  <c:v>101300</c:v>
                </c:pt>
                <c:pt idx="436">
                  <c:v>101300</c:v>
                </c:pt>
                <c:pt idx="437">
                  <c:v>101300</c:v>
                </c:pt>
                <c:pt idx="438">
                  <c:v>101300</c:v>
                </c:pt>
                <c:pt idx="439">
                  <c:v>101300</c:v>
                </c:pt>
                <c:pt idx="440">
                  <c:v>101300</c:v>
                </c:pt>
                <c:pt idx="441">
                  <c:v>101300</c:v>
                </c:pt>
                <c:pt idx="442">
                  <c:v>101300</c:v>
                </c:pt>
                <c:pt idx="443">
                  <c:v>101300</c:v>
                </c:pt>
                <c:pt idx="444">
                  <c:v>101300</c:v>
                </c:pt>
                <c:pt idx="445">
                  <c:v>101300</c:v>
                </c:pt>
                <c:pt idx="446">
                  <c:v>101300</c:v>
                </c:pt>
                <c:pt idx="447">
                  <c:v>101300</c:v>
                </c:pt>
                <c:pt idx="448">
                  <c:v>101300</c:v>
                </c:pt>
                <c:pt idx="449">
                  <c:v>101300</c:v>
                </c:pt>
                <c:pt idx="450">
                  <c:v>101300</c:v>
                </c:pt>
                <c:pt idx="451">
                  <c:v>101300</c:v>
                </c:pt>
                <c:pt idx="452">
                  <c:v>101300</c:v>
                </c:pt>
                <c:pt idx="453">
                  <c:v>101300</c:v>
                </c:pt>
                <c:pt idx="454">
                  <c:v>101300</c:v>
                </c:pt>
                <c:pt idx="455">
                  <c:v>101300</c:v>
                </c:pt>
                <c:pt idx="456">
                  <c:v>101300</c:v>
                </c:pt>
                <c:pt idx="457">
                  <c:v>101300</c:v>
                </c:pt>
                <c:pt idx="458">
                  <c:v>101300</c:v>
                </c:pt>
                <c:pt idx="459">
                  <c:v>101300</c:v>
                </c:pt>
                <c:pt idx="460">
                  <c:v>101300</c:v>
                </c:pt>
                <c:pt idx="461">
                  <c:v>101300</c:v>
                </c:pt>
                <c:pt idx="462">
                  <c:v>101300</c:v>
                </c:pt>
                <c:pt idx="463">
                  <c:v>101300</c:v>
                </c:pt>
                <c:pt idx="464">
                  <c:v>101300</c:v>
                </c:pt>
                <c:pt idx="465">
                  <c:v>101300</c:v>
                </c:pt>
                <c:pt idx="466">
                  <c:v>101300</c:v>
                </c:pt>
                <c:pt idx="467">
                  <c:v>101300</c:v>
                </c:pt>
                <c:pt idx="468">
                  <c:v>101300</c:v>
                </c:pt>
                <c:pt idx="469">
                  <c:v>101300</c:v>
                </c:pt>
                <c:pt idx="470">
                  <c:v>101300</c:v>
                </c:pt>
                <c:pt idx="471">
                  <c:v>101300</c:v>
                </c:pt>
                <c:pt idx="472">
                  <c:v>101300</c:v>
                </c:pt>
                <c:pt idx="473">
                  <c:v>101300</c:v>
                </c:pt>
                <c:pt idx="474">
                  <c:v>101300</c:v>
                </c:pt>
                <c:pt idx="475">
                  <c:v>101300</c:v>
                </c:pt>
                <c:pt idx="476">
                  <c:v>101300</c:v>
                </c:pt>
                <c:pt idx="477">
                  <c:v>101300</c:v>
                </c:pt>
                <c:pt idx="478">
                  <c:v>101300</c:v>
                </c:pt>
                <c:pt idx="479">
                  <c:v>101300</c:v>
                </c:pt>
                <c:pt idx="480">
                  <c:v>101300</c:v>
                </c:pt>
                <c:pt idx="481">
                  <c:v>101300</c:v>
                </c:pt>
                <c:pt idx="482">
                  <c:v>101300</c:v>
                </c:pt>
                <c:pt idx="483">
                  <c:v>101300</c:v>
                </c:pt>
                <c:pt idx="484">
                  <c:v>101300</c:v>
                </c:pt>
                <c:pt idx="485">
                  <c:v>101300</c:v>
                </c:pt>
                <c:pt idx="486">
                  <c:v>101300</c:v>
                </c:pt>
                <c:pt idx="487">
                  <c:v>101300</c:v>
                </c:pt>
                <c:pt idx="488">
                  <c:v>101300</c:v>
                </c:pt>
                <c:pt idx="489">
                  <c:v>101300</c:v>
                </c:pt>
                <c:pt idx="490">
                  <c:v>101300</c:v>
                </c:pt>
                <c:pt idx="491">
                  <c:v>101300</c:v>
                </c:pt>
                <c:pt idx="492">
                  <c:v>101300</c:v>
                </c:pt>
                <c:pt idx="493">
                  <c:v>101300</c:v>
                </c:pt>
                <c:pt idx="494">
                  <c:v>101300</c:v>
                </c:pt>
                <c:pt idx="495">
                  <c:v>101300</c:v>
                </c:pt>
                <c:pt idx="496">
                  <c:v>101300</c:v>
                </c:pt>
                <c:pt idx="497">
                  <c:v>101300</c:v>
                </c:pt>
                <c:pt idx="498">
                  <c:v>101300</c:v>
                </c:pt>
                <c:pt idx="499">
                  <c:v>101300</c:v>
                </c:pt>
                <c:pt idx="500">
                  <c:v>101300</c:v>
                </c:pt>
                <c:pt idx="501">
                  <c:v>101300</c:v>
                </c:pt>
                <c:pt idx="502">
                  <c:v>101300</c:v>
                </c:pt>
                <c:pt idx="503">
                  <c:v>101300</c:v>
                </c:pt>
                <c:pt idx="504">
                  <c:v>101300</c:v>
                </c:pt>
                <c:pt idx="505">
                  <c:v>101300</c:v>
                </c:pt>
                <c:pt idx="506">
                  <c:v>101300</c:v>
                </c:pt>
                <c:pt idx="507">
                  <c:v>101300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CAA-4BCC-9E58-6AE9420CCF8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146435464"/>
        <c:axId val="-2134747112"/>
      </c:scatterChart>
      <c:valAx>
        <c:axId val="21464354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AU"/>
                  <a:t>Horizontal</a:t>
                </a:r>
                <a:r>
                  <a:rPr lang="en-AU" baseline="0"/>
                  <a:t> distance (m)</a:t>
                </a:r>
                <a:endParaRPr lang="en-AU"/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-2134747112"/>
        <c:crosses val="autoZero"/>
        <c:crossBetween val="midCat"/>
      </c:valAx>
      <c:valAx>
        <c:axId val="-2134747112"/>
        <c:scaling>
          <c:orientation val="minMax"/>
        </c:scaling>
        <c:delete val="0"/>
        <c:axPos val="l"/>
        <c:majorGridlines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AU"/>
                  <a:t>Absolute Pressure (Pa)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146435464"/>
        <c:crosses val="autoZero"/>
        <c:crossBetween val="midCat"/>
      </c:valAx>
    </c:plotArea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algn="ctr" rtl="1">
              <a:defRPr sz="1800" b="1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r>
              <a:rPr lang="en-AU"/>
              <a:t>path of projectile</a:t>
            </a:r>
          </a:p>
        </c:rich>
      </c:tx>
      <c:layout>
        <c:manualLayout>
          <c:xMode val="edge"/>
          <c:yMode val="edge"/>
          <c:x val="0.29135442011354401"/>
          <c:y val="2.9197080291970798E-2"/>
        </c:manualLayout>
      </c:layout>
      <c:overlay val="0"/>
      <c:spPr>
        <a:noFill/>
        <a:ln w="25400">
          <a:noFill/>
        </a:ln>
      </c:spPr>
    </c:title>
    <c:autoTitleDeleted val="0"/>
    <c:plotArea>
      <c:layout>
        <c:manualLayout>
          <c:layoutTarget val="inner"/>
          <c:xMode val="edge"/>
          <c:yMode val="edge"/>
          <c:x val="0.17854396325459301"/>
          <c:y val="0.24351851851851899"/>
          <c:w val="0.76041447944007101"/>
          <c:h val="0.56076006124234501"/>
        </c:manualLayout>
      </c:layout>
      <c:scatterChart>
        <c:scatterStyle val="lineMarker"/>
        <c:varyColors val="0"/>
        <c:ser>
          <c:idx val="0"/>
          <c:order val="0"/>
          <c:tx>
            <c:strRef>
              <c:f>'Free Flight'!$F$1</c:f>
              <c:strCache>
                <c:ptCount val="1"/>
                <c:pt idx="0">
                  <c:v>sy</c:v>
                </c:pt>
              </c:strCache>
            </c:strRef>
          </c:tx>
          <c:spPr>
            <a:ln w="38100">
              <a:solidFill>
                <a:srgbClr val="666699"/>
              </a:solidFill>
              <a:prstDash val="solid"/>
            </a:ln>
          </c:spPr>
          <c:marker>
            <c:symbol val="none"/>
          </c:marker>
          <c:xVal>
            <c:numRef>
              <c:f>'Free Flight'!$E$2:$E$1038</c:f>
              <c:numCache>
                <c:formatCode>0.000</c:formatCode>
                <c:ptCount val="1037"/>
                <c:pt idx="0">
                  <c:v>0.21017682708100721</c:v>
                </c:pt>
                <c:pt idx="1">
                  <c:v>0.33357288457490258</c:v>
                </c:pt>
                <c:pt idx="2">
                  <c:v>0.45687276070911392</c:v>
                </c:pt>
                <c:pt idx="3">
                  <c:v>0.58007669858404964</c:v>
                </c:pt>
                <c:pt idx="4">
                  <c:v>0.70318494049633462</c:v>
                </c:pt>
                <c:pt idx="5">
                  <c:v>0.82619772794191815</c:v>
                </c:pt>
                <c:pt idx="6">
                  <c:v>0.94911530161916424</c:v>
                </c:pt>
                <c:pt idx="7">
                  <c:v>1.0719379014319235</c:v>
                </c:pt>
                <c:pt idx="8">
                  <c:v>1.1946657664925862</c:v>
                </c:pt>
                <c:pt idx="9">
                  <c:v>1.3172991351251195</c:v>
                </c:pt>
                <c:pt idx="10">
                  <c:v>1.4398382448680846</c:v>
                </c:pt>
                <c:pt idx="11">
                  <c:v>1.5622833324776373</c:v>
                </c:pt>
                <c:pt idx="12">
                  <c:v>1.6846346339305109</c:v>
                </c:pt>
                <c:pt idx="13">
                  <c:v>1.8068923844269811</c:v>
                </c:pt>
                <c:pt idx="14">
                  <c:v>1.9290568183938146</c:v>
                </c:pt>
                <c:pt idx="15">
                  <c:v>2.0511281694871988</c:v>
                </c:pt>
                <c:pt idx="16">
                  <c:v>2.1731066705956557</c:v>
                </c:pt>
                <c:pt idx="17">
                  <c:v>2.2949925538429379</c:v>
                </c:pt>
                <c:pt idx="18">
                  <c:v>2.416786050590908</c:v>
                </c:pt>
                <c:pt idx="19">
                  <c:v>2.5384873914424011</c:v>
                </c:pt>
                <c:pt idx="20">
                  <c:v>2.66009680624407</c:v>
                </c:pt>
                <c:pt idx="21">
                  <c:v>2.7816145240892141</c:v>
                </c:pt>
                <c:pt idx="22">
                  <c:v>2.9030407733205918</c:v>
                </c:pt>
                <c:pt idx="23">
                  <c:v>3.0243757815332164</c:v>
                </c:pt>
                <c:pt idx="24">
                  <c:v>3.1456197755771349</c:v>
                </c:pt>
                <c:pt idx="25">
                  <c:v>3.2667729815601918</c:v>
                </c:pt>
                <c:pt idx="26">
                  <c:v>3.3878356248507746</c:v>
                </c:pt>
                <c:pt idx="27">
                  <c:v>3.5088079300805455</c:v>
                </c:pt>
                <c:pt idx="28">
                  <c:v>3.6296901211471559</c:v>
                </c:pt>
                <c:pt idx="29">
                  <c:v>3.7504824212169443</c:v>
                </c:pt>
                <c:pt idx="30">
                  <c:v>3.8711850527276201</c:v>
                </c:pt>
                <c:pt idx="31">
                  <c:v>3.9917982373909302</c:v>
                </c:pt>
                <c:pt idx="32">
                  <c:v>4.1123221961953096</c:v>
                </c:pt>
                <c:pt idx="33">
                  <c:v>4.2327571494085188</c:v>
                </c:pt>
                <c:pt idx="34">
                  <c:v>4.3531033165802615</c:v>
                </c:pt>
                <c:pt idx="35">
                  <c:v>4.4733609165447925</c:v>
                </c:pt>
                <c:pt idx="36">
                  <c:v>4.5935301674235038</c:v>
                </c:pt>
                <c:pt idx="37">
                  <c:v>4.7136112866275033</c:v>
                </c:pt>
                <c:pt idx="38">
                  <c:v>4.8336044908601687</c:v>
                </c:pt>
                <c:pt idx="39">
                  <c:v>4.9535099961196973</c:v>
                </c:pt>
                <c:pt idx="40">
                  <c:v>5.0733280177016287</c:v>
                </c:pt>
                <c:pt idx="41">
                  <c:v>5.1930587702013646</c:v>
                </c:pt>
                <c:pt idx="42">
                  <c:v>5.3127024675166643</c:v>
                </c:pt>
                <c:pt idx="43">
                  <c:v>5.4322593228501317</c:v>
                </c:pt>
                <c:pt idx="44">
                  <c:v>5.5517295487116849</c:v>
                </c:pt>
                <c:pt idx="45">
                  <c:v>5.6711133569210102</c:v>
                </c:pt>
                <c:pt idx="46">
                  <c:v>5.7904109586100043</c:v>
                </c:pt>
                <c:pt idx="47">
                  <c:v>5.9096225642252005</c:v>
                </c:pt>
                <c:pt idx="48">
                  <c:v>6.0287483835301812</c:v>
                </c:pt>
                <c:pt idx="49">
                  <c:v>6.1477886256079755</c:v>
                </c:pt>
                <c:pt idx="50">
                  <c:v>6.2667434988634438</c:v>
                </c:pt>
                <c:pt idx="51">
                  <c:v>6.3856132110256461</c:v>
                </c:pt>
                <c:pt idx="52">
                  <c:v>6.5043979691501983</c:v>
                </c:pt>
                <c:pt idx="53">
                  <c:v>6.6230979796216145</c:v>
                </c:pt>
                <c:pt idx="54">
                  <c:v>6.7417134481556342</c:v>
                </c:pt>
                <c:pt idx="55">
                  <c:v>6.8602445798015381</c:v>
                </c:pt>
                <c:pt idx="56">
                  <c:v>6.9786915789444448</c:v>
                </c:pt>
                <c:pt idx="57">
                  <c:v>7.0970546493076032</c:v>
                </c:pt>
                <c:pt idx="58">
                  <c:v>7.2153339939546601</c:v>
                </c:pt>
                <c:pt idx="59">
                  <c:v>7.3335298152919233</c:v>
                </c:pt>
                <c:pt idx="60">
                  <c:v>7.4516423150706084</c:v>
                </c:pt>
                <c:pt idx="61">
                  <c:v>7.5696716943890694</c:v>
                </c:pt>
                <c:pt idx="62">
                  <c:v>7.687618153695019</c:v>
                </c:pt>
                <c:pt idx="63">
                  <c:v>7.8054818927877392</c:v>
                </c:pt>
                <c:pt idx="64">
                  <c:v>7.9232631108202689</c:v>
                </c:pt>
                <c:pt idx="65">
                  <c:v>8.0409620063015872</c:v>
                </c:pt>
                <c:pt idx="66">
                  <c:v>8.1585787770987839</c:v>
                </c:pt>
                <c:pt idx="67">
                  <c:v>8.2761136204392063</c:v>
                </c:pt>
                <c:pt idx="68">
                  <c:v>8.3935667329126105</c:v>
                </c:pt>
                <c:pt idx="69">
                  <c:v>8.5109383104732803</c:v>
                </c:pt>
                <c:pt idx="70">
                  <c:v>8.6282285484421521</c:v>
                </c:pt>
                <c:pt idx="71">
                  <c:v>8.7454376415089161</c:v>
                </c:pt>
                <c:pt idx="72">
                  <c:v>8.8625657837341052</c:v>
                </c:pt>
                <c:pt idx="73">
                  <c:v>8.9796131685511753</c:v>
                </c:pt>
                <c:pt idx="74">
                  <c:v>9.096579988768573</c:v>
                </c:pt>
                <c:pt idx="75">
                  <c:v>9.2134664365717835</c:v>
                </c:pt>
                <c:pt idx="76">
                  <c:v>9.3302727035253792</c:v>
                </c:pt>
                <c:pt idx="77">
                  <c:v>9.4469989805750476</c:v>
                </c:pt>
                <c:pt idx="78">
                  <c:v>9.5636454580496046</c:v>
                </c:pt>
                <c:pt idx="79">
                  <c:v>9.6802123256630033</c:v>
                </c:pt>
                <c:pt idx="80">
                  <c:v>9.7966997725163285</c:v>
                </c:pt>
                <c:pt idx="81">
                  <c:v>9.9131079870997727</c:v>
                </c:pt>
                <c:pt idx="82">
                  <c:v>10.029437157294607</c:v>
                </c:pt>
                <c:pt idx="83">
                  <c:v>10.14568747037514</c:v>
                </c:pt>
                <c:pt idx="84">
                  <c:v>10.261859113010667</c:v>
                </c:pt>
                <c:pt idx="85">
                  <c:v>10.377952271267395</c:v>
                </c:pt>
                <c:pt idx="86">
                  <c:v>10.493967130610374</c:v>
                </c:pt>
                <c:pt idx="87">
                  <c:v>10.609903875905399</c:v>
                </c:pt>
                <c:pt idx="88">
                  <c:v>10.725762691420915</c:v>
                </c:pt>
                <c:pt idx="89">
                  <c:v>10.841543760829905</c:v>
                </c:pt>
                <c:pt idx="90">
                  <c:v>10.957247267211766</c:v>
                </c:pt>
                <c:pt idx="91">
                  <c:v>11.072873393054167</c:v>
                </c:pt>
                <c:pt idx="92">
                  <c:v>11.188422320254913</c:v>
                </c:pt>
                <c:pt idx="93">
                  <c:v>11.303894230123781</c:v>
                </c:pt>
                <c:pt idx="94">
                  <c:v>11.419289303384353</c:v>
                </c:pt>
                <c:pt idx="95">
                  <c:v>11.534607720175837</c:v>
                </c:pt>
                <c:pt idx="96">
                  <c:v>11.649849660054874</c:v>
                </c:pt>
                <c:pt idx="97">
                  <c:v>11.765015301997339</c:v>
                </c:pt>
                <c:pt idx="98">
                  <c:v>11.880104824400124</c:v>
                </c:pt>
                <c:pt idx="99">
                  <c:v>11.99511840508292</c:v>
                </c:pt>
                <c:pt idx="100">
                  <c:v>12.110056221289977</c:v>
                </c:pt>
                <c:pt idx="101">
                  <c:v>12.224918449691863</c:v>
                </c:pt>
                <c:pt idx="102">
                  <c:v>12.339705266387204</c:v>
                </c:pt>
                <c:pt idx="103">
                  <c:v>12.454416846904422</c:v>
                </c:pt>
                <c:pt idx="104">
                  <c:v>12.569053366203454</c:v>
                </c:pt>
                <c:pt idx="105">
                  <c:v>12.683614998677466</c:v>
                </c:pt>
                <c:pt idx="106">
                  <c:v>12.798101918154554</c:v>
                </c:pt>
                <c:pt idx="107">
                  <c:v>12.912514297899438</c:v>
                </c:pt>
                <c:pt idx="108">
                  <c:v>13.026852310615139</c:v>
                </c:pt>
                <c:pt idx="109">
                  <c:v>13.141116128444652</c:v>
                </c:pt>
                <c:pt idx="110">
                  <c:v>13.255305922972607</c:v>
                </c:pt>
                <c:pt idx="111">
                  <c:v>13.369421865226915</c:v>
                </c:pt>
                <c:pt idx="112">
                  <c:v>13.483464125680417</c:v>
                </c:pt>
                <c:pt idx="113">
                  <c:v>13.597432874252503</c:v>
                </c:pt>
                <c:pt idx="114">
                  <c:v>13.711328280310736</c:v>
                </c:pt>
                <c:pt idx="115">
                  <c:v>13.825150512672471</c:v>
                </c:pt>
                <c:pt idx="116">
                  <c:v>13.938899739606438</c:v>
                </c:pt>
                <c:pt idx="117">
                  <c:v>14.052576128834348</c:v>
                </c:pt>
                <c:pt idx="118">
                  <c:v>14.16617984753246</c:v>
                </c:pt>
                <c:pt idx="119">
                  <c:v>14.279711062333162</c:v>
                </c:pt>
                <c:pt idx="120">
                  <c:v>14.393169939326524</c:v>
                </c:pt>
                <c:pt idx="121">
                  <c:v>14.506556644061858</c:v>
                </c:pt>
                <c:pt idx="122">
                  <c:v>14.619871341549247</c:v>
                </c:pt>
                <c:pt idx="123">
                  <c:v>14.73311419626109</c:v>
                </c:pt>
                <c:pt idx="124">
                  <c:v>14.846285372133609</c:v>
                </c:pt>
                <c:pt idx="125">
                  <c:v>14.959385032568377</c:v>
                </c:pt>
                <c:pt idx="126">
                  <c:v>15.072413340433815</c:v>
                </c:pt>
                <c:pt idx="127">
                  <c:v>15.18537045806668</c:v>
                </c:pt>
                <c:pt idx="128">
                  <c:v>15.298256547273562</c:v>
                </c:pt>
                <c:pt idx="129">
                  <c:v>15.411071769332349</c:v>
                </c:pt>
                <c:pt idx="130">
                  <c:v>15.523816284993693</c:v>
                </c:pt>
                <c:pt idx="131">
                  <c:v>15.636490254482478</c:v>
                </c:pt>
                <c:pt idx="132">
                  <c:v>15.749093837499254</c:v>
                </c:pt>
                <c:pt idx="133">
                  <c:v>15.861627193221683</c:v>
                </c:pt>
                <c:pt idx="134">
                  <c:v>15.974090480305966</c:v>
                </c:pt>
                <c:pt idx="135">
                  <c:v>16.086483856888268</c:v>
                </c:pt>
                <c:pt idx="136">
                  <c:v>16.198807480586126</c:v>
                </c:pt>
                <c:pt idx="137">
                  <c:v>16.311061508499844</c:v>
                </c:pt>
                <c:pt idx="138">
                  <c:v>16.423246097213905</c:v>
                </c:pt>
                <c:pt idx="139">
                  <c:v>16.53536140279834</c:v>
                </c:pt>
                <c:pt idx="140">
                  <c:v>16.647407580810111</c:v>
                </c:pt>
                <c:pt idx="141">
                  <c:v>16.759384786294476</c:v>
                </c:pt>
                <c:pt idx="142">
                  <c:v>16.871293173786352</c:v>
                </c:pt>
                <c:pt idx="143">
                  <c:v>16.983132897311656</c:v>
                </c:pt>
                <c:pt idx="144">
                  <c:v>17.094904110388661</c:v>
                </c:pt>
                <c:pt idx="145">
                  <c:v>17.206606966029316</c:v>
                </c:pt>
                <c:pt idx="146">
                  <c:v>17.318241616740575</c:v>
                </c:pt>
                <c:pt idx="147">
                  <c:v>17.429808214525718</c:v>
                </c:pt>
                <c:pt idx="148">
                  <c:v>17.541306910885648</c:v>
                </c:pt>
                <c:pt idx="149">
                  <c:v>17.652737856820199</c:v>
                </c:pt>
                <c:pt idx="150">
                  <c:v>17.764101202829426</c:v>
                </c:pt>
                <c:pt idx="151">
                  <c:v>17.875397098914881</c:v>
                </c:pt>
                <c:pt idx="152">
                  <c:v>17.986625694580901</c:v>
                </c:pt>
                <c:pt idx="153">
                  <c:v>18.097787138835866</c:v>
                </c:pt>
                <c:pt idx="154">
                  <c:v>18.208881580193445</c:v>
                </c:pt>
                <c:pt idx="155">
                  <c:v>18.319909166673874</c:v>
                </c:pt>
                <c:pt idx="156">
                  <c:v>18.430870045805168</c:v>
                </c:pt>
                <c:pt idx="157">
                  <c:v>18.541764364624381</c:v>
                </c:pt>
                <c:pt idx="158">
                  <c:v>18.652592269678813</c:v>
                </c:pt>
                <c:pt idx="159">
                  <c:v>18.763353907027238</c:v>
                </c:pt>
                <c:pt idx="160">
                  <c:v>18.874049422241111</c:v>
                </c:pt>
                <c:pt idx="161">
                  <c:v>18.984678960405777</c:v>
                </c:pt>
                <c:pt idx="162">
                  <c:v>19.095242666121649</c:v>
                </c:pt>
                <c:pt idx="163">
                  <c:v>19.205740683505415</c:v>
                </c:pt>
                <c:pt idx="164">
                  <c:v>19.316173156191198</c:v>
                </c:pt>
                <c:pt idx="165">
                  <c:v>19.426540227331753</c:v>
                </c:pt>
                <c:pt idx="166">
                  <c:v>19.536842039599598</c:v>
                </c:pt>
                <c:pt idx="167">
                  <c:v>19.647078735188199</c:v>
                </c:pt>
                <c:pt idx="168">
                  <c:v>19.7572504558131</c:v>
                </c:pt>
                <c:pt idx="169">
                  <c:v>19.867357342713081</c:v>
                </c:pt>
                <c:pt idx="170">
                  <c:v>19.977399536651269</c:v>
                </c:pt>
                <c:pt idx="171">
                  <c:v>20.087377177916288</c:v>
                </c:pt>
                <c:pt idx="172">
                  <c:v>20.197290406323361</c:v>
                </c:pt>
                <c:pt idx="173">
                  <c:v>20.30713936121543</c:v>
                </c:pt>
                <c:pt idx="174">
                  <c:v>20.416924181464264</c:v>
                </c:pt>
                <c:pt idx="175">
                  <c:v>20.526645005471543</c:v>
                </c:pt>
                <c:pt idx="176">
                  <c:v>20.63630197116996</c:v>
                </c:pt>
                <c:pt idx="177">
                  <c:v>20.745895216024298</c:v>
                </c:pt>
                <c:pt idx="178">
                  <c:v>20.855424877032505</c:v>
                </c:pt>
                <c:pt idx="179">
                  <c:v>20.964891090726766</c:v>
                </c:pt>
                <c:pt idx="180">
                  <c:v>21.074293993174564</c:v>
                </c:pt>
                <c:pt idx="181">
                  <c:v>21.183633719979728</c:v>
                </c:pt>
                <c:pt idx="182">
                  <c:v>21.292910406283493</c:v>
                </c:pt>
                <c:pt idx="183">
                  <c:v>21.40212418676553</c:v>
                </c:pt>
                <c:pt idx="184">
                  <c:v>21.511275195644977</c:v>
                </c:pt>
                <c:pt idx="185">
                  <c:v>21.620363566681483</c:v>
                </c:pt>
                <c:pt idx="186">
                  <c:v>21.729389433176209</c:v>
                </c:pt>
                <c:pt idx="187">
                  <c:v>21.838352927972849</c:v>
                </c:pt>
                <c:pt idx="188">
                  <c:v>21.947254183458643</c:v>
                </c:pt>
                <c:pt idx="189">
                  <c:v>22.056093331565368</c:v>
                </c:pt>
                <c:pt idx="190">
                  <c:v>22.164870503770327</c:v>
                </c:pt>
                <c:pt idx="191">
                  <c:v>22.273585831097353</c:v>
                </c:pt>
                <c:pt idx="192">
                  <c:v>22.382239444117769</c:v>
                </c:pt>
                <c:pt idx="193">
                  <c:v>22.490831472951371</c:v>
                </c:pt>
                <c:pt idx="194">
                  <c:v>22.599362047267402</c:v>
                </c:pt>
                <c:pt idx="195">
                  <c:v>22.707831296285498</c:v>
                </c:pt>
                <c:pt idx="196">
                  <c:v>22.816239348776659</c:v>
                </c:pt>
                <c:pt idx="197">
                  <c:v>22.924586333064177</c:v>
                </c:pt>
                <c:pt idx="198">
                  <c:v>23.032872377024596</c:v>
                </c:pt>
                <c:pt idx="199">
                  <c:v>23.141097608088632</c:v>
                </c:pt>
                <c:pt idx="200">
                  <c:v>23.249262153242118</c:v>
                </c:pt>
                <c:pt idx="201">
                  <c:v>23.357366139026908</c:v>
                </c:pt>
                <c:pt idx="202">
                  <c:v>23.465409691541812</c:v>
                </c:pt>
                <c:pt idx="203">
                  <c:v>23.57339293644349</c:v>
                </c:pt>
                <c:pt idx="204">
                  <c:v>23.681315998947372</c:v>
                </c:pt>
                <c:pt idx="205">
                  <c:v>23.789179003828544</c:v>
                </c:pt>
                <c:pt idx="206">
                  <c:v>23.896982075422642</c:v>
                </c:pt>
                <c:pt idx="207">
                  <c:v>24.004725337626748</c:v>
                </c:pt>
                <c:pt idx="208">
                  <c:v>24.112408913900261</c:v>
                </c:pt>
                <c:pt idx="209">
                  <c:v>24.220032927265773</c:v>
                </c:pt>
                <c:pt idx="210">
                  <c:v>24.327597500309938</c:v>
                </c:pt>
                <c:pt idx="211">
                  <c:v>24.435102755184335</c:v>
                </c:pt>
                <c:pt idx="212">
                  <c:v>24.542548813606324</c:v>
                </c:pt>
                <c:pt idx="213">
                  <c:v>24.649935796859907</c:v>
                </c:pt>
                <c:pt idx="214">
                  <c:v>24.75726382579656</c:v>
                </c:pt>
                <c:pt idx="215">
                  <c:v>24.864533020836074</c:v>
                </c:pt>
                <c:pt idx="216">
                  <c:v>24.971743501967406</c:v>
                </c:pt>
                <c:pt idx="217">
                  <c:v>25.078895388749483</c:v>
                </c:pt>
                <c:pt idx="218">
                  <c:v>25.185988800312042</c:v>
                </c:pt>
                <c:pt idx="219">
                  <c:v>25.293023855356445</c:v>
                </c:pt>
                <c:pt idx="220">
                  <c:v>25.400000672156487</c:v>
                </c:pt>
                <c:pt idx="221">
                  <c:v>25.50691936855921</c:v>
                </c:pt>
                <c:pt idx="222">
                  <c:v>25.6137800619857</c:v>
                </c:pt>
                <c:pt idx="223">
                  <c:v>25.720582869431876</c:v>
                </c:pt>
                <c:pt idx="224">
                  <c:v>25.827327907469293</c:v>
                </c:pt>
                <c:pt idx="225">
                  <c:v>25.93401529224592</c:v>
                </c:pt>
                <c:pt idx="226">
                  <c:v>26.04064513948693</c:v>
                </c:pt>
                <c:pt idx="227">
                  <c:v>26.14721756449546</c:v>
                </c:pt>
                <c:pt idx="228">
                  <c:v>26.253732682153387</c:v>
                </c:pt>
                <c:pt idx="229">
                  <c:v>26.360190606922099</c:v>
                </c:pt>
                <c:pt idx="230">
                  <c:v>26.46659145284325</c:v>
                </c:pt>
                <c:pt idx="231">
                  <c:v>26.572935333539519</c:v>
                </c:pt>
                <c:pt idx="232">
                  <c:v>26.679222362215349</c:v>
                </c:pt>
                <c:pt idx="233">
                  <c:v>26.7854526516577</c:v>
                </c:pt>
                <c:pt idx="234">
                  <c:v>26.891626314236792</c:v>
                </c:pt>
                <c:pt idx="235">
                  <c:v>26.997743461906833</c:v>
                </c:pt>
                <c:pt idx="236">
                  <c:v>27.10380420620675</c:v>
                </c:pt>
                <c:pt idx="237">
                  <c:v>27.209808658260915</c:v>
                </c:pt>
                <c:pt idx="238">
                  <c:v>27.315756928779873</c:v>
                </c:pt>
                <c:pt idx="239">
                  <c:v>27.421649128061045</c:v>
                </c:pt>
                <c:pt idx="240">
                  <c:v>27.527485365989445</c:v>
                </c:pt>
                <c:pt idx="241">
                  <c:v>27.633265752038398</c:v>
                </c:pt>
                <c:pt idx="242">
                  <c:v>27.738990395270225</c:v>
                </c:pt>
                <c:pt idx="243">
                  <c:v>27.844659404336941</c:v>
                </c:pt>
                <c:pt idx="244">
                  <c:v>27.95027288748096</c:v>
                </c:pt>
                <c:pt idx="245">
                  <c:v>28.055830952535782</c:v>
                </c:pt>
                <c:pt idx="246">
                  <c:v>28.161333706926666</c:v>
                </c:pt>
                <c:pt idx="247">
                  <c:v>28.266781257671315</c:v>
                </c:pt>
                <c:pt idx="248">
                  <c:v>28.372173711380555</c:v>
                </c:pt>
                <c:pt idx="249">
                  <c:v>28.477511174259</c:v>
                </c:pt>
                <c:pt idx="250">
                  <c:v>28.582793752105726</c:v>
                </c:pt>
                <c:pt idx="251">
                  <c:v>28.688021550314929</c:v>
                </c:pt>
                <c:pt idx="252">
                  <c:v>28.793194673876581</c:v>
                </c:pt>
                <c:pt idx="253">
                  <c:v>28.898313227377084</c:v>
                </c:pt>
                <c:pt idx="254">
                  <c:v>29.003377314999927</c:v>
                </c:pt>
                <c:pt idx="255">
                  <c:v>29.108387040526324</c:v>
                </c:pt>
                <c:pt idx="256">
                  <c:v>29.213342507335867</c:v>
                </c:pt>
                <c:pt idx="257">
                  <c:v>29.318243818407147</c:v>
                </c:pt>
                <c:pt idx="258">
                  <c:v>29.423091076318396</c:v>
                </c:pt>
                <c:pt idx="259">
                  <c:v>29.527884383248129</c:v>
                </c:pt>
                <c:pt idx="260">
                  <c:v>29.632623840975743</c:v>
                </c:pt>
                <c:pt idx="261">
                  <c:v>29.737309550882166</c:v>
                </c:pt>
                <c:pt idx="262">
                  <c:v>29.841941613950468</c:v>
                </c:pt>
                <c:pt idx="263">
                  <c:v>29.946520130766459</c:v>
                </c:pt>
                <c:pt idx="264">
                  <c:v>30.051045201519322</c:v>
                </c:pt>
                <c:pt idx="265">
                  <c:v>30.155516926002214</c:v>
                </c:pt>
                <c:pt idx="266">
                  <c:v>30.259935403612861</c:v>
                </c:pt>
                <c:pt idx="267">
                  <c:v>30.364300733354163</c:v>
                </c:pt>
                <c:pt idx="268">
                  <c:v>30.468613013834801</c:v>
                </c:pt>
                <c:pt idx="269">
                  <c:v>30.572872343269818</c:v>
                </c:pt>
                <c:pt idx="270">
                  <c:v>30.677078819481203</c:v>
                </c:pt>
                <c:pt idx="271">
                  <c:v>30.781232539898493</c:v>
                </c:pt>
                <c:pt idx="272">
                  <c:v>30.885333601559349</c:v>
                </c:pt>
                <c:pt idx="273">
                  <c:v>30.989382101110131</c:v>
                </c:pt>
                <c:pt idx="274">
                  <c:v>31.093378134806478</c:v>
                </c:pt>
                <c:pt idx="275">
                  <c:v>31.19732179851389</c:v>
                </c:pt>
                <c:pt idx="276">
                  <c:v>31.301213187708278</c:v>
                </c:pt>
                <c:pt idx="277">
                  <c:v>31.405052397476542</c:v>
                </c:pt>
                <c:pt idx="278">
                  <c:v>31.508839522517139</c:v>
                </c:pt>
                <c:pt idx="279">
                  <c:v>31.612574657140634</c:v>
                </c:pt>
                <c:pt idx="280">
                  <c:v>31.716257895270257</c:v>
                </c:pt>
                <c:pt idx="281">
                  <c:v>31.819889330442471</c:v>
                </c:pt>
                <c:pt idx="282">
                  <c:v>31.923469055807502</c:v>
                </c:pt>
                <c:pt idx="283">
                  <c:v>32.026997164129909</c:v>
                </c:pt>
                <c:pt idx="284">
                  <c:v>32.130473747789104</c:v>
                </c:pt>
                <c:pt idx="285">
                  <c:v>32.233898898779927</c:v>
                </c:pt>
                <c:pt idx="286">
                  <c:v>32.337272708713158</c:v>
                </c:pt>
                <c:pt idx="287">
                  <c:v>32.440595268816061</c:v>
                </c:pt>
                <c:pt idx="288">
                  <c:v>32.543866669932932</c:v>
                </c:pt>
                <c:pt idx="289">
                  <c:v>32.647087002525609</c:v>
                </c:pt>
                <c:pt idx="290">
                  <c:v>32.750256356674022</c:v>
                </c:pt>
                <c:pt idx="291">
                  <c:v>32.853374822076702</c:v>
                </c:pt>
                <c:pt idx="292">
                  <c:v>32.956442488051316</c:v>
                </c:pt>
                <c:pt idx="293">
                  <c:v>33.059459443535189</c:v>
                </c:pt>
                <c:pt idx="294">
                  <c:v>33.162425777085801</c:v>
                </c:pt>
                <c:pt idx="295">
                  <c:v>33.265341576881347</c:v>
                </c:pt>
                <c:pt idx="296">
                  <c:v>33.3682069307212</c:v>
                </c:pt>
                <c:pt idx="297">
                  <c:v>33.471021926026467</c:v>
                </c:pt>
                <c:pt idx="298">
                  <c:v>33.573786649840464</c:v>
                </c:pt>
                <c:pt idx="299">
                  <c:v>33.676501188829249</c:v>
                </c:pt>
                <c:pt idx="300">
                  <c:v>33.779165629282119</c:v>
                </c:pt>
                <c:pt idx="301">
                  <c:v>33.881780057112103</c:v>
                </c:pt>
                <c:pt idx="302">
                  <c:v>33.984344557856467</c:v>
                </c:pt>
                <c:pt idx="303">
                  <c:v>34.086859216677226</c:v>
                </c:pt>
                <c:pt idx="304">
                  <c:v>34.189324118361625</c:v>
                </c:pt>
                <c:pt idx="305">
                  <c:v>34.29173934732264</c:v>
                </c:pt>
                <c:pt idx="306">
                  <c:v>34.394104987599469</c:v>
                </c:pt>
                <c:pt idx="307">
                  <c:v>34.496421122858024</c:v>
                </c:pt>
                <c:pt idx="308">
                  <c:v>34.59868783639142</c:v>
                </c:pt>
                <c:pt idx="309">
                  <c:v>34.700905211120464</c:v>
                </c:pt>
                <c:pt idx="310">
                  <c:v>34.803073329594142</c:v>
                </c:pt>
                <c:pt idx="311">
                  <c:v>34.905192273990082</c:v>
                </c:pt>
                <c:pt idx="312">
                  <c:v>35.007262126115066</c:v>
                </c:pt>
                <c:pt idx="313">
                  <c:v>35.109282967405505</c:v>
                </c:pt>
                <c:pt idx="314">
                  <c:v>35.211254878927889</c:v>
                </c:pt>
                <c:pt idx="315">
                  <c:v>35.313177941379301</c:v>
                </c:pt>
                <c:pt idx="316">
                  <c:v>35.415052235087863</c:v>
                </c:pt>
                <c:pt idx="317">
                  <c:v>35.516877840013244</c:v>
                </c:pt>
                <c:pt idx="318">
                  <c:v>35.618654835747094</c:v>
                </c:pt>
                <c:pt idx="319">
                  <c:v>35.72038330151355</c:v>
                </c:pt>
                <c:pt idx="320">
                  <c:v>35.822063316169668</c:v>
                </c:pt>
                <c:pt idx="321">
                  <c:v>35.923694958205942</c:v>
                </c:pt>
                <c:pt idx="322">
                  <c:v>36.025278305746717</c:v>
                </c:pt>
                <c:pt idx="323">
                  <c:v>36.126813436550691</c:v>
                </c:pt>
                <c:pt idx="324">
                  <c:v>36.22830042801138</c:v>
                </c:pt>
                <c:pt idx="325">
                  <c:v>36.329739357157557</c:v>
                </c:pt>
                <c:pt idx="326">
                  <c:v>36.431130300653741</c:v>
                </c:pt>
                <c:pt idx="327">
                  <c:v>36.532473334800649</c:v>
                </c:pt>
                <c:pt idx="328">
                  <c:v>36.633768535535644</c:v>
                </c:pt>
                <c:pt idx="329">
                  <c:v>36.735015978433232</c:v>
                </c:pt>
                <c:pt idx="330">
                  <c:v>36.836215738705469</c:v>
                </c:pt>
                <c:pt idx="331">
                  <c:v>36.937367891202456</c:v>
                </c:pt>
                <c:pt idx="332">
                  <c:v>37.038472510412802</c:v>
                </c:pt>
                <c:pt idx="333">
                  <c:v>37.13952967046405</c:v>
                </c:pt>
                <c:pt idx="334">
                  <c:v>37.240539445123147</c:v>
                </c:pt>
                <c:pt idx="335">
                  <c:v>37.341501907796911</c:v>
                </c:pt>
                <c:pt idx="336">
                  <c:v>37.442417131532466</c:v>
                </c:pt>
                <c:pt idx="337">
                  <c:v>37.543285189017716</c:v>
                </c:pt>
                <c:pt idx="338">
                  <c:v>37.644106152581784</c:v>
                </c:pt>
                <c:pt idx="339">
                  <c:v>37.744880094195459</c:v>
                </c:pt>
                <c:pt idx="340">
                  <c:v>37.84560708547167</c:v>
                </c:pt>
                <c:pt idx="341">
                  <c:v>37.946287197665917</c:v>
                </c:pt>
                <c:pt idx="342">
                  <c:v>38.046920501676738</c:v>
                </c:pt>
                <c:pt idx="343">
                  <c:v>38.147507068046153</c:v>
                </c:pt>
                <c:pt idx="344">
                  <c:v>38.248046966960125</c:v>
                </c:pt>
                <c:pt idx="345">
                  <c:v>38.348540268248982</c:v>
                </c:pt>
                <c:pt idx="346">
                  <c:v>38.448987041387902</c:v>
                </c:pt>
                <c:pt idx="347">
                  <c:v>38.549387355497352</c:v>
                </c:pt>
                <c:pt idx="348">
                  <c:v>38.649741279343523</c:v>
                </c:pt>
                <c:pt idx="349">
                  <c:v>38.750048881338799</c:v>
                </c:pt>
                <c:pt idx="350">
                  <c:v>38.850310229542202</c:v>
                </c:pt>
                <c:pt idx="351">
                  <c:v>38.950525391659831</c:v>
                </c:pt>
                <c:pt idx="352">
                  <c:v>39.05069443504533</c:v>
                </c:pt>
                <c:pt idx="353">
                  <c:v>39.150817426700335</c:v>
                </c:pt>
                <c:pt idx="354">
                  <c:v>39.250894433274908</c:v>
                </c:pt>
                <c:pt idx="355">
                  <c:v>39.350925521068014</c:v>
                </c:pt>
                <c:pt idx="356">
                  <c:v>39.450910756027938</c:v>
                </c:pt>
                <c:pt idx="357">
                  <c:v>39.550850203752773</c:v>
                </c:pt>
                <c:pt idx="358">
                  <c:v>39.650743929490837</c:v>
                </c:pt>
                <c:pt idx="359">
                  <c:v>39.750591998141147</c:v>
                </c:pt>
                <c:pt idx="360">
                  <c:v>39.850394474253875</c:v>
                </c:pt>
                <c:pt idx="361">
                  <c:v>39.950151422030785</c:v>
                </c:pt>
                <c:pt idx="362">
                  <c:v>40.049862905325682</c:v>
                </c:pt>
                <c:pt idx="363">
                  <c:v>40.149528987644892</c:v>
                </c:pt>
                <c:pt idx="364">
                  <c:v>40.249149732147686</c:v>
                </c:pt>
                <c:pt idx="365">
                  <c:v>40.348725201646751</c:v>
                </c:pt>
                <c:pt idx="366">
                  <c:v>40.448255458608642</c:v>
                </c:pt>
                <c:pt idx="367">
                  <c:v>40.547740565154243</c:v>
                </c:pt>
                <c:pt idx="368">
                  <c:v>40.64718058305921</c:v>
                </c:pt>
                <c:pt idx="369">
                  <c:v>40.746575573754448</c:v>
                </c:pt>
                <c:pt idx="370">
                  <c:v>40.845925598326552</c:v>
                </c:pt>
                <c:pt idx="371">
                  <c:v>40.945230717518264</c:v>
                </c:pt>
                <c:pt idx="372">
                  <c:v>41.044490991728956</c:v>
                </c:pt>
                <c:pt idx="373">
                  <c:v>41.143706481015066</c:v>
                </c:pt>
                <c:pt idx="374">
                  <c:v>41.242877245090568</c:v>
                </c:pt>
                <c:pt idx="375">
                  <c:v>41.342003343327455</c:v>
                </c:pt>
                <c:pt idx="376">
                  <c:v>41.441084834756154</c:v>
                </c:pt>
                <c:pt idx="377">
                  <c:v>41.540121778066052</c:v>
                </c:pt>
                <c:pt idx="378">
                  <c:v>41.639114231605902</c:v>
                </c:pt>
                <c:pt idx="379">
                  <c:v>41.738062253384342</c:v>
                </c:pt>
                <c:pt idx="380">
                  <c:v>41.836965901070336</c:v>
                </c:pt>
                <c:pt idx="381">
                  <c:v>41.935825231993633</c:v>
                </c:pt>
                <c:pt idx="382">
                  <c:v>42.03464030314526</c:v>
                </c:pt>
                <c:pt idx="383">
                  <c:v>42.133411171177997</c:v>
                </c:pt>
                <c:pt idx="384">
                  <c:v>42.232137892406826</c:v>
                </c:pt>
                <c:pt idx="385">
                  <c:v>42.330820522809425</c:v>
                </c:pt>
                <c:pt idx="386">
                  <c:v>42.429459118026642</c:v>
                </c:pt>
                <c:pt idx="387">
                  <c:v>42.52805373336296</c:v>
                </c:pt>
                <c:pt idx="388">
                  <c:v>42.626604423786993</c:v>
                </c:pt>
                <c:pt idx="389">
                  <c:v>42.725111243931956</c:v>
                </c:pt>
                <c:pt idx="390">
                  <c:v>42.823574248096143</c:v>
                </c:pt>
                <c:pt idx="391">
                  <c:v>42.921993490243437</c:v>
                </c:pt>
                <c:pt idx="392">
                  <c:v>43.020369024003756</c:v>
                </c:pt>
                <c:pt idx="393">
                  <c:v>43.118700902673567</c:v>
                </c:pt>
                <c:pt idx="394">
                  <c:v>43.21698917921637</c:v>
                </c:pt>
                <c:pt idx="395">
                  <c:v>43.315233906263181</c:v>
                </c:pt>
                <c:pt idx="396">
                  <c:v>43.413435136113037</c:v>
                </c:pt>
                <c:pt idx="397">
                  <c:v>43.51159292073347</c:v>
                </c:pt>
                <c:pt idx="398">
                  <c:v>43.609707311761035</c:v>
                </c:pt>
                <c:pt idx="399">
                  <c:v>43.707778360501763</c:v>
                </c:pt>
                <c:pt idx="400">
                  <c:v>43.805806117931695</c:v>
                </c:pt>
                <c:pt idx="401">
                  <c:v>43.903790634697373</c:v>
                </c:pt>
                <c:pt idx="402">
                  <c:v>44.001731961116349</c:v>
                </c:pt>
                <c:pt idx="403">
                  <c:v>44.099630147177677</c:v>
                </c:pt>
                <c:pt idx="404">
                  <c:v>44.197485242542442</c:v>
                </c:pt>
                <c:pt idx="405">
                  <c:v>44.295297296544241</c:v>
                </c:pt>
                <c:pt idx="406">
                  <c:v>44.393066358189721</c:v>
                </c:pt>
                <c:pt idx="407">
                  <c:v>44.490792476159065</c:v>
                </c:pt>
                <c:pt idx="408">
                  <c:v>44.58847569880654</c:v>
                </c:pt>
                <c:pt idx="409">
                  <c:v>44.686116074161006</c:v>
                </c:pt>
                <c:pt idx="410">
                  <c:v>44.783713649926405</c:v>
                </c:pt>
                <c:pt idx="411">
                  <c:v>44.881268473482315</c:v>
                </c:pt>
                <c:pt idx="412">
                  <c:v>44.97878059188448</c:v>
                </c:pt>
                <c:pt idx="413">
                  <c:v>45.076250051865316</c:v>
                </c:pt>
                <c:pt idx="414">
                  <c:v>45.173676899834447</c:v>
                </c:pt>
                <c:pt idx="415">
                  <c:v>45.271061181879247</c:v>
                </c:pt>
                <c:pt idx="416">
                  <c:v>45.368402943765361</c:v>
                </c:pt>
                <c:pt idx="417">
                  <c:v>45.465702230937239</c:v>
                </c:pt>
                <c:pt idx="418">
                  <c:v>45.562959088518681</c:v>
                </c:pt>
                <c:pt idx="419">
                  <c:v>45.660173561313393</c:v>
                </c:pt>
                <c:pt idx="420">
                  <c:v>45.757345693805497</c:v>
                </c:pt>
                <c:pt idx="421">
                  <c:v>45.854475530160116</c:v>
                </c:pt>
                <c:pt idx="422">
                  <c:v>45.951563114223895</c:v>
                </c:pt>
                <c:pt idx="423">
                  <c:v>46.048608489525556</c:v>
                </c:pt>
                <c:pt idx="424">
                  <c:v>46.145611699276465</c:v>
                </c:pt>
                <c:pt idx="425">
                  <c:v>46.242572786371177</c:v>
                </c:pt>
                <c:pt idx="426">
                  <c:v>46.339491793387992</c:v>
                </c:pt>
                <c:pt idx="427">
                  <c:v>46.436368762589545</c:v>
                </c:pt>
                <c:pt idx="428">
                  <c:v>46.533203735923323</c:v>
                </c:pt>
                <c:pt idx="429">
                  <c:v>46.629996755022269</c:v>
                </c:pt>
                <c:pt idx="430">
                  <c:v>46.726747861205347</c:v>
                </c:pt>
                <c:pt idx="431">
                  <c:v>46.823457095478105</c:v>
                </c:pt>
                <c:pt idx="432">
                  <c:v>46.920124498533241</c:v>
                </c:pt>
                <c:pt idx="433">
                  <c:v>47.016750110751211</c:v>
                </c:pt>
                <c:pt idx="434">
                  <c:v>47.113333972200785</c:v>
                </c:pt>
                <c:pt idx="435">
                  <c:v>47.209876122639642</c:v>
                </c:pt>
                <c:pt idx="436">
                  <c:v>47.306376601514948</c:v>
                </c:pt>
                <c:pt idx="437">
                  <c:v>47.402835447963952</c:v>
                </c:pt>
                <c:pt idx="438">
                  <c:v>47.49925270081458</c:v>
                </c:pt>
                <c:pt idx="439">
                  <c:v>47.595628398586037</c:v>
                </c:pt>
                <c:pt idx="440">
                  <c:v>47.69196257948937</c:v>
                </c:pt>
                <c:pt idx="441">
                  <c:v>47.788255281428114</c:v>
                </c:pt>
                <c:pt idx="442">
                  <c:v>47.884506541998867</c:v>
                </c:pt>
                <c:pt idx="443">
                  <c:v>47.980716398491907</c:v>
                </c:pt>
                <c:pt idx="444">
                  <c:v>48.076884887891815</c:v>
                </c:pt>
                <c:pt idx="445">
                  <c:v>48.17301204687805</c:v>
                </c:pt>
                <c:pt idx="446">
                  <c:v>48.269097911825611</c:v>
                </c:pt>
                <c:pt idx="447">
                  <c:v>48.365142518805619</c:v>
                </c:pt>
                <c:pt idx="448">
                  <c:v>48.461145903585958</c:v>
                </c:pt>
                <c:pt idx="449">
                  <c:v>48.557108101631897</c:v>
                </c:pt>
                <c:pt idx="450">
                  <c:v>48.653029148106718</c:v>
                </c:pt>
                <c:pt idx="451">
                  <c:v>48.748909077872334</c:v>
                </c:pt>
                <c:pt idx="452">
                  <c:v>48.844747925489948</c:v>
                </c:pt>
                <c:pt idx="453">
                  <c:v>48.940545725220666</c:v>
                </c:pt>
                <c:pt idx="454">
                  <c:v>49.03630251102615</c:v>
                </c:pt>
                <c:pt idx="455">
                  <c:v>49.132018316569273</c:v>
                </c:pt>
                <c:pt idx="456">
                  <c:v>49.227693175214732</c:v>
                </c:pt>
                <c:pt idx="457">
                  <c:v>49.323327120029724</c:v>
                </c:pt>
                <c:pt idx="458">
                  <c:v>49.4189201837846</c:v>
                </c:pt>
                <c:pt idx="459">
                  <c:v>49.514472398953501</c:v>
                </c:pt>
                <c:pt idx="460">
                  <c:v>49.609983797715039</c:v>
                </c:pt>
                <c:pt idx="461">
                  <c:v>49.705454411952942</c:v>
                </c:pt>
                <c:pt idx="462">
                  <c:v>49.800884273256727</c:v>
                </c:pt>
                <c:pt idx="463">
                  <c:v>49.896273412922376</c:v>
                </c:pt>
                <c:pt idx="464">
                  <c:v>49.991621861952986</c:v>
                </c:pt>
                <c:pt idx="465">
                  <c:v>50.086929651059464</c:v>
                </c:pt>
                <c:pt idx="466">
                  <c:v>50.182196810661203</c:v>
                </c:pt>
                <c:pt idx="467">
                  <c:v>50.277423370886758</c:v>
                </c:pt>
                <c:pt idx="468">
                  <c:v>50.372609361574526</c:v>
                </c:pt>
                <c:pt idx="469">
                  <c:v>50.467754812273427</c:v>
                </c:pt>
                <c:pt idx="470">
                  <c:v>50.562859752243632</c:v>
                </c:pt>
                <c:pt idx="471">
                  <c:v>50.65792421045721</c:v>
                </c:pt>
                <c:pt idx="472">
                  <c:v>50.752948215598856</c:v>
                </c:pt>
                <c:pt idx="473">
                  <c:v>50.847931796066582</c:v>
                </c:pt>
                <c:pt idx="474">
                  <c:v>50.942874979972416</c:v>
                </c:pt>
                <c:pt idx="475">
                  <c:v>51.037777795143114</c:v>
                </c:pt>
                <c:pt idx="476">
                  <c:v>51.13264026912087</c:v>
                </c:pt>
                <c:pt idx="477">
                  <c:v>51.227462429164021</c:v>
                </c:pt>
                <c:pt idx="478">
                  <c:v>51.322244302247782</c:v>
                </c:pt>
                <c:pt idx="479">
                  <c:v>51.416985915064942</c:v>
                </c:pt>
                <c:pt idx="480">
                  <c:v>51.511687294026608</c:v>
                </c:pt>
                <c:pt idx="481">
                  <c:v>51.606348465262911</c:v>
                </c:pt>
                <c:pt idx="482">
                  <c:v>51.700969454623753</c:v>
                </c:pt>
                <c:pt idx="483">
                  <c:v>51.795550287679532</c:v>
                </c:pt>
                <c:pt idx="484">
                  <c:v>51.89009098972187</c:v>
                </c:pt>
                <c:pt idx="485">
                  <c:v>51.984591585764363</c:v>
                </c:pt>
                <c:pt idx="486">
                  <c:v>52.079052100543308</c:v>
                </c:pt>
                <c:pt idx="487">
                  <c:v>52.173472558518469</c:v>
                </c:pt>
                <c:pt idx="488">
                  <c:v>52.267852983873809</c:v>
                </c:pt>
                <c:pt idx="489">
                  <c:v>52.362193400518251</c:v>
                </c:pt>
                <c:pt idx="490">
                  <c:v>52.456493832086409</c:v>
                </c:pt>
                <c:pt idx="491">
                  <c:v>52.550754301939392</c:v>
                </c:pt>
                <c:pt idx="492">
                  <c:v>52.644974833165513</c:v>
                </c:pt>
                <c:pt idx="493">
                  <c:v>52.739155448581087</c:v>
                </c:pt>
                <c:pt idx="494">
                  <c:v>52.833296170731174</c:v>
                </c:pt>
                <c:pt idx="495">
                  <c:v>52.927397021890371</c:v>
                </c:pt>
                <c:pt idx="496">
                  <c:v>53.02145802406357</c:v>
                </c:pt>
                <c:pt idx="497">
                  <c:v>53.115479198986741</c:v>
                </c:pt>
                <c:pt idx="498">
                  <c:v>53.20946056812771</c:v>
                </c:pt>
                <c:pt idx="499">
                  <c:v>53.303402152686928</c:v>
                </c:pt>
                <c:pt idx="500">
                  <c:v>53.397303973598291</c:v>
                </c:pt>
                <c:pt idx="501">
                  <c:v>53.491166051529873</c:v>
                </c:pt>
                <c:pt idx="502">
                  <c:v>53.584988406884783</c:v>
                </c:pt>
                <c:pt idx="503">
                  <c:v>53.678771059801896</c:v>
                </c:pt>
                <c:pt idx="504">
                  <c:v>53.772514030156692</c:v>
                </c:pt>
                <c:pt idx="505">
                  <c:v>53.866217337562041</c:v>
                </c:pt>
                <c:pt idx="506">
                  <c:v>53.959881001369006</c:v>
                </c:pt>
                <c:pt idx="507">
                  <c:v>54.053505040667652</c:v>
                </c:pt>
                <c:pt idx="508">
                  <c:v>54.147089474287853</c:v>
                </c:pt>
                <c:pt idx="509">
                  <c:v>54.240634320800105</c:v>
                </c:pt>
                <c:pt idx="510">
                  <c:v>54.334139598516337</c:v>
                </c:pt>
                <c:pt idx="511">
                  <c:v>54.427605325490724</c:v>
                </c:pt>
                <c:pt idx="512">
                  <c:v>54.521031519520534</c:v>
                </c:pt>
                <c:pt idx="513">
                  <c:v>54.614418198146907</c:v>
                </c:pt>
                <c:pt idx="514">
                  <c:v>54.707765378655729</c:v>
                </c:pt>
                <c:pt idx="515">
                  <c:v>54.801073078078417</c:v>
                </c:pt>
                <c:pt idx="516">
                  <c:v>54.894341313192783</c:v>
                </c:pt>
                <c:pt idx="517">
                  <c:v>54.98757010052384</c:v>
                </c:pt>
                <c:pt idx="518">
                  <c:v>55.08075945634468</c:v>
                </c:pt>
                <c:pt idx="519">
                  <c:v>55.17390939667726</c:v>
                </c:pt>
                <c:pt idx="520">
                  <c:v>55.267019937293298</c:v>
                </c:pt>
                <c:pt idx="521">
                  <c:v>55.360091093715077</c:v>
                </c:pt>
                <c:pt idx="522">
                  <c:v>55.453122881216302</c:v>
                </c:pt>
                <c:pt idx="523">
                  <c:v>55.546115314822984</c:v>
                </c:pt>
                <c:pt idx="524">
                  <c:v>55.639068409314234</c:v>
                </c:pt>
                <c:pt idx="525">
                  <c:v>55.731982179223166</c:v>
                </c:pt>
                <c:pt idx="526">
                  <c:v>55.824856638837737</c:v>
                </c:pt>
                <c:pt idx="527">
                  <c:v>55.917691802201617</c:v>
                </c:pt>
                <c:pt idx="528">
                  <c:v>56.010487683115045</c:v>
                </c:pt>
                <c:pt idx="529">
                  <c:v>56.103244295135674</c:v>
                </c:pt>
                <c:pt idx="530">
                  <c:v>56.195961651579488</c:v>
                </c:pt>
                <c:pt idx="531">
                  <c:v>56.288639765521616</c:v>
                </c:pt>
                <c:pt idx="532">
                  <c:v>56.38127864979726</c:v>
                </c:pt>
                <c:pt idx="533">
                  <c:v>56.473878317002537</c:v>
                </c:pt>
                <c:pt idx="534">
                  <c:v>56.56643877949535</c:v>
                </c:pt>
                <c:pt idx="535">
                  <c:v>56.658960049396292</c:v>
                </c:pt>
                <c:pt idx="536">
                  <c:v>56.751442138589525</c:v>
                </c:pt>
                <c:pt idx="537">
                  <c:v>56.843885058723643</c:v>
                </c:pt>
                <c:pt idx="538">
                  <c:v>56.936288821212585</c:v>
                </c:pt>
                <c:pt idx="539">
                  <c:v>57.028653437236507</c:v>
                </c:pt>
                <c:pt idx="540">
                  <c:v>57.120978917742683</c:v>
                </c:pt>
                <c:pt idx="541">
                  <c:v>57.213265273446403</c:v>
                </c:pt>
                <c:pt idx="542">
                  <c:v>57.30551251483184</c:v>
                </c:pt>
                <c:pt idx="543">
                  <c:v>57.397720652152991</c:v>
                </c:pt>
                <c:pt idx="544">
                  <c:v>57.489889695434542</c:v>
                </c:pt>
                <c:pt idx="545">
                  <c:v>57.582019654472788</c:v>
                </c:pt>
                <c:pt idx="546">
                  <c:v>57.674110538836537</c:v>
                </c:pt>
                <c:pt idx="547">
                  <c:v>57.766162357868005</c:v>
                </c:pt>
                <c:pt idx="548">
                  <c:v>57.858175120683732</c:v>
                </c:pt>
                <c:pt idx="549">
                  <c:v>57.950148836175494</c:v>
                </c:pt>
                <c:pt idx="550">
                  <c:v>58.042083513011207</c:v>
                </c:pt>
                <c:pt idx="551">
                  <c:v>58.133979159635849</c:v>
                </c:pt>
                <c:pt idx="552">
                  <c:v>58.225835784272377</c:v>
                </c:pt>
                <c:pt idx="553">
                  <c:v>58.317653394922637</c:v>
                </c:pt>
                <c:pt idx="554">
                  <c:v>58.409431999368287</c:v>
                </c:pt>
                <c:pt idx="555">
                  <c:v>58.501171605171713</c:v>
                </c:pt>
                <c:pt idx="556">
                  <c:v>58.592872219676963</c:v>
                </c:pt>
                <c:pt idx="557">
                  <c:v>58.684533850010673</c:v>
                </c:pt>
                <c:pt idx="558">
                  <c:v>58.776156503082973</c:v>
                </c:pt>
                <c:pt idx="559">
                  <c:v>58.867740185588438</c:v>
                </c:pt>
                <c:pt idx="560">
                  <c:v>58.959284904007006</c:v>
                </c:pt>
                <c:pt idx="561">
                  <c:v>59.050790664604918</c:v>
                </c:pt>
                <c:pt idx="562">
                  <c:v>59.142257473435642</c:v>
                </c:pt>
                <c:pt idx="563">
                  <c:v>59.233685336340798</c:v>
                </c:pt>
                <c:pt idx="564">
                  <c:v>59.325074258951112</c:v>
                </c:pt>
                <c:pt idx="565">
                  <c:v>59.416424246687363</c:v>
                </c:pt>
                <c:pt idx="566">
                  <c:v>59.507735304761297</c:v>
                </c:pt>
                <c:pt idx="567">
                  <c:v>59.599007438176571</c:v>
                </c:pt>
                <c:pt idx="568">
                  <c:v>59.690240651729702</c:v>
                </c:pt>
                <c:pt idx="569">
                  <c:v>59.781434950011018</c:v>
                </c:pt>
                <c:pt idx="570">
                  <c:v>59.872590337405583</c:v>
                </c:pt>
                <c:pt idx="571">
                  <c:v>59.96370681809416</c:v>
                </c:pt>
                <c:pt idx="572">
                  <c:v>60.054784396054146</c:v>
                </c:pt>
                <c:pt idx="573">
                  <c:v>60.14582307506052</c:v>
                </c:pt>
                <c:pt idx="574">
                  <c:v>60.2368228586868</c:v>
                </c:pt>
                <c:pt idx="575">
                  <c:v>60.327783750305997</c:v>
                </c:pt>
                <c:pt idx="576">
                  <c:v>60.418705753091551</c:v>
                </c:pt>
                <c:pt idx="577">
                  <c:v>60.509588870018298</c:v>
                </c:pt>
                <c:pt idx="578">
                  <c:v>60.600433103863416</c:v>
                </c:pt>
                <c:pt idx="579">
                  <c:v>60.691238457207376</c:v>
                </c:pt>
                <c:pt idx="580">
                  <c:v>60.782004932434909</c:v>
                </c:pt>
                <c:pt idx="581">
                  <c:v>60.872732531735956</c:v>
                </c:pt>
                <c:pt idx="582">
                  <c:v>60.963421257106617</c:v>
                </c:pt>
                <c:pt idx="583">
                  <c:v>61.054071110350129</c:v>
                </c:pt>
                <c:pt idx="584">
                  <c:v>61.144682093077812</c:v>
                </c:pt>
                <c:pt idx="585">
                  <c:v>61.235254206710039</c:v>
                </c:pt>
                <c:pt idx="586">
                  <c:v>61.325787452477172</c:v>
                </c:pt>
                <c:pt idx="587">
                  <c:v>61.416281831420548</c:v>
                </c:pt>
                <c:pt idx="588">
                  <c:v>61.50673734439345</c:v>
                </c:pt>
                <c:pt idx="589">
                  <c:v>61.59715399206204</c:v>
                </c:pt>
                <c:pt idx="590">
                  <c:v>61.687531774906333</c:v>
                </c:pt>
                <c:pt idx="591">
                  <c:v>61.777870693221168</c:v>
                </c:pt>
                <c:pt idx="592">
                  <c:v>61.868170747117176</c:v>
                </c:pt>
                <c:pt idx="593">
                  <c:v>61.958431936521741</c:v>
                </c:pt>
                <c:pt idx="594">
                  <c:v>62.048654261179955</c:v>
                </c:pt>
                <c:pt idx="595">
                  <c:v>62.138837720655602</c:v>
                </c:pt>
                <c:pt idx="596">
                  <c:v>62.228982314332114</c:v>
                </c:pt>
                <c:pt idx="597">
                  <c:v>62.319088041413536</c:v>
                </c:pt>
                <c:pt idx="598">
                  <c:v>62.409154900925515</c:v>
                </c:pt>
                <c:pt idx="599">
                  <c:v>62.499182891716231</c:v>
                </c:pt>
                <c:pt idx="600">
                  <c:v>62.589172012457396</c:v>
                </c:pt>
                <c:pt idx="601">
                  <c:v>62.679122261645219</c:v>
                </c:pt>
                <c:pt idx="602">
                  <c:v>62.76903363760136</c:v>
                </c:pt>
                <c:pt idx="603">
                  <c:v>62.858906138473913</c:v>
                </c:pt>
                <c:pt idx="604">
                  <c:v>62.948739762238354</c:v>
                </c:pt>
                <c:pt idx="605">
                  <c:v>63.038534506698554</c:v>
                </c:pt>
                <c:pt idx="606">
                  <c:v>63.128290369487701</c:v>
                </c:pt>
                <c:pt idx="607">
                  <c:v>63.218007348069293</c:v>
                </c:pt>
                <c:pt idx="608">
                  <c:v>63.307685439738108</c:v>
                </c:pt>
                <c:pt idx="609">
                  <c:v>63.397324641621175</c:v>
                </c:pt>
                <c:pt idx="610">
                  <c:v>63.486924950678734</c:v>
                </c:pt>
                <c:pt idx="611">
                  <c:v>63.5764863637052</c:v>
                </c:pt>
                <c:pt idx="612">
                  <c:v>63.666008877330164</c:v>
                </c:pt>
                <c:pt idx="613">
                  <c:v>63.755492488019335</c:v>
                </c:pt>
                <c:pt idx="614">
                  <c:v>63.844937192075506</c:v>
                </c:pt>
                <c:pt idx="615">
                  <c:v>63.934342985639546</c:v>
                </c:pt>
                <c:pt idx="616">
                  <c:v>64.023709864691355</c:v>
                </c:pt>
                <c:pt idx="617">
                  <c:v>64.113037825050839</c:v>
                </c:pt>
                <c:pt idx="618">
                  <c:v>64.202326862378854</c:v>
                </c:pt>
                <c:pt idx="619">
                  <c:v>64.29157697217822</c:v>
                </c:pt>
                <c:pt idx="620">
                  <c:v>64.380788149794654</c:v>
                </c:pt>
                <c:pt idx="621">
                  <c:v>64.469960390417754</c:v>
                </c:pt>
                <c:pt idx="622">
                  <c:v>64.559093689081934</c:v>
                </c:pt>
                <c:pt idx="623">
                  <c:v>64.648188040667449</c:v>
                </c:pt>
                <c:pt idx="624">
                  <c:v>64.73724343990132</c:v>
                </c:pt>
                <c:pt idx="625">
                  <c:v>64.826259881358297</c:v>
                </c:pt>
                <c:pt idx="626">
                  <c:v>64.915237359461841</c:v>
                </c:pt>
                <c:pt idx="627">
                  <c:v>65.004175868485106</c:v>
                </c:pt>
                <c:pt idx="628">
                  <c:v>65.093075402551875</c:v>
                </c:pt>
                <c:pt idx="629">
                  <c:v>65.181935955637499</c:v>
                </c:pt>
                <c:pt idx="630">
                  <c:v>65.270757521569919</c:v>
                </c:pt>
                <c:pt idx="631">
                  <c:v>65.359540094030606</c:v>
                </c:pt>
                <c:pt idx="632">
                  <c:v>65.448283666555497</c:v>
                </c:pt>
                <c:pt idx="633">
                  <c:v>65.536988232536004</c:v>
                </c:pt>
                <c:pt idx="634">
                  <c:v>65.625653785219939</c:v>
                </c:pt>
                <c:pt idx="635">
                  <c:v>65.714280317712465</c:v>
                </c:pt>
                <c:pt idx="636">
                  <c:v>65.802867822977106</c:v>
                </c:pt>
                <c:pt idx="637">
                  <c:v>65.891416293836642</c:v>
                </c:pt>
                <c:pt idx="638">
                  <c:v>65.979925722974116</c:v>
                </c:pt>
                <c:pt idx="639">
                  <c:v>66.068396102933747</c:v>
                </c:pt>
                <c:pt idx="640">
                  <c:v>66.156827426121936</c:v>
                </c:pt>
                <c:pt idx="641">
                  <c:v>66.245219684808191</c:v>
                </c:pt>
                <c:pt idx="642">
                  <c:v>66.333572871126066</c:v>
                </c:pt>
                <c:pt idx="643">
                  <c:v>66.421886977074138</c:v>
                </c:pt>
                <c:pt idx="644">
                  <c:v>66.510161994516949</c:v>
                </c:pt>
                <c:pt idx="645">
                  <c:v>66.59839791518597</c:v>
                </c:pt>
                <c:pt idx="646">
                  <c:v>66.686594730680525</c:v>
                </c:pt>
                <c:pt idx="647">
                  <c:v>66.774752432468759</c:v>
                </c:pt>
                <c:pt idx="648">
                  <c:v>66.862871011888586</c:v>
                </c:pt>
                <c:pt idx="649">
                  <c:v>66.950950460148633</c:v>
                </c:pt>
                <c:pt idx="650">
                  <c:v>67.038990768329157</c:v>
                </c:pt>
                <c:pt idx="651">
                  <c:v>67.126991927383045</c:v>
                </c:pt>
                <c:pt idx="652">
                  <c:v>67.214953928136694</c:v>
                </c:pt>
                <c:pt idx="653">
                  <c:v>67.302876761291003</c:v>
                </c:pt>
                <c:pt idx="654">
                  <c:v>67.390760417422285</c:v>
                </c:pt>
                <c:pt idx="655">
                  <c:v>67.47860488698322</c:v>
                </c:pt>
                <c:pt idx="656">
                  <c:v>67.566410160303775</c:v>
                </c:pt>
                <c:pt idx="657">
                  <c:v>67.65417622759216</c:v>
                </c:pt>
                <c:pt idx="658">
                  <c:v>67.741903078935763</c:v>
                </c:pt>
                <c:pt idx="659">
                  <c:v>67.829590704302049</c:v>
                </c:pt>
                <c:pt idx="660">
                  <c:v>67.91723909353955</c:v>
                </c:pt>
                <c:pt idx="661">
                  <c:v>68.004848236378734</c:v>
                </c:pt>
                <c:pt idx="662">
                  <c:v>68.092418122432974</c:v>
                </c:pt>
                <c:pt idx="663">
                  <c:v>68.179948741199468</c:v>
                </c:pt>
                <c:pt idx="664">
                  <c:v>68.267440082060162</c:v>
                </c:pt>
                <c:pt idx="665">
                  <c:v>68.354892134282665</c:v>
                </c:pt>
                <c:pt idx="666">
                  <c:v>68.44230488702118</c:v>
                </c:pt>
                <c:pt idx="667">
                  <c:v>68.529678329317434</c:v>
                </c:pt>
                <c:pt idx="668">
                  <c:v>68.617012450101612</c:v>
                </c:pt>
                <c:pt idx="669">
                  <c:v>68.704307238193209</c:v>
                </c:pt>
                <c:pt idx="670">
                  <c:v>68.791562682302029</c:v>
                </c:pt>
                <c:pt idx="671">
                  <c:v>68.878778771029033</c:v>
                </c:pt>
                <c:pt idx="672">
                  <c:v>68.965955492867309</c:v>
                </c:pt>
                <c:pt idx="673">
                  <c:v>69.053092836202921</c:v>
                </c:pt>
                <c:pt idx="674">
                  <c:v>69.140190789315881</c:v>
                </c:pt>
                <c:pt idx="675">
                  <c:v>69.227249340381036</c:v>
                </c:pt>
                <c:pt idx="676">
                  <c:v>69.314268477468957</c:v>
                </c:pt>
                <c:pt idx="677">
                  <c:v>69.401248188546859</c:v>
                </c:pt>
                <c:pt idx="678">
                  <c:v>69.488188461479481</c:v>
                </c:pt>
                <c:pt idx="679">
                  <c:v>69.575089284030042</c:v>
                </c:pt>
                <c:pt idx="680">
                  <c:v>69.661950643861061</c:v>
                </c:pt>
                <c:pt idx="681">
                  <c:v>69.748772528535326</c:v>
                </c:pt>
                <c:pt idx="682">
                  <c:v>69.835554925516746</c:v>
                </c:pt>
                <c:pt idx="683">
                  <c:v>69.922297822171274</c:v>
                </c:pt>
                <c:pt idx="684">
                  <c:v>70.009001205767788</c:v>
                </c:pt>
                <c:pt idx="685">
                  <c:v>70.095665063478947</c:v>
                </c:pt>
                <c:pt idx="686">
                  <c:v>70.182289382382123</c:v>
                </c:pt>
                <c:pt idx="687">
                  <c:v>70.268874149460274</c:v>
                </c:pt>
                <c:pt idx="688">
                  <c:v>70.355419351602833</c:v>
                </c:pt>
                <c:pt idx="689">
                  <c:v>70.441924975606582</c:v>
                </c:pt>
                <c:pt idx="690">
                  <c:v>70.528391008176527</c:v>
                </c:pt>
                <c:pt idx="691">
                  <c:v>70.614817435926767</c:v>
                </c:pt>
                <c:pt idx="692">
                  <c:v>70.70120424538139</c:v>
                </c:pt>
                <c:pt idx="693">
                  <c:v>70.787551422975369</c:v>
                </c:pt>
                <c:pt idx="694">
                  <c:v>70.873858955055368</c:v>
                </c:pt>
                <c:pt idx="695">
                  <c:v>70.960126827880686</c:v>
                </c:pt>
                <c:pt idx="696">
                  <c:v>71.046355027624031</c:v>
                </c:pt>
                <c:pt idx="697">
                  <c:v>71.132543540372495</c:v>
                </c:pt>
                <c:pt idx="698">
                  <c:v>71.218692352128343</c:v>
                </c:pt>
                <c:pt idx="699">
                  <c:v>71.304801448809897</c:v>
                </c:pt>
                <c:pt idx="700">
                  <c:v>71.390870816252374</c:v>
                </c:pt>
                <c:pt idx="701">
                  <c:v>71.476900440208794</c:v>
                </c:pt>
                <c:pt idx="702">
                  <c:v>71.562890306350766</c:v>
                </c:pt>
                <c:pt idx="703">
                  <c:v>71.648840400269393</c:v>
                </c:pt>
                <c:pt idx="704">
                  <c:v>71.734750707476095</c:v>
                </c:pt>
                <c:pt idx="705">
                  <c:v>71.820621213403484</c:v>
                </c:pt>
                <c:pt idx="706">
                  <c:v>71.906451903406179</c:v>
                </c:pt>
                <c:pt idx="707">
                  <c:v>71.992242762761663</c:v>
                </c:pt>
                <c:pt idx="708">
                  <c:v>72.077993776671121</c:v>
                </c:pt>
                <c:pt idx="709">
                  <c:v>72.16370493026028</c:v>
                </c:pt>
                <c:pt idx="710">
                  <c:v>72.249376208580244</c:v>
                </c:pt>
                <c:pt idx="711">
                  <c:v>72.335007596608335</c:v>
                </c:pt>
                <c:pt idx="712">
                  <c:v>72.420599079248902</c:v>
                </c:pt>
                <c:pt idx="713">
                  <c:v>72.506150641334187</c:v>
                </c:pt>
                <c:pt idx="714">
                  <c:v>72.591662267625125</c:v>
                </c:pt>
                <c:pt idx="715">
                  <c:v>72.677133942812191</c:v>
                </c:pt>
                <c:pt idx="716">
                  <c:v>72.762565651516184</c:v>
                </c:pt>
                <c:pt idx="717">
                  <c:v>72.847957378289067</c:v>
                </c:pt>
                <c:pt idx="718">
                  <c:v>72.933309107614804</c:v>
                </c:pt>
                <c:pt idx="719">
                  <c:v>73.018620823910169</c:v>
                </c:pt>
                <c:pt idx="720">
                  <c:v>73.10389251152553</c:v>
                </c:pt>
                <c:pt idx="721">
                  <c:v>73.189124154745656</c:v>
                </c:pt>
                <c:pt idx="722">
                  <c:v>73.274315737790602</c:v>
                </c:pt>
                <c:pt idx="723">
                  <c:v>73.3594672448164</c:v>
                </c:pt>
                <c:pt idx="724">
                  <c:v>73.444578659915976</c:v>
                </c:pt>
                <c:pt idx="725">
                  <c:v>73.529649967119852</c:v>
                </c:pt>
                <c:pt idx="726">
                  <c:v>73.614681150397004</c:v>
                </c:pt>
                <c:pt idx="727">
                  <c:v>73.69967219365563</c:v>
                </c:pt>
                <c:pt idx="728">
                  <c:v>73.78462308074397</c:v>
                </c:pt>
                <c:pt idx="729">
                  <c:v>73.869533795451076</c:v>
                </c:pt>
                <c:pt idx="730">
                  <c:v>73.954404321507582</c:v>
                </c:pt>
                <c:pt idx="731">
                  <c:v>74.039234642586536</c:v>
                </c:pt>
                <c:pt idx="732">
                  <c:v>74.124024742304158</c:v>
                </c:pt>
                <c:pt idx="733">
                  <c:v>74.208774604220594</c:v>
                </c:pt>
                <c:pt idx="734">
                  <c:v>74.293484211840763</c:v>
                </c:pt>
                <c:pt idx="735">
                  <c:v>74.37815354861506</c:v>
                </c:pt>
                <c:pt idx="736">
                  <c:v>74.462782597940148</c:v>
                </c:pt>
                <c:pt idx="737">
                  <c:v>74.547371343159767</c:v>
                </c:pt>
                <c:pt idx="738">
                  <c:v>74.631919767565449</c:v>
                </c:pt>
                <c:pt idx="739">
                  <c:v>74.716427854397324</c:v>
                </c:pt>
                <c:pt idx="740">
                  <c:v>74.80089558684486</c:v>
                </c:pt>
                <c:pt idx="741">
                  <c:v>74.88532294804763</c:v>
                </c:pt>
                <c:pt idx="742">
                  <c:v>74.969709921096069</c:v>
                </c:pt>
                <c:pt idx="743">
                  <c:v>75.054056489032206</c:v>
                </c:pt>
                <c:pt idx="744">
                  <c:v>75.138362634850466</c:v>
                </c:pt>
                <c:pt idx="745">
                  <c:v>75.222628341498378</c:v>
                </c:pt>
                <c:pt idx="746">
                  <c:v>75.306853591877328</c:v>
                </c:pt>
                <c:pt idx="747">
                  <c:v>75.39103836884334</c:v>
                </c:pt>
                <c:pt idx="748">
                  <c:v>75.475182655207746</c:v>
                </c:pt>
                <c:pt idx="749">
                  <c:v>75.559286433737981</c:v>
                </c:pt>
                <c:pt idx="750">
                  <c:v>75.64334968715832</c:v>
                </c:pt>
                <c:pt idx="751">
                  <c:v>75.727372398150564</c:v>
                </c:pt>
                <c:pt idx="752">
                  <c:v>75.811354549354846</c:v>
                </c:pt>
                <c:pt idx="753">
                  <c:v>75.895296123370287</c:v>
                </c:pt>
                <c:pt idx="754">
                  <c:v>75.979197102755748</c:v>
                </c:pt>
                <c:pt idx="755">
                  <c:v>76.063057470030557</c:v>
                </c:pt>
                <c:pt idx="756">
                  <c:v>76.14687720767526</c:v>
                </c:pt>
                <c:pt idx="757">
                  <c:v>76.230656298132274</c:v>
                </c:pt>
                <c:pt idx="758">
                  <c:v>76.314394723806629</c:v>
                </c:pt>
                <c:pt idx="759">
                  <c:v>76.398092467066704</c:v>
                </c:pt>
                <c:pt idx="760">
                  <c:v>76.481749510244924</c:v>
                </c:pt>
                <c:pt idx="761">
                  <c:v>76.565365835638445</c:v>
                </c:pt>
                <c:pt idx="762">
                  <c:v>76.648941425509889</c:v>
                </c:pt>
                <c:pt idx="763">
                  <c:v>76.732476262088014</c:v>
                </c:pt>
                <c:pt idx="764">
                  <c:v>76.815970327568451</c:v>
                </c:pt>
                <c:pt idx="765">
                  <c:v>76.899423604114347</c:v>
                </c:pt>
                <c:pt idx="766">
                  <c:v>76.982836073857143</c:v>
                </c:pt>
                <c:pt idx="767">
                  <c:v>77.066207718897161</c:v>
                </c:pt>
                <c:pt idx="768">
                  <c:v>77.149538521304365</c:v>
                </c:pt>
                <c:pt idx="769">
                  <c:v>77.232828463119034</c:v>
                </c:pt>
                <c:pt idx="770">
                  <c:v>77.316077526352416</c:v>
                </c:pt>
                <c:pt idx="771">
                  <c:v>77.399285692987448</c:v>
                </c:pt>
                <c:pt idx="772">
                  <c:v>77.482452944979386</c:v>
                </c:pt>
                <c:pt idx="773">
                  <c:v>77.565579264256542</c:v>
                </c:pt>
                <c:pt idx="774">
                  <c:v>77.648664632720894</c:v>
                </c:pt>
                <c:pt idx="775">
                  <c:v>77.731709032248773</c:v>
                </c:pt>
                <c:pt idx="776">
                  <c:v>77.81471244469158</c:v>
                </c:pt>
                <c:pt idx="777">
                  <c:v>77.897674851876346</c:v>
                </c:pt>
                <c:pt idx="778">
                  <c:v>77.980596235606512</c:v>
                </c:pt>
                <c:pt idx="779">
                  <c:v>78.063476577662485</c:v>
                </c:pt>
                <c:pt idx="780">
                  <c:v>78.146315859802371</c:v>
                </c:pt>
                <c:pt idx="781">
                  <c:v>78.229114063762566</c:v>
                </c:pt>
                <c:pt idx="782">
                  <c:v>78.31187117125846</c:v>
                </c:pt>
                <c:pt idx="783">
                  <c:v>78.394587163985037</c:v>
                </c:pt>
                <c:pt idx="784">
                  <c:v>78.477262023617556</c:v>
                </c:pt>
                <c:pt idx="785">
                  <c:v>78.559895731812162</c:v>
                </c:pt>
                <c:pt idx="786">
                  <c:v>78.64248827020657</c:v>
                </c:pt>
                <c:pt idx="787">
                  <c:v>78.725039620420645</c:v>
                </c:pt>
                <c:pt idx="788">
                  <c:v>78.807549764057072</c:v>
                </c:pt>
                <c:pt idx="789">
                  <c:v>78.890018682701992</c:v>
                </c:pt>
                <c:pt idx="790">
                  <c:v>78.972446357925591</c:v>
                </c:pt>
                <c:pt idx="791">
                  <c:v>79.054832771282776</c:v>
                </c:pt>
                <c:pt idx="792">
                  <c:v>79.137177904313745</c:v>
                </c:pt>
                <c:pt idx="793">
                  <c:v>79.219481738544673</c:v>
                </c:pt>
                <c:pt idx="794">
                  <c:v>79.301744255488245</c:v>
                </c:pt>
                <c:pt idx="795">
                  <c:v>79.38396543664436</c:v>
                </c:pt>
                <c:pt idx="796">
                  <c:v>79.466145263500678</c:v>
                </c:pt>
                <c:pt idx="797">
                  <c:v>79.548283717533252</c:v>
                </c:pt>
                <c:pt idx="798">
                  <c:v>79.630380780207133</c:v>
                </c:pt>
                <c:pt idx="799">
                  <c:v>79.712436432977</c:v>
                </c:pt>
                <c:pt idx="800">
                  <c:v>79.794450657287697</c:v>
                </c:pt>
                <c:pt idx="801">
                  <c:v>79.876423434574889</c:v>
                </c:pt>
                <c:pt idx="802">
                  <c:v>79.958354746265627</c:v>
                </c:pt>
                <c:pt idx="803">
                  <c:v>80.040244573778992</c:v>
                </c:pt>
                <c:pt idx="804">
                  <c:v>80.122092898526589</c:v>
                </c:pt>
                <c:pt idx="805">
                  <c:v>80.20389970191323</c:v>
                </c:pt>
                <c:pt idx="806">
                  <c:v>80.285664965337475</c:v>
                </c:pt>
                <c:pt idx="807">
                  <c:v>80.367388670192199</c:v>
                </c:pt>
                <c:pt idx="808">
                  <c:v>80.449070797865218</c:v>
                </c:pt>
                <c:pt idx="809">
                  <c:v>80.53071132973983</c:v>
                </c:pt>
                <c:pt idx="810">
                  <c:v>80.612310247195396</c:v>
                </c:pt>
                <c:pt idx="811">
                  <c:v>80.693867531607907</c:v>
                </c:pt>
                <c:pt idx="812">
                  <c:v>80.775383164350586</c:v>
                </c:pt>
                <c:pt idx="813">
                  <c:v>80.856857126794424</c:v>
                </c:pt>
                <c:pt idx="814">
                  <c:v>80.938289400308705</c:v>
                </c:pt>
                <c:pt idx="815">
                  <c:v>81.019679966261648</c:v>
                </c:pt>
                <c:pt idx="816">
                  <c:v>81.101028806020921</c:v>
                </c:pt>
                <c:pt idx="817">
                  <c:v>81.1823359009542</c:v>
                </c:pt>
                <c:pt idx="818">
                  <c:v>81.263601232429707</c:v>
                </c:pt>
                <c:pt idx="819">
                  <c:v>81.344824781816811</c:v>
                </c:pt>
                <c:pt idx="820">
                  <c:v>81.426006530486504</c:v>
                </c:pt>
                <c:pt idx="821">
                  <c:v>81.507146459812006</c:v>
                </c:pt>
                <c:pt idx="822">
                  <c:v>81.588244551169268</c:v>
                </c:pt>
                <c:pt idx="823">
                  <c:v>81.669300785937537</c:v>
                </c:pt>
                <c:pt idx="824">
                  <c:v>81.750315145499883</c:v>
                </c:pt>
                <c:pt idx="825">
                  <c:v>81.83128761124371</c:v>
                </c:pt>
                <c:pt idx="826">
                  <c:v>81.912218164561338</c:v>
                </c:pt>
                <c:pt idx="827">
                  <c:v>81.993106786850475</c:v>
                </c:pt>
                <c:pt idx="828">
                  <c:v>82.073953459514811</c:v>
                </c:pt>
                <c:pt idx="829">
                  <c:v>82.154758163964473</c:v>
                </c:pt>
                <c:pt idx="830">
                  <c:v>82.235520881616566</c:v>
                </c:pt>
                <c:pt idx="831">
                  <c:v>82.316241593895739</c:v>
                </c:pt>
                <c:pt idx="832">
                  <c:v>82.396920282234618</c:v>
                </c:pt>
                <c:pt idx="833">
                  <c:v>82.477556928074392</c:v>
                </c:pt>
                <c:pt idx="834">
                  <c:v>82.55815151286528</c:v>
                </c:pt>
                <c:pt idx="835">
                  <c:v>82.638704018067074</c:v>
                </c:pt>
                <c:pt idx="836">
                  <c:v>82.719214425149588</c:v>
                </c:pt>
                <c:pt idx="837">
                  <c:v>82.799682715593221</c:v>
                </c:pt>
                <c:pt idx="838">
                  <c:v>82.88010887088943</c:v>
                </c:pt>
                <c:pt idx="839">
                  <c:v>82.960492872541209</c:v>
                </c:pt>
                <c:pt idx="840">
                  <c:v>83.040834702063648</c:v>
                </c:pt>
                <c:pt idx="841">
                  <c:v>83.121134340984341</c:v>
                </c:pt>
                <c:pt idx="842">
                  <c:v>83.201391770843927</c:v>
                </c:pt>
                <c:pt idx="843">
                  <c:v>83.281606973196574</c:v>
                </c:pt>
                <c:pt idx="844">
                  <c:v>83.361779929610435</c:v>
                </c:pt>
                <c:pt idx="845">
                  <c:v>83.441910621668171</c:v>
                </c:pt>
                <c:pt idx="846">
                  <c:v>83.521999030967422</c:v>
                </c:pt>
                <c:pt idx="847">
                  <c:v>83.60204513912123</c:v>
                </c:pt>
                <c:pt idx="848">
                  <c:v>83.682048927758586</c:v>
                </c:pt>
                <c:pt idx="849">
                  <c:v>83.762010378524877</c:v>
                </c:pt>
                <c:pt idx="850">
                  <c:v>83.841929473082331</c:v>
                </c:pt>
                <c:pt idx="851">
                  <c:v>83.921806193110513</c:v>
                </c:pt>
                <c:pt idx="852">
                  <c:v>84.001640520306751</c:v>
                </c:pt>
                <c:pt idx="853">
                  <c:v>84.081432436386663</c:v>
                </c:pt>
                <c:pt idx="854">
                  <c:v>84.16118192308457</c:v>
                </c:pt>
                <c:pt idx="855">
                  <c:v>84.240888962153946</c:v>
                </c:pt>
                <c:pt idx="856">
                  <c:v>84.320553535367878</c:v>
                </c:pt>
                <c:pt idx="857">
                  <c:v>84.400175624519548</c:v>
                </c:pt>
                <c:pt idx="858">
                  <c:v>84.47975521142267</c:v>
                </c:pt>
                <c:pt idx="859">
                  <c:v>84.559292277911894</c:v>
                </c:pt>
                <c:pt idx="860">
                  <c:v>84.63878680584331</c:v>
                </c:pt>
                <c:pt idx="861">
                  <c:v>84.71823877709484</c:v>
                </c:pt>
                <c:pt idx="862">
                  <c:v>84.797648173566699</c:v>
                </c:pt>
                <c:pt idx="863">
                  <c:v>84.877014977181872</c:v>
                </c:pt>
                <c:pt idx="864">
                  <c:v>84.956339169886462</c:v>
                </c:pt>
                <c:pt idx="865">
                  <c:v>85.035620733650191</c:v>
                </c:pt>
                <c:pt idx="866">
                  <c:v>85.114859650466812</c:v>
                </c:pt>
                <c:pt idx="867">
                  <c:v>85.194055902354521</c:v>
                </c:pt>
                <c:pt idx="868">
                  <c:v>85.273209471356381</c:v>
                </c:pt>
                <c:pt idx="869">
                  <c:v>85.352320339540782</c:v>
                </c:pt>
                <c:pt idx="870">
                  <c:v>85.431388489001804</c:v>
                </c:pt>
                <c:pt idx="871">
                  <c:v>85.510413901859664</c:v>
                </c:pt>
                <c:pt idx="872">
                  <c:v>85.589396560261164</c:v>
                </c:pt>
                <c:pt idx="873">
                  <c:v>85.668336446380025</c:v>
                </c:pt>
                <c:pt idx="874">
                  <c:v>85.747233542417362</c:v>
                </c:pt>
                <c:pt idx="875">
                  <c:v>85.826087830602063</c:v>
                </c:pt>
                <c:pt idx="876">
                  <c:v>85.904899293191221</c:v>
                </c:pt>
                <c:pt idx="877">
                  <c:v>85.983667912470494</c:v>
                </c:pt>
                <c:pt idx="878">
                  <c:v>86.062393670754517</c:v>
                </c:pt>
                <c:pt idx="879">
                  <c:v>86.141076550387353</c:v>
                </c:pt>
                <c:pt idx="880">
                  <c:v>86.219716533742812</c:v>
                </c:pt>
                <c:pt idx="881">
                  <c:v>86.298313603224884</c:v>
                </c:pt>
                <c:pt idx="882">
                  <c:v>86.376867741268143</c:v>
                </c:pt>
                <c:pt idx="883">
                  <c:v>86.455378930338085</c:v>
                </c:pt>
                <c:pt idx="884">
                  <c:v>86.533847152931585</c:v>
                </c:pt>
                <c:pt idx="885">
                  <c:v>86.612272391577193</c:v>
                </c:pt>
                <c:pt idx="886">
                  <c:v>86.690654628835603</c:v>
                </c:pt>
                <c:pt idx="887">
                  <c:v>86.768993847299981</c:v>
                </c:pt>
                <c:pt idx="888">
                  <c:v>86.847290029596351</c:v>
                </c:pt>
                <c:pt idx="889">
                  <c:v>86.925543158383974</c:v>
                </c:pt>
                <c:pt idx="890">
                  <c:v>87.003753216355719</c:v>
                </c:pt>
                <c:pt idx="891">
                  <c:v>87.081920186238435</c:v>
                </c:pt>
                <c:pt idx="892">
                  <c:v>87.160044050793317</c:v>
                </c:pt>
                <c:pt idx="893">
                  <c:v>87.238124792816251</c:v>
                </c:pt>
                <c:pt idx="894">
                  <c:v>87.316162395138221</c:v>
                </c:pt>
                <c:pt idx="895">
                  <c:v>87.394156840625627</c:v>
                </c:pt>
                <c:pt idx="896">
                  <c:v>87.472108112180678</c:v>
                </c:pt>
                <c:pt idx="897">
                  <c:v>87.550016192741694</c:v>
                </c:pt>
                <c:pt idx="898">
                  <c:v>87.627881065283546</c:v>
                </c:pt>
                <c:pt idx="899">
                  <c:v>87.705702712817924</c:v>
                </c:pt>
                <c:pt idx="900">
                  <c:v>87.783481118393738</c:v>
                </c:pt>
                <c:pt idx="901">
                  <c:v>87.861216265097426</c:v>
                </c:pt>
                <c:pt idx="902">
                  <c:v>87.938908136053342</c:v>
                </c:pt>
                <c:pt idx="903">
                  <c:v>88.01655671442407</c:v>
                </c:pt>
                <c:pt idx="904">
                  <c:v>88.094161983410771</c:v>
                </c:pt>
                <c:pt idx="905">
                  <c:v>88.17172392625352</c:v>
                </c:pt>
                <c:pt idx="906">
                  <c:v>88.24924252623164</c:v>
                </c:pt>
                <c:pt idx="907">
                  <c:v>88.326717766664046</c:v>
                </c:pt>
                <c:pt idx="908">
                  <c:v>88.404149630909572</c:v>
                </c:pt>
                <c:pt idx="909">
                  <c:v>88.481538102367296</c:v>
                </c:pt>
                <c:pt idx="910">
                  <c:v>88.558883164476853</c:v>
                </c:pt>
                <c:pt idx="911">
                  <c:v>88.63618480071878</c:v>
                </c:pt>
                <c:pt idx="912">
                  <c:v>88.713442994614852</c:v>
                </c:pt>
                <c:pt idx="913">
                  <c:v>88.79065772972838</c:v>
                </c:pt>
                <c:pt idx="914">
                  <c:v>88.867828989664531</c:v>
                </c:pt>
                <c:pt idx="915">
                  <c:v>88.944956758070646</c:v>
                </c:pt>
                <c:pt idx="916">
                  <c:v>89.022041018636543</c:v>
                </c:pt>
                <c:pt idx="917">
                  <c:v>89.099081755094872</c:v>
                </c:pt>
                <c:pt idx="918">
                  <c:v>89.176078951221385</c:v>
                </c:pt>
                <c:pt idx="919">
                  <c:v>89.253032590835232</c:v>
                </c:pt>
                <c:pt idx="920">
                  <c:v>89.329942657799322</c:v>
                </c:pt>
                <c:pt idx="921">
                  <c:v>89.406809136020556</c:v>
                </c:pt>
                <c:pt idx="922">
                  <c:v>89.48363200945019</c:v>
                </c:pt>
                <c:pt idx="923">
                  <c:v>89.560411262084102</c:v>
                </c:pt>
                <c:pt idx="924">
                  <c:v>89.637146877963119</c:v>
                </c:pt>
                <c:pt idx="925">
                  <c:v>89.713838841173242</c:v>
                </c:pt>
                <c:pt idx="926">
                  <c:v>89.790487135846021</c:v>
                </c:pt>
                <c:pt idx="927">
                  <c:v>89.86709174615882</c:v>
                </c:pt>
                <c:pt idx="928">
                  <c:v>89.943652656335061</c:v>
                </c:pt>
                <c:pt idx="929">
                  <c:v>90.020169850644578</c:v>
                </c:pt>
                <c:pt idx="930">
                  <c:v>90.09664331340386</c:v>
                </c:pt>
                <c:pt idx="931">
                  <c:v>90.173073028976333</c:v>
                </c:pt>
                <c:pt idx="932">
                  <c:v>90.249458981772676</c:v>
                </c:pt>
                <c:pt idx="933">
                  <c:v>90.32580115625106</c:v>
                </c:pt>
                <c:pt idx="934">
                  <c:v>90.402099536917433</c:v>
                </c:pt>
                <c:pt idx="935">
                  <c:v>90.402099536917433</c:v>
                </c:pt>
                <c:pt idx="936">
                  <c:v>90.402099536917433</c:v>
                </c:pt>
                <c:pt idx="937">
                  <c:v>90.402099536917433</c:v>
                </c:pt>
                <c:pt idx="938">
                  <c:v>90.402099536917433</c:v>
                </c:pt>
                <c:pt idx="939">
                  <c:v>90.402099536917433</c:v>
                </c:pt>
                <c:pt idx="940">
                  <c:v>90.402099536917433</c:v>
                </c:pt>
                <c:pt idx="941">
                  <c:v>90.402099536917433</c:v>
                </c:pt>
                <c:pt idx="942">
                  <c:v>90.402099536917433</c:v>
                </c:pt>
                <c:pt idx="943">
                  <c:v>90.402099536917433</c:v>
                </c:pt>
                <c:pt idx="944">
                  <c:v>90.402099536917433</c:v>
                </c:pt>
                <c:pt idx="945">
                  <c:v>90.402099536917433</c:v>
                </c:pt>
                <c:pt idx="946">
                  <c:v>90.402099536917433</c:v>
                </c:pt>
                <c:pt idx="947">
                  <c:v>90.402099536917433</c:v>
                </c:pt>
                <c:pt idx="948">
                  <c:v>90.402099536917433</c:v>
                </c:pt>
                <c:pt idx="949">
                  <c:v>90.402099536917433</c:v>
                </c:pt>
                <c:pt idx="950">
                  <c:v>90.402099536917433</c:v>
                </c:pt>
                <c:pt idx="951">
                  <c:v>90.402099536917433</c:v>
                </c:pt>
                <c:pt idx="952">
                  <c:v>90.402099536917433</c:v>
                </c:pt>
                <c:pt idx="953">
                  <c:v>90.402099536917433</c:v>
                </c:pt>
                <c:pt idx="954">
                  <c:v>90.402099536917433</c:v>
                </c:pt>
                <c:pt idx="955">
                  <c:v>90.402099536917433</c:v>
                </c:pt>
                <c:pt idx="956">
                  <c:v>90.402099536917433</c:v>
                </c:pt>
                <c:pt idx="957">
                  <c:v>90.402099536917433</c:v>
                </c:pt>
                <c:pt idx="958">
                  <c:v>90.402099536917433</c:v>
                </c:pt>
                <c:pt idx="959">
                  <c:v>90.402099536917433</c:v>
                </c:pt>
                <c:pt idx="960">
                  <c:v>90.402099536917433</c:v>
                </c:pt>
                <c:pt idx="961">
                  <c:v>90.402099536917433</c:v>
                </c:pt>
                <c:pt idx="962">
                  <c:v>90.402099536917433</c:v>
                </c:pt>
                <c:pt idx="963">
                  <c:v>90.402099536917433</c:v>
                </c:pt>
                <c:pt idx="964">
                  <c:v>90.402099536917433</c:v>
                </c:pt>
                <c:pt idx="965">
                  <c:v>90.402099536917433</c:v>
                </c:pt>
                <c:pt idx="966">
                  <c:v>90.402099536917433</c:v>
                </c:pt>
                <c:pt idx="967">
                  <c:v>90.402099536917433</c:v>
                </c:pt>
                <c:pt idx="968">
                  <c:v>90.402099536917433</c:v>
                </c:pt>
                <c:pt idx="969">
                  <c:v>90.402099536917433</c:v>
                </c:pt>
                <c:pt idx="970">
                  <c:v>90.402099536917433</c:v>
                </c:pt>
                <c:pt idx="971">
                  <c:v>90.402099536917433</c:v>
                </c:pt>
                <c:pt idx="972">
                  <c:v>90.402099536917433</c:v>
                </c:pt>
                <c:pt idx="973">
                  <c:v>90.402099536917433</c:v>
                </c:pt>
                <c:pt idx="974">
                  <c:v>90.402099536917433</c:v>
                </c:pt>
                <c:pt idx="975">
                  <c:v>90.402099536917433</c:v>
                </c:pt>
                <c:pt idx="976">
                  <c:v>90.402099536917433</c:v>
                </c:pt>
                <c:pt idx="977">
                  <c:v>90.402099536917433</c:v>
                </c:pt>
                <c:pt idx="978">
                  <c:v>90.402099536917433</c:v>
                </c:pt>
                <c:pt idx="979">
                  <c:v>90.402099536917433</c:v>
                </c:pt>
                <c:pt idx="980">
                  <c:v>90.402099536917433</c:v>
                </c:pt>
                <c:pt idx="981">
                  <c:v>90.402099536917433</c:v>
                </c:pt>
                <c:pt idx="982">
                  <c:v>90.402099536917433</c:v>
                </c:pt>
                <c:pt idx="983">
                  <c:v>90.402099536917433</c:v>
                </c:pt>
                <c:pt idx="984">
                  <c:v>90.402099536917433</c:v>
                </c:pt>
                <c:pt idx="985">
                  <c:v>90.402099536917433</c:v>
                </c:pt>
                <c:pt idx="986">
                  <c:v>90.402099536917433</c:v>
                </c:pt>
                <c:pt idx="987">
                  <c:v>90.402099536917433</c:v>
                </c:pt>
                <c:pt idx="988">
                  <c:v>90.402099536917433</c:v>
                </c:pt>
                <c:pt idx="989">
                  <c:v>90.402099536917433</c:v>
                </c:pt>
                <c:pt idx="990">
                  <c:v>90.402099536917433</c:v>
                </c:pt>
                <c:pt idx="991">
                  <c:v>90.402099536917433</c:v>
                </c:pt>
                <c:pt idx="992">
                  <c:v>90.402099536917433</c:v>
                </c:pt>
                <c:pt idx="993">
                  <c:v>90.402099536917433</c:v>
                </c:pt>
                <c:pt idx="994">
                  <c:v>90.402099536917433</c:v>
                </c:pt>
                <c:pt idx="995">
                  <c:v>90.402099536917433</c:v>
                </c:pt>
                <c:pt idx="996">
                  <c:v>90.402099536917433</c:v>
                </c:pt>
                <c:pt idx="997">
                  <c:v>90.402099536917433</c:v>
                </c:pt>
                <c:pt idx="998">
                  <c:v>90.402099536917433</c:v>
                </c:pt>
                <c:pt idx="999">
                  <c:v>90.402099536917433</c:v>
                </c:pt>
                <c:pt idx="1000">
                  <c:v>90.402099536917433</c:v>
                </c:pt>
                <c:pt idx="1001">
                  <c:v>90.402099536917433</c:v>
                </c:pt>
                <c:pt idx="1002">
                  <c:v>90.402099536917433</c:v>
                </c:pt>
                <c:pt idx="1003">
                  <c:v>90.402099536917433</c:v>
                </c:pt>
                <c:pt idx="1004">
                  <c:v>90.402099536917433</c:v>
                </c:pt>
                <c:pt idx="1005">
                  <c:v>90.402099536917433</c:v>
                </c:pt>
                <c:pt idx="1006">
                  <c:v>90.402099536917433</c:v>
                </c:pt>
                <c:pt idx="1007">
                  <c:v>90.402099536917433</c:v>
                </c:pt>
                <c:pt idx="1008">
                  <c:v>90.402099536917433</c:v>
                </c:pt>
                <c:pt idx="1009">
                  <c:v>90.402099536917433</c:v>
                </c:pt>
                <c:pt idx="1010">
                  <c:v>90.402099536917433</c:v>
                </c:pt>
                <c:pt idx="1011">
                  <c:v>90.402099536917433</c:v>
                </c:pt>
                <c:pt idx="1012">
                  <c:v>90.402099536917433</c:v>
                </c:pt>
                <c:pt idx="1013">
                  <c:v>90.402099536917433</c:v>
                </c:pt>
                <c:pt idx="1014">
                  <c:v>90.402099536917433</c:v>
                </c:pt>
                <c:pt idx="1015">
                  <c:v>90.402099536917433</c:v>
                </c:pt>
                <c:pt idx="1016">
                  <c:v>90.402099536917433</c:v>
                </c:pt>
                <c:pt idx="1017">
                  <c:v>90.402099536917433</c:v>
                </c:pt>
                <c:pt idx="1018">
                  <c:v>90.402099536917433</c:v>
                </c:pt>
                <c:pt idx="1019">
                  <c:v>90.402099536917433</c:v>
                </c:pt>
                <c:pt idx="1020">
                  <c:v>90.402099536917433</c:v>
                </c:pt>
                <c:pt idx="1021">
                  <c:v>90.402099536917433</c:v>
                </c:pt>
                <c:pt idx="1022">
                  <c:v>90.402099536917433</c:v>
                </c:pt>
                <c:pt idx="1023">
                  <c:v>90.402099536917433</c:v>
                </c:pt>
                <c:pt idx="1024">
                  <c:v>90.402099536917433</c:v>
                </c:pt>
                <c:pt idx="1025">
                  <c:v>90.402099536917433</c:v>
                </c:pt>
                <c:pt idx="1026">
                  <c:v>90.402099536917433</c:v>
                </c:pt>
                <c:pt idx="1027">
                  <c:v>90.402099536917433</c:v>
                </c:pt>
                <c:pt idx="1028">
                  <c:v>90.402099536917433</c:v>
                </c:pt>
                <c:pt idx="1029">
                  <c:v>90.402099536917433</c:v>
                </c:pt>
                <c:pt idx="1030">
                  <c:v>90.402099536917433</c:v>
                </c:pt>
                <c:pt idx="1031">
                  <c:v>90.402099536917433</c:v>
                </c:pt>
                <c:pt idx="1032">
                  <c:v>90.402099536917433</c:v>
                </c:pt>
                <c:pt idx="1033">
                  <c:v>90.402099536917433</c:v>
                </c:pt>
                <c:pt idx="1034">
                  <c:v>90.402099536917433</c:v>
                </c:pt>
                <c:pt idx="1035">
                  <c:v>90.402099536917433</c:v>
                </c:pt>
                <c:pt idx="1036">
                  <c:v>90.402099536917433</c:v>
                </c:pt>
              </c:numCache>
            </c:numRef>
          </c:xVal>
          <c:yVal>
            <c:numRef>
              <c:f>'Free Flight'!$F$2:$F$1038</c:f>
              <c:numCache>
                <c:formatCode>0.000</c:formatCode>
                <c:ptCount val="1037"/>
                <c:pt idx="0">
                  <c:v>0.21017682708100718</c:v>
                </c:pt>
                <c:pt idx="1">
                  <c:v>0.33345313457490255</c:v>
                </c:pt>
                <c:pt idx="2">
                  <c:v>0.456393853966782</c:v>
                </c:pt>
                <c:pt idx="3">
                  <c:v>0.57899941447365233</c:v>
                </c:pt>
                <c:pt idx="4">
                  <c:v>0.70127024371297797</c:v>
                </c:pt>
                <c:pt idx="5">
                  <c:v>0.82320676770921586</c:v>
                </c:pt>
                <c:pt idx="6">
                  <c:v>0.94480941090031623</c:v>
                </c:pt>
                <c:pt idx="7">
                  <c:v>1.0660785961441905</c:v>
                </c:pt>
                <c:pt idx="8">
                  <c:v>1.1870147447251465</c:v>
                </c:pt>
                <c:pt idx="9">
                  <c:v>1.3076182763602895</c:v>
                </c:pt>
                <c:pt idx="10">
                  <c:v>1.4278896092058921</c:v>
                </c:pt>
                <c:pt idx="11">
                  <c:v>1.5478291598637306</c:v>
                </c:pt>
                <c:pt idx="12">
                  <c:v>1.667437343387389</c:v>
                </c:pt>
                <c:pt idx="13">
                  <c:v>1.7867145732885332</c:v>
                </c:pt>
                <c:pt idx="14">
                  <c:v>1.9056612615431496</c:v>
                </c:pt>
                <c:pt idx="15">
                  <c:v>2.0242778185977564</c:v>
                </c:pt>
                <c:pt idx="16">
                  <c:v>2.1425646533755791</c:v>
                </c:pt>
                <c:pt idx="17">
                  <c:v>2.2605221732826992</c:v>
                </c:pt>
                <c:pt idx="18">
                  <c:v>2.3781507842141694</c:v>
                </c:pt>
                <c:pt idx="19">
                  <c:v>2.4954508905600981</c:v>
                </c:pt>
                <c:pt idx="20">
                  <c:v>2.6124228952117039</c:v>
                </c:pt>
                <c:pt idx="21">
                  <c:v>2.7290671995673406</c:v>
                </c:pt>
                <c:pt idx="22">
                  <c:v>2.8453842035384898</c:v>
                </c:pt>
                <c:pt idx="23">
                  <c:v>2.9613743055557276</c:v>
                </c:pt>
                <c:pt idx="24">
                  <c:v>3.0770379025746557</c:v>
                </c:pt>
                <c:pt idx="25">
                  <c:v>3.1923753900818093</c:v>
                </c:pt>
                <c:pt idx="26">
                  <c:v>3.3073871621005315</c:v>
                </c:pt>
                <c:pt idx="27">
                  <c:v>3.4220736111968204</c:v>
                </c:pt>
                <c:pt idx="28">
                  <c:v>3.5364351284851452</c:v>
                </c:pt>
                <c:pt idx="29">
                  <c:v>3.6504721036342365</c:v>
                </c:pt>
                <c:pt idx="30">
                  <c:v>3.7641849248728474</c:v>
                </c:pt>
                <c:pt idx="31">
                  <c:v>3.8775739789954837</c:v>
                </c:pt>
                <c:pt idx="32">
                  <c:v>3.9906396513681099</c:v>
                </c:pt>
                <c:pt idx="33">
                  <c:v>4.1033823259338229</c:v>
                </c:pt>
                <c:pt idx="34">
                  <c:v>4.2158023852185025</c:v>
                </c:pt>
                <c:pt idx="35">
                  <c:v>4.3279002103364306</c:v>
                </c:pt>
                <c:pt idx="36">
                  <c:v>4.4396761809958853</c:v>
                </c:pt>
                <c:pt idx="37">
                  <c:v>4.5511306755047052</c:v>
                </c:pt>
                <c:pt idx="38">
                  <c:v>4.6622640707758318</c:v>
                </c:pt>
                <c:pt idx="39">
                  <c:v>4.7730767423328198</c:v>
                </c:pt>
                <c:pt idx="40">
                  <c:v>4.8835690643153216</c:v>
                </c:pt>
                <c:pt idx="41">
                  <c:v>4.9937414094845467</c:v>
                </c:pt>
                <c:pt idx="42">
                  <c:v>5.103594149228698</c:v>
                </c:pt>
                <c:pt idx="43">
                  <c:v>5.2131276535683737</c:v>
                </c:pt>
                <c:pt idx="44">
                  <c:v>5.3223422911619522</c:v>
                </c:pt>
                <c:pt idx="45">
                  <c:v>5.4312384293109437</c:v>
                </c:pt>
                <c:pt idx="46">
                  <c:v>5.5398164339653224</c:v>
                </c:pt>
                <c:pt idx="47">
                  <c:v>5.6480766697288276</c:v>
                </c:pt>
                <c:pt idx="48">
                  <c:v>5.7560194998642453</c:v>
                </c:pt>
                <c:pt idx="49">
                  <c:v>5.8636452862986594</c:v>
                </c:pt>
                <c:pt idx="50">
                  <c:v>5.9709543896286839</c:v>
                </c:pt>
                <c:pt idx="51">
                  <c:v>6.0779471691256637</c:v>
                </c:pt>
                <c:pt idx="52">
                  <c:v>6.184623982740856</c:v>
                </c:pt>
                <c:pt idx="53">
                  <c:v>6.290985187110584</c:v>
                </c:pt>
                <c:pt idx="54">
                  <c:v>6.3970311375613678</c:v>
                </c:pt>
                <c:pt idx="55">
                  <c:v>6.5027621881150326</c:v>
                </c:pt>
                <c:pt idx="56">
                  <c:v>6.6081786914937917</c:v>
                </c:pt>
                <c:pt idx="57">
                  <c:v>6.7132809991253035</c:v>
                </c:pt>
                <c:pt idx="58">
                  <c:v>6.8180694611477106</c:v>
                </c:pt>
                <c:pt idx="59">
                  <c:v>6.922544426414647</c:v>
                </c:pt>
                <c:pt idx="60">
                  <c:v>7.0267062425002322</c:v>
                </c:pt>
                <c:pt idx="61">
                  <c:v>7.1305552557040341</c:v>
                </c:pt>
                <c:pt idx="62">
                  <c:v>7.234091811056012</c:v>
                </c:pt>
                <c:pt idx="63">
                  <c:v>7.337316252321437</c:v>
                </c:pt>
                <c:pt idx="64">
                  <c:v>7.4402289220057911</c:v>
                </c:pt>
                <c:pt idx="65">
                  <c:v>7.5428301613596389</c:v>
                </c:pt>
                <c:pt idx="66">
                  <c:v>7.6451203103834846</c:v>
                </c:pt>
                <c:pt idx="67">
                  <c:v>7.7470997078325974</c:v>
                </c:pt>
                <c:pt idx="68">
                  <c:v>7.8487686912218244</c:v>
                </c:pt>
                <c:pt idx="69">
                  <c:v>7.9501275968303737</c:v>
                </c:pt>
                <c:pt idx="70">
                  <c:v>8.0511767597065838</c:v>
                </c:pt>
                <c:pt idx="71">
                  <c:v>8.1519165136726635</c:v>
                </c:pt>
                <c:pt idx="72">
                  <c:v>8.2523471913294131</c:v>
                </c:pt>
                <c:pt idx="73">
                  <c:v>8.3524691240609279</c:v>
                </c:pt>
                <c:pt idx="74">
                  <c:v>8.4522826420392754</c:v>
                </c:pt>
                <c:pt idx="75">
                  <c:v>8.5517880742291581</c:v>
                </c:pt>
                <c:pt idx="76">
                  <c:v>8.6509857483925447</c:v>
                </c:pt>
                <c:pt idx="77">
                  <c:v>8.7498759910932922</c:v>
                </c:pt>
                <c:pt idx="78">
                  <c:v>8.848459127701739</c:v>
                </c:pt>
                <c:pt idx="79">
                  <c:v>8.9467354823992835</c:v>
                </c:pt>
                <c:pt idx="80">
                  <c:v>9.0447053781829432</c:v>
                </c:pt>
                <c:pt idx="81">
                  <c:v>9.142369136869883</c:v>
                </c:pt>
                <c:pt idx="82">
                  <c:v>9.2397270791019324</c:v>
                </c:pt>
                <c:pt idx="83">
                  <c:v>9.3367795243500886</c:v>
                </c:pt>
                <c:pt idx="84">
                  <c:v>9.4335267909189842</c:v>
                </c:pt>
                <c:pt idx="85">
                  <c:v>9.5299691959513506</c:v>
                </c:pt>
                <c:pt idx="86">
                  <c:v>9.6261070554324473</c:v>
                </c:pt>
                <c:pt idx="87">
                  <c:v>9.7219406841944895</c:v>
                </c:pt>
                <c:pt idx="88">
                  <c:v>9.8174703959210383</c:v>
                </c:pt>
                <c:pt idx="89">
                  <c:v>9.9126965031513841</c:v>
                </c:pt>
                <c:pt idx="90">
                  <c:v>10.007619317284911</c:v>
                </c:pt>
                <c:pt idx="91">
                  <c:v>10.102239148585433</c:v>
                </c:pt>
                <c:pt idx="92">
                  <c:v>10.196556306185521</c:v>
                </c:pt>
                <c:pt idx="93">
                  <c:v>10.290571098090805</c:v>
                </c:pt>
                <c:pt idx="94">
                  <c:v>10.384283831184264</c:v>
                </c:pt>
                <c:pt idx="95">
                  <c:v>10.477694811230492</c:v>
                </c:pt>
                <c:pt idx="96">
                  <c:v>10.570804342879949</c:v>
                </c:pt>
                <c:pt idx="97">
                  <c:v>10.663612729673194</c:v>
                </c:pt>
                <c:pt idx="98">
                  <c:v>10.756120274045099</c:v>
                </c:pt>
                <c:pt idx="99">
                  <c:v>10.848327277329048</c:v>
                </c:pt>
                <c:pt idx="100">
                  <c:v>10.940234039761108</c:v>
                </c:pt>
                <c:pt idx="101">
                  <c:v>11.031840860484204</c:v>
                </c:pt>
                <c:pt idx="102">
                  <c:v>11.12314803755225</c:v>
                </c:pt>
                <c:pt idx="103">
                  <c:v>11.214155867934284</c:v>
                </c:pt>
                <c:pt idx="104">
                  <c:v>11.304864647518579</c:v>
                </c:pt>
                <c:pt idx="105">
                  <c:v>11.395274671116729</c:v>
                </c:pt>
                <c:pt idx="106">
                  <c:v>11.485386232467729</c:v>
                </c:pt>
                <c:pt idx="107">
                  <c:v>11.575199624242039</c:v>
                </c:pt>
                <c:pt idx="108">
                  <c:v>11.664715138045622</c:v>
                </c:pt>
                <c:pt idx="109">
                  <c:v>11.753933064423967</c:v>
                </c:pt>
                <c:pt idx="110">
                  <c:v>11.842853692866107</c:v>
                </c:pt>
                <c:pt idx="111">
                  <c:v>11.931477311808607</c:v>
                </c:pt>
                <c:pt idx="112">
                  <c:v>12.019804208639544</c:v>
                </c:pt>
                <c:pt idx="113">
                  <c:v>12.107834669702466</c:v>
                </c:pt>
                <c:pt idx="114">
                  <c:v>12.195568980300344</c:v>
                </c:pt>
                <c:pt idx="115">
                  <c:v>12.283007424699493</c:v>
                </c:pt>
                <c:pt idx="116">
                  <c:v>12.370150286133493</c:v>
                </c:pt>
                <c:pt idx="117">
                  <c:v>12.456997846807086</c:v>
                </c:pt>
                <c:pt idx="118">
                  <c:v>12.543550387900055</c:v>
                </c:pt>
                <c:pt idx="119">
                  <c:v>12.629808189571101</c:v>
                </c:pt>
                <c:pt idx="120">
                  <c:v>12.715771530961684</c:v>
                </c:pt>
                <c:pt idx="121">
                  <c:v>12.801440690199874</c:v>
                </c:pt>
                <c:pt idx="122">
                  <c:v>12.886815944404159</c:v>
                </c:pt>
                <c:pt idx="123">
                  <c:v>12.971897569687263</c:v>
                </c:pt>
                <c:pt idx="124">
                  <c:v>13.056685841159938</c:v>
                </c:pt>
                <c:pt idx="125">
                  <c:v>13.141181032934739</c:v>
                </c:pt>
                <c:pt idx="126">
                  <c:v>13.225383418129786</c:v>
                </c:pt>
                <c:pt idx="127">
                  <c:v>13.309293268872519</c:v>
                </c:pt>
                <c:pt idx="128">
                  <c:v>13.39291085630343</c:v>
                </c:pt>
                <c:pt idx="129">
                  <c:v>13.476236450579787</c:v>
                </c:pt>
                <c:pt idx="130">
                  <c:v>13.559270320879332</c:v>
                </c:pt>
                <c:pt idx="131">
                  <c:v>13.642012735403981</c:v>
                </c:pt>
                <c:pt idx="132">
                  <c:v>13.724463961383501</c:v>
                </c:pt>
                <c:pt idx="133">
                  <c:v>13.806624265079174</c:v>
                </c:pt>
                <c:pt idx="134">
                  <c:v>13.888493911787451</c:v>
                </c:pt>
                <c:pt idx="135">
                  <c:v>13.970073165843585</c:v>
                </c:pt>
                <c:pt idx="136">
                  <c:v>14.051362290625258</c:v>
                </c:pt>
                <c:pt idx="137">
                  <c:v>14.132361548556194</c:v>
                </c:pt>
                <c:pt idx="138">
                  <c:v>14.213071201109749</c:v>
                </c:pt>
                <c:pt idx="139">
                  <c:v>14.293491508812503</c:v>
                </c:pt>
                <c:pt idx="140">
                  <c:v>14.37362273124783</c:v>
                </c:pt>
                <c:pt idx="141">
                  <c:v>14.453465127059451</c:v>
                </c:pt>
                <c:pt idx="142">
                  <c:v>14.533018953954981</c:v>
                </c:pt>
                <c:pt idx="143">
                  <c:v>14.612284468709468</c:v>
                </c:pt>
                <c:pt idx="144">
                  <c:v>14.691261927168906</c:v>
                </c:pt>
                <c:pt idx="145">
                  <c:v>14.769951584253745</c:v>
                </c:pt>
                <c:pt idx="146">
                  <c:v>14.848353693962382</c:v>
                </c:pt>
                <c:pt idx="147">
                  <c:v>14.926468509374653</c:v>
                </c:pt>
                <c:pt idx="148">
                  <c:v>15.004296282655291</c:v>
                </c:pt>
                <c:pt idx="149">
                  <c:v>15.081837265057395</c:v>
                </c:pt>
                <c:pt idx="150">
                  <c:v>15.159091706925864</c:v>
                </c:pt>
                <c:pt idx="151">
                  <c:v>15.236059857700845</c:v>
                </c:pt>
                <c:pt idx="152">
                  <c:v>15.312741965921141</c:v>
                </c:pt>
                <c:pt idx="153">
                  <c:v>15.389138279227634</c:v>
                </c:pt>
                <c:pt idx="154">
                  <c:v>15.465249044366672</c:v>
                </c:pt>
                <c:pt idx="155">
                  <c:v>15.541074507193464</c:v>
                </c:pt>
                <c:pt idx="156">
                  <c:v>15.616614912675454</c:v>
                </c:pt>
                <c:pt idx="157">
                  <c:v>15.691870504895679</c:v>
                </c:pt>
                <c:pt idx="158">
                  <c:v>15.76684152705613</c:v>
                </c:pt>
                <c:pt idx="159">
                  <c:v>15.84152822148109</c:v>
                </c:pt>
                <c:pt idx="160">
                  <c:v>15.915930829620459</c:v>
                </c:pt>
                <c:pt idx="161">
                  <c:v>15.990049592053079</c:v>
                </c:pt>
                <c:pt idx="162">
                  <c:v>16.063884748490047</c:v>
                </c:pt>
                <c:pt idx="163">
                  <c:v>16.137436537777997</c:v>
                </c:pt>
                <c:pt idx="164">
                  <c:v>16.210705197902406</c:v>
                </c:pt>
                <c:pt idx="165">
                  <c:v>16.28369096599085</c:v>
                </c:pt>
                <c:pt idx="166">
                  <c:v>16.356394078316285</c:v>
                </c:pt>
                <c:pt idx="167">
                  <c:v>16.428814770300292</c:v>
                </c:pt>
                <c:pt idx="168">
                  <c:v>16.500953276516331</c:v>
                </c:pt>
                <c:pt idx="169">
                  <c:v>16.572809830692957</c:v>
                </c:pt>
                <c:pt idx="170">
                  <c:v>16.644384665717066</c:v>
                </c:pt>
                <c:pt idx="171">
                  <c:v>16.715678013637095</c:v>
                </c:pt>
                <c:pt idx="172">
                  <c:v>16.786690105666228</c:v>
                </c:pt>
                <c:pt idx="173">
                  <c:v>16.857421172185589</c:v>
                </c:pt>
                <c:pt idx="174">
                  <c:v>16.927871442747428</c:v>
                </c:pt>
                <c:pt idx="175">
                  <c:v>16.998041146078286</c:v>
                </c:pt>
                <c:pt idx="176">
                  <c:v>17.067930510082178</c:v>
                </c:pt>
                <c:pt idx="177">
                  <c:v>17.13753976184373</c:v>
                </c:pt>
                <c:pt idx="178">
                  <c:v>17.206869127631322</c:v>
                </c:pt>
                <c:pt idx="179">
                  <c:v>17.275918832900238</c:v>
                </c:pt>
                <c:pt idx="180">
                  <c:v>17.344689102295781</c:v>
                </c:pt>
                <c:pt idx="181">
                  <c:v>17.413180159656392</c:v>
                </c:pt>
                <c:pt idx="182">
                  <c:v>17.481392228016762</c:v>
                </c:pt>
                <c:pt idx="183">
                  <c:v>17.549325529610922</c:v>
                </c:pt>
                <c:pt idx="184">
                  <c:v>17.616980285875336</c:v>
                </c:pt>
                <c:pt idx="185">
                  <c:v>17.684356717451976</c:v>
                </c:pt>
                <c:pt idx="186">
                  <c:v>17.75145504419141</c:v>
                </c:pt>
                <c:pt idx="187">
                  <c:v>17.818275485155841</c:v>
                </c:pt>
                <c:pt idx="188">
                  <c:v>17.884818258622182</c:v>
                </c:pt>
                <c:pt idx="189">
                  <c:v>17.951083582085079</c:v>
                </c:pt>
                <c:pt idx="190">
                  <c:v>18.017071672259966</c:v>
                </c:pt>
                <c:pt idx="191">
                  <c:v>18.082782745086085</c:v>
                </c:pt>
                <c:pt idx="192">
                  <c:v>18.148217015729504</c:v>
                </c:pt>
                <c:pt idx="193">
                  <c:v>18.213374698586126</c:v>
                </c:pt>
                <c:pt idx="194">
                  <c:v>18.278256007284703</c:v>
                </c:pt>
                <c:pt idx="195">
                  <c:v>18.342861154689825</c:v>
                </c:pt>
                <c:pt idx="196">
                  <c:v>18.407190352904887</c:v>
                </c:pt>
                <c:pt idx="197">
                  <c:v>18.471243813275105</c:v>
                </c:pt>
                <c:pt idx="198">
                  <c:v>18.535021746390452</c:v>
                </c:pt>
                <c:pt idx="199">
                  <c:v>18.598524362088643</c:v>
                </c:pt>
                <c:pt idx="200">
                  <c:v>18.661751869458072</c:v>
                </c:pt>
                <c:pt idx="201">
                  <c:v>18.72470447684077</c:v>
                </c:pt>
                <c:pt idx="202">
                  <c:v>18.787382391835344</c:v>
                </c:pt>
                <c:pt idx="203">
                  <c:v>18.849785821299903</c:v>
                </c:pt>
                <c:pt idx="204">
                  <c:v>18.911914971354982</c:v>
                </c:pt>
                <c:pt idx="205">
                  <c:v>18.973770047386466</c:v>
                </c:pt>
                <c:pt idx="206">
                  <c:v>19.035351254048493</c:v>
                </c:pt>
                <c:pt idx="207">
                  <c:v>19.096658795266354</c:v>
                </c:pt>
                <c:pt idx="208">
                  <c:v>19.157692874239395</c:v>
                </c:pt>
                <c:pt idx="209">
                  <c:v>19.218453693443895</c:v>
                </c:pt>
                <c:pt idx="210">
                  <c:v>19.278941454635952</c:v>
                </c:pt>
                <c:pt idx="211">
                  <c:v>19.33915635885436</c:v>
                </c:pt>
                <c:pt idx="212">
                  <c:v>19.399098606423461</c:v>
                </c:pt>
                <c:pt idx="213">
                  <c:v>19.458768396956025</c:v>
                </c:pt>
                <c:pt idx="214">
                  <c:v>19.51816592935608</c:v>
                </c:pt>
                <c:pt idx="215">
                  <c:v>19.577291401821778</c:v>
                </c:pt>
                <c:pt idx="216">
                  <c:v>19.636145011848217</c:v>
                </c:pt>
                <c:pt idx="217">
                  <c:v>19.694726956230291</c:v>
                </c:pt>
                <c:pt idx="218">
                  <c:v>19.753037431065493</c:v>
                </c:pt>
                <c:pt idx="219">
                  <c:v>19.811076631756766</c:v>
                </c:pt>
                <c:pt idx="220">
                  <c:v>19.868844753015285</c:v>
                </c:pt>
                <c:pt idx="221">
                  <c:v>19.926341988863275</c:v>
                </c:pt>
                <c:pt idx="222">
                  <c:v>19.98356853263682</c:v>
                </c:pt>
                <c:pt idx="223">
                  <c:v>20.040524576988645</c:v>
                </c:pt>
                <c:pt idx="224">
                  <c:v>20.097210313890912</c:v>
                </c:pt>
                <c:pt idx="225">
                  <c:v>20.153625934637997</c:v>
                </c:pt>
                <c:pt idx="226">
                  <c:v>20.209771629849271</c:v>
                </c:pt>
                <c:pt idx="227">
                  <c:v>20.265647589471865</c:v>
                </c:pt>
                <c:pt idx="228">
                  <c:v>20.32125400278343</c:v>
                </c:pt>
                <c:pt idx="229">
                  <c:v>20.376591058394911</c:v>
                </c:pt>
                <c:pt idx="230">
                  <c:v>20.431658944253282</c:v>
                </c:pt>
                <c:pt idx="231">
                  <c:v>20.486457847644303</c:v>
                </c:pt>
                <c:pt idx="232">
                  <c:v>20.540987955195256</c:v>
                </c:pt>
                <c:pt idx="233">
                  <c:v>20.595249452877688</c:v>
                </c:pt>
                <c:pt idx="234">
                  <c:v>20.649242526010131</c:v>
                </c:pt>
                <c:pt idx="235">
                  <c:v>20.702967359260828</c:v>
                </c:pt>
                <c:pt idx="236">
                  <c:v>20.756424136650466</c:v>
                </c:pt>
                <c:pt idx="237">
                  <c:v>20.809613041554869</c:v>
                </c:pt>
                <c:pt idx="238">
                  <c:v>20.862534256707718</c:v>
                </c:pt>
                <c:pt idx="239">
                  <c:v>20.915187964203263</c:v>
                </c:pt>
                <c:pt idx="240">
                  <c:v>20.967574345498996</c:v>
                </c:pt>
                <c:pt idx="241">
                  <c:v>21.019693581418366</c:v>
                </c:pt>
                <c:pt idx="242">
                  <c:v>21.071545852153463</c:v>
                </c:pt>
                <c:pt idx="243">
                  <c:v>21.123131337267697</c:v>
                </c:pt>
                <c:pt idx="244">
                  <c:v>21.174450215698474</c:v>
                </c:pt>
                <c:pt idx="245">
                  <c:v>21.225502665759876</c:v>
                </c:pt>
                <c:pt idx="246">
                  <c:v>21.276288865145322</c:v>
                </c:pt>
                <c:pt idx="247">
                  <c:v>21.326808990930239</c:v>
                </c:pt>
                <c:pt idx="248">
                  <c:v>21.377063219574715</c:v>
                </c:pt>
                <c:pt idx="249">
                  <c:v>21.427051726926155</c:v>
                </c:pt>
                <c:pt idx="250">
                  <c:v>21.47677468822193</c:v>
                </c:pt>
                <c:pt idx="251">
                  <c:v>21.526232278092031</c:v>
                </c:pt>
                <c:pt idx="252">
                  <c:v>21.575424670561691</c:v>
                </c:pt>
                <c:pt idx="253">
                  <c:v>21.624352039054045</c:v>
                </c:pt>
                <c:pt idx="254">
                  <c:v>21.67301455639274</c:v>
                </c:pt>
                <c:pt idx="255">
                  <c:v>21.721412394804574</c:v>
                </c:pt>
                <c:pt idx="256">
                  <c:v>21.769545725922114</c:v>
                </c:pt>
                <c:pt idx="257">
                  <c:v>21.817414720786324</c:v>
                </c:pt>
                <c:pt idx="258">
                  <c:v>21.865019549849173</c:v>
                </c:pt>
                <c:pt idx="259">
                  <c:v>21.912360382976242</c:v>
                </c:pt>
                <c:pt idx="260">
                  <c:v>21.959437389449342</c:v>
                </c:pt>
                <c:pt idx="261">
                  <c:v>22.006250737969101</c:v>
                </c:pt>
                <c:pt idx="262">
                  <c:v>22.052800596657576</c:v>
                </c:pt>
                <c:pt idx="263">
                  <c:v>22.099087133060852</c:v>
                </c:pt>
                <c:pt idx="264">
                  <c:v>22.145110514151614</c:v>
                </c:pt>
                <c:pt idx="265">
                  <c:v>22.190870906331746</c:v>
                </c:pt>
                <c:pt idx="266">
                  <c:v>22.236368475434915</c:v>
                </c:pt>
                <c:pt idx="267">
                  <c:v>22.281603386729149</c:v>
                </c:pt>
                <c:pt idx="268">
                  <c:v>22.326575804919408</c:v>
                </c:pt>
                <c:pt idx="269">
                  <c:v>22.371285894150166</c:v>
                </c:pt>
                <c:pt idx="270">
                  <c:v>22.415733818007972</c:v>
                </c:pt>
                <c:pt idx="271">
                  <c:v>22.459919739524018</c:v>
                </c:pt>
                <c:pt idx="272">
                  <c:v>22.503843821176702</c:v>
                </c:pt>
                <c:pt idx="273">
                  <c:v>22.547506224894182</c:v>
                </c:pt>
                <c:pt idx="274">
                  <c:v>22.590907112056936</c:v>
                </c:pt>
                <c:pt idx="275">
                  <c:v>22.634046643500305</c:v>
                </c:pt>
                <c:pt idx="276">
                  <c:v>22.67692497951705</c:v>
                </c:pt>
                <c:pt idx="277">
                  <c:v>22.719542279859898</c:v>
                </c:pt>
                <c:pt idx="278">
                  <c:v>22.761898703744073</c:v>
                </c:pt>
                <c:pt idx="279">
                  <c:v>22.803994409849846</c:v>
                </c:pt>
                <c:pt idx="280">
                  <c:v>22.845829556325061</c:v>
                </c:pt>
                <c:pt idx="281">
                  <c:v>22.887404300787672</c:v>
                </c:pt>
                <c:pt idx="282">
                  <c:v>22.928718800328276</c:v>
                </c:pt>
                <c:pt idx="283">
                  <c:v>22.969773211512631</c:v>
                </c:pt>
                <c:pt idx="284">
                  <c:v>23.010567690384182</c:v>
                </c:pt>
                <c:pt idx="285">
                  <c:v>23.051102392466579</c:v>
                </c:pt>
                <c:pt idx="286">
                  <c:v>23.091377472766204</c:v>
                </c:pt>
                <c:pt idx="287">
                  <c:v>23.131393085774672</c:v>
                </c:pt>
                <c:pt idx="288">
                  <c:v>23.171149385471356</c:v>
                </c:pt>
                <c:pt idx="289">
                  <c:v>23.210646525325881</c:v>
                </c:pt>
                <c:pt idx="290">
                  <c:v>23.249884658300644</c:v>
                </c:pt>
                <c:pt idx="291">
                  <c:v>23.288863936853307</c:v>
                </c:pt>
                <c:pt idx="292">
                  <c:v>23.327584512939303</c:v>
                </c:pt>
                <c:pt idx="293">
                  <c:v>23.366046538014331</c:v>
                </c:pt>
                <c:pt idx="294">
                  <c:v>23.404250163036856</c:v>
                </c:pt>
                <c:pt idx="295">
                  <c:v>23.442195538470596</c:v>
                </c:pt>
                <c:pt idx="296">
                  <c:v>23.479882814287016</c:v>
                </c:pt>
                <c:pt idx="297">
                  <c:v>23.517312139967814</c:v>
                </c:pt>
                <c:pt idx="298">
                  <c:v>23.554483664507401</c:v>
                </c:pt>
                <c:pt idx="299">
                  <c:v>23.5913975364154</c:v>
                </c:pt>
                <c:pt idx="300">
                  <c:v>23.628053903719106</c:v>
                </c:pt>
                <c:pt idx="301">
                  <c:v>23.664452913965977</c:v>
                </c:pt>
                <c:pt idx="302">
                  <c:v>23.700594714226106</c:v>
                </c:pt>
                <c:pt idx="303">
                  <c:v>23.736479451094691</c:v>
                </c:pt>
                <c:pt idx="304">
                  <c:v>23.772107270694516</c:v>
                </c:pt>
                <c:pt idx="305">
                  <c:v>23.807478318678406</c:v>
                </c:pt>
                <c:pt idx="306">
                  <c:v>23.842592740231705</c:v>
                </c:pt>
                <c:pt idx="307">
                  <c:v>23.87745068007473</c:v>
                </c:pt>
                <c:pt idx="308">
                  <c:v>23.912052282465243</c:v>
                </c:pt>
                <c:pt idx="309">
                  <c:v>23.9463976912009</c:v>
                </c:pt>
                <c:pt idx="310">
                  <c:v>23.980487049621722</c:v>
                </c:pt>
                <c:pt idx="311">
                  <c:v>24.014320500612534</c:v>
                </c:pt>
                <c:pt idx="312">
                  <c:v>24.04789818660544</c:v>
                </c:pt>
                <c:pt idx="313">
                  <c:v>24.081220249582255</c:v>
                </c:pt>
                <c:pt idx="314">
                  <c:v>24.11428683107696</c:v>
                </c:pt>
                <c:pt idx="315">
                  <c:v>24.147098072178157</c:v>
                </c:pt>
                <c:pt idx="316">
                  <c:v>24.179654113531498</c:v>
                </c:pt>
                <c:pt idx="317">
                  <c:v>24.211955095342155</c:v>
                </c:pt>
                <c:pt idx="318">
                  <c:v>24.24400115737723</c:v>
                </c:pt>
                <c:pt idx="319">
                  <c:v>24.275792438968221</c:v>
                </c:pt>
                <c:pt idx="320">
                  <c:v>24.307329079013439</c:v>
                </c:pt>
                <c:pt idx="321">
                  <c:v>24.338611215980464</c:v>
                </c:pt>
                <c:pt idx="322">
                  <c:v>24.369638987908562</c:v>
                </c:pt>
                <c:pt idx="323">
                  <c:v>24.400412532411121</c:v>
                </c:pt>
                <c:pt idx="324">
                  <c:v>24.43093198667809</c:v>
                </c:pt>
                <c:pt idx="325">
                  <c:v>24.461197487478394</c:v>
                </c:pt>
                <c:pt idx="326">
                  <c:v>24.491209171162378</c:v>
                </c:pt>
                <c:pt idx="327">
                  <c:v>24.520967173664214</c:v>
                </c:pt>
                <c:pt idx="328">
                  <c:v>24.550471630504337</c:v>
                </c:pt>
                <c:pt idx="329">
                  <c:v>24.579722676791853</c:v>
                </c:pt>
                <c:pt idx="330">
                  <c:v>24.608720447226972</c:v>
                </c:pt>
                <c:pt idx="331">
                  <c:v>24.637465076103421</c:v>
                </c:pt>
                <c:pt idx="332">
                  <c:v>24.665956697310865</c:v>
                </c:pt>
                <c:pt idx="333">
                  <c:v>24.694195444337307</c:v>
                </c:pt>
                <c:pt idx="334">
                  <c:v>24.722181450271517</c:v>
                </c:pt>
                <c:pt idx="335">
                  <c:v>24.749914847805435</c:v>
                </c:pt>
                <c:pt idx="336">
                  <c:v>24.777395769236584</c:v>
                </c:pt>
                <c:pt idx="337">
                  <c:v>24.804624346470476</c:v>
                </c:pt>
                <c:pt idx="338">
                  <c:v>24.831600711023015</c:v>
                </c:pt>
                <c:pt idx="339">
                  <c:v>24.858324994022905</c:v>
                </c:pt>
                <c:pt idx="340">
                  <c:v>24.884797326214063</c:v>
                </c:pt>
                <c:pt idx="341">
                  <c:v>24.911017837958003</c:v>
                </c:pt>
                <c:pt idx="342">
                  <c:v>24.93698665923624</c:v>
                </c:pt>
                <c:pt idx="343">
                  <c:v>24.962703919652704</c:v>
                </c:pt>
                <c:pt idx="344">
                  <c:v>24.988169748436118</c:v>
                </c:pt>
                <c:pt idx="345">
                  <c:v>25.013384274442398</c:v>
                </c:pt>
                <c:pt idx="346">
                  <c:v>25.038347626157051</c:v>
                </c:pt>
                <c:pt idx="347">
                  <c:v>25.06305993169757</c:v>
                </c:pt>
                <c:pt idx="348">
                  <c:v>25.08752131881581</c:v>
                </c:pt>
                <c:pt idx="349">
                  <c:v>25.111731914900393</c:v>
                </c:pt>
                <c:pt idx="350">
                  <c:v>25.135691846979086</c:v>
                </c:pt>
                <c:pt idx="351">
                  <c:v>25.159401241721184</c:v>
                </c:pt>
                <c:pt idx="352">
                  <c:v>25.182860225439914</c:v>
                </c:pt>
                <c:pt idx="353">
                  <c:v>25.206068924094787</c:v>
                </c:pt>
                <c:pt idx="354">
                  <c:v>25.229027463294003</c:v>
                </c:pt>
                <c:pt idx="355">
                  <c:v>25.251735968296828</c:v>
                </c:pt>
                <c:pt idx="356">
                  <c:v>25.274194564015957</c:v>
                </c:pt>
                <c:pt idx="357">
                  <c:v>25.29640337501991</c:v>
                </c:pt>
                <c:pt idx="358">
                  <c:v>25.318362525535392</c:v>
                </c:pt>
                <c:pt idx="359">
                  <c:v>25.340072139449674</c:v>
                </c:pt>
                <c:pt idx="360">
                  <c:v>25.361532340312966</c:v>
                </c:pt>
                <c:pt idx="361">
                  <c:v>25.382743251340777</c:v>
                </c:pt>
                <c:pt idx="362">
                  <c:v>25.403704995416298</c:v>
                </c:pt>
                <c:pt idx="363">
                  <c:v>25.42441769509276</c:v>
                </c:pt>
                <c:pt idx="364">
                  <c:v>25.444881472595803</c:v>
                </c:pt>
                <c:pt idx="365">
                  <c:v>25.46509644982584</c:v>
                </c:pt>
                <c:pt idx="366">
                  <c:v>25.485062748360416</c:v>
                </c:pt>
                <c:pt idx="367">
                  <c:v>25.504780489456579</c:v>
                </c:pt>
                <c:pt idx="368">
                  <c:v>25.524249794053219</c:v>
                </c:pt>
                <c:pt idx="369">
                  <c:v>25.543470782773444</c:v>
                </c:pt>
                <c:pt idx="370">
                  <c:v>25.562443575926935</c:v>
                </c:pt>
                <c:pt idx="371">
                  <c:v>25.581168293512295</c:v>
                </c:pt>
                <c:pt idx="372">
                  <c:v>25.599645055219401</c:v>
                </c:pt>
                <c:pt idx="373">
                  <c:v>25.617873980431753</c:v>
                </c:pt>
                <c:pt idx="374">
                  <c:v>25.635855188228835</c:v>
                </c:pt>
                <c:pt idx="375">
                  <c:v>25.653588797388448</c:v>
                </c:pt>
                <c:pt idx="376">
                  <c:v>25.671074926389071</c:v>
                </c:pt>
                <c:pt idx="377">
                  <c:v>25.688313693412191</c:v>
                </c:pt>
                <c:pt idx="378">
                  <c:v>25.705305216344655</c:v>
                </c:pt>
                <c:pt idx="379">
                  <c:v>25.72204961278101</c:v>
                </c:pt>
                <c:pt idx="380">
                  <c:v>25.738547000025839</c:v>
                </c:pt>
                <c:pt idx="381">
                  <c:v>25.754797495096106</c:v>
                </c:pt>
                <c:pt idx="382">
                  <c:v>25.770801214723477</c:v>
                </c:pt>
                <c:pt idx="383">
                  <c:v>25.786558275356668</c:v>
                </c:pt>
                <c:pt idx="384">
                  <c:v>25.802068793163773</c:v>
                </c:pt>
                <c:pt idx="385">
                  <c:v>25.817332884034592</c:v>
                </c:pt>
                <c:pt idx="386">
                  <c:v>25.832350663582961</c:v>
                </c:pt>
                <c:pt idx="387">
                  <c:v>25.84712224714908</c:v>
                </c:pt>
                <c:pt idx="388">
                  <c:v>25.861647749801836</c:v>
                </c:pt>
                <c:pt idx="389">
                  <c:v>25.87592728634112</c:v>
                </c:pt>
                <c:pt idx="390">
                  <c:v>25.889960971300169</c:v>
                </c:pt>
                <c:pt idx="391">
                  <c:v>25.903748918947855</c:v>
                </c:pt>
                <c:pt idx="392">
                  <c:v>25.917291243291025</c:v>
                </c:pt>
                <c:pt idx="393">
                  <c:v>25.930588058076804</c:v>
                </c:pt>
                <c:pt idx="394">
                  <c:v>25.943639476794917</c:v>
                </c:pt>
                <c:pt idx="395">
                  <c:v>25.956445612679989</c:v>
                </c:pt>
                <c:pt idx="396">
                  <c:v>25.969006578713866</c:v>
                </c:pt>
                <c:pt idx="397">
                  <c:v>25.981322487627917</c:v>
                </c:pt>
                <c:pt idx="398">
                  <c:v>25.99339345190533</c:v>
                </c:pt>
                <c:pt idx="399">
                  <c:v>26.005219583783429</c:v>
                </c:pt>
                <c:pt idx="400">
                  <c:v>26.016800995255963</c:v>
                </c:pt>
                <c:pt idx="401">
                  <c:v>26.028137798075413</c:v>
                </c:pt>
                <c:pt idx="402">
                  <c:v>26.039230103755283</c:v>
                </c:pt>
                <c:pt idx="403">
                  <c:v>26.050078023572393</c:v>
                </c:pt>
                <c:pt idx="404">
                  <c:v>26.060681668569174</c:v>
                </c:pt>
                <c:pt idx="405">
                  <c:v>26.071041149555953</c:v>
                </c:pt>
                <c:pt idx="406">
                  <c:v>26.081156577113248</c:v>
                </c:pt>
                <c:pt idx="407">
                  <c:v>26.091028061594042</c:v>
                </c:pt>
                <c:pt idx="408">
                  <c:v>26.100655713126073</c:v>
                </c:pt>
                <c:pt idx="409">
                  <c:v>26.110039641614112</c:v>
                </c:pt>
                <c:pt idx="410">
                  <c:v>26.119179956742236</c:v>
                </c:pt>
                <c:pt idx="411">
                  <c:v>26.128076767976108</c:v>
                </c:pt>
                <c:pt idx="412">
                  <c:v>26.136730184565245</c:v>
                </c:pt>
                <c:pt idx="413">
                  <c:v>26.145140315545291</c:v>
                </c:pt>
                <c:pt idx="414">
                  <c:v>26.153307269740289</c:v>
                </c:pt>
                <c:pt idx="415">
                  <c:v>26.161231155764938</c:v>
                </c:pt>
                <c:pt idx="416">
                  <c:v>26.16891208202685</c:v>
                </c:pt>
                <c:pt idx="417">
                  <c:v>26.176350156728823</c:v>
                </c:pt>
                <c:pt idx="418">
                  <c:v>26.183545487871093</c:v>
                </c:pt>
                <c:pt idx="419">
                  <c:v>26.190498183253577</c:v>
                </c:pt>
                <c:pt idx="420">
                  <c:v>26.197208350478135</c:v>
                </c:pt>
                <c:pt idx="421">
                  <c:v>26.203676096950822</c:v>
                </c:pt>
                <c:pt idx="422">
                  <c:v>26.209901529884124</c:v>
                </c:pt>
                <c:pt idx="423">
                  <c:v>26.215884756299207</c:v>
                </c:pt>
                <c:pt idx="424">
                  <c:v>26.221625883028143</c:v>
                </c:pt>
                <c:pt idx="425">
                  <c:v>26.227125016716162</c:v>
                </c:pt>
                <c:pt idx="426">
                  <c:v>26.232382263823887</c:v>
                </c:pt>
                <c:pt idx="427">
                  <c:v>26.237397730629546</c:v>
                </c:pt>
                <c:pt idx="428">
                  <c:v>26.242171523231217</c:v>
                </c:pt>
                <c:pt idx="429">
                  <c:v>26.246703747549045</c:v>
                </c:pt>
                <c:pt idx="430">
                  <c:v>26.250994509327469</c:v>
                </c:pt>
                <c:pt idx="431">
                  <c:v>26.255043914137431</c:v>
                </c:pt>
                <c:pt idx="432">
                  <c:v>26.258852067378591</c:v>
                </c:pt>
                <c:pt idx="433">
                  <c:v>26.262419074281549</c:v>
                </c:pt>
                <c:pt idx="434">
                  <c:v>26.265745039910048</c:v>
                </c:pt>
                <c:pt idx="435">
                  <c:v>26.268830069163165</c:v>
                </c:pt>
                <c:pt idx="436">
                  <c:v>26.271674266777541</c:v>
                </c:pt>
                <c:pt idx="437">
                  <c:v>26.274277737329552</c:v>
                </c:pt>
                <c:pt idx="438">
                  <c:v>26.276640585237512</c:v>
                </c:pt>
                <c:pt idx="439">
                  <c:v>26.27876291476387</c:v>
                </c:pt>
                <c:pt idx="440">
                  <c:v>26.28064483001739</c:v>
                </c:pt>
                <c:pt idx="441">
                  <c:v>26.282286434955342</c:v>
                </c:pt>
                <c:pt idx="442">
                  <c:v>26.283687833385667</c:v>
                </c:pt>
                <c:pt idx="443">
                  <c:v>26.284849128969171</c:v>
                </c:pt>
                <c:pt idx="444">
                  <c:v>26.285770425221688</c:v>
                </c:pt>
                <c:pt idx="445">
                  <c:v>26.286451825516249</c:v>
                </c:pt>
                <c:pt idx="446">
                  <c:v>26.286893433085243</c:v>
                </c:pt>
                <c:pt idx="447">
                  <c:v>26.287095351022597</c:v>
                </c:pt>
                <c:pt idx="448">
                  <c:v>26.287057682285905</c:v>
                </c:pt>
                <c:pt idx="449">
                  <c:v>26.286780529698607</c:v>
                </c:pt>
                <c:pt idx="450">
                  <c:v>26.286263995952112</c:v>
                </c:pt>
                <c:pt idx="451">
                  <c:v>26.285508183607966</c:v>
                </c:pt>
                <c:pt idx="452">
                  <c:v>26.284513195099979</c:v>
                </c:pt>
                <c:pt idx="453">
                  <c:v>26.283279132736375</c:v>
                </c:pt>
                <c:pt idx="454">
                  <c:v>26.281806098701903</c:v>
                </c:pt>
                <c:pt idx="455">
                  <c:v>26.280094195059988</c:v>
                </c:pt>
                <c:pt idx="456">
                  <c:v>26.278143523754839</c:v>
                </c:pt>
                <c:pt idx="457">
                  <c:v>26.275954186613575</c:v>
                </c:pt>
                <c:pt idx="458">
                  <c:v>26.273526285348339</c:v>
                </c:pt>
                <c:pt idx="459">
                  <c:v>26.270859921558415</c:v>
                </c:pt>
                <c:pt idx="460">
                  <c:v>26.26795519673232</c:v>
                </c:pt>
                <c:pt idx="461">
                  <c:v>26.264812212249918</c:v>
                </c:pt>
                <c:pt idx="462">
                  <c:v>26.261431069384511</c:v>
                </c:pt>
                <c:pt idx="463">
                  <c:v>26.257811869304938</c:v>
                </c:pt>
                <c:pt idx="464">
                  <c:v>26.25395471307765</c:v>
                </c:pt>
                <c:pt idx="465">
                  <c:v>26.249859701668811</c:v>
                </c:pt>
                <c:pt idx="466">
                  <c:v>26.245526935946362</c:v>
                </c:pt>
                <c:pt idx="467">
                  <c:v>26.240956516682093</c:v>
                </c:pt>
                <c:pt idx="468">
                  <c:v>26.236148544553728</c:v>
                </c:pt>
                <c:pt idx="469">
                  <c:v>26.231103120146972</c:v>
                </c:pt>
                <c:pt idx="470">
                  <c:v>26.225820343957576</c:v>
                </c:pt>
                <c:pt idx="471">
                  <c:v>26.220300316393391</c:v>
                </c:pt>
                <c:pt idx="472">
                  <c:v>26.214543137776417</c:v>
                </c:pt>
                <c:pt idx="473">
                  <c:v>26.208548908344849</c:v>
                </c:pt>
                <c:pt idx="474">
                  <c:v>26.202317728255107</c:v>
                </c:pt>
                <c:pt idx="475">
                  <c:v>26.195849697583878</c:v>
                </c:pt>
                <c:pt idx="476">
                  <c:v>26.189144916330132</c:v>
                </c:pt>
                <c:pt idx="477">
                  <c:v>26.182203484417165</c:v>
                </c:pt>
                <c:pt idx="478">
                  <c:v>26.175025501694599</c:v>
                </c:pt>
                <c:pt idx="479">
                  <c:v>26.167611067940399</c:v>
                </c:pt>
                <c:pt idx="480">
                  <c:v>26.159960282862873</c:v>
                </c:pt>
                <c:pt idx="481">
                  <c:v>26.152073246102685</c:v>
                </c:pt>
                <c:pt idx="482">
                  <c:v>26.143950057234846</c:v>
                </c:pt>
                <c:pt idx="483">
                  <c:v>26.135590815770701</c:v>
                </c:pt>
                <c:pt idx="484">
                  <c:v>26.126995621159917</c:v>
                </c:pt>
                <c:pt idx="485">
                  <c:v>26.118164572792452</c:v>
                </c:pt>
                <c:pt idx="486">
                  <c:v>26.109097770000542</c:v>
                </c:pt>
                <c:pt idx="487">
                  <c:v>26.099795312060653</c:v>
                </c:pt>
                <c:pt idx="488">
                  <c:v>26.090257298195457</c:v>
                </c:pt>
                <c:pt idx="489">
                  <c:v>26.080483827575776</c:v>
                </c:pt>
                <c:pt idx="490">
                  <c:v>26.070474999322542</c:v>
                </c:pt>
                <c:pt idx="491">
                  <c:v>26.060230912508725</c:v>
                </c:pt>
                <c:pt idx="492">
                  <c:v>26.049751666161285</c:v>
                </c:pt>
                <c:pt idx="493">
                  <c:v>26.039037359263091</c:v>
                </c:pt>
                <c:pt idx="494">
                  <c:v>26.028088090754864</c:v>
                </c:pt>
                <c:pt idx="495">
                  <c:v>26.016903959537071</c:v>
                </c:pt>
                <c:pt idx="496">
                  <c:v>26.005485064471863</c:v>
                </c:pt>
                <c:pt idx="497">
                  <c:v>25.993831504384968</c:v>
                </c:pt>
                <c:pt idx="498">
                  <c:v>25.981943378067584</c:v>
                </c:pt>
                <c:pt idx="499">
                  <c:v>25.969820784278294</c:v>
                </c:pt>
                <c:pt idx="500">
                  <c:v>25.957463821744941</c:v>
                </c:pt>
                <c:pt idx="501">
                  <c:v>25.944872589166501</c:v>
                </c:pt>
                <c:pt idx="502">
                  <c:v>25.932047185214973</c:v>
                </c:pt>
                <c:pt idx="503">
                  <c:v>25.918987708537244</c:v>
                </c:pt>
                <c:pt idx="504">
                  <c:v>25.905694257756942</c:v>
                </c:pt>
                <c:pt idx="505">
                  <c:v>25.8921669314763</c:v>
                </c:pt>
                <c:pt idx="506">
                  <c:v>25.878405828277998</c:v>
                </c:pt>
                <c:pt idx="507">
                  <c:v>25.864411046727014</c:v>
                </c:pt>
                <c:pt idx="508">
                  <c:v>25.850182685372442</c:v>
                </c:pt>
                <c:pt idx="509">
                  <c:v>25.835720842749339</c:v>
                </c:pt>
                <c:pt idx="510">
                  <c:v>25.821025617380535</c:v>
                </c:pt>
                <c:pt idx="511">
                  <c:v>25.806097107778449</c:v>
                </c:pt>
                <c:pt idx="512">
                  <c:v>25.790935412446906</c:v>
                </c:pt>
                <c:pt idx="513">
                  <c:v>25.775540629882919</c:v>
                </c:pt>
                <c:pt idx="514">
                  <c:v>25.759912858578499</c:v>
                </c:pt>
                <c:pt idx="515">
                  <c:v>25.74405219702243</c:v>
                </c:pt>
                <c:pt idx="516">
                  <c:v>25.727958743702064</c:v>
                </c:pt>
                <c:pt idx="517">
                  <c:v>25.711632597105076</c:v>
                </c:pt>
                <c:pt idx="518">
                  <c:v>25.695073855721244</c:v>
                </c:pt>
                <c:pt idx="519">
                  <c:v>25.678282618044186</c:v>
                </c:pt>
                <c:pt idx="520">
                  <c:v>25.661258982573141</c:v>
                </c:pt>
                <c:pt idx="521">
                  <c:v>25.644003047814689</c:v>
                </c:pt>
                <c:pt idx="522">
                  <c:v>25.626514912284488</c:v>
                </c:pt>
                <c:pt idx="523">
                  <c:v>25.608794674509024</c:v>
                </c:pt>
                <c:pt idx="524">
                  <c:v>25.590842433027301</c:v>
                </c:pt>
                <c:pt idx="525">
                  <c:v>25.572658286392588</c:v>
                </c:pt>
                <c:pt idx="526">
                  <c:v>25.554242333174095</c:v>
                </c:pt>
                <c:pt idx="527">
                  <c:v>25.535594671958695</c:v>
                </c:pt>
                <c:pt idx="528">
                  <c:v>25.516715401352606</c:v>
                </c:pt>
                <c:pt idx="529">
                  <c:v>25.497604619983075</c:v>
                </c:pt>
                <c:pt idx="530">
                  <c:v>25.478262426500052</c:v>
                </c:pt>
                <c:pt idx="531">
                  <c:v>25.458688919577867</c:v>
                </c:pt>
                <c:pt idx="532">
                  <c:v>25.438884197916884</c:v>
                </c:pt>
                <c:pt idx="533">
                  <c:v>25.418848360245153</c:v>
                </c:pt>
                <c:pt idx="534">
                  <c:v>25.398581505320067</c:v>
                </c:pt>
                <c:pt idx="535">
                  <c:v>25.378083731929983</c:v>
                </c:pt>
                <c:pt idx="536">
                  <c:v>25.357355138895862</c:v>
                </c:pt>
                <c:pt idx="537">
                  <c:v>25.336395825072895</c:v>
                </c:pt>
                <c:pt idx="538">
                  <c:v>25.315205889352111</c:v>
                </c:pt>
                <c:pt idx="539">
                  <c:v>25.293785430661977</c:v>
                </c:pt>
                <c:pt idx="540">
                  <c:v>25.272134547970012</c:v>
                </c:pt>
                <c:pt idx="541">
                  <c:v>25.25025334028436</c:v>
                </c:pt>
                <c:pt idx="542">
                  <c:v>25.228141906655388</c:v>
                </c:pt>
                <c:pt idx="543">
                  <c:v>25.205800346177252</c:v>
                </c:pt>
                <c:pt idx="544">
                  <c:v>25.183228757989468</c:v>
                </c:pt>
                <c:pt idx="545">
                  <c:v>25.160427241278462</c:v>
                </c:pt>
                <c:pt idx="546">
                  <c:v>25.137395895279123</c:v>
                </c:pt>
                <c:pt idx="547">
                  <c:v>25.114134819276352</c:v>
                </c:pt>
                <c:pt idx="548">
                  <c:v>25.09064411260659</c:v>
                </c:pt>
                <c:pt idx="549">
                  <c:v>25.066923874659341</c:v>
                </c:pt>
                <c:pt idx="550">
                  <c:v>25.042974204878696</c:v>
                </c:pt>
                <c:pt idx="551">
                  <c:v>25.018795202764831</c:v>
                </c:pt>
                <c:pt idx="552">
                  <c:v>24.994386967875528</c:v>
                </c:pt>
                <c:pt idx="553">
                  <c:v>24.96974959982764</c:v>
                </c:pt>
                <c:pt idx="554">
                  <c:v>24.944883198298598</c:v>
                </c:pt>
                <c:pt idx="555">
                  <c:v>24.919787863027874</c:v>
                </c:pt>
                <c:pt idx="556">
                  <c:v>24.894463693818459</c:v>
                </c:pt>
                <c:pt idx="557">
                  <c:v>24.868910790538301</c:v>
                </c:pt>
                <c:pt idx="558">
                  <c:v>24.843129253121781</c:v>
                </c:pt>
                <c:pt idx="559">
                  <c:v>24.817119181571144</c:v>
                </c:pt>
                <c:pt idx="560">
                  <c:v>24.790880675957926</c:v>
                </c:pt>
                <c:pt idx="561">
                  <c:v>24.764413836424389</c:v>
                </c:pt>
                <c:pt idx="562">
                  <c:v>24.73771876318493</c:v>
                </c:pt>
                <c:pt idx="563">
                  <c:v>24.710795556527493</c:v>
                </c:pt>
                <c:pt idx="564">
                  <c:v>24.68364431681497</c:v>
                </c:pt>
                <c:pt idx="565">
                  <c:v>24.656265144486589</c:v>
                </c:pt>
                <c:pt idx="566">
                  <c:v>24.628658140059294</c:v>
                </c:pt>
                <c:pt idx="567">
                  <c:v>24.60082340412912</c:v>
                </c:pt>
                <c:pt idx="568">
                  <c:v>24.572761037372565</c:v>
                </c:pt>
                <c:pt idx="569">
                  <c:v>24.544471140547937</c:v>
                </c:pt>
                <c:pt idx="570">
                  <c:v>24.515953814496704</c:v>
                </c:pt>
                <c:pt idx="571">
                  <c:v>24.487209160144829</c:v>
                </c:pt>
                <c:pt idx="572">
                  <c:v>24.458237278504114</c:v>
                </c:pt>
                <c:pt idx="573">
                  <c:v>24.429038270673512</c:v>
                </c:pt>
                <c:pt idx="574">
                  <c:v>24.399612237840429</c:v>
                </c:pt>
                <c:pt idx="575">
                  <c:v>24.369959281282053</c:v>
                </c:pt>
                <c:pt idx="576">
                  <c:v>24.340079502366628</c:v>
                </c:pt>
                <c:pt idx="577">
                  <c:v>24.309973002554742</c:v>
                </c:pt>
                <c:pt idx="578">
                  <c:v>24.279639883400623</c:v>
                </c:pt>
                <c:pt idx="579">
                  <c:v>24.249080246553387</c:v>
                </c:pt>
                <c:pt idx="580">
                  <c:v>24.218294193758304</c:v>
                </c:pt>
                <c:pt idx="581">
                  <c:v>24.187281826858062</c:v>
                </c:pt>
                <c:pt idx="582">
                  <c:v>24.156043247793988</c:v>
                </c:pt>
                <c:pt idx="583">
                  <c:v>24.124578558607304</c:v>
                </c:pt>
                <c:pt idx="584">
                  <c:v>24.092887861440325</c:v>
                </c:pt>
                <c:pt idx="585">
                  <c:v>24.060971258537698</c:v>
                </c:pt>
                <c:pt idx="586">
                  <c:v>24.028828852247607</c:v>
                </c:pt>
                <c:pt idx="587">
                  <c:v>23.996460745022954</c:v>
                </c:pt>
                <c:pt idx="588">
                  <c:v>23.963867039422567</c:v>
                </c:pt>
                <c:pt idx="589">
                  <c:v>23.931047838112367</c:v>
                </c:pt>
                <c:pt idx="590">
                  <c:v>23.898003243866548</c:v>
                </c:pt>
                <c:pt idx="591">
                  <c:v>23.864733359568735</c:v>
                </c:pt>
                <c:pt idx="592">
                  <c:v>23.831238288213139</c:v>
                </c:pt>
                <c:pt idx="593">
                  <c:v>23.797518132905704</c:v>
                </c:pt>
                <c:pt idx="594">
                  <c:v>23.763572996865236</c:v>
                </c:pt>
                <c:pt idx="595">
                  <c:v>23.729402983424535</c:v>
                </c:pt>
                <c:pt idx="596">
                  <c:v>23.695008196031516</c:v>
                </c:pt>
                <c:pt idx="597">
                  <c:v>23.660388738250308</c:v>
                </c:pt>
                <c:pt idx="598">
                  <c:v>23.625544713762366</c:v>
                </c:pt>
                <c:pt idx="599">
                  <c:v>23.590476226367549</c:v>
                </c:pt>
                <c:pt idx="600">
                  <c:v>23.55518337998522</c:v>
                </c:pt>
                <c:pt idx="601">
                  <c:v>23.519666278655297</c:v>
                </c:pt>
                <c:pt idx="602">
                  <c:v>23.483925026539335</c:v>
                </c:pt>
                <c:pt idx="603">
                  <c:v>23.447959727921571</c:v>
                </c:pt>
                <c:pt idx="604">
                  <c:v>23.411770487209974</c:v>
                </c:pt>
                <c:pt idx="605">
                  <c:v>23.37535740893729</c:v>
                </c:pt>
                <c:pt idx="606">
                  <c:v>23.338720597762059</c:v>
                </c:pt>
                <c:pt idx="607">
                  <c:v>23.301860158469637</c:v>
                </c:pt>
                <c:pt idx="608">
                  <c:v>23.264776195973209</c:v>
                </c:pt>
                <c:pt idx="609">
                  <c:v>23.22746881531479</c:v>
                </c:pt>
                <c:pt idx="610">
                  <c:v>23.189938121666223</c:v>
                </c:pt>
                <c:pt idx="611">
                  <c:v>23.152184220330152</c:v>
                </c:pt>
                <c:pt idx="612">
                  <c:v>23.114207216741004</c:v>
                </c:pt>
                <c:pt idx="613">
                  <c:v>23.076007216465953</c:v>
                </c:pt>
                <c:pt idx="614">
                  <c:v>23.037584325205884</c:v>
                </c:pt>
                <c:pt idx="615">
                  <c:v>22.998938648796329</c:v>
                </c:pt>
                <c:pt idx="616">
                  <c:v>22.960070293208418</c:v>
                </c:pt>
                <c:pt idx="617">
                  <c:v>22.920979364549797</c:v>
                </c:pt>
                <c:pt idx="618">
                  <c:v>22.881665969065558</c:v>
                </c:pt>
                <c:pt idx="619">
                  <c:v>22.842130213139157</c:v>
                </c:pt>
                <c:pt idx="620">
                  <c:v>22.802372203293306</c:v>
                </c:pt>
                <c:pt idx="621">
                  <c:v>22.762392046190872</c:v>
                </c:pt>
                <c:pt idx="622">
                  <c:v>22.722189848635765</c:v>
                </c:pt>
                <c:pt idx="623">
                  <c:v>22.681765717573814</c:v>
                </c:pt>
                <c:pt idx="624">
                  <c:v>22.641119760093641</c:v>
                </c:pt>
                <c:pt idx="625">
                  <c:v>22.600252083427506</c:v>
                </c:pt>
                <c:pt idx="626">
                  <c:v>22.559162794952172</c:v>
                </c:pt>
                <c:pt idx="627">
                  <c:v>22.517852002189741</c:v>
                </c:pt>
                <c:pt idx="628">
                  <c:v>22.476319812808491</c:v>
                </c:pt>
                <c:pt idx="629">
                  <c:v>22.434566334623696</c:v>
                </c:pt>
                <c:pt idx="630">
                  <c:v>22.392591675598442</c:v>
                </c:pt>
                <c:pt idx="631">
                  <c:v>22.35039594384444</c:v>
                </c:pt>
                <c:pt idx="632">
                  <c:v>22.307979247622811</c:v>
                </c:pt>
                <c:pt idx="633">
                  <c:v>22.265341695344894</c:v>
                </c:pt>
                <c:pt idx="634">
                  <c:v>22.222483395573004</c:v>
                </c:pt>
                <c:pt idx="635">
                  <c:v>22.179404457021231</c:v>
                </c:pt>
                <c:pt idx="636">
                  <c:v>22.136104988556177</c:v>
                </c:pt>
                <c:pt idx="637">
                  <c:v>22.092585099197727</c:v>
                </c:pt>
                <c:pt idx="638">
                  <c:v>22.048844898119789</c:v>
                </c:pt>
                <c:pt idx="639">
                  <c:v>22.004884494651037</c:v>
                </c:pt>
                <c:pt idx="640">
                  <c:v>21.96070399827563</c:v>
                </c:pt>
                <c:pt idx="641">
                  <c:v>21.916303518633939</c:v>
                </c:pt>
                <c:pt idx="642">
                  <c:v>21.871683165523262</c:v>
                </c:pt>
                <c:pt idx="643">
                  <c:v>21.826843048898514</c:v>
                </c:pt>
                <c:pt idx="644">
                  <c:v>21.781783278872933</c:v>
                </c:pt>
                <c:pt idx="645">
                  <c:v>21.736503965718768</c:v>
                </c:pt>
                <c:pt idx="646">
                  <c:v>21.69100521986794</c:v>
                </c:pt>
                <c:pt idx="647">
                  <c:v>21.645287151912722</c:v>
                </c:pt>
                <c:pt idx="648">
                  <c:v>21.59934987260641</c:v>
                </c:pt>
                <c:pt idx="649">
                  <c:v>21.553193492863954</c:v>
                </c:pt>
                <c:pt idx="650">
                  <c:v>21.506818123762613</c:v>
                </c:pt>
                <c:pt idx="651">
                  <c:v>21.460223876542589</c:v>
                </c:pt>
                <c:pt idx="652">
                  <c:v>21.413410862607645</c:v>
                </c:pt>
                <c:pt idx="653">
                  <c:v>21.366379193525738</c:v>
                </c:pt>
                <c:pt idx="654">
                  <c:v>21.319128981029625</c:v>
                </c:pt>
                <c:pt idx="655">
                  <c:v>21.271660337017451</c:v>
                </c:pt>
                <c:pt idx="656">
                  <c:v>21.223973373553356</c:v>
                </c:pt>
                <c:pt idx="657">
                  <c:v>21.176068202868056</c:v>
                </c:pt>
                <c:pt idx="658">
                  <c:v>21.127944937359416</c:v>
                </c:pt>
                <c:pt idx="659">
                  <c:v>21.079603689593025</c:v>
                </c:pt>
                <c:pt idx="660">
                  <c:v>21.031044572302751</c:v>
                </c:pt>
                <c:pt idx="661">
                  <c:v>20.982267698391293</c:v>
                </c:pt>
                <c:pt idx="662">
                  <c:v>20.93327318093073</c:v>
                </c:pt>
                <c:pt idx="663">
                  <c:v>20.884061133163041</c:v>
                </c:pt>
                <c:pt idx="664">
                  <c:v>20.834631668500656</c:v>
                </c:pt>
                <c:pt idx="665">
                  <c:v>20.784984900526958</c:v>
                </c:pt>
                <c:pt idx="666">
                  <c:v>20.735120942996794</c:v>
                </c:pt>
                <c:pt idx="667">
                  <c:v>20.685039909836988</c:v>
                </c:pt>
                <c:pt idx="668">
                  <c:v>20.634741915146822</c:v>
                </c:pt>
                <c:pt idx="669">
                  <c:v>20.584227073198544</c:v>
                </c:pt>
                <c:pt idx="670">
                  <c:v>20.533495498437823</c:v>
                </c:pt>
                <c:pt idx="671">
                  <c:v>20.482547305484236</c:v>
                </c:pt>
                <c:pt idx="672">
                  <c:v>20.43138260913172</c:v>
                </c:pt>
                <c:pt idx="673">
                  <c:v>20.380001524349044</c:v>
                </c:pt>
                <c:pt idx="674">
                  <c:v>20.32840416628023</c:v>
                </c:pt>
                <c:pt idx="675">
                  <c:v>20.276590650245016</c:v>
                </c:pt>
                <c:pt idx="676">
                  <c:v>20.224561091739279</c:v>
                </c:pt>
                <c:pt idx="677">
                  <c:v>20.172315606435451</c:v>
                </c:pt>
                <c:pt idx="678">
                  <c:v>20.119854310182948</c:v>
                </c:pt>
                <c:pt idx="679">
                  <c:v>20.067177319008564</c:v>
                </c:pt>
                <c:pt idx="680">
                  <c:v>20.014284749116889</c:v>
                </c:pt>
                <c:pt idx="681">
                  <c:v>19.96117671689068</c:v>
                </c:pt>
                <c:pt idx="682">
                  <c:v>19.907853338891265</c:v>
                </c:pt>
                <c:pt idx="683">
                  <c:v>19.854314731858903</c:v>
                </c:pt>
                <c:pt idx="684">
                  <c:v>19.800561012713171</c:v>
                </c:pt>
                <c:pt idx="685">
                  <c:v>19.74659229855331</c:v>
                </c:pt>
                <c:pt idx="686">
                  <c:v>19.692408706658593</c:v>
                </c:pt>
                <c:pt idx="687">
                  <c:v>19.638010354488657</c:v>
                </c:pt>
                <c:pt idx="688">
                  <c:v>19.583397359683858</c:v>
                </c:pt>
                <c:pt idx="689">
                  <c:v>19.52856984006559</c:v>
                </c:pt>
                <c:pt idx="690">
                  <c:v>19.473527913636612</c:v>
                </c:pt>
                <c:pt idx="691">
                  <c:v>19.418271698581375</c:v>
                </c:pt>
                <c:pt idx="692">
                  <c:v>19.36280131326631</c:v>
                </c:pt>
                <c:pt idx="693">
                  <c:v>19.307116876240155</c:v>
                </c:pt>
                <c:pt idx="694">
                  <c:v>19.251218506234235</c:v>
                </c:pt>
                <c:pt idx="695">
                  <c:v>19.195106322162744</c:v>
                </c:pt>
                <c:pt idx="696">
                  <c:v>19.138780443123039</c:v>
                </c:pt>
                <c:pt idx="697">
                  <c:v>19.082240988395913</c:v>
                </c:pt>
                <c:pt idx="698">
                  <c:v>19.025488077445839</c:v>
                </c:pt>
                <c:pt idx="699">
                  <c:v>18.968521829921254</c:v>
                </c:pt>
                <c:pt idx="700">
                  <c:v>18.911342365654797</c:v>
                </c:pt>
                <c:pt idx="701">
                  <c:v>18.85394980466355</c:v>
                </c:pt>
                <c:pt idx="702">
                  <c:v>18.796344267149291</c:v>
                </c:pt>
                <c:pt idx="703">
                  <c:v>18.738525873498702</c:v>
                </c:pt>
                <c:pt idx="704">
                  <c:v>18.68049474428361</c:v>
                </c:pt>
                <c:pt idx="705">
                  <c:v>18.622251000261191</c:v>
                </c:pt>
                <c:pt idx="706">
                  <c:v>18.563794762374183</c:v>
                </c:pt>
                <c:pt idx="707">
                  <c:v>18.505126151751089</c:v>
                </c:pt>
                <c:pt idx="708">
                  <c:v>18.446245289706365</c:v>
                </c:pt>
                <c:pt idx="709">
                  <c:v>18.38715229774062</c:v>
                </c:pt>
                <c:pt idx="710">
                  <c:v>18.327847297540785</c:v>
                </c:pt>
                <c:pt idx="711">
                  <c:v>18.268330410980294</c:v>
                </c:pt>
                <c:pt idx="712">
                  <c:v>18.208601760119251</c:v>
                </c:pt>
                <c:pt idx="713">
                  <c:v>18.148661467204587</c:v>
                </c:pt>
                <c:pt idx="714">
                  <c:v>18.088509654670215</c:v>
                </c:pt>
                <c:pt idx="715">
                  <c:v>18.028146445137182</c:v>
                </c:pt>
                <c:pt idx="716">
                  <c:v>17.967571961413796</c:v>
                </c:pt>
                <c:pt idx="717">
                  <c:v>17.906786326495777</c:v>
                </c:pt>
                <c:pt idx="718">
                  <c:v>17.845789663566375</c:v>
                </c:pt>
                <c:pt idx="719">
                  <c:v>17.784582095996491</c:v>
                </c:pt>
                <c:pt idx="720">
                  <c:v>17.723163747344792</c:v>
                </c:pt>
                <c:pt idx="721">
                  <c:v>17.661534741357812</c:v>
                </c:pt>
                <c:pt idx="722">
                  <c:v>17.599695201970068</c:v>
                </c:pt>
                <c:pt idx="723">
                  <c:v>17.537645253304134</c:v>
                </c:pt>
                <c:pt idx="724">
                  <c:v>17.475385019670757</c:v>
                </c:pt>
                <c:pt idx="725">
                  <c:v>17.412914625568909</c:v>
                </c:pt>
                <c:pt idx="726">
                  <c:v>17.350234195685875</c:v>
                </c:pt>
                <c:pt idx="727">
                  <c:v>17.28734385489733</c:v>
                </c:pt>
                <c:pt idx="728">
                  <c:v>17.224243728267393</c:v>
                </c:pt>
                <c:pt idx="729">
                  <c:v>17.160933941048675</c:v>
                </c:pt>
                <c:pt idx="730">
                  <c:v>17.097414618682347</c:v>
                </c:pt>
                <c:pt idx="731">
                  <c:v>17.033685886798175</c:v>
                </c:pt>
                <c:pt idx="732">
                  <c:v>16.969747871214551</c:v>
                </c:pt>
                <c:pt idx="733">
                  <c:v>16.905600697938539</c:v>
                </c:pt>
                <c:pt idx="734">
                  <c:v>16.841244493165892</c:v>
                </c:pt>
                <c:pt idx="735">
                  <c:v>16.776679383281071</c:v>
                </c:pt>
                <c:pt idx="736">
                  <c:v>16.711905494857255</c:v>
                </c:pt>
                <c:pt idx="737">
                  <c:v>16.646922954656368</c:v>
                </c:pt>
                <c:pt idx="738">
                  <c:v>16.581731889629047</c:v>
                </c:pt>
                <c:pt idx="739">
                  <c:v>16.516332426914673</c:v>
                </c:pt>
                <c:pt idx="740">
                  <c:v>16.450724693841327</c:v>
                </c:pt>
                <c:pt idx="741">
                  <c:v>16.384908817925805</c:v>
                </c:pt>
                <c:pt idx="742">
                  <c:v>16.318884926873572</c:v>
                </c:pt>
                <c:pt idx="743">
                  <c:v>16.252653148578748</c:v>
                </c:pt>
                <c:pt idx="744">
                  <c:v>16.186213611124064</c:v>
                </c:pt>
                <c:pt idx="745">
                  <c:v>16.119566442780833</c:v>
                </c:pt>
                <c:pt idx="746">
                  <c:v>16.052711772008891</c:v>
                </c:pt>
                <c:pt idx="747">
                  <c:v>15.985649727456565</c:v>
                </c:pt>
                <c:pt idx="748">
                  <c:v>15.918380437960597</c:v>
                </c:pt>
                <c:pt idx="749">
                  <c:v>15.85090403254609</c:v>
                </c:pt>
                <c:pt idx="750">
                  <c:v>15.783220640426444</c:v>
                </c:pt>
                <c:pt idx="751">
                  <c:v>15.715330391003279</c:v>
                </c:pt>
                <c:pt idx="752">
                  <c:v>15.647233413866353</c:v>
                </c:pt>
                <c:pt idx="753">
                  <c:v>15.57892983879348</c:v>
                </c:pt>
                <c:pt idx="754">
                  <c:v>15.510419795750442</c:v>
                </c:pt>
                <c:pt idx="755">
                  <c:v>15.441703414890894</c:v>
                </c:pt>
                <c:pt idx="756">
                  <c:v>15.372780826556255</c:v>
                </c:pt>
                <c:pt idx="757">
                  <c:v>15.303652161275613</c:v>
                </c:pt>
                <c:pt idx="758">
                  <c:v>15.234317549765606</c:v>
                </c:pt>
                <c:pt idx="759">
                  <c:v>15.164777122930309</c:v>
                </c:pt>
                <c:pt idx="760">
                  <c:v>15.09503101186111</c:v>
                </c:pt>
                <c:pt idx="761">
                  <c:v>15.025079347836584</c:v>
                </c:pt>
                <c:pt idx="762">
                  <c:v>14.954922262322357</c:v>
                </c:pt>
                <c:pt idx="763">
                  <c:v>14.884559886970974</c:v>
                </c:pt>
                <c:pt idx="764">
                  <c:v>14.813992353621749</c:v>
                </c:pt>
                <c:pt idx="765">
                  <c:v>14.743219794300629</c:v>
                </c:pt>
                <c:pt idx="766">
                  <c:v>14.672242341220025</c:v>
                </c:pt>
                <c:pt idx="767">
                  <c:v>14.601060126778666</c:v>
                </c:pt>
                <c:pt idx="768">
                  <c:v>14.529673283561429</c:v>
                </c:pt>
                <c:pt idx="769">
                  <c:v>14.458081944339177</c:v>
                </c:pt>
                <c:pt idx="770">
                  <c:v>14.386286242068582</c:v>
                </c:pt>
                <c:pt idx="771">
                  <c:v>14.314286309891946</c:v>
                </c:pt>
                <c:pt idx="772">
                  <c:v>14.242082281137021</c:v>
                </c:pt>
                <c:pt idx="773">
                  <c:v>14.16967428931682</c:v>
                </c:pt>
                <c:pt idx="774">
                  <c:v>14.097062468129423</c:v>
                </c:pt>
                <c:pt idx="775">
                  <c:v>14.024246951457783</c:v>
                </c:pt>
                <c:pt idx="776">
                  <c:v>13.951227873369522</c:v>
                </c:pt>
                <c:pt idx="777">
                  <c:v>13.878005368116723</c:v>
                </c:pt>
                <c:pt idx="778">
                  <c:v>13.80457957013572</c:v>
                </c:pt>
                <c:pt idx="779">
                  <c:v>13.730950614046883</c:v>
                </c:pt>
                <c:pt idx="780">
                  <c:v>13.657118634654392</c:v>
                </c:pt>
                <c:pt idx="781">
                  <c:v>13.583083766946016</c:v>
                </c:pt>
                <c:pt idx="782">
                  <c:v>13.508846146092884</c:v>
                </c:pt>
                <c:pt idx="783">
                  <c:v>13.434405907449243</c:v>
                </c:pt>
                <c:pt idx="784">
                  <c:v>13.359763186552229</c:v>
                </c:pt>
                <c:pt idx="785">
                  <c:v>13.284918119121615</c:v>
                </c:pt>
                <c:pt idx="786">
                  <c:v>13.209870841059567</c:v>
                </c:pt>
                <c:pt idx="787">
                  <c:v>13.134621488450394</c:v>
                </c:pt>
                <c:pt idx="788">
                  <c:v>13.059170197560283</c:v>
                </c:pt>
                <c:pt idx="789">
                  <c:v>12.983517104837041</c:v>
                </c:pt>
                <c:pt idx="790">
                  <c:v>12.907662346909838</c:v>
                </c:pt>
                <c:pt idx="791">
                  <c:v>12.831606060588923</c:v>
                </c:pt>
                <c:pt idx="792">
                  <c:v>12.75534838286536</c:v>
                </c:pt>
                <c:pt idx="793">
                  <c:v>12.678889450910743</c:v>
                </c:pt>
                <c:pt idx="794">
                  <c:v>12.602229402076921</c:v>
                </c:pt>
                <c:pt idx="795">
                  <c:v>12.525368373895702</c:v>
                </c:pt>
                <c:pt idx="796">
                  <c:v>12.44830650407857</c:v>
                </c:pt>
                <c:pt idx="797">
                  <c:v>12.371043930516381</c:v>
                </c:pt>
                <c:pt idx="798">
                  <c:v>12.293580791279075</c:v>
                </c:pt>
                <c:pt idx="799">
                  <c:v>12.215917224615364</c:v>
                </c:pt>
                <c:pt idx="800">
                  <c:v>12.138053368952429</c:v>
                </c:pt>
                <c:pt idx="801">
                  <c:v>12.059989362895603</c:v>
                </c:pt>
                <c:pt idx="802">
                  <c:v>11.981725345228062</c:v>
                </c:pt>
                <c:pt idx="803">
                  <c:v>11.903261454910506</c:v>
                </c:pt>
                <c:pt idx="804">
                  <c:v>11.824597831080828</c:v>
                </c:pt>
                <c:pt idx="805">
                  <c:v>11.745734613053797</c:v>
                </c:pt>
                <c:pt idx="806">
                  <c:v>11.666671940320718</c:v>
                </c:pt>
                <c:pt idx="807">
                  <c:v>11.587409952549104</c:v>
                </c:pt>
                <c:pt idx="808">
                  <c:v>11.507948789582331</c:v>
                </c:pt>
                <c:pt idx="809">
                  <c:v>11.428288591439305</c:v>
                </c:pt>
                <c:pt idx="810">
                  <c:v>11.348429498314106</c:v>
                </c:pt>
                <c:pt idx="811">
                  <c:v>11.268371650575641</c:v>
                </c:pt>
                <c:pt idx="812">
                  <c:v>11.188115188767298</c:v>
                </c:pt>
                <c:pt idx="813">
                  <c:v>11.107660253606575</c:v>
                </c:pt>
                <c:pt idx="814">
                  <c:v>11.027006985984732</c:v>
                </c:pt>
                <c:pt idx="815">
                  <c:v>10.946155526966418</c:v>
                </c:pt>
                <c:pt idx="816">
                  <c:v>10.86510601778931</c:v>
                </c:pt>
                <c:pt idx="817">
                  <c:v>10.783858599863734</c:v>
                </c:pt>
                <c:pt idx="818">
                  <c:v>10.702413414772296</c:v>
                </c:pt>
                <c:pt idx="819">
                  <c:v>10.6207706042695</c:v>
                </c:pt>
                <c:pt idx="820">
                  <c:v>10.538930310281367</c:v>
                </c:pt>
                <c:pt idx="821">
                  <c:v>10.456892674905051</c:v>
                </c:pt>
                <c:pt idx="822">
                  <c:v>10.374657840408448</c:v>
                </c:pt>
                <c:pt idx="823">
                  <c:v>10.292225949229802</c:v>
                </c:pt>
                <c:pt idx="824">
                  <c:v>10.209597143977318</c:v>
                </c:pt>
                <c:pt idx="825">
                  <c:v>10.126771567428749</c:v>
                </c:pt>
                <c:pt idx="826">
                  <c:v>10.043749362531008</c:v>
                </c:pt>
                <c:pt idx="827">
                  <c:v>9.9605306723997558</c:v>
                </c:pt>
                <c:pt idx="828">
                  <c:v>9.8771156403189888</c:v>
                </c:pt>
                <c:pt idx="829">
                  <c:v>9.793504409740633</c:v>
                </c:pt>
                <c:pt idx="830">
                  <c:v>9.7096971242841281</c:v>
                </c:pt>
                <c:pt idx="831">
                  <c:v>9.6256939277360036</c:v>
                </c:pt>
                <c:pt idx="832">
                  <c:v>9.541494964049468</c:v>
                </c:pt>
                <c:pt idx="833">
                  <c:v>9.4571003773439735</c:v>
                </c:pt>
                <c:pt idx="834">
                  <c:v>9.3725103119047937</c:v>
                </c:pt>
                <c:pt idx="835">
                  <c:v>9.2877249121825898</c:v>
                </c:pt>
                <c:pt idx="836">
                  <c:v>9.2027443227929826</c:v>
                </c:pt>
                <c:pt idx="837">
                  <c:v>9.1175686885161102</c:v>
                </c:pt>
                <c:pt idx="838">
                  <c:v>9.0321981542961893</c:v>
                </c:pt>
                <c:pt idx="839">
                  <c:v>8.9466328652410745</c:v>
                </c:pt>
                <c:pt idx="840">
                  <c:v>8.8608729666218125</c:v>
                </c:pt>
                <c:pt idx="841">
                  <c:v>8.7749186038721909</c:v>
                </c:pt>
                <c:pt idx="842">
                  <c:v>8.6887699225882908</c:v>
                </c:pt>
                <c:pt idx="843">
                  <c:v>8.6024270685280282</c:v>
                </c:pt>
                <c:pt idx="844">
                  <c:v>8.5158901876106992</c:v>
                </c:pt>
                <c:pt idx="845">
                  <c:v>8.4291594259165219</c:v>
                </c:pt>
                <c:pt idx="846">
                  <c:v>8.3422349296861693</c:v>
                </c:pt>
                <c:pt idx="847">
                  <c:v>8.2551168453203108</c:v>
                </c:pt>
                <c:pt idx="848">
                  <c:v>8.167805319379136</c:v>
                </c:pt>
                <c:pt idx="849">
                  <c:v>8.0803004985818898</c:v>
                </c:pt>
                <c:pt idx="850">
                  <c:v>7.992602529806395</c:v>
                </c:pt>
                <c:pt idx="851">
                  <c:v>7.9047115600885807</c:v>
                </c:pt>
                <c:pt idx="852">
                  <c:v>7.8166277366219994</c:v>
                </c:pt>
                <c:pt idx="853">
                  <c:v>7.7283512067573472</c:v>
                </c:pt>
                <c:pt idx="854">
                  <c:v>7.6398821180019816</c:v>
                </c:pt>
                <c:pt idx="855">
                  <c:v>7.5512206180194328</c:v>
                </c:pt>
                <c:pt idx="856">
                  <c:v>7.4623668546289146</c:v>
                </c:pt>
                <c:pt idx="857">
                  <c:v>7.3733209758048339</c:v>
                </c:pt>
                <c:pt idx="858">
                  <c:v>7.284083129676298</c:v>
                </c:pt>
                <c:pt idx="859">
                  <c:v>7.1946534645266143</c:v>
                </c:pt>
                <c:pt idx="860">
                  <c:v>7.1050321287927956</c:v>
                </c:pt>
                <c:pt idx="861">
                  <c:v>7.0152192710650567</c:v>
                </c:pt>
                <c:pt idx="862">
                  <c:v>6.9252150400863108</c:v>
                </c:pt>
                <c:pt idx="863">
                  <c:v>6.8350195847516648</c:v>
                </c:pt>
                <c:pt idx="864">
                  <c:v>6.7446330541079096</c:v>
                </c:pt>
                <c:pt idx="865">
                  <c:v>6.6540555973530102</c:v>
                </c:pt>
                <c:pt idx="866">
                  <c:v>6.5632873638355935</c:v>
                </c:pt>
                <c:pt idx="867">
                  <c:v>6.4723285030544302</c:v>
                </c:pt>
                <c:pt idx="868">
                  <c:v>6.3811791646579215</c:v>
                </c:pt>
                <c:pt idx="869">
                  <c:v>6.2898394984435759</c:v>
                </c:pt>
                <c:pt idx="870">
                  <c:v>6.19830965435749</c:v>
                </c:pt>
                <c:pt idx="871">
                  <c:v>6.1065897824938231</c:v>
                </c:pt>
                <c:pt idx="872">
                  <c:v>6.0146800330942707</c:v>
                </c:pt>
                <c:pt idx="873">
                  <c:v>5.9225805565475369</c:v>
                </c:pt>
                <c:pt idx="874">
                  <c:v>5.8302915033888061</c:v>
                </c:pt>
                <c:pt idx="875">
                  <c:v>5.7378130242992054</c:v>
                </c:pt>
                <c:pt idx="876">
                  <c:v>5.6451452701052753</c:v>
                </c:pt>
                <c:pt idx="877">
                  <c:v>5.55228839177843</c:v>
                </c:pt>
                <c:pt idx="878">
                  <c:v>5.4592425404344196</c:v>
                </c:pt>
                <c:pt idx="879">
                  <c:v>5.3660078673327911</c:v>
                </c:pt>
                <c:pt idx="880">
                  <c:v>5.2725845238763442</c:v>
                </c:pt>
                <c:pt idx="881">
                  <c:v>5.1789726616105867</c:v>
                </c:pt>
                <c:pt idx="882">
                  <c:v>5.0851724322231879</c:v>
                </c:pt>
                <c:pt idx="883">
                  <c:v>4.9911839875434314</c:v>
                </c:pt>
                <c:pt idx="884">
                  <c:v>4.8970074795416663</c:v>
                </c:pt>
                <c:pt idx="885">
                  <c:v>4.8026430603287515</c:v>
                </c:pt>
                <c:pt idx="886">
                  <c:v>4.7080908821555036</c:v>
                </c:pt>
                <c:pt idx="887">
                  <c:v>4.6133510974121412</c:v>
                </c:pt>
                <c:pt idx="888">
                  <c:v>4.5184238586277292</c:v>
                </c:pt>
                <c:pt idx="889">
                  <c:v>4.4233093184696166</c:v>
                </c:pt>
                <c:pt idx="890">
                  <c:v>4.3280076297428769</c:v>
                </c:pt>
                <c:pt idx="891">
                  <c:v>4.232518945389744</c:v>
                </c:pt>
                <c:pt idx="892">
                  <c:v>4.1368434184890512</c:v>
                </c:pt>
                <c:pt idx="893">
                  <c:v>4.0409812022556606</c:v>
                </c:pt>
                <c:pt idx="894">
                  <c:v>3.944932450039897</c:v>
                </c:pt>
                <c:pt idx="895">
                  <c:v>3.8486973153269806</c:v>
                </c:pt>
                <c:pt idx="896">
                  <c:v>3.7522759517364523</c:v>
                </c:pt>
                <c:pt idx="897">
                  <c:v>3.6556685130216042</c:v>
                </c:pt>
                <c:pt idx="898">
                  <c:v>3.558875153068902</c:v>
                </c:pt>
                <c:pt idx="899">
                  <c:v>3.4618960258974116</c:v>
                </c:pt>
                <c:pt idx="900">
                  <c:v>3.3647312856582214</c:v>
                </c:pt>
                <c:pt idx="901">
                  <c:v>3.2673810866338617</c:v>
                </c:pt>
                <c:pt idx="902">
                  <c:v>3.1698455832377261</c:v>
                </c:pt>
                <c:pt idx="903">
                  <c:v>3.0721249300134881</c:v>
                </c:pt>
                <c:pt idx="904">
                  <c:v>2.974219281634519</c:v>
                </c:pt>
                <c:pt idx="905">
                  <c:v>2.8761287929033013</c:v>
                </c:pt>
                <c:pt idx="906">
                  <c:v>2.7778536187508438</c:v>
                </c:pt>
                <c:pt idx="907">
                  <c:v>2.6793939142360936</c:v>
                </c:pt>
                <c:pt idx="908">
                  <c:v>2.5807498345453466</c:v>
                </c:pt>
                <c:pt idx="909">
                  <c:v>2.4819215349916566</c:v>
                </c:pt>
                <c:pt idx="910">
                  <c:v>2.3829091710142447</c:v>
                </c:pt>
                <c:pt idx="911">
                  <c:v>2.2837128981779045</c:v>
                </c:pt>
                <c:pt idx="912">
                  <c:v>2.1843328721724089</c:v>
                </c:pt>
                <c:pt idx="913">
                  <c:v>2.0847692488119138</c:v>
                </c:pt>
                <c:pt idx="914">
                  <c:v>1.9850221840343609</c:v>
                </c:pt>
                <c:pt idx="915">
                  <c:v>1.8850918339008795</c:v>
                </c:pt>
                <c:pt idx="916">
                  <c:v>1.7849783545951865</c:v>
                </c:pt>
                <c:pt idx="917">
                  <c:v>1.6846819024229864</c:v>
                </c:pt>
                <c:pt idx="918">
                  <c:v>1.5842026338113682</c:v>
                </c:pt>
                <c:pt idx="919">
                  <c:v>1.483540705308203</c:v>
                </c:pt>
                <c:pt idx="920">
                  <c:v>1.3826962735815393</c:v>
                </c:pt>
                <c:pt idx="921">
                  <c:v>1.281669495418998</c:v>
                </c:pt>
                <c:pt idx="922">
                  <c:v>1.1804605277271647</c:v>
                </c:pt>
                <c:pt idx="923">
                  <c:v>1.0790695275309825</c:v>
                </c:pt>
                <c:pt idx="924">
                  <c:v>0.97749665197314328</c:v>
                </c:pt>
                <c:pt idx="925">
                  <c:v>0.87574205831347751</c:v>
                </c:pt>
                <c:pt idx="926">
                  <c:v>0.77380590392834325</c:v>
                </c:pt>
                <c:pt idx="927">
                  <c:v>0.67168834631001417</c:v>
                </c:pt>
                <c:pt idx="928">
                  <c:v>0.56938954306606637</c:v>
                </c:pt>
                <c:pt idx="929">
                  <c:v>0.46690965191876416</c:v>
                </c:pt>
                <c:pt idx="930">
                  <c:v>0.36424883070444536</c:v>
                </c:pt>
                <c:pt idx="931">
                  <c:v>0.26140723737290494</c:v>
                </c:pt>
                <c:pt idx="932">
                  <c:v>0.15838502998677798</c:v>
                </c:pt>
                <c:pt idx="933">
                  <c:v>5.5182366720921874E-2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ADE-4354-94F6-57AED4209B0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76976744"/>
        <c:axId val="2142088312"/>
      </c:scatterChart>
      <c:valAx>
        <c:axId val="2076976744"/>
        <c:scaling>
          <c:orientation val="minMax"/>
          <c:min val="0"/>
        </c:scaling>
        <c:delete val="0"/>
        <c:axPos val="b"/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Horizontal distance (m)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142088312"/>
        <c:crosses val="autoZero"/>
        <c:crossBetween val="midCat"/>
      </c:valAx>
      <c:valAx>
        <c:axId val="2142088312"/>
        <c:scaling>
          <c:orientation val="minMax"/>
          <c:min val="0"/>
        </c:scaling>
        <c:delete val="0"/>
        <c:axPos val="l"/>
        <c:majorGridlines>
          <c:spPr>
            <a:ln w="3175">
              <a:solidFill>
                <a:srgbClr val="808080"/>
              </a:solidFill>
              <a:prstDash val="solid"/>
            </a:ln>
          </c:spPr>
        </c:majorGridlines>
        <c:title>
          <c:tx>
            <c:rich>
              <a:bodyPr/>
              <a:lstStyle/>
              <a:p>
                <a:pPr>
                  <a:defRPr sz="1000" b="1" i="0" u="none" strike="noStrike" baseline="0">
                    <a:solidFill>
                      <a:srgbClr val="000000"/>
                    </a:solidFill>
                    <a:latin typeface="Calibri"/>
                    <a:ea typeface="Calibri"/>
                    <a:cs typeface="Calibri"/>
                  </a:defRPr>
                </a:pPr>
                <a:r>
                  <a:rPr lang="en-AU"/>
                  <a:t>Vertical distance (m)</a:t>
                </a:r>
              </a:p>
            </c:rich>
          </c:tx>
          <c:overlay val="0"/>
          <c:spPr>
            <a:noFill/>
            <a:ln w="25400">
              <a:noFill/>
            </a:ln>
          </c:spPr>
        </c:title>
        <c:numFmt formatCode="0.000" sourceLinked="1"/>
        <c:majorTickMark val="out"/>
        <c:minorTickMark val="none"/>
        <c:tickLblPos val="nextTo"/>
        <c:spPr>
          <a:ln w="3175">
            <a:solidFill>
              <a:srgbClr val="808080"/>
            </a:solidFill>
            <a:prstDash val="solid"/>
          </a:ln>
        </c:spPr>
        <c:txPr>
          <a:bodyPr rot="0" vert="horz"/>
          <a:lstStyle/>
          <a:p>
            <a:pPr>
              <a:defRPr sz="1000" b="0" i="0" u="none" strike="noStrike" baseline="0">
                <a:solidFill>
                  <a:srgbClr val="000000"/>
                </a:solidFill>
                <a:latin typeface="Calibri"/>
                <a:ea typeface="Calibri"/>
                <a:cs typeface="Calibri"/>
              </a:defRPr>
            </a:pPr>
            <a:endParaRPr lang="en-US"/>
          </a:p>
        </c:txPr>
        <c:crossAx val="2076976744"/>
        <c:crosses val="autoZero"/>
        <c:crossBetween val="midCat"/>
      </c:valAx>
      <c:spPr>
        <a:solidFill>
          <a:srgbClr val="FFFFFF"/>
        </a:solidFill>
        <a:ln w="25400">
          <a:noFill/>
        </a:ln>
      </c:spPr>
    </c:plotArea>
    <c:plotVisOnly val="1"/>
    <c:dispBlanksAs val="gap"/>
    <c:showDLblsOverMax val="0"/>
  </c:chart>
  <c:spPr>
    <a:solidFill>
      <a:srgbClr val="FFFFFF"/>
    </a:solidFill>
    <a:ln w="3175">
      <a:solidFill>
        <a:srgbClr val="808080"/>
      </a:solidFill>
      <a:prstDash val="solid"/>
    </a:ln>
  </c:spPr>
  <c:txPr>
    <a:bodyPr/>
    <a:lstStyle/>
    <a:p>
      <a:pPr>
        <a:defRPr sz="1000" b="0" i="0" u="none" strike="noStrike" baseline="0">
          <a:solidFill>
            <a:srgbClr val="000000"/>
          </a:solidFill>
          <a:latin typeface="Calibri"/>
          <a:ea typeface="Calibri"/>
          <a:cs typeface="Calibri"/>
        </a:defRPr>
      </a:pPr>
      <a:endParaRPr lang="en-US"/>
    </a:p>
  </c:txPr>
  <c:printSettings>
    <c:headerFooter alignWithMargins="0"/>
    <c:pageMargins b="1" l="0.750000000000001" r="0.750000000000001" t="1" header="0.5" footer="0.5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L</a:t>
            </a:r>
            <a:r>
              <a:rPr lang="en-AU" baseline="-25000"/>
              <a:t>1</a:t>
            </a:r>
            <a:r>
              <a:rPr lang="en-AU" baseline="30000"/>
              <a:t>2</a:t>
            </a:r>
            <a:r>
              <a:rPr lang="en-AU" baseline="0"/>
              <a:t> VS L</a:t>
            </a:r>
            <a:r>
              <a:rPr lang="en-AU" baseline="-25000"/>
              <a:t>1</a:t>
            </a:r>
            <a:r>
              <a:rPr lang="en-AU" baseline="0"/>
              <a:t>T</a:t>
            </a:r>
            <a:r>
              <a:rPr lang="en-AU" baseline="30000"/>
              <a:t>2</a:t>
            </a:r>
            <a:r>
              <a:rPr lang="en-AU" baseline="0"/>
              <a:t> Diagram (position 1 to 5)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11500000000000002"/>
            <c:dispRSqr val="0"/>
            <c:dispEq val="1"/>
            <c:trendlineLbl>
              <c:layout>
                <c:manualLayout>
                  <c:x val="-5.9654691060627298E-2"/>
                  <c:y val="-4.1547440415954219E-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'Local gravity'!$H$2:$H$6</c:f>
              <c:numCache>
                <c:formatCode>General</c:formatCode>
                <c:ptCount val="5"/>
                <c:pt idx="0">
                  <c:v>0.36961814475000004</c:v>
                </c:pt>
                <c:pt idx="1">
                  <c:v>0.27565879777777774</c:v>
                </c:pt>
                <c:pt idx="2">
                  <c:v>0.20474913360000008</c:v>
                </c:pt>
                <c:pt idx="3">
                  <c:v>0.14992571360000001</c:v>
                </c:pt>
                <c:pt idx="4">
                  <c:v>0.11779497072777781</c:v>
                </c:pt>
              </c:numCache>
            </c:numRef>
          </c:xVal>
          <c:yVal>
            <c:numRef>
              <c:f>'Local gravity'!$I$2:$I$6</c:f>
              <c:numCache>
                <c:formatCode>General</c:formatCode>
                <c:ptCount val="5"/>
                <c:pt idx="0">
                  <c:v>6.3001000000000001E-2</c:v>
                </c:pt>
                <c:pt idx="1">
                  <c:v>4.0320640000000005E-2</c:v>
                </c:pt>
                <c:pt idx="2">
                  <c:v>2.2680360000000004E-2</c:v>
                </c:pt>
                <c:pt idx="3">
                  <c:v>1.0080160000000003E-2</c:v>
                </c:pt>
                <c:pt idx="4">
                  <c:v>2.5200400000000016E-3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71F4-462E-BD44-E4C312408BC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83101000"/>
        <c:axId val="383101328"/>
      </c:scatterChart>
      <c:valAx>
        <c:axId val="38310100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</a:t>
                </a:r>
                <a:r>
                  <a:rPr lang="en-AU" baseline="-25000"/>
                  <a:t>1</a:t>
                </a:r>
                <a:r>
                  <a:rPr lang="en-AU"/>
                  <a:t>T</a:t>
                </a:r>
                <a:r>
                  <a:rPr lang="en-AU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01328"/>
        <c:crosses val="autoZero"/>
        <c:crossBetween val="midCat"/>
      </c:valAx>
      <c:valAx>
        <c:axId val="3831013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 baseline="0"/>
                  <a:t>L</a:t>
                </a:r>
                <a:r>
                  <a:rPr lang="en-AU" baseline="-25000"/>
                  <a:t>1</a:t>
                </a:r>
                <a:r>
                  <a:rPr lang="en-AU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83101000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AU" sz="1590" b="0" i="0" baseline="0">
                <a:effectLst/>
              </a:rPr>
              <a:t>L</a:t>
            </a:r>
            <a:r>
              <a:rPr lang="en-AU" sz="1590" b="0" i="0" baseline="-25000">
                <a:effectLst/>
              </a:rPr>
              <a:t>1</a:t>
            </a:r>
            <a:r>
              <a:rPr lang="en-AU" sz="1590" b="0" i="0" baseline="30000">
                <a:effectLst/>
              </a:rPr>
              <a:t>2</a:t>
            </a:r>
            <a:r>
              <a:rPr lang="en-AU" sz="1590" b="0" i="0" baseline="0">
                <a:effectLst/>
              </a:rPr>
              <a:t> VS L</a:t>
            </a:r>
            <a:r>
              <a:rPr lang="en-AU" sz="1590" b="0" i="0" baseline="-25000">
                <a:effectLst/>
              </a:rPr>
              <a:t>1</a:t>
            </a:r>
            <a:r>
              <a:rPr lang="en-AU" sz="1590" b="0" i="0" baseline="0">
                <a:effectLst/>
              </a:rPr>
              <a:t>T</a:t>
            </a:r>
            <a:r>
              <a:rPr lang="en-AU" sz="1590" b="0" i="0" baseline="30000">
                <a:effectLst/>
              </a:rPr>
              <a:t>2</a:t>
            </a:r>
            <a:r>
              <a:rPr lang="en-AU" sz="1590" b="0" i="0" baseline="0">
                <a:effectLst/>
              </a:rPr>
              <a:t> Diagram (position 6 to 10)</a:t>
            </a:r>
            <a:endParaRPr lang="en-AU" sz="159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backward val="0.11500000000000002"/>
            <c:dispRSqr val="0"/>
            <c:dispEq val="1"/>
            <c:trendlineLbl>
              <c:layout>
                <c:manualLayout>
                  <c:x val="-6.3165896659693591E-2"/>
                  <c:y val="-1.114046035976913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'Local gravity'!$H$7:$H$11</c:f>
              <c:numCache>
                <c:formatCode>General</c:formatCode>
                <c:ptCount val="5"/>
                <c:pt idx="0">
                  <c:v>0.36860354697222225</c:v>
                </c:pt>
                <c:pt idx="1">
                  <c:v>0.27605105499999993</c:v>
                </c:pt>
                <c:pt idx="2">
                  <c:v>0.20868963698333343</c:v>
                </c:pt>
                <c:pt idx="3">
                  <c:v>0.15612290359999997</c:v>
                </c:pt>
                <c:pt idx="4">
                  <c:v>0.11846236299444446</c:v>
                </c:pt>
              </c:numCache>
            </c:numRef>
          </c:xVal>
          <c:yVal>
            <c:numRef>
              <c:f>'Local gravity'!$I$7:$I$11</c:f>
              <c:numCache>
                <c:formatCode>General</c:formatCode>
                <c:ptCount val="5"/>
                <c:pt idx="0">
                  <c:v>6.3001000000000001E-2</c:v>
                </c:pt>
                <c:pt idx="1">
                  <c:v>4.0320640000000005E-2</c:v>
                </c:pt>
                <c:pt idx="2">
                  <c:v>2.2680360000000004E-2</c:v>
                </c:pt>
                <c:pt idx="3">
                  <c:v>1.0080160000000001E-2</c:v>
                </c:pt>
                <c:pt idx="4">
                  <c:v>2.5200400000000003E-3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F3D-451B-AC8F-D647C10B90A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582112"/>
        <c:axId val="544582440"/>
      </c:scatterChart>
      <c:valAx>
        <c:axId val="54458211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</a:t>
                </a:r>
                <a:r>
                  <a:rPr lang="en-AU" baseline="-25000"/>
                  <a:t>1</a:t>
                </a:r>
                <a:r>
                  <a:rPr lang="en-AU"/>
                  <a:t>T</a:t>
                </a:r>
                <a:r>
                  <a:rPr lang="en-AU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accent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82440"/>
        <c:crosses val="autoZero"/>
        <c:crossBetween val="midCat"/>
      </c:valAx>
      <c:valAx>
        <c:axId val="54458244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L</a:t>
                </a:r>
                <a:r>
                  <a:rPr lang="en-AU" baseline="-25000"/>
                  <a:t>1</a:t>
                </a:r>
                <a:r>
                  <a:rPr lang="en-AU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8211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C</a:t>
            </a:r>
            <a:r>
              <a:rPr lang="en-AU" baseline="-25000"/>
              <a:t>D</a:t>
            </a:r>
            <a:r>
              <a:rPr lang="en-AU" baseline="0"/>
              <a:t> against Reynolds number diagram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2"/>
            <c:forward val="0.2"/>
            <c:backward val="0.5"/>
            <c:dispRSqr val="0"/>
            <c:dispEq val="1"/>
            <c:trendlineLbl>
              <c:layout>
                <c:manualLayout>
                  <c:x val="-5.9710848643919512E-2"/>
                  <c:y val="-0.278764216972878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'Drag coefficient'!$K$3:$K$9</c:f>
              <c:numCache>
                <c:formatCode>General</c:formatCode>
                <c:ptCount val="7"/>
                <c:pt idx="0">
                  <c:v>61621.339622641506</c:v>
                </c:pt>
                <c:pt idx="1">
                  <c:v>83406.24528301887</c:v>
                </c:pt>
                <c:pt idx="2">
                  <c:v>92120.207547169834</c:v>
                </c:pt>
                <c:pt idx="3">
                  <c:v>100834.16981132075</c:v>
                </c:pt>
                <c:pt idx="4">
                  <c:v>109548.1320754717</c:v>
                </c:pt>
                <c:pt idx="5">
                  <c:v>122619.0754716981</c:v>
                </c:pt>
                <c:pt idx="6">
                  <c:v>126976.0566037736</c:v>
                </c:pt>
              </c:numCache>
            </c:numRef>
          </c:xVal>
          <c:yVal>
            <c:numRef>
              <c:f>'Drag coefficient'!$L$3:$L$9</c:f>
              <c:numCache>
                <c:formatCode>General</c:formatCode>
                <c:ptCount val="7"/>
                <c:pt idx="0">
                  <c:v>0.29538286241335399</c:v>
                </c:pt>
                <c:pt idx="1">
                  <c:v>0.19177215072758211</c:v>
                </c:pt>
                <c:pt idx="2">
                  <c:v>0.18224323407509674</c:v>
                </c:pt>
                <c:pt idx="3">
                  <c:v>0.17300151248440868</c:v>
                </c:pt>
                <c:pt idx="4">
                  <c:v>0.15542530272240013</c:v>
                </c:pt>
                <c:pt idx="5">
                  <c:v>0.14525108187846564</c:v>
                </c:pt>
                <c:pt idx="6">
                  <c:v>0.14863135964471494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E155-4142-9C0E-070D6741A5A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4577192"/>
        <c:axId val="544580472"/>
      </c:scatterChart>
      <c:valAx>
        <c:axId val="54457719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Reynolds</a:t>
                </a:r>
                <a:r>
                  <a:rPr lang="en-AU" baseline="0"/>
                  <a:t> number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80472"/>
        <c:crosses val="autoZero"/>
        <c:crossBetween val="midCat"/>
      </c:valAx>
      <c:valAx>
        <c:axId val="54458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C</a:t>
                </a:r>
                <a:r>
                  <a:rPr lang="en-AU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457719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1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F</a:t>
            </a:r>
            <a:r>
              <a:rPr lang="en-AU" baseline="-25000"/>
              <a:t>D</a:t>
            </a:r>
            <a:r>
              <a:rPr lang="en-AU" baseline="0"/>
              <a:t> against v</a:t>
            </a:r>
            <a:r>
              <a:rPr lang="en-AU" baseline="30000"/>
              <a:t>2</a:t>
            </a:r>
            <a:r>
              <a:rPr lang="en-AU" baseline="0"/>
              <a:t> Diagram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3.0661407247318653E-2"/>
                  <c:y val="0.1410564304461942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'Drag coefficient'!$M$3:$M$9</c:f>
              <c:numCache>
                <c:formatCode>General</c:formatCode>
                <c:ptCount val="7"/>
                <c:pt idx="0">
                  <c:v>201.63148009</c:v>
                </c:pt>
                <c:pt idx="1">
                  <c:v>369.39686809</c:v>
                </c:pt>
                <c:pt idx="2">
                  <c:v>450.61524729000007</c:v>
                </c:pt>
                <c:pt idx="3">
                  <c:v>539.89775449000001</c:v>
                </c:pt>
                <c:pt idx="4">
                  <c:v>637.24438969000005</c:v>
                </c:pt>
                <c:pt idx="5">
                  <c:v>798.38458249000007</c:v>
                </c:pt>
                <c:pt idx="6">
                  <c:v>856.13004409000018</c:v>
                </c:pt>
              </c:numCache>
            </c:numRef>
          </c:xVal>
          <c:yVal>
            <c:numRef>
              <c:f>'Drag coefficient'!$H$3:$H$9</c:f>
              <c:numCache>
                <c:formatCode>General</c:formatCode>
                <c:ptCount val="7"/>
                <c:pt idx="0">
                  <c:v>0.13250999999999999</c:v>
                </c:pt>
                <c:pt idx="1">
                  <c:v>0.15761</c:v>
                </c:pt>
                <c:pt idx="2">
                  <c:v>0.18270999999999998</c:v>
                </c:pt>
                <c:pt idx="3">
                  <c:v>0.20780999999999999</c:v>
                </c:pt>
                <c:pt idx="4">
                  <c:v>0.22036</c:v>
                </c:pt>
                <c:pt idx="5">
                  <c:v>0.25800999999999996</c:v>
                </c:pt>
                <c:pt idx="6">
                  <c:v>0.28310999999999997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5553-48CD-A5F1-64B25F77B0B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545740264"/>
        <c:axId val="545739280"/>
      </c:scatterChart>
      <c:valAx>
        <c:axId val="54574026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F</a:t>
                </a:r>
                <a:r>
                  <a:rPr lang="en-AU" baseline="-25000"/>
                  <a:t>D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39280"/>
        <c:crosses val="autoZero"/>
        <c:crossBetween val="midCat"/>
      </c:valAx>
      <c:valAx>
        <c:axId val="545739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AU"/>
                  <a:t>v</a:t>
                </a:r>
                <a:r>
                  <a:rPr lang="en-AU" baseline="30000"/>
                  <a:t>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574026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chart" Target="../charts/chart5.xml"/><Relationship Id="rId1" Type="http://schemas.openxmlformats.org/officeDocument/2006/relationships/chart" Target="../charts/chart4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7.xml"/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10</xdr:col>
      <xdr:colOff>142875</xdr:colOff>
      <xdr:row>1</xdr:row>
      <xdr:rowOff>66676</xdr:rowOff>
    </xdr:from>
    <xdr:to>
      <xdr:col>20</xdr:col>
      <xdr:colOff>457200</xdr:colOff>
      <xdr:row>24</xdr:row>
      <xdr:rowOff>1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173180</xdr:colOff>
      <xdr:row>28</xdr:row>
      <xdr:rowOff>109104</xdr:rowOff>
    </xdr:from>
    <xdr:to>
      <xdr:col>21</xdr:col>
      <xdr:colOff>92926</xdr:colOff>
      <xdr:row>55</xdr:row>
      <xdr:rowOff>23232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361950</xdr:colOff>
      <xdr:row>3</xdr:row>
      <xdr:rowOff>114300</xdr:rowOff>
    </xdr:from>
    <xdr:to>
      <xdr:col>20</xdr:col>
      <xdr:colOff>180975</xdr:colOff>
      <xdr:row>19</xdr:row>
      <xdr:rowOff>133350</xdr:rowOff>
    </xdr:to>
    <xdr:graphicFrame macro="">
      <xdr:nvGraphicFramePr>
        <xdr:cNvPr id="1250" name="Chart 2">
          <a:extLst>
            <a:ext uri="{FF2B5EF4-FFF2-40B4-BE49-F238E27FC236}">
              <a16:creationId xmlns:a16="http://schemas.microsoft.com/office/drawing/2014/main" id="{00000000-0008-0000-0200-0000E204000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198174</xdr:colOff>
      <xdr:row>11</xdr:row>
      <xdr:rowOff>161173</xdr:rowOff>
    </xdr:from>
    <xdr:to>
      <xdr:col>5</xdr:col>
      <xdr:colOff>897805</xdr:colOff>
      <xdr:row>26</xdr:row>
      <xdr:rowOff>46873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8E1D9EB-D8EF-4C6F-8AD6-DE28B95F973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196914</xdr:colOff>
      <xdr:row>27</xdr:row>
      <xdr:rowOff>66687</xdr:rowOff>
    </xdr:from>
    <xdr:to>
      <xdr:col>5</xdr:col>
      <xdr:colOff>896545</xdr:colOff>
      <xdr:row>41</xdr:row>
      <xdr:rowOff>137613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E697B05-EFA2-40FD-83A7-673F15740D6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20</xdr:row>
      <xdr:rowOff>97121</xdr:rowOff>
    </xdr:from>
    <xdr:to>
      <xdr:col>5</xdr:col>
      <xdr:colOff>302520</xdr:colOff>
      <xdr:row>34</xdr:row>
      <xdr:rowOff>154745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57E1D3F-2D9E-4BC4-9C72-950D565C38C7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5</xdr:col>
      <xdr:colOff>690055</xdr:colOff>
      <xdr:row>20</xdr:row>
      <xdr:rowOff>136224</xdr:rowOff>
    </xdr:from>
    <xdr:to>
      <xdr:col>12</xdr:col>
      <xdr:colOff>397470</xdr:colOff>
      <xdr:row>35</xdr:row>
      <xdr:rowOff>21924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4A7E143-318B-4897-94B8-2C2A516B23E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5"/>
  <sheetViews>
    <sheetView tabSelected="1" zoomScale="83" zoomScaleNormal="40" zoomScalePageLayoutView="40" workbookViewId="0">
      <selection activeCell="I36" sqref="I36"/>
    </sheetView>
  </sheetViews>
  <sheetFormatPr defaultColWidth="8.75" defaultRowHeight="12.75" x14ac:dyDescent="0.2"/>
  <cols>
    <col min="1" max="1" width="33.25" style="7" customWidth="1"/>
    <col min="2" max="2" width="14.875" style="7" customWidth="1"/>
    <col min="3" max="3" width="6.25" style="7" customWidth="1"/>
    <col min="4" max="4" width="8.75" style="7"/>
    <col min="5" max="5" width="10.875" style="7" bestFit="1" customWidth="1"/>
    <col min="6" max="6" width="8.75" style="7"/>
    <col min="7" max="7" width="26.125" style="7" customWidth="1"/>
    <col min="8" max="8" width="15.75" style="7" customWidth="1"/>
    <col min="9" max="9" width="9.125" style="7" customWidth="1"/>
    <col min="10" max="16384" width="8.75" style="7"/>
  </cols>
  <sheetData>
    <row r="2" spans="1:13" x14ac:dyDescent="0.2">
      <c r="E2" s="39" t="s">
        <v>23</v>
      </c>
    </row>
    <row r="3" spans="1:13" ht="12.75" customHeight="1" x14ac:dyDescent="0.2">
      <c r="A3" s="127" t="s">
        <v>25</v>
      </c>
      <c r="B3" s="127"/>
      <c r="E3" s="83" t="s">
        <v>91</v>
      </c>
      <c r="G3" s="127" t="s">
        <v>26</v>
      </c>
      <c r="H3" s="127"/>
      <c r="I3" s="127"/>
    </row>
    <row r="4" spans="1:13" ht="12.75" customHeight="1" x14ac:dyDescent="0.2">
      <c r="A4" s="127"/>
      <c r="B4" s="127"/>
      <c r="E4" s="97" t="s">
        <v>95</v>
      </c>
      <c r="G4" s="127"/>
      <c r="H4" s="127"/>
      <c r="I4" s="127"/>
    </row>
    <row r="5" spans="1:13" x14ac:dyDescent="0.2">
      <c r="E5" s="105" t="s">
        <v>93</v>
      </c>
    </row>
    <row r="6" spans="1:13" ht="13.5" thickBot="1" x14ac:dyDescent="0.25">
      <c r="A6" s="8" t="s">
        <v>10</v>
      </c>
      <c r="E6" s="84" t="s">
        <v>92</v>
      </c>
      <c r="G6" s="12" t="s">
        <v>21</v>
      </c>
    </row>
    <row r="7" spans="1:13" ht="15" x14ac:dyDescent="0.25">
      <c r="A7" s="67" t="s">
        <v>88</v>
      </c>
      <c r="B7" s="109">
        <v>5.0000000000000002E-5</v>
      </c>
      <c r="C7" s="22" t="s">
        <v>43</v>
      </c>
      <c r="G7" s="18" t="s">
        <v>62</v>
      </c>
      <c r="H7" s="73">
        <v>9.58</v>
      </c>
      <c r="I7" s="22" t="s">
        <v>55</v>
      </c>
    </row>
    <row r="8" spans="1:13" ht="15" x14ac:dyDescent="0.25">
      <c r="A8" s="19" t="s">
        <v>54</v>
      </c>
      <c r="B8" s="40">
        <v>7.3999999999999996E-2</v>
      </c>
      <c r="C8" s="23" t="s">
        <v>38</v>
      </c>
      <c r="G8" s="110" t="s">
        <v>99</v>
      </c>
      <c r="H8" s="74">
        <v>0.1486314</v>
      </c>
      <c r="I8" s="23" t="s">
        <v>51</v>
      </c>
    </row>
    <row r="9" spans="1:13" x14ac:dyDescent="0.2">
      <c r="A9" s="19" t="s">
        <v>44</v>
      </c>
      <c r="B9" s="40">
        <v>45</v>
      </c>
      <c r="C9" s="23" t="s">
        <v>32</v>
      </c>
      <c r="G9" s="110" t="s">
        <v>98</v>
      </c>
      <c r="H9" s="104">
        <f>0.5*H8*B25*PI()*(B17/2)^2</f>
        <v>3.3068583873632198E-4</v>
      </c>
      <c r="I9" s="116" t="s">
        <v>101</v>
      </c>
    </row>
    <row r="10" spans="1:13" x14ac:dyDescent="0.2">
      <c r="A10" s="19" t="s">
        <v>44</v>
      </c>
      <c r="B10" s="104">
        <f>(B9/360)*2*PI()</f>
        <v>0.78539816339744828</v>
      </c>
      <c r="C10" s="23" t="s">
        <v>39</v>
      </c>
      <c r="G10" s="2" t="s">
        <v>37</v>
      </c>
      <c r="H10" s="40">
        <v>1</v>
      </c>
      <c r="I10" s="23" t="s">
        <v>51</v>
      </c>
    </row>
    <row r="11" spans="1:13" ht="13.5" thickBot="1" x14ac:dyDescent="0.25">
      <c r="A11" s="19" t="s">
        <v>47</v>
      </c>
      <c r="B11" s="40">
        <v>60</v>
      </c>
      <c r="C11" s="23" t="s">
        <v>40</v>
      </c>
      <c r="G11" s="112" t="s">
        <v>106</v>
      </c>
      <c r="H11" s="87">
        <f>H9</f>
        <v>3.3068583873632198E-4</v>
      </c>
      <c r="I11" s="115" t="s">
        <v>101</v>
      </c>
    </row>
    <row r="12" spans="1:13" x14ac:dyDescent="0.2">
      <c r="A12" s="19" t="s">
        <v>47</v>
      </c>
      <c r="B12" s="104">
        <f>B11/0.00014503773</f>
        <v>413685.45963867474</v>
      </c>
      <c r="C12" s="23" t="s">
        <v>41</v>
      </c>
    </row>
    <row r="13" spans="1:13" ht="13.5" thickBot="1" x14ac:dyDescent="0.25">
      <c r="A13" s="19" t="s">
        <v>48</v>
      </c>
      <c r="B13" s="40">
        <v>600</v>
      </c>
      <c r="C13" s="23" t="s">
        <v>42</v>
      </c>
      <c r="G13" s="8" t="s">
        <v>71</v>
      </c>
    </row>
    <row r="14" spans="1:13" x14ac:dyDescent="0.2">
      <c r="A14" s="19" t="s">
        <v>45</v>
      </c>
      <c r="B14" s="123">
        <f>(B13/1000000)-B7</f>
        <v>5.4999999999999992E-4</v>
      </c>
      <c r="C14" s="23" t="s">
        <v>43</v>
      </c>
      <c r="G14" s="18" t="s">
        <v>70</v>
      </c>
      <c r="H14" s="85">
        <f>Thrust!B31</f>
        <v>20.461074941836099</v>
      </c>
      <c r="I14" s="47" t="s">
        <v>31</v>
      </c>
      <c r="L14" s="11"/>
    </row>
    <row r="15" spans="1:13" ht="13.5" thickBot="1" x14ac:dyDescent="0.25">
      <c r="A15" s="19" t="s">
        <v>46</v>
      </c>
      <c r="B15" s="40">
        <v>0.16500000000000001</v>
      </c>
      <c r="C15" s="23" t="s">
        <v>28</v>
      </c>
      <c r="G15" s="44" t="s">
        <v>27</v>
      </c>
      <c r="H15" s="86">
        <f>Thrust!B25</f>
        <v>0.16500000000000001</v>
      </c>
      <c r="I15" s="48" t="s">
        <v>28</v>
      </c>
      <c r="M15" s="11"/>
    </row>
    <row r="16" spans="1:13" x14ac:dyDescent="0.2">
      <c r="A16" s="110" t="s">
        <v>103</v>
      </c>
      <c r="B16" s="111">
        <v>0.27700000000000002</v>
      </c>
      <c r="C16" s="23" t="s">
        <v>28</v>
      </c>
      <c r="J16" s="11"/>
      <c r="M16" s="11"/>
    </row>
    <row r="17" spans="1:12" ht="13.5" thickBot="1" x14ac:dyDescent="0.25">
      <c r="A17" s="112" t="s">
        <v>104</v>
      </c>
      <c r="B17" s="113">
        <v>6.9000000000000006E-2</v>
      </c>
      <c r="C17" s="28" t="s">
        <v>28</v>
      </c>
      <c r="G17" s="8" t="s">
        <v>87</v>
      </c>
    </row>
    <row r="18" spans="1:12" x14ac:dyDescent="0.2">
      <c r="G18" s="18" t="s">
        <v>70</v>
      </c>
      <c r="H18" s="85">
        <f>Thrust!B34</f>
        <v>34.915294926846556</v>
      </c>
      <c r="I18" s="47" t="s">
        <v>31</v>
      </c>
      <c r="L18" s="11"/>
    </row>
    <row r="19" spans="1:12" ht="13.5" thickBot="1" x14ac:dyDescent="0.25">
      <c r="G19" s="44" t="s">
        <v>30</v>
      </c>
      <c r="H19" s="86">
        <f>Thrust!B35</f>
        <v>0.29723491935450519</v>
      </c>
      <c r="I19" s="48" t="s">
        <v>28</v>
      </c>
    </row>
    <row r="20" spans="1:12" ht="13.5" thickBot="1" x14ac:dyDescent="0.25">
      <c r="A20" s="12" t="s">
        <v>22</v>
      </c>
      <c r="I20" s="11"/>
      <c r="J20" s="11"/>
    </row>
    <row r="21" spans="1:12" ht="14.25" x14ac:dyDescent="0.25">
      <c r="A21" s="18" t="s">
        <v>49</v>
      </c>
      <c r="B21" s="41">
        <v>101300</v>
      </c>
      <c r="C21" s="22" t="s">
        <v>41</v>
      </c>
      <c r="G21" s="50" t="s">
        <v>72</v>
      </c>
      <c r="H21" s="51">
        <f>B9</f>
        <v>45</v>
      </c>
      <c r="I21" s="7" t="s">
        <v>32</v>
      </c>
    </row>
    <row r="22" spans="1:12" ht="14.25" x14ac:dyDescent="0.25">
      <c r="A22" s="43" t="s">
        <v>52</v>
      </c>
      <c r="B22" s="40">
        <v>998</v>
      </c>
      <c r="C22" s="23" t="s">
        <v>50</v>
      </c>
    </row>
    <row r="23" spans="1:12" ht="13.5" thickBot="1" x14ac:dyDescent="0.25">
      <c r="A23" s="43" t="s">
        <v>11</v>
      </c>
      <c r="B23" s="40">
        <v>1.4</v>
      </c>
      <c r="C23" s="23" t="s">
        <v>51</v>
      </c>
    </row>
    <row r="24" spans="1:12" ht="15.75" thickBot="1" x14ac:dyDescent="0.25">
      <c r="A24" s="19" t="s">
        <v>53</v>
      </c>
      <c r="B24" s="40">
        <v>1.0999999999999999E-2</v>
      </c>
      <c r="C24" s="23" t="s">
        <v>28</v>
      </c>
      <c r="G24" s="45" t="s">
        <v>35</v>
      </c>
      <c r="H24" s="96">
        <f>'Free Flight'!B27</f>
        <v>90.402099536917433</v>
      </c>
      <c r="I24" s="95" t="s">
        <v>28</v>
      </c>
    </row>
    <row r="25" spans="1:12" ht="13.5" thickBot="1" x14ac:dyDescent="0.25">
      <c r="A25" s="114" t="s">
        <v>105</v>
      </c>
      <c r="B25" s="42">
        <v>1.19</v>
      </c>
      <c r="C25" s="115" t="s">
        <v>50</v>
      </c>
    </row>
    <row r="27" spans="1:12" ht="13.5" thickBot="1" x14ac:dyDescent="0.25">
      <c r="A27" s="8" t="s">
        <v>69</v>
      </c>
    </row>
    <row r="28" spans="1:12" x14ac:dyDescent="0.2">
      <c r="A28" s="21" t="s">
        <v>36</v>
      </c>
      <c r="B28" s="88">
        <v>1E-4</v>
      </c>
      <c r="C28" s="6" t="s">
        <v>89</v>
      </c>
      <c r="G28" s="10" t="s">
        <v>68</v>
      </c>
    </row>
    <row r="29" spans="1:12" ht="15" thickBot="1" x14ac:dyDescent="0.3">
      <c r="A29" s="44" t="s">
        <v>24</v>
      </c>
      <c r="B29" s="42">
        <v>5.0000000000000001E-3</v>
      </c>
      <c r="C29" s="5" t="s">
        <v>89</v>
      </c>
      <c r="G29" s="10" t="s">
        <v>100</v>
      </c>
    </row>
    <row r="31" spans="1:12" x14ac:dyDescent="0.2">
      <c r="A31" s="8" t="s">
        <v>59</v>
      </c>
      <c r="B31" s="36"/>
    </row>
    <row r="32" spans="1:12" x14ac:dyDescent="0.2">
      <c r="A32" s="10" t="s">
        <v>60</v>
      </c>
    </row>
    <row r="33" spans="1:7" x14ac:dyDescent="0.2">
      <c r="A33" s="10" t="s">
        <v>61</v>
      </c>
    </row>
    <row r="34" spans="1:7" x14ac:dyDescent="0.2">
      <c r="A34" s="72" t="s">
        <v>85</v>
      </c>
    </row>
    <row r="35" spans="1:7" ht="19.5" x14ac:dyDescent="0.25">
      <c r="B35" s="37"/>
      <c r="E35" s="71"/>
      <c r="F35" s="70"/>
      <c r="G35" s="70"/>
    </row>
    <row r="36" spans="1:7" ht="19.5" x14ac:dyDescent="0.25">
      <c r="B36" s="38"/>
      <c r="E36" s="71"/>
      <c r="F36" s="70"/>
      <c r="G36" s="70"/>
    </row>
    <row r="37" spans="1:7" ht="19.5" x14ac:dyDescent="0.25">
      <c r="B37" s="37"/>
      <c r="E37" s="71"/>
      <c r="F37" s="70"/>
      <c r="G37" s="70"/>
    </row>
    <row r="38" spans="1:7" ht="19.5" x14ac:dyDescent="0.25">
      <c r="B38" s="35"/>
      <c r="E38" s="71"/>
      <c r="F38" s="70"/>
      <c r="G38" s="70"/>
    </row>
    <row r="39" spans="1:7" x14ac:dyDescent="0.2">
      <c r="A39" s="8"/>
      <c r="B39" s="35"/>
    </row>
    <row r="40" spans="1:7" x14ac:dyDescent="0.2">
      <c r="B40" s="37"/>
    </row>
    <row r="41" spans="1:7" x14ac:dyDescent="0.2">
      <c r="B41" s="37"/>
    </row>
    <row r="42" spans="1:7" x14ac:dyDescent="0.2">
      <c r="B42" s="37"/>
    </row>
    <row r="43" spans="1:7" x14ac:dyDescent="0.2">
      <c r="A43" s="7" t="s">
        <v>90</v>
      </c>
      <c r="B43" s="37"/>
    </row>
    <row r="44" spans="1:7" x14ac:dyDescent="0.2">
      <c r="A44" s="10" t="s">
        <v>94</v>
      </c>
    </row>
    <row r="45" spans="1:7" x14ac:dyDescent="0.2">
      <c r="A45" s="72" t="s">
        <v>102</v>
      </c>
    </row>
  </sheetData>
  <mergeCells count="2">
    <mergeCell ref="A3:B4"/>
    <mergeCell ref="G3:I4"/>
  </mergeCells>
  <pageMargins left="0.7" right="0.7" top="0.75" bottom="0.75" header="0.3" footer="0.3"/>
  <pageSetup paperSize="9" orientation="portrait" horizontalDpi="4294967293" verticalDpi="4294967293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510"/>
  <sheetViews>
    <sheetView zoomScale="94" zoomScaleNormal="115" zoomScalePageLayoutView="70" workbookViewId="0">
      <pane ySplit="1" topLeftCell="A3" activePane="bottomLeft" state="frozen"/>
      <selection activeCell="P1" sqref="P1"/>
      <selection pane="bottomLeft" activeCell="B49" sqref="B49"/>
    </sheetView>
  </sheetViews>
  <sheetFormatPr defaultColWidth="10.75" defaultRowHeight="12.75" x14ac:dyDescent="0.2"/>
  <cols>
    <col min="1" max="1" width="40.25" style="7" customWidth="1"/>
    <col min="2" max="2" width="12" style="7" bestFit="1" customWidth="1"/>
    <col min="3" max="3" width="5.375" style="7" customWidth="1"/>
    <col min="4" max="4" width="11.25" style="58" bestFit="1" customWidth="1"/>
    <col min="5" max="6" width="11.25" style="59" bestFit="1" customWidth="1"/>
    <col min="7" max="7" width="13.75" style="59" bestFit="1" customWidth="1"/>
    <col min="8" max="8" width="13" style="59" bestFit="1" customWidth="1"/>
    <col min="9" max="10" width="11.25" style="59" bestFit="1" customWidth="1"/>
    <col min="11" max="11" width="12.25" style="59" bestFit="1" customWidth="1"/>
    <col min="12" max="12" width="11.25" style="59" bestFit="1" customWidth="1"/>
    <col min="13" max="14" width="12.75" style="60" customWidth="1"/>
    <col min="15" max="16" width="11.375" style="7" bestFit="1" customWidth="1"/>
    <col min="17" max="16384" width="10.75" style="7"/>
  </cols>
  <sheetData>
    <row r="1" spans="1:16" ht="15" thickBot="1" x14ac:dyDescent="0.3">
      <c r="D1" s="64" t="s">
        <v>12</v>
      </c>
      <c r="E1" s="65" t="s">
        <v>82</v>
      </c>
      <c r="F1" s="65" t="s">
        <v>13</v>
      </c>
      <c r="G1" s="65" t="s">
        <v>14</v>
      </c>
      <c r="H1" s="65" t="s">
        <v>18</v>
      </c>
      <c r="I1" s="65" t="s">
        <v>15</v>
      </c>
      <c r="J1" s="65" t="s">
        <v>19</v>
      </c>
      <c r="K1" s="65" t="s">
        <v>16</v>
      </c>
      <c r="L1" s="65" t="s">
        <v>17</v>
      </c>
      <c r="M1" s="66" t="s">
        <v>83</v>
      </c>
      <c r="N1" s="66" t="s">
        <v>73</v>
      </c>
      <c r="O1" s="8"/>
      <c r="P1" s="8"/>
    </row>
    <row r="2" spans="1:16" x14ac:dyDescent="0.2">
      <c r="D2" s="61">
        <v>0</v>
      </c>
      <c r="E2" s="62">
        <f>B5*B21</f>
        <v>4.99E-2</v>
      </c>
      <c r="F2" s="62">
        <f>E2+B6</f>
        <v>0.1239</v>
      </c>
      <c r="G2" s="62">
        <f>B10</f>
        <v>514985.45963867474</v>
      </c>
      <c r="H2" s="62">
        <f>B5</f>
        <v>5.0000000000000002E-5</v>
      </c>
      <c r="I2" s="62">
        <f>-SQRT(2*(B10-$B$20)/$B$21)</f>
        <v>-28.792863303808691</v>
      </c>
      <c r="J2" s="62">
        <f>PI()*$B$23^2*$B$21*(-I2)</f>
        <v>10.923218969183205</v>
      </c>
      <c r="K2" s="62">
        <f>(-B19*L2^2-J2*I2)/F2</f>
        <v>2537.3067566027194</v>
      </c>
      <c r="L2" s="62">
        <f>B31</f>
        <v>20.461074941836099</v>
      </c>
      <c r="M2" s="63">
        <f>B25</f>
        <v>0.16500000000000001</v>
      </c>
      <c r="N2" s="63">
        <f>B25*COS(B7)</f>
        <v>0.11667261889578036</v>
      </c>
      <c r="O2" s="9"/>
    </row>
    <row r="3" spans="1:16" x14ac:dyDescent="0.2">
      <c r="D3" s="15">
        <f>D2+'Control Panel'!$B$28</f>
        <v>1E-4</v>
      </c>
      <c r="E3" s="16">
        <f>IF(E2&gt;J2*$B$24,E2-J2*$B$24,0)</f>
        <v>4.8807678103081682E-2</v>
      </c>
      <c r="F3" s="62">
        <f>E3+$B$6</f>
        <v>0.12280767810308169</v>
      </c>
      <c r="G3" s="121">
        <f>IF(E3&lt;&gt;0,$B$10*($B$9/($B$9+($E$2/$B$21-E3/$B$21)))^$B$22,$B$20)</f>
        <v>513554.1143746383</v>
      </c>
      <c r="H3" s="62">
        <f>IF(E3&lt;&gt;0,H2-J2*$B$24/$B$21,0)</f>
        <v>4.8905489081244173E-5</v>
      </c>
      <c r="I3" s="62">
        <f>IF(E3&lt;&gt;0,-SQRT(2*(G3-$B$20)/$B$21),0)</f>
        <v>-28.743008712536941</v>
      </c>
      <c r="J3" s="62">
        <f>IF(E3&lt;&gt;0,PI()*$B$23^2*$B$21*(-I3),0)</f>
        <v>10.904305510964953</v>
      </c>
      <c r="K3" s="62">
        <f>IF(E3&lt;&gt;0,(-$B$19*L2^2-J3*I3)/F3,K2)</f>
        <v>2551.0139892774637</v>
      </c>
      <c r="L3" s="16" cm="1">
        <f t="array" ref="L3">_xlfn.IFS(E3&lt;&gt;0,L2+K3*$B$24,E3=E2,L2,E3=0,L2+K2*$B$24)</f>
        <v>20.716176340763845</v>
      </c>
      <c r="M3" s="17" cm="1">
        <f t="array" ref="M3">_xlfn.IFS(L3&lt;&gt;L2,M2+L3*$B$24+0.5*K3*$B$24^2,L3=L2,M2,E3=0,M2+L3*$B$24+0.5*K3*$B$24^2)</f>
        <v>0.16708437270402277</v>
      </c>
      <c r="N3" s="17" cm="1">
        <f t="array" ref="N3">_xlfn.IFS(E3&lt;&gt;0,M3*COS($B$7),M3=M2,N2,E3=0,M3*COS($B$7))</f>
        <v>0.11814649296931498</v>
      </c>
      <c r="O3" s="9"/>
    </row>
    <row r="4" spans="1:16" ht="13.5" thickBot="1" x14ac:dyDescent="0.25">
      <c r="A4" s="8" t="s">
        <v>10</v>
      </c>
      <c r="D4" s="15">
        <f>D3+'Control Panel'!$B$28</f>
        <v>2.0000000000000001E-4</v>
      </c>
      <c r="E4" s="16">
        <f t="shared" ref="E4:E67" si="0">IF(E3&gt;J3*$B$24,E3-J3*$B$24,0)</f>
        <v>4.7717247551985184E-2</v>
      </c>
      <c r="F4" s="62">
        <f t="shared" ref="F4:F67" si="1">E4+$B$6</f>
        <v>0.12171724755198518</v>
      </c>
      <c r="G4" s="121">
        <f t="shared" ref="G4:G67" si="2">IF(E4&lt;&gt;0,$B$10*($B$9/($B$9+($E$2/$B$21-E4/$B$21)))^$B$22,$B$20)</f>
        <v>512132.03620280384</v>
      </c>
      <c r="H4" s="62">
        <f t="shared" ref="H4:H67" si="3">IF(E4&lt;&gt;0,H3-J3*$B$24/$B$21,0)</f>
        <v>4.7812873298582357E-5</v>
      </c>
      <c r="I4" s="62">
        <f t="shared" ref="I4:I67" si="4">IF(E4&lt;&gt;0,-SQRT(2*(G4-$B$20)/$B$21),0)</f>
        <v>-28.693391117001038</v>
      </c>
      <c r="J4" s="62">
        <f t="shared" ref="J4:J67" si="5">IF(E4&lt;&gt;0,PI()*$B$23^2*$B$21*(-I4),0)</f>
        <v>10.88548196239862</v>
      </c>
      <c r="K4" s="62">
        <f t="shared" ref="K4:K67" si="6">IF(E4&lt;&gt;0,(-$B$19*L3^2-J4*I4)/F4,K3)</f>
        <v>2564.9567386805866</v>
      </c>
      <c r="L4" s="16" cm="1">
        <f t="array" ref="L4">_xlfn.IFS(E4&lt;&gt;0,L3+K4*$B$24,E4=E3,L3,E4=0,L3+K3*$B$24)</f>
        <v>20.972672014631904</v>
      </c>
      <c r="M4" s="17" cm="1">
        <f t="array" ref="M4">_xlfn.IFS(L4&lt;&gt;L3,M3+L4*$B$24+0.5*K4*$B$24^2,L4=L3,M3,E4=0,M3+L4*$B$24+0.5*K4*$B$24^2)</f>
        <v>0.16919446468917937</v>
      </c>
      <c r="N4" s="17" cm="1">
        <f t="array" ref="N4">_xlfn.IFS(E4&lt;&gt;0,M4*COS($B$7),M4=M3,N3,E4=0,M4*COS($B$7))</f>
        <v>0.11963855332094661</v>
      </c>
      <c r="O4" s="9"/>
    </row>
    <row r="5" spans="1:16" x14ac:dyDescent="0.2">
      <c r="A5" s="67" t="s">
        <v>88</v>
      </c>
      <c r="B5" s="93">
        <f>'Control Panel'!B7</f>
        <v>5.0000000000000002E-5</v>
      </c>
      <c r="C5" s="68" t="s">
        <v>43</v>
      </c>
      <c r="D5" s="15">
        <f>D4+'Control Panel'!$B$28</f>
        <v>3.0000000000000003E-4</v>
      </c>
      <c r="E5" s="16">
        <f t="shared" si="0"/>
        <v>4.6628699355745325E-2</v>
      </c>
      <c r="F5" s="62">
        <f t="shared" si="1"/>
        <v>0.12062869935574533</v>
      </c>
      <c r="G5" s="121">
        <f t="shared" si="2"/>
        <v>510719.13278037566</v>
      </c>
      <c r="H5" s="62">
        <f t="shared" si="3"/>
        <v>4.6722143643031393E-5</v>
      </c>
      <c r="I5" s="62">
        <f t="shared" si="4"/>
        <v>-28.644008518515157</v>
      </c>
      <c r="J5" s="62">
        <f t="shared" si="5"/>
        <v>10.866747565237876</v>
      </c>
      <c r="K5" s="62">
        <f t="shared" si="6"/>
        <v>2579.168625211827</v>
      </c>
      <c r="L5" s="16" cm="1">
        <f t="array" ref="L5">_xlfn.IFS(E5&lt;&gt;0,L4+K5*$B$24,E5=E4,L4,E5=0,L4+K4*$B$24)</f>
        <v>21.230588877153085</v>
      </c>
      <c r="M5" s="17" cm="1">
        <f t="array" ref="M5">_xlfn.IFS(L5&lt;&gt;L4,M4+L5*$B$24+0.5*K5*$B$24^2,L5=L4,M4,E5=0,M4+L5*$B$24+0.5*K5*$B$24^2)</f>
        <v>0.17133041942002072</v>
      </c>
      <c r="N5" s="17" cm="1">
        <f t="array" ref="N5">_xlfn.IFS(E5&lt;&gt;0,M5*COS($B$7),M5=M4,N4,E5=0,M5*COS($B$7))</f>
        <v>0.12114890139543201</v>
      </c>
      <c r="O5" s="9"/>
    </row>
    <row r="6" spans="1:16" x14ac:dyDescent="0.2">
      <c r="A6" s="19" t="s">
        <v>54</v>
      </c>
      <c r="B6" s="81">
        <f>'Control Panel'!B8</f>
        <v>7.3999999999999996E-2</v>
      </c>
      <c r="C6" s="3" t="s">
        <v>38</v>
      </c>
      <c r="D6" s="15">
        <f>D5+'Control Panel'!$B$28</f>
        <v>4.0000000000000002E-4</v>
      </c>
      <c r="E6" s="16">
        <f t="shared" si="0"/>
        <v>4.5542024599221534E-2</v>
      </c>
      <c r="F6" s="62">
        <f t="shared" si="1"/>
        <v>0.11954202459922153</v>
      </c>
      <c r="G6" s="121">
        <f t="shared" si="2"/>
        <v>509315.3130064818</v>
      </c>
      <c r="H6" s="62">
        <f t="shared" si="3"/>
        <v>4.5633291181584712E-5</v>
      </c>
      <c r="I6" s="62">
        <f t="shared" si="4"/>
        <v>-28.59485894227879</v>
      </c>
      <c r="J6" s="62">
        <f t="shared" si="5"/>
        <v>10.848101570297825</v>
      </c>
      <c r="K6" s="62">
        <f t="shared" si="6"/>
        <v>2593.6559347376201</v>
      </c>
      <c r="L6" s="16" cm="1">
        <f t="array" ref="L6">_xlfn.IFS(E6&lt;&gt;0,L5+K6*$B$24,E6=E5,L5,E6=0,L5+K5*$B$24)</f>
        <v>21.489954470626849</v>
      </c>
      <c r="M6" s="17" cm="1">
        <f t="array" ref="M6">_xlfn.IFS(L6&lt;&gt;L5,M5+L6*$B$24+0.5*K6*$B$24^2,L6=L5,M5,E6=0,M5+L6*$B$24+0.5*K6*$B$24^2)</f>
        <v>0.17349238314675708</v>
      </c>
      <c r="N6" s="17" cm="1">
        <f t="array" ref="N6">_xlfn.IFS(E6&lt;&gt;0,M6*COS($B$7),M6=M5,N5,E6=0,M6*COS($B$7))</f>
        <v>0.12267764060728663</v>
      </c>
      <c r="O6" s="9"/>
    </row>
    <row r="7" spans="1:16" x14ac:dyDescent="0.2">
      <c r="A7" s="19" t="s">
        <v>44</v>
      </c>
      <c r="B7" s="81">
        <f>'Control Panel'!B10</f>
        <v>0.78539816339744828</v>
      </c>
      <c r="C7" s="3" t="s">
        <v>39</v>
      </c>
      <c r="D7" s="15">
        <f>D6+'Control Panel'!$B$28</f>
        <v>5.0000000000000001E-4</v>
      </c>
      <c r="E7" s="16">
        <f t="shared" si="0"/>
        <v>4.445721444219175E-2</v>
      </c>
      <c r="F7" s="62">
        <f t="shared" si="1"/>
        <v>0.11845721444219175</v>
      </c>
      <c r="G7" s="121">
        <f t="shared" si="2"/>
        <v>507920.48700117384</v>
      </c>
      <c r="H7" s="62">
        <f t="shared" si="3"/>
        <v>4.454630705630437E-5</v>
      </c>
      <c r="I7" s="62">
        <f t="shared" si="4"/>
        <v>-28.545940437008099</v>
      </c>
      <c r="J7" s="62">
        <f t="shared" si="5"/>
        <v>10.829543237315145</v>
      </c>
      <c r="K7" s="62">
        <f t="shared" si="6"/>
        <v>2608.425168086148</v>
      </c>
      <c r="L7" s="16" cm="1">
        <f t="array" ref="L7">_xlfn.IFS(E7&lt;&gt;0,L6+K7*$B$24,E7=E6,L6,E7=0,L6+K6*$B$24)</f>
        <v>21.750796987435464</v>
      </c>
      <c r="M7" s="17" cm="1">
        <f t="array" ref="M7">_xlfn.IFS(L7&lt;&gt;L6,M6+L7*$B$24+0.5*K7*$B$24^2,L7=L6,M6,E7=0,M6+L7*$B$24+0.5*K7*$B$24^2)</f>
        <v>0.17568050497134108</v>
      </c>
      <c r="N7" s="17" cm="1">
        <f t="array" ref="N7">_xlfn.IFS(E7&lt;&gt;0,M7*COS($B$7),M7=M6,N6,E7=0,M7*COS($B$7))</f>
        <v>0.12422487638751226</v>
      </c>
      <c r="O7" s="9"/>
    </row>
    <row r="8" spans="1:16" x14ac:dyDescent="0.2">
      <c r="A8" s="19" t="s">
        <v>47</v>
      </c>
      <c r="B8" s="81">
        <f>'Control Panel'!B12</f>
        <v>413685.45963867474</v>
      </c>
      <c r="C8" s="3" t="s">
        <v>41</v>
      </c>
      <c r="D8" s="15">
        <f>D7+'Control Panel'!$B$28</f>
        <v>6.0000000000000006E-4</v>
      </c>
      <c r="E8" s="16">
        <f t="shared" si="0"/>
        <v>4.3374260118460232E-2</v>
      </c>
      <c r="F8" s="62">
        <f t="shared" si="1"/>
        <v>0.11737426011846022</v>
      </c>
      <c r="G8" s="121">
        <f t="shared" si="2"/>
        <v>506534.56608485454</v>
      </c>
      <c r="H8" s="62">
        <f t="shared" si="3"/>
        <v>4.3461182483427101E-5</v>
      </c>
      <c r="I8" s="62">
        <f t="shared" si="4"/>
        <v>-28.497251074574258</v>
      </c>
      <c r="J8" s="62">
        <f t="shared" si="5"/>
        <v>10.811071834810885</v>
      </c>
      <c r="K8" s="62">
        <f t="shared" si="6"/>
        <v>2623.4830500039484</v>
      </c>
      <c r="L8" s="16" cm="1">
        <f t="array" ref="L8">_xlfn.IFS(E8&lt;&gt;0,L7+K8*$B$24,E8=E7,L7,E8=0,L7+K7*$B$24)</f>
        <v>22.013145292435858</v>
      </c>
      <c r="M8" s="17" cm="1">
        <f t="array" ref="M8">_xlfn.IFS(L8&lt;&gt;L7,M7+L8*$B$24+0.5*K8*$B$24^2,L8=L7,M7,E8=0,M7+L8*$B$24+0.5*K8*$B$24^2)</f>
        <v>0.17789493691583466</v>
      </c>
      <c r="N8" s="17" cm="1">
        <f t="array" ref="N8">_xlfn.IFS(E8&lt;&gt;0,M8*COS($B$7),M8=M7,N7,E8=0,M8*COS($B$7))</f>
        <v>0.1257907162319398</v>
      </c>
      <c r="O8" s="9"/>
    </row>
    <row r="9" spans="1:16" x14ac:dyDescent="0.2">
      <c r="A9" s="19" t="s">
        <v>45</v>
      </c>
      <c r="B9" s="94">
        <f>'Control Panel'!B14</f>
        <v>5.4999999999999992E-4</v>
      </c>
      <c r="C9" s="69" t="s">
        <v>43</v>
      </c>
      <c r="D9" s="15">
        <f>D8+'Control Panel'!$B$28</f>
        <v>7.000000000000001E-4</v>
      </c>
      <c r="E9" s="16">
        <f t="shared" si="0"/>
        <v>4.2293152934979143E-2</v>
      </c>
      <c r="F9" s="62">
        <f t="shared" si="1"/>
        <v>0.11629315293497913</v>
      </c>
      <c r="G9" s="121">
        <f t="shared" si="2"/>
        <v>505157.46275812207</v>
      </c>
      <c r="H9" s="62">
        <f t="shared" si="3"/>
        <v>4.2377908752484129E-5</v>
      </c>
      <c r="I9" s="62">
        <f t="shared" si="4"/>
        <v>-28.448788949648584</v>
      </c>
      <c r="J9" s="62">
        <f t="shared" si="5"/>
        <v>10.792686639955845</v>
      </c>
      <c r="K9" s="62">
        <f t="shared" si="6"/>
        <v>2638.8365385703692</v>
      </c>
      <c r="L9" s="16" cm="1">
        <f t="array" ref="L9">_xlfn.IFS(E9&lt;&gt;0,L8+K9*$B$24,E9=E8,L8,E9=0,L8+K8*$B$24)</f>
        <v>22.277028946292894</v>
      </c>
      <c r="M9" s="17" cm="1">
        <f t="array" ref="M9">_xlfn.IFS(L9&lt;&gt;L8,M8+L9*$B$24+0.5*K9*$B$24^2,L9=L8,M8,E9=0,M8+L9*$B$24+0.5*K9*$B$24^2)</f>
        <v>0.1801358339931568</v>
      </c>
      <c r="N9" s="17" cm="1">
        <f t="array" ref="N9">_xlfn.IFS(E9&lt;&gt;0,M9*COS($B$7),M9=M8,N8,E9=0,M9*COS($B$7))</f>
        <v>0.12737526975125538</v>
      </c>
      <c r="O9" s="9"/>
    </row>
    <row r="10" spans="1:16" ht="13.5" thickBot="1" x14ac:dyDescent="0.25">
      <c r="A10" s="4" t="s">
        <v>86</v>
      </c>
      <c r="B10" s="87">
        <f>B8+B20</f>
        <v>514985.45963867474</v>
      </c>
      <c r="C10" s="5" t="s">
        <v>41</v>
      </c>
      <c r="D10" s="15">
        <f>D9+'Control Panel'!$B$28</f>
        <v>8.0000000000000015E-4</v>
      </c>
      <c r="E10" s="16">
        <f t="shared" si="0"/>
        <v>4.1213884270983561E-2</v>
      </c>
      <c r="F10" s="62">
        <f t="shared" si="1"/>
        <v>0.11521388427098356</v>
      </c>
      <c r="G10" s="121">
        <f t="shared" si="2"/>
        <v>503789.09068202204</v>
      </c>
      <c r="H10" s="62">
        <f t="shared" si="3"/>
        <v>4.1296477225434448E-5</v>
      </c>
      <c r="I10" s="62">
        <f t="shared" si="4"/>
        <v>-28.400552179354339</v>
      </c>
      <c r="J10" s="62">
        <f t="shared" si="5"/>
        <v>10.774386938438472</v>
      </c>
      <c r="K10" s="62">
        <f t="shared" si="6"/>
        <v>2654.4928350972891</v>
      </c>
      <c r="L10" s="16" cm="1">
        <f t="array" ref="L10">_xlfn.IFS(E10&lt;&gt;0,L9+K10*$B$24,E10=E9,L9,E10=0,L9+K9*$B$24)</f>
        <v>22.542478229802622</v>
      </c>
      <c r="M10" s="17" cm="1">
        <f t="array" ref="M10">_xlfn.IFS(L10&lt;&gt;L9,M9+L10*$B$24+0.5*K10*$B$24^2,L10=L9,M9,E10=0,M9+L10*$B$24+0.5*K10*$B$24^2)</f>
        <v>0.18240335428031254</v>
      </c>
      <c r="N10" s="17" cm="1">
        <f t="array" ref="N10">_xlfn.IFS(E10&lt;&gt;0,M10*COS($B$7),M10=M9,N9,E10=0,M10*COS($B$7))</f>
        <v>0.12897864872278128</v>
      </c>
      <c r="O10" s="9"/>
    </row>
    <row r="11" spans="1:16" x14ac:dyDescent="0.2">
      <c r="A11" s="10"/>
      <c r="D11" s="15">
        <f>D10+'Control Panel'!$B$28</f>
        <v>9.0000000000000019E-4</v>
      </c>
      <c r="E11" s="16">
        <f t="shared" si="0"/>
        <v>4.0136445577139711E-2</v>
      </c>
      <c r="F11" s="62">
        <f t="shared" si="1"/>
        <v>0.1141364455771397</v>
      </c>
      <c r="G11" s="121">
        <f t="shared" si="2"/>
        <v>502429.36465869617</v>
      </c>
      <c r="H11" s="62">
        <f t="shared" si="3"/>
        <v>4.0216879335811355E-5</v>
      </c>
      <c r="I11" s="62">
        <f t="shared" si="4"/>
        <v>-28.352538902925009</v>
      </c>
      <c r="J11" s="62">
        <f t="shared" si="5"/>
        <v>10.756172024335221</v>
      </c>
      <c r="K11" s="62">
        <f t="shared" si="6"/>
        <v>2670.4593945433712</v>
      </c>
      <c r="L11" s="16" cm="1">
        <f t="array" ref="L11">_xlfn.IFS(E11&lt;&gt;0,L10+K11*$B$24,E11=E10,L10,E11=0,L10+K10*$B$24)</f>
        <v>22.80952416925696</v>
      </c>
      <c r="M11" s="17" cm="1">
        <f t="array" ref="M11">_xlfn.IFS(L11&lt;&gt;L10,M10+L11*$B$24+0.5*K11*$B$24^2,L11=L10,M10,E11=0,M10+L11*$B$24+0.5*K11*$B$24^2)</f>
        <v>0.18469765899421095</v>
      </c>
      <c r="N11" s="17" cm="1">
        <f t="array" ref="N11">_xlfn.IFS(E11&lt;&gt;0,M11*COS($B$7),M11=M10,N10,E11=0,M11*COS($B$7))</f>
        <v>0.13060096714408712</v>
      </c>
      <c r="O11" s="9"/>
    </row>
    <row r="12" spans="1:16" x14ac:dyDescent="0.2">
      <c r="D12" s="15">
        <f>D11+'Control Panel'!$B$28</f>
        <v>1.0000000000000002E-3</v>
      </c>
      <c r="E12" s="16">
        <f t="shared" si="0"/>
        <v>3.9060828374706189E-2</v>
      </c>
      <c r="F12" s="62">
        <f t="shared" si="1"/>
        <v>0.11306082837470618</v>
      </c>
      <c r="G12" s="121">
        <f t="shared" si="2"/>
        <v>501078.20061242033</v>
      </c>
      <c r="H12" s="62">
        <f t="shared" si="3"/>
        <v>3.9139106587881973E-5</v>
      </c>
      <c r="I12" s="62">
        <f t="shared" si="4"/>
        <v>-28.304747281368986</v>
      </c>
      <c r="J12" s="62">
        <f t="shared" si="5"/>
        <v>10.738041199983352</v>
      </c>
      <c r="K12" s="62">
        <f t="shared" si="6"/>
        <v>2686.7439364741963</v>
      </c>
      <c r="L12" s="16" cm="1">
        <f t="array" ref="L12">_xlfn.IFS(E12&lt;&gt;0,L11+K12*$B$24,E12=E11,L11,E12=0,L11+K11*$B$24)</f>
        <v>23.07819856290438</v>
      </c>
      <c r="M12" s="17" cm="1">
        <f t="array" ref="M12">_xlfn.IFS(L12&lt;&gt;L11,M11+L12*$B$24+0.5*K12*$B$24^2,L12=L11,M11,E12=0,M11+L12*$B$24+0.5*K12*$B$24^2)</f>
        <v>0.18701891257018377</v>
      </c>
      <c r="N12" s="17" cm="1">
        <f t="array" ref="N12">_xlfn.IFS(E12&lt;&gt;0,M12*COS($B$7),M12=M11,N11,E12=0,M12*COS($B$7))</f>
        <v>0.13224234128851101</v>
      </c>
      <c r="O12" s="9"/>
    </row>
    <row r="13" spans="1:16" ht="13.5" customHeight="1" x14ac:dyDescent="0.2">
      <c r="D13" s="15">
        <f>D12+'Control Panel'!$B$28</f>
        <v>1.1000000000000003E-3</v>
      </c>
      <c r="E13" s="16">
        <f t="shared" si="0"/>
        <v>3.7987024254707853E-2</v>
      </c>
      <c r="F13" s="62">
        <f t="shared" si="1"/>
        <v>0.11198702425470786</v>
      </c>
      <c r="G13" s="121">
        <f t="shared" si="2"/>
        <v>499735.51557102142</v>
      </c>
      <c r="H13" s="62">
        <f t="shared" si="3"/>
        <v>3.8063150555819512E-5</v>
      </c>
      <c r="I13" s="62">
        <f t="shared" si="4"/>
        <v>-28.257175497140462</v>
      </c>
      <c r="J13" s="62">
        <f t="shared" si="5"/>
        <v>10.719993775856061</v>
      </c>
      <c r="K13" s="62">
        <f t="shared" si="6"/>
        <v>2703.3544566018063</v>
      </c>
      <c r="L13" s="16" cm="1">
        <f t="array" ref="L13">_xlfn.IFS(E13&lt;&gt;0,L12+K13*$B$24,E13=E12,L12,E13=0,L12+K12*$B$24)</f>
        <v>23.34853400856456</v>
      </c>
      <c r="M13" s="17" cm="1">
        <f t="array" ref="M13">_xlfn.IFS(L13&lt;&gt;L12,M12+L13*$B$24+0.5*K13*$B$24^2,L13=L12,M12,E13=0,M12+L13*$B$24+0.5*K13*$B$24^2)</f>
        <v>0.18936728274332323</v>
      </c>
      <c r="N13" s="17" cm="1">
        <f t="array" ref="N13">_xlfn.IFS(E13&lt;&gt;0,M13*COS($B$7),M13=M12,N12,E13=0,M13*COS($B$7))</f>
        <v>0.13390288976267414</v>
      </c>
      <c r="O13" s="9"/>
    </row>
    <row r="14" spans="1:16" x14ac:dyDescent="0.2">
      <c r="D14" s="15">
        <f>D13+'Control Panel'!$B$28</f>
        <v>1.2000000000000003E-3</v>
      </c>
      <c r="E14" s="16">
        <f t="shared" si="0"/>
        <v>3.6915024877122248E-2</v>
      </c>
      <c r="F14" s="62">
        <f t="shared" si="1"/>
        <v>0.11091502487712224</v>
      </c>
      <c r="G14" s="121">
        <f t="shared" si="2"/>
        <v>498401.22764766397</v>
      </c>
      <c r="H14" s="62">
        <f t="shared" si="3"/>
        <v>3.6989002882888042E-5</v>
      </c>
      <c r="I14" s="62">
        <f t="shared" si="4"/>
        <v>-28.209821753816385</v>
      </c>
      <c r="J14" s="62">
        <f t="shared" si="5"/>
        <v>10.702029070439947</v>
      </c>
      <c r="K14" s="62">
        <f t="shared" si="6"/>
        <v>2720.2992389395677</v>
      </c>
      <c r="L14" s="16" cm="1">
        <f t="array" ref="L14">_xlfn.IFS(E14&lt;&gt;0,L13+K14*$B$24,E14=E13,L13,E14=0,L13+K13*$B$24)</f>
        <v>23.620563932458516</v>
      </c>
      <c r="M14" s="17" cm="1">
        <f t="array" ref="M14">_xlfn.IFS(L14&lt;&gt;L13,M13+L14*$B$24+0.5*K14*$B$24^2,L14=L13,M13,E14=0,M13+L14*$B$24+0.5*K14*$B$24^2)</f>
        <v>0.19174294063276379</v>
      </c>
      <c r="N14" s="17" cm="1">
        <f t="array" ref="N14">_xlfn.IFS(E14&lt;&gt;0,M14*COS($B$7),M14=M13,N13,E14=0,M14*COS($B$7))</f>
        <v>0.13558273356607689</v>
      </c>
      <c r="O14" s="9"/>
    </row>
    <row r="15" spans="1:16" x14ac:dyDescent="0.2">
      <c r="D15" s="15">
        <f>D14+'Control Panel'!$B$28</f>
        <v>1.3000000000000004E-3</v>
      </c>
      <c r="E15" s="16">
        <f t="shared" si="0"/>
        <v>3.5844821970078253E-2</v>
      </c>
      <c r="F15" s="62">
        <f t="shared" si="1"/>
        <v>0.10984482197007825</v>
      </c>
      <c r="G15" s="121">
        <f t="shared" si="2"/>
        <v>497075.25602299947</v>
      </c>
      <c r="H15" s="62">
        <f t="shared" si="3"/>
        <v>3.591665528063955E-5</v>
      </c>
      <c r="I15" s="62">
        <f t="shared" si="4"/>
        <v>-28.162684275779419</v>
      </c>
      <c r="J15" s="62">
        <f t="shared" si="5"/>
        <v>10.684146410114716</v>
      </c>
      <c r="K15" s="62">
        <f t="shared" si="6"/>
        <v>2737.5868686108447</v>
      </c>
      <c r="L15" s="16" cm="1">
        <f t="array" ref="L15">_xlfn.IFS(E15&lt;&gt;0,L14+K15*$B$24,E15=E14,L14,E15=0,L14+K14*$B$24)</f>
        <v>23.894322619319603</v>
      </c>
      <c r="M15" s="17" cm="1">
        <f t="array" ref="M15">_xlfn.IFS(L15&lt;&gt;L14,M14+L15*$B$24+0.5*K15*$B$24^2,L15=L14,M14,E15=0,M14+L15*$B$24+0.5*K15*$B$24^2)</f>
        <v>0.19414606082903882</v>
      </c>
      <c r="N15" s="17" cm="1">
        <f t="array" ref="N15">_xlfn.IFS(E15&lt;&gt;0,M15*COS($B$7),M15=M14,N14,E15=0,M15*COS($B$7))</f>
        <v>0.13728199615286932</v>
      </c>
      <c r="O15" s="9"/>
    </row>
    <row r="16" spans="1:16" x14ac:dyDescent="0.2">
      <c r="D16" s="15">
        <f>D15+'Control Panel'!$B$28</f>
        <v>1.4000000000000004E-3</v>
      </c>
      <c r="E16" s="16">
        <f t="shared" si="0"/>
        <v>3.4776407329066783E-2</v>
      </c>
      <c r="F16" s="62">
        <f t="shared" si="1"/>
        <v>0.10877640732906678</v>
      </c>
      <c r="G16" s="121">
        <f t="shared" si="2"/>
        <v>495757.5209276682</v>
      </c>
      <c r="H16" s="62">
        <f t="shared" si="3"/>
        <v>3.4846099528123046E-5</v>
      </c>
      <c r="I16" s="62">
        <f t="shared" si="4"/>
        <v>-28.115761307906688</v>
      </c>
      <c r="J16" s="62">
        <f t="shared" si="5"/>
        <v>10.666345129035108</v>
      </c>
      <c r="K16" s="62">
        <f t="shared" si="6"/>
        <v>2755.2262453527469</v>
      </c>
      <c r="L16" s="16" cm="1">
        <f t="array" ref="L16">_xlfn.IFS(E16&lt;&gt;0,L15+K16*$B$24,E16=E15,L15,E16=0,L15+K15*$B$24)</f>
        <v>24.169845243854876</v>
      </c>
      <c r="M16" s="17" cm="1">
        <f t="array" ref="M16">_xlfn.IFS(L16&lt;&gt;L15,M15+L16*$B$24+0.5*K16*$B$24^2,L16=L15,M15,E16=0,M15+L16*$B$24+0.5*K16*$B$24^2)</f>
        <v>0.19657682148465108</v>
      </c>
      <c r="N16" s="17" cm="1">
        <f t="array" ref="N16">_xlfn.IFS(E16&lt;&gt;0,M16*COS($B$7),M16=M15,N15,E16=0,M16*COS($B$7))</f>
        <v>0.13900080349589419</v>
      </c>
      <c r="O16" s="9"/>
    </row>
    <row r="17" spans="1:15" ht="13.5" thickBot="1" x14ac:dyDescent="0.25">
      <c r="A17" s="8" t="s">
        <v>9</v>
      </c>
      <c r="D17" s="15">
        <f>D16+'Control Panel'!$B$28</f>
        <v>1.5000000000000005E-3</v>
      </c>
      <c r="E17" s="16">
        <f t="shared" si="0"/>
        <v>3.3709772816163275E-2</v>
      </c>
      <c r="F17" s="62">
        <f t="shared" si="1"/>
        <v>0.10770977281616327</v>
      </c>
      <c r="G17" s="121">
        <f t="shared" si="2"/>
        <v>494447.943625146</v>
      </c>
      <c r="H17" s="62">
        <f t="shared" si="3"/>
        <v>3.3777327471105502E-5</v>
      </c>
      <c r="I17" s="62">
        <f t="shared" si="4"/>
        <v>-28.069051115264202</v>
      </c>
      <c r="J17" s="62">
        <f t="shared" si="5"/>
        <v>10.648624569014975</v>
      </c>
      <c r="K17" s="62">
        <f t="shared" si="6"/>
        <v>2773.2265977592147</v>
      </c>
      <c r="L17" s="16" cm="1">
        <f t="array" ref="L17">_xlfn.IFS(E17&lt;&gt;0,L16+K17*$B$24,E17=E16,L16,E17=0,L16+K16*$B$24)</f>
        <v>24.447167903630799</v>
      </c>
      <c r="M17" s="17" cm="1">
        <f t="array" ref="M17">_xlfn.IFS(L17&lt;&gt;L16,M16+L17*$B$24+0.5*K17*$B$24^2,L17=L16,M16,E17=0,M16+L17*$B$24+0.5*K17*$B$24^2)</f>
        <v>0.19903540440800296</v>
      </c>
      <c r="N17" s="17" cm="1">
        <f t="array" ref="N17">_xlfn.IFS(E17&lt;&gt;0,M17*COS($B$7),M17=M16,N16,E17=0,M17*COS($B$7))</f>
        <v>0.14073928415310577</v>
      </c>
      <c r="O17" s="9"/>
    </row>
    <row r="18" spans="1:15" x14ac:dyDescent="0.2">
      <c r="A18" s="18" t="s">
        <v>84</v>
      </c>
      <c r="B18" s="80">
        <f>'Control Panel'!H7</f>
        <v>9.58</v>
      </c>
      <c r="C18" s="52" t="s">
        <v>55</v>
      </c>
      <c r="D18" s="15">
        <f>D17+'Control Panel'!$B$28</f>
        <v>1.6000000000000005E-3</v>
      </c>
      <c r="E18" s="16">
        <f t="shared" si="0"/>
        <v>3.2644910359261779E-2</v>
      </c>
      <c r="F18" s="62">
        <f t="shared" si="1"/>
        <v>0.10664491035926177</v>
      </c>
      <c r="G18" s="121">
        <f t="shared" si="2"/>
        <v>493146.44639492984</v>
      </c>
      <c r="H18" s="62">
        <f t="shared" si="3"/>
        <v>3.2710331021304399E-5</v>
      </c>
      <c r="I18" s="62">
        <f t="shared" si="4"/>
        <v>-28.022551982806952</v>
      </c>
      <c r="J18" s="62">
        <f t="shared" si="5"/>
        <v>10.630984079413498</v>
      </c>
      <c r="K18" s="62">
        <f t="shared" si="6"/>
        <v>2791.59749831099</v>
      </c>
      <c r="L18" s="16" cm="1">
        <f t="array" ref="L18">_xlfn.IFS(E18&lt;&gt;0,L17+K18*$B$24,E18=E17,L17,E18=0,L17+K17*$B$24)</f>
        <v>24.726327653461897</v>
      </c>
      <c r="M18" s="17" cm="1">
        <f t="array" ref="M18">_xlfn.IFS(L18&lt;&gt;L17,M17+L18*$B$24+0.5*K18*$B$24^2,L18=L17,M17,E18=0,M17+L18*$B$24+0.5*K18*$B$24^2)</f>
        <v>0.20152199516084068</v>
      </c>
      <c r="N18" s="17" cm="1">
        <f t="array" ref="N18">_xlfn.IFS(E18&lt;&gt;0,M18*COS($B$7),M18=M17,N17,E18=0,M18*COS($B$7))</f>
        <v>0.14249756933647306</v>
      </c>
      <c r="O18" s="9"/>
    </row>
    <row r="19" spans="1:15" x14ac:dyDescent="0.2">
      <c r="A19" s="110" t="s">
        <v>98</v>
      </c>
      <c r="B19" s="81">
        <f>'Control Panel'!H11</f>
        <v>3.3068583873632198E-4</v>
      </c>
      <c r="C19" s="117" t="s">
        <v>101</v>
      </c>
      <c r="D19" s="15">
        <f>D18+'Control Panel'!$B$28</f>
        <v>1.7000000000000006E-3</v>
      </c>
      <c r="E19" s="16">
        <f t="shared" si="0"/>
        <v>3.1581811951320427E-2</v>
      </c>
      <c r="F19" s="62">
        <f t="shared" si="1"/>
        <v>0.10558181195132042</v>
      </c>
      <c r="G19" s="121">
        <f t="shared" si="2"/>
        <v>491852.95251605078</v>
      </c>
      <c r="H19" s="62">
        <f t="shared" si="3"/>
        <v>3.1645102155631704E-5</v>
      </c>
      <c r="I19" s="62">
        <f t="shared" si="4"/>
        <v>-27.976262215084343</v>
      </c>
      <c r="J19" s="62">
        <f t="shared" si="5"/>
        <v>10.613423017023438</v>
      </c>
      <c r="K19" s="62">
        <f t="shared" si="6"/>
        <v>2810.3488792435087</v>
      </c>
      <c r="L19" s="16" cm="1">
        <f t="array" ref="L19">_xlfn.IFS(E19&lt;&gt;0,L18+K19*$B$24,E19=E18,L18,E19=0,L18+K18*$B$24)</f>
        <v>25.007362541386247</v>
      </c>
      <c r="M19" s="17" cm="1">
        <f t="array" ref="M19">_xlfn.IFS(L19&lt;&gt;L18,M18+L19*$B$24+0.5*K19*$B$24^2,L19=L18,M18,E19=0,M18+L19*$B$24+0.5*K19*$B$24^2)</f>
        <v>0.20403678315937554</v>
      </c>
      <c r="N19" s="17" cm="1">
        <f t="array" ref="N19">_xlfn.IFS(E19&lt;&gt;0,M19*COS($B$7),M19=M18,N18,E19=0,M19*COS($B$7))</f>
        <v>0.14427579298348361</v>
      </c>
      <c r="O19" s="9"/>
    </row>
    <row r="20" spans="1:15" ht="14.25" x14ac:dyDescent="0.25">
      <c r="A20" s="24" t="s">
        <v>49</v>
      </c>
      <c r="B20" s="81">
        <f>'Control Panel'!B21</f>
        <v>101300</v>
      </c>
      <c r="C20" s="54" t="s">
        <v>41</v>
      </c>
      <c r="D20" s="15">
        <f>D19+'Control Panel'!$B$28</f>
        <v>1.8000000000000006E-3</v>
      </c>
      <c r="E20" s="16">
        <f t="shared" si="0"/>
        <v>3.0520469649618083E-2</v>
      </c>
      <c r="F20" s="62">
        <f t="shared" si="1"/>
        <v>0.10452046964961809</v>
      </c>
      <c r="G20" s="121">
        <f t="shared" si="2"/>
        <v>490567.38625091006</v>
      </c>
      <c r="H20" s="62">
        <f t="shared" si="3"/>
        <v>3.0581632915448997E-5</v>
      </c>
      <c r="I20" s="62">
        <f t="shared" si="4"/>
        <v>-27.93018013595103</v>
      </c>
      <c r="J20" s="62">
        <f t="shared" si="5"/>
        <v>10.595940745961434</v>
      </c>
      <c r="K20" s="62">
        <f t="shared" si="6"/>
        <v>2829.4910493076072</v>
      </c>
      <c r="L20" s="16" cm="1">
        <f t="array" ref="L20">_xlfn.IFS(E20&lt;&gt;0,L19+K20*$B$24,E20=E19,L19,E20=0,L19+K19*$B$24)</f>
        <v>25.290311646317008</v>
      </c>
      <c r="M20" s="17" cm="1">
        <f t="array" ref="M20">_xlfn.IFS(L20&lt;&gt;L19,M19+L20*$B$24+0.5*K20*$B$24^2,L20=L19,M19,E20=0,M19+L20*$B$24+0.5*K20*$B$24^2)</f>
        <v>0.20657996177925378</v>
      </c>
      <c r="N20" s="17" cm="1">
        <f t="array" ref="N20">_xlfn.IFS(E20&lt;&gt;0,M20*COS($B$7),M20=M19,N19,E20=0,M20*COS($B$7))</f>
        <v>0.14607409183136816</v>
      </c>
      <c r="O20" s="9"/>
    </row>
    <row r="21" spans="1:15" ht="14.25" x14ac:dyDescent="0.25">
      <c r="A21" s="25" t="s">
        <v>52</v>
      </c>
      <c r="B21" s="81">
        <f>'Control Panel'!B22</f>
        <v>998</v>
      </c>
      <c r="C21" s="54" t="s">
        <v>50</v>
      </c>
      <c r="D21" s="15">
        <f>D20+'Control Panel'!$B$28</f>
        <v>1.9000000000000006E-3</v>
      </c>
      <c r="E21" s="16">
        <f t="shared" si="0"/>
        <v>2.9460875575021941E-2</v>
      </c>
      <c r="F21" s="62">
        <f t="shared" si="1"/>
        <v>0.10346087557502194</v>
      </c>
      <c r="G21" s="121">
        <f t="shared" si="2"/>
        <v>489289.67282942944</v>
      </c>
      <c r="H21" s="62">
        <f t="shared" si="3"/>
        <v>2.9519915405833623E-5</v>
      </c>
      <c r="I21" s="62">
        <f t="shared" si="4"/>
        <v>-27.884304088282974</v>
      </c>
      <c r="J21" s="62">
        <f t="shared" si="5"/>
        <v>10.578536637560287</v>
      </c>
      <c r="K21" s="62">
        <f t="shared" si="6"/>
        <v>2849.034711482082</v>
      </c>
      <c r="L21" s="16" cm="1">
        <f t="array" ref="L21">_xlfn.IFS(E21&lt;&gt;0,L20+K21*$B$24,E21=E20,L20,E21=0,L20+K20*$B$24)</f>
        <v>25.575215117465216</v>
      </c>
      <c r="M21" s="17" cm="1">
        <f t="array" ref="M21">_xlfn.IFS(L21&lt;&gt;L20,M20+L21*$B$24+0.5*K21*$B$24^2,L21=L20,M20,E21=0,M20+L21*$B$24+0.5*K21*$B$24^2)</f>
        <v>0.20915172846455771</v>
      </c>
      <c r="N21" s="17" cm="1">
        <f t="array" ref="N21">_xlfn.IFS(E21&lt;&gt;0,M21*COS($B$7),M21=M20,N20,E21=0,M21*COS($B$7))</f>
        <v>0.14789260549417621</v>
      </c>
      <c r="O21" s="9"/>
    </row>
    <row r="22" spans="1:15" x14ac:dyDescent="0.2">
      <c r="A22" s="25" t="s">
        <v>11</v>
      </c>
      <c r="B22" s="81">
        <f>'Control Panel'!B23</f>
        <v>1.4</v>
      </c>
      <c r="C22" s="54" t="s">
        <v>51</v>
      </c>
      <c r="D22" s="15">
        <f>D21+'Control Panel'!$B$28</f>
        <v>2.0000000000000005E-3</v>
      </c>
      <c r="E22" s="16">
        <f t="shared" si="0"/>
        <v>2.840302191126591E-2</v>
      </c>
      <c r="F22" s="62">
        <f t="shared" si="1"/>
        <v>0.10240302191126591</v>
      </c>
      <c r="G22" s="121">
        <f t="shared" si="2"/>
        <v>488019.73843350948</v>
      </c>
      <c r="H22" s="62">
        <f t="shared" si="3"/>
        <v>2.845994179485564E-5</v>
      </c>
      <c r="I22" s="62">
        <f t="shared" si="4"/>
        <v>-27.83863243369861</v>
      </c>
      <c r="J22" s="62">
        <f t="shared" si="5"/>
        <v>10.561210070263177</v>
      </c>
      <c r="K22" s="62">
        <f t="shared" si="6"/>
        <v>2868.9909817016319</v>
      </c>
      <c r="L22" s="16" cm="1">
        <f t="array" ref="L22">_xlfn.IFS(E22&lt;&gt;0,L21+K22*$B$24,E22=E21,L21,E22=0,L21+K21*$B$24)</f>
        <v>25.86211421563538</v>
      </c>
      <c r="M22" s="17" cm="1">
        <f t="array" ref="M22">_xlfn.IFS(L22&lt;&gt;L21,M21+L22*$B$24+0.5*K22*$B$24^2,L22=L21,M21,E22=0,M21+L22*$B$24+0.5*K22*$B$24^2)</f>
        <v>0.21175228484102976</v>
      </c>
      <c r="N22" s="17" cm="1">
        <f t="array" ref="N22">_xlfn.IFS(E22&lt;&gt;0,M22*COS($B$7),M22=M21,N21,E22=0,M22*COS($B$7))</f>
        <v>0.14973147654283753</v>
      </c>
      <c r="O22" s="9"/>
    </row>
    <row r="23" spans="1:15" x14ac:dyDescent="0.2">
      <c r="A23" s="24" t="s">
        <v>53</v>
      </c>
      <c r="B23" s="81">
        <f>'Control Panel'!B24</f>
        <v>1.0999999999999999E-2</v>
      </c>
      <c r="C23" s="54" t="s">
        <v>28</v>
      </c>
      <c r="D23" s="15">
        <f>D22+'Control Panel'!$B$28</f>
        <v>2.1000000000000003E-3</v>
      </c>
      <c r="E23" s="16">
        <f t="shared" si="0"/>
        <v>2.7346900904239593E-2</v>
      </c>
      <c r="F23" s="62">
        <f t="shared" si="1"/>
        <v>0.10134690090423959</v>
      </c>
      <c r="G23" s="121">
        <f t="shared" si="2"/>
        <v>486757.51018178707</v>
      </c>
      <c r="H23" s="62">
        <f t="shared" si="3"/>
        <v>2.7401704312865341E-5</v>
      </c>
      <c r="I23" s="62">
        <f t="shared" si="4"/>
        <v>-27.79316355228498</v>
      </c>
      <c r="J23" s="62">
        <f t="shared" si="5"/>
        <v>10.543960429519766</v>
      </c>
      <c r="K23" s="62">
        <f t="shared" si="6"/>
        <v>2889.3714086686236</v>
      </c>
      <c r="L23" s="16" cm="1">
        <f t="array" ref="L23">_xlfn.IFS(E23&lt;&gt;0,L22+K23*$B$24,E23=E22,L22,E23=0,L22+K22*$B$24)</f>
        <v>26.151051356502244</v>
      </c>
      <c r="M23" s="17" cm="1">
        <f t="array" ref="M23">_xlfn.IFS(L23&lt;&gt;L22,M22+L23*$B$24+0.5*K23*$B$24^2,L23=L22,M22,E23=0,M22+L23*$B$24+0.5*K23*$B$24^2)</f>
        <v>0.21438183683372333</v>
      </c>
      <c r="N23" s="17" cm="1">
        <f t="array" ref="N23">_xlfn.IFS(E23&lt;&gt;0,M23*COS($B$7),M23=M22,N22,E23=0,M23*COS($B$7))</f>
        <v>0.15159085058835375</v>
      </c>
      <c r="O23" s="9"/>
    </row>
    <row r="24" spans="1:15" x14ac:dyDescent="0.2">
      <c r="A24" s="19" t="s">
        <v>57</v>
      </c>
      <c r="B24" s="81">
        <f>'Control Panel'!B28</f>
        <v>1E-4</v>
      </c>
      <c r="C24" s="53" t="s">
        <v>56</v>
      </c>
      <c r="D24" s="15">
        <f>D23+'Control Panel'!$B$28</f>
        <v>2.2000000000000001E-3</v>
      </c>
      <c r="E24" s="16">
        <f t="shared" si="0"/>
        <v>2.6292504861287615E-2</v>
      </c>
      <c r="F24" s="62">
        <f t="shared" si="1"/>
        <v>0.10029250486128762</v>
      </c>
      <c r="G24" s="121">
        <f t="shared" si="2"/>
        <v>485502.91611468774</v>
      </c>
      <c r="H24" s="62">
        <f t="shared" si="3"/>
        <v>2.6345195251791216E-5</v>
      </c>
      <c r="I24" s="62">
        <f t="shared" si="4"/>
        <v>-27.747895842328816</v>
      </c>
      <c r="J24" s="62">
        <f t="shared" si="5"/>
        <v>10.526787107684168</v>
      </c>
      <c r="K24" s="62">
        <f t="shared" si="6"/>
        <v>2910.187994822455</v>
      </c>
      <c r="L24" s="16" cm="1">
        <f t="array" ref="L24">_xlfn.IFS(E24&lt;&gt;0,L23+K24*$B$24,E24=E23,L23,E24=0,L23+K23*$B$24)</f>
        <v>26.442070155984489</v>
      </c>
      <c r="M24" s="17" cm="1">
        <f t="array" ref="M24">_xlfn.IFS(L24&lt;&gt;L23,M23+L24*$B$24+0.5*K24*$B$24^2,L24=L23,M23,E24=0,M23+L24*$B$24+0.5*K24*$B$24^2)</f>
        <v>0.21704059478929588</v>
      </c>
      <c r="N24" s="17" cm="1">
        <f t="array" ref="N24">_xlfn.IFS(E24&lt;&gt;0,M24*COS($B$7),M24=M23,N23,E24=0,M24*COS($B$7))</f>
        <v>0.15347087636827278</v>
      </c>
      <c r="O24" s="9"/>
    </row>
    <row r="25" spans="1:15" ht="13.5" thickBot="1" x14ac:dyDescent="0.25">
      <c r="A25" s="20" t="s">
        <v>46</v>
      </c>
      <c r="B25" s="82">
        <f>'Control Panel'!B15</f>
        <v>0.16500000000000001</v>
      </c>
      <c r="C25" s="55" t="s">
        <v>28</v>
      </c>
      <c r="D25" s="15">
        <f>D24+'Control Panel'!$B$28</f>
        <v>2.3E-3</v>
      </c>
      <c r="E25" s="16">
        <f t="shared" si="0"/>
        <v>2.5239826150519198E-2</v>
      </c>
      <c r="F25" s="62">
        <f t="shared" si="1"/>
        <v>9.9239826150519198E-2</v>
      </c>
      <c r="G25" s="121">
        <f t="shared" si="2"/>
        <v>484255.88517976523</v>
      </c>
      <c r="H25" s="62">
        <f t="shared" si="3"/>
        <v>2.5290406964448113E-5</v>
      </c>
      <c r="I25" s="62">
        <f t="shared" si="4"/>
        <v>-27.702827720052412</v>
      </c>
      <c r="J25" s="62">
        <f t="shared" si="5"/>
        <v>10.509689503914766</v>
      </c>
      <c r="K25" s="62">
        <f t="shared" si="6"/>
        <v>2931.4532185460871</v>
      </c>
      <c r="L25" s="16" cm="1">
        <f t="array" ref="L25">_xlfn.IFS(E25&lt;&gt;0,L24+K25*$B$24,E25=E24,L24,E25=0,L24+K24*$B$24)</f>
        <v>26.735215477839098</v>
      </c>
      <c r="M25" s="17" cm="1">
        <f t="array" ref="M25">_xlfn.IFS(L25&lt;&gt;L24,M24+L25*$B$24+0.5*K25*$B$24^2,L25=L24,M24,E25=0,M24+L25*$B$24+0.5*K25*$B$24^2)</f>
        <v>0.21972877360317253</v>
      </c>
      <c r="N25" s="17" cm="1">
        <f t="array" ref="N25">_xlfn.IFS(E25&lt;&gt;0,M25*COS($B$7),M25=M24,N24,E25=0,M25*COS($B$7))</f>
        <v>0.15537170583660698</v>
      </c>
      <c r="O25" s="9"/>
    </row>
    <row r="26" spans="1:15" x14ac:dyDescent="0.2">
      <c r="A26" s="1"/>
      <c r="B26" s="30"/>
      <c r="C26" s="56"/>
      <c r="D26" s="15">
        <f>D25+'Control Panel'!$B$28</f>
        <v>2.3999999999999998E-3</v>
      </c>
      <c r="E26" s="16">
        <f t="shared" si="0"/>
        <v>2.4188857200127721E-2</v>
      </c>
      <c r="F26" s="62">
        <f t="shared" si="1"/>
        <v>9.818885720012771E-2</v>
      </c>
      <c r="G26" s="121">
        <f t="shared" si="2"/>
        <v>483016.34721732006</v>
      </c>
      <c r="H26" s="62">
        <f t="shared" si="3"/>
        <v>2.4237331863855453E-5</v>
      </c>
      <c r="I26" s="62">
        <f t="shared" si="4"/>
        <v>-27.657957619354111</v>
      </c>
      <c r="J26" s="62">
        <f t="shared" si="5"/>
        <v>10.492667024075743</v>
      </c>
      <c r="K26" s="62">
        <f t="shared" si="6"/>
        <v>2953.1800576955829</v>
      </c>
      <c r="L26" s="16" cm="1">
        <f t="array" ref="L26">_xlfn.IFS(E26&lt;&gt;0,L25+K26*$B$24,E26=E25,L25,E26=0,L25+K25*$B$24)</f>
        <v>27.030533483608657</v>
      </c>
      <c r="M26" s="17" cm="1">
        <f t="array" ref="M26">_xlfn.IFS(L26&lt;&gt;L25,M25+L26*$B$24+0.5*K26*$B$24^2,L26=L25,M25,E26=0,M25+L26*$B$24+0.5*K26*$B$24^2)</f>
        <v>0.22244659285182189</v>
      </c>
      <c r="N26" s="17" cm="1">
        <f t="array" ref="N26">_xlfn.IFS(E26&lt;&gt;0,M26*COS($B$7),M26=M25,N25,E26=0,M26*COS($B$7))</f>
        <v>0.15729349425736625</v>
      </c>
      <c r="O26" s="9"/>
    </row>
    <row r="27" spans="1:15" x14ac:dyDescent="0.2">
      <c r="C27" s="1"/>
      <c r="D27" s="15">
        <f>D26+'Control Panel'!$B$28</f>
        <v>2.4999999999999996E-3</v>
      </c>
      <c r="E27" s="16">
        <f t="shared" si="0"/>
        <v>2.3139590497720148E-2</v>
      </c>
      <c r="F27" s="62">
        <f t="shared" si="1"/>
        <v>9.7139590497720141E-2</v>
      </c>
      <c r="G27" s="121">
        <f t="shared" si="2"/>
        <v>481784.23294629413</v>
      </c>
      <c r="H27" s="62">
        <f t="shared" si="3"/>
        <v>2.3185962422565297E-5</v>
      </c>
      <c r="I27" s="62">
        <f t="shared" si="4"/>
        <v>-27.613283991553498</v>
      </c>
      <c r="J27" s="62">
        <f t="shared" si="5"/>
        <v>10.475719080640422</v>
      </c>
      <c r="K27" s="62">
        <f t="shared" si="6"/>
        <v>2975.3820145454874</v>
      </c>
      <c r="L27" s="16" cm="1">
        <f t="array" ref="L27">_xlfn.IFS(E27&lt;&gt;0,L26+K27*$B$24,E27=E26,L26,E27=0,L26+K26*$B$24)</f>
        <v>27.328071685063207</v>
      </c>
      <c r="M27" s="17" cm="1">
        <f t="array" ref="M27">_xlfn.IFS(L27&lt;&gt;L26,M26+L27*$B$24+0.5*K27*$B$24^2,L27=L26,M26,E27=0,M26+L27*$B$24+0.5*K27*$B$24^2)</f>
        <v>0.22519427693040095</v>
      </c>
      <c r="N27" s="17" cm="1">
        <f t="array" ref="N27">_xlfn.IFS(E27&lt;&gt;0,M27*COS($B$7),M27=M26,N26,E27=0,M27*COS($B$7))</f>
        <v>0.15923640030188782</v>
      </c>
      <c r="O27" s="9"/>
    </row>
    <row r="28" spans="1:15" x14ac:dyDescent="0.2">
      <c r="D28" s="15">
        <f>D27+'Control Panel'!$B$28</f>
        <v>2.5999999999999994E-3</v>
      </c>
      <c r="E28" s="16">
        <f t="shared" si="0"/>
        <v>2.2092018589656107E-2</v>
      </c>
      <c r="F28" s="62">
        <f t="shared" si="1"/>
        <v>9.6092018589656103E-2</v>
      </c>
      <c r="G28" s="121">
        <f t="shared" si="2"/>
        <v>480559.47395043349</v>
      </c>
      <c r="H28" s="62">
        <f t="shared" si="3"/>
        <v>2.2136291172000125E-5</v>
      </c>
      <c r="I28" s="62">
        <f t="shared" si="4"/>
        <v>-27.568805305141034</v>
      </c>
      <c r="J28" s="62">
        <f t="shared" si="5"/>
        <v>10.458845092596283</v>
      </c>
      <c r="K28" s="62">
        <f t="shared" si="6"/>
        <v>2998.0731422502722</v>
      </c>
      <c r="L28" s="16" cm="1">
        <f t="array" ref="L28">_xlfn.IFS(E28&lt;&gt;0,L27+K28*$B$24,E28=E27,L27,E28=0,L27+K27*$B$24)</f>
        <v>27.627878999288235</v>
      </c>
      <c r="M28" s="17" cm="1">
        <f t="array" ref="M28">_xlfn.IFS(L28&lt;&gt;L27,M27+L28*$B$24+0.5*K28*$B$24^2,L28=L27,M27,E28=0,M27+L28*$B$24+0.5*K28*$B$24^2)</f>
        <v>0.22797205519604102</v>
      </c>
      <c r="N28" s="17" cm="1">
        <f t="array" ref="N28">_xlfn.IFS(E28&lt;&gt;0,M28*COS($B$7),M28=M27,N27,E28=0,M28*COS($B$7))</f>
        <v>0.16120058615015453</v>
      </c>
      <c r="O28" s="9"/>
    </row>
    <row r="29" spans="1:15" x14ac:dyDescent="0.2">
      <c r="D29" s="15">
        <f>D28+'Control Panel'!$B$28</f>
        <v>2.6999999999999993E-3</v>
      </c>
      <c r="E29" s="16">
        <f t="shared" si="0"/>
        <v>2.1046134080396479E-2</v>
      </c>
      <c r="F29" s="62">
        <f t="shared" si="1"/>
        <v>9.5046134080396472E-2</v>
      </c>
      <c r="G29" s="121">
        <f t="shared" si="2"/>
        <v>479342.00266471185</v>
      </c>
      <c r="H29" s="62">
        <f t="shared" si="3"/>
        <v>2.1088310701800095E-5</v>
      </c>
      <c r="I29" s="62">
        <f t="shared" si="4"/>
        <v>-27.524520045532082</v>
      </c>
      <c r="J29" s="62">
        <f t="shared" si="5"/>
        <v>10.44204448535165</v>
      </c>
      <c r="K29" s="62">
        <f t="shared" si="6"/>
        <v>3021.2680729303502</v>
      </c>
      <c r="L29" s="16" cm="1">
        <f t="array" ref="L29">_xlfn.IFS(E29&lt;&gt;0,L28+K29*$B$24,E29=E28,L28,E29=0,L28+K28*$B$24)</f>
        <v>27.930005806581271</v>
      </c>
      <c r="M29" s="17" cm="1">
        <f t="array" ref="M29">_xlfn.IFS(L29&lt;&gt;L28,M28+L29*$B$24+0.5*K29*$B$24^2,L29=L28,M28,E29=0,M28+L29*$B$24+0.5*K29*$B$24^2)</f>
        <v>0.23078016211706379</v>
      </c>
      <c r="N29" s="17" cm="1">
        <f t="array" ref="N29">_xlfn.IFS(E29&lt;&gt;0,M29*COS($B$7),M29=M28,N28,E29=0,M29*COS($B$7))</f>
        <v>0.16318621759630661</v>
      </c>
      <c r="O29" s="9"/>
    </row>
    <row r="30" spans="1:15" ht="13.5" thickBot="1" x14ac:dyDescent="0.25">
      <c r="A30" s="8" t="s">
        <v>8</v>
      </c>
      <c r="D30" s="15">
        <f>D29+'Control Panel'!$B$28</f>
        <v>2.7999999999999991E-3</v>
      </c>
      <c r="E30" s="16">
        <f t="shared" si="0"/>
        <v>2.0001929631861315E-2</v>
      </c>
      <c r="F30" s="62">
        <f t="shared" si="1"/>
        <v>9.4001929631861311E-2</v>
      </c>
      <c r="G30" s="121">
        <f t="shared" si="2"/>
        <v>478131.75236201211</v>
      </c>
      <c r="H30" s="62">
        <f t="shared" si="3"/>
        <v>2.0042013659179689E-5</v>
      </c>
      <c r="I30" s="62">
        <f t="shared" si="4"/>
        <v>-27.480426714825263</v>
      </c>
      <c r="J30" s="62">
        <f t="shared" si="5"/>
        <v>10.425316690644012</v>
      </c>
      <c r="K30" s="62">
        <f t="shared" si="6"/>
        <v>3044.982047500102</v>
      </c>
      <c r="L30" s="16" cm="1">
        <f t="array" ref="L30">_xlfn.IFS(E30&lt;&gt;0,L29+K30*$B$24,E30=E29,L29,E30=0,L29+K29*$B$24)</f>
        <v>28.234504011331282</v>
      </c>
      <c r="M30" s="17" cm="1">
        <f t="array" ref="M30">_xlfn.IFS(L30&lt;&gt;L29,M29+L30*$B$24+0.5*K30*$B$24^2,L30=L29,M29,E30=0,M29+L30*$B$24+0.5*K30*$B$24^2)</f>
        <v>0.23361883742843442</v>
      </c>
      <c r="N30" s="17" cm="1">
        <f t="array" ref="N30">_xlfn.IFS(E30&lt;&gt;0,M30*COS($B$7),M30=M29,N29,E30=0,M30*COS($B$7))</f>
        <v>0.16519346415856362</v>
      </c>
      <c r="O30" s="9"/>
    </row>
    <row r="31" spans="1:15" ht="13.5" thickBot="1" x14ac:dyDescent="0.25">
      <c r="A31" s="29" t="s">
        <v>20</v>
      </c>
      <c r="B31" s="100">
        <f>SQRT(B8*PI()*B23^2*(1-EXP(-2*B19*B25/(B5*B21+B6)))/B19)</f>
        <v>20.461074941836099</v>
      </c>
      <c r="C31" s="57" t="s">
        <v>31</v>
      </c>
      <c r="D31" s="15">
        <f>D30+'Control Panel'!$B$28</f>
        <v>2.8999999999999989E-3</v>
      </c>
      <c r="E31" s="16">
        <f t="shared" si="0"/>
        <v>1.8959397962796914E-2</v>
      </c>
      <c r="F31" s="62">
        <f t="shared" si="1"/>
        <v>9.2959397962796911E-2</v>
      </c>
      <c r="G31" s="121">
        <f t="shared" si="2"/>
        <v>476928.65714005841</v>
      </c>
      <c r="H31" s="62">
        <f t="shared" si="3"/>
        <v>1.8997392748293514E-5</v>
      </c>
      <c r="I31" s="62">
        <f t="shared" si="4"/>
        <v>-27.436523831565051</v>
      </c>
      <c r="J31" s="62">
        <f t="shared" si="5"/>
        <v>10.408661146449964</v>
      </c>
      <c r="K31" s="62">
        <f t="shared" si="6"/>
        <v>3069.2309473651972</v>
      </c>
      <c r="L31" s="16" cm="1">
        <f t="array" ref="L31">_xlfn.IFS(E31&lt;&gt;0,L30+K31*$B$24,E31=E30,L30,E31=0,L30+K30*$B$24)</f>
        <v>28.5414271060678</v>
      </c>
      <c r="M31" s="17" cm="1">
        <f t="array" ref="M31">_xlfn.IFS(L31&lt;&gt;L30,M30+L31*$B$24+0.5*K31*$B$24^2,L31=L30,M30,E31=0,M30+L31*$B$24+0.5*K31*$B$24^2)</f>
        <v>0.23648832629377803</v>
      </c>
      <c r="N31" s="17" cm="1">
        <f t="array" ref="N31">_xlfn.IFS(E31&lt;&gt;0,M31*COS($B$7),M31=M30,N30,E31=0,M31*COS($B$7))</f>
        <v>0.16722249919378737</v>
      </c>
      <c r="O31" s="9"/>
    </row>
    <row r="32" spans="1:15" x14ac:dyDescent="0.2">
      <c r="A32" s="10"/>
      <c r="C32" s="10"/>
      <c r="D32" s="15">
        <f>D31+'Control Panel'!$B$28</f>
        <v>2.9999999999999988E-3</v>
      </c>
      <c r="E32" s="16">
        <f t="shared" si="0"/>
        <v>1.7918531848151918E-2</v>
      </c>
      <c r="F32" s="62">
        <f t="shared" si="1"/>
        <v>9.1918531848151908E-2</v>
      </c>
      <c r="G32" s="121">
        <f t="shared" si="2"/>
        <v>475732.65190859284</v>
      </c>
      <c r="H32" s="62">
        <f t="shared" si="3"/>
        <v>1.7954440729611153E-5</v>
      </c>
      <c r="I32" s="62">
        <f t="shared" si="4"/>
        <v>-27.392809930508474</v>
      </c>
      <c r="J32" s="62">
        <f t="shared" si="5"/>
        <v>10.392077296896694</v>
      </c>
      <c r="K32" s="62">
        <f t="shared" si="6"/>
        <v>3094.031328127182</v>
      </c>
      <c r="L32" s="16" cm="1">
        <f t="array" ref="L32">_xlfn.IFS(E32&lt;&gt;0,L31+K32*$B$24,E32=E31,L31,E32=0,L31+K31*$B$24)</f>
        <v>28.850830238880519</v>
      </c>
      <c r="M32" s="17" cm="1">
        <f t="array" ref="M32">_xlfn.IFS(L32&lt;&gt;L31,M31+L32*$B$24+0.5*K32*$B$24^2,L32=L31,M31,E32=0,M31+L32*$B$24+0.5*K32*$B$24^2)</f>
        <v>0.2393888794743067</v>
      </c>
      <c r="N32" s="17" cm="1">
        <f t="array" ref="N32">_xlfn.IFS(E32&lt;&gt;0,M32*COS($B$7),M32=M31,N31,E32=0,M32*COS($B$7))</f>
        <v>0.16927350001693139</v>
      </c>
      <c r="O32" s="9"/>
    </row>
    <row r="33" spans="1:15" ht="13.5" thickBot="1" x14ac:dyDescent="0.25">
      <c r="A33" s="8" t="s">
        <v>58</v>
      </c>
      <c r="D33" s="15">
        <f>D32+'Control Panel'!$B$28</f>
        <v>3.0999999999999986E-3</v>
      </c>
      <c r="E33" s="16">
        <f t="shared" si="0"/>
        <v>1.6879324118462248E-2</v>
      </c>
      <c r="F33" s="62">
        <f t="shared" si="1"/>
        <v>9.0879324118462251E-2</v>
      </c>
      <c r="G33" s="121">
        <f t="shared" si="2"/>
        <v>474543.6723767927</v>
      </c>
      <c r="H33" s="62">
        <f t="shared" si="3"/>
        <v>1.6913150419300864E-5</v>
      </c>
      <c r="I33" s="62">
        <f t="shared" si="4"/>
        <v>-27.34928356239589</v>
      </c>
      <c r="J33" s="62">
        <f t="shared" si="5"/>
        <v>10.37556459217503</v>
      </c>
      <c r="K33" s="62">
        <f t="shared" si="6"/>
        <v>3119.4004554451253</v>
      </c>
      <c r="L33" s="16" cm="1">
        <f t="array" ref="L33">_xlfn.IFS(E33&lt;&gt;0,L32+K33*$B$24,E33=E32,L32,E33=0,L32+K32*$B$24)</f>
        <v>29.162770284425033</v>
      </c>
      <c r="M33" s="17" cm="1">
        <f t="array" ref="M33">_xlfn.IFS(L33&lt;&gt;L32,M32+L33*$B$24+0.5*K33*$B$24^2,L33=L32,M32,E33=0,M32+L33*$B$24+0.5*K33*$B$24^2)</f>
        <v>0.24232075350502641</v>
      </c>
      <c r="N33" s="17" cm="1">
        <f t="array" ref="N33">_xlfn.IFS(E33&lt;&gt;0,M33*COS($B$7),M33=M32,N32,E33=0,M33*COS($B$7))</f>
        <v>0.17134664802563804</v>
      </c>
      <c r="O33" s="9"/>
    </row>
    <row r="34" spans="1:15" x14ac:dyDescent="0.2">
      <c r="A34" s="26" t="s">
        <v>29</v>
      </c>
      <c r="B34" s="99">
        <f>MAX(L2:L509)</f>
        <v>34.915294926846556</v>
      </c>
      <c r="C34" s="52" t="s">
        <v>31</v>
      </c>
      <c r="D34" s="15">
        <f>D33+'Control Panel'!$B$28</f>
        <v>3.1999999999999984E-3</v>
      </c>
      <c r="E34" s="16">
        <f t="shared" si="0"/>
        <v>1.5841767659244745E-2</v>
      </c>
      <c r="F34" s="62">
        <f t="shared" si="1"/>
        <v>8.9841767659244745E-2</v>
      </c>
      <c r="G34" s="121">
        <f t="shared" si="2"/>
        <v>473361.65504092223</v>
      </c>
      <c r="H34" s="62">
        <f t="shared" si="3"/>
        <v>1.5873514688622002E-5</v>
      </c>
      <c r="I34" s="62">
        <f t="shared" si="4"/>
        <v>-27.305943293725722</v>
      </c>
      <c r="J34" s="62">
        <f t="shared" si="5"/>
        <v>10.359122488453972</v>
      </c>
      <c r="K34" s="62">
        <f t="shared" si="6"/>
        <v>3145.3563432170172</v>
      </c>
      <c r="L34" s="16" cm="1">
        <f t="array" ref="L34">_xlfn.IFS(E34&lt;&gt;0,L33+K34*$B$24,E34=E33,L33,E34=0,L33+K33*$B$24)</f>
        <v>29.477305918746733</v>
      </c>
      <c r="M34" s="17" cm="1">
        <f t="array" ref="M34">_xlfn.IFS(L34&lt;&gt;L33,M33+L34*$B$24+0.5*K34*$B$24^2,L34=L33,M33,E34=0,M33+L34*$B$24+0.5*K34*$B$24^2)</f>
        <v>0.24528421087861715</v>
      </c>
      <c r="N34" s="17" cm="1">
        <f t="array" ref="N34">_xlfn.IFS(E34&lt;&gt;0,M34*COS($B$7),M34=M33,N33,E34=0,M34*COS($B$7))</f>
        <v>0.17344212883026133</v>
      </c>
      <c r="O34" s="9"/>
    </row>
    <row r="35" spans="1:15" ht="13.5" thickBot="1" x14ac:dyDescent="0.25">
      <c r="A35" s="27" t="s">
        <v>30</v>
      </c>
      <c r="B35" s="87">
        <f>MAX(M2:M509)</f>
        <v>0.29723491935450519</v>
      </c>
      <c r="C35" s="55" t="s">
        <v>28</v>
      </c>
      <c r="D35" s="15">
        <f>D34+'Control Panel'!$B$28</f>
        <v>3.2999999999999982E-3</v>
      </c>
      <c r="E35" s="16">
        <f t="shared" si="0"/>
        <v>1.4805855410399348E-2</v>
      </c>
      <c r="F35" s="62">
        <f t="shared" si="1"/>
        <v>8.8805855410399342E-2</v>
      </c>
      <c r="G35" s="121">
        <f t="shared" si="2"/>
        <v>472186.53717221372</v>
      </c>
      <c r="H35" s="62">
        <f t="shared" si="3"/>
        <v>1.4835526463326012E-5</v>
      </c>
      <c r="I35" s="62">
        <f t="shared" si="4"/>
        <v>-27.262787706533064</v>
      </c>
      <c r="J35" s="62">
        <f t="shared" si="5"/>
        <v>10.342750447796705</v>
      </c>
      <c r="K35" s="62">
        <f t="shared" si="6"/>
        <v>3171.9177942577567</v>
      </c>
      <c r="L35" s="16" cm="1">
        <f t="array" ref="L35">_xlfn.IFS(E35&lt;&gt;0,L34+K35*$B$24,E35=E34,L34,E35=0,L34+K34*$B$24)</f>
        <v>29.79449769817251</v>
      </c>
      <c r="M35" s="17" cm="1">
        <f t="array" ref="M35">_xlfn.IFS(L35&lt;&gt;L34,M34+L35*$B$24+0.5*K35*$B$24^2,L35=L34,M34,E35=0,M34+L35*$B$24+0.5*K35*$B$24^2)</f>
        <v>0.24827952023740571</v>
      </c>
      <c r="N35" s="17" cm="1">
        <f t="array" ref="N35">_xlfn.IFS(E35&lt;&gt;0,M35*COS($B$7),M35=M34,N34,E35=0,M35*COS($B$7))</f>
        <v>0.17556013238961224</v>
      </c>
      <c r="O35" s="9"/>
    </row>
    <row r="36" spans="1:15" x14ac:dyDescent="0.2">
      <c r="D36" s="15">
        <f>D35+'Control Panel'!$B$28</f>
        <v>3.3999999999999981E-3</v>
      </c>
      <c r="E36" s="16">
        <f t="shared" si="0"/>
        <v>1.3771580365619677E-2</v>
      </c>
      <c r="F36" s="62">
        <f t="shared" si="1"/>
        <v>8.7771580365619675E-2</v>
      </c>
      <c r="G36" s="121">
        <f t="shared" si="2"/>
        <v>471018.25680497388</v>
      </c>
      <c r="H36" s="62">
        <f t="shared" si="3"/>
        <v>1.3799178723065821E-5</v>
      </c>
      <c r="I36" s="62">
        <f t="shared" si="4"/>
        <v>-27.219815398172138</v>
      </c>
      <c r="J36" s="62">
        <f t="shared" si="5"/>
        <v>10.32644793807807</v>
      </c>
      <c r="K36" s="62">
        <f t="shared" si="6"/>
        <v>3199.1044436662328</v>
      </c>
      <c r="L36" s="16" cm="1">
        <f t="array" ref="L36">_xlfn.IFS(E36&lt;&gt;0,L35+K36*$B$24,E36=E35,L35,E36=0,L35+K35*$B$24)</f>
        <v>30.114408142539133</v>
      </c>
      <c r="M36" s="17" cm="1">
        <f t="array" ref="M36">_xlfn.IFS(L36&lt;&gt;L35,M35+L36*$B$24+0.5*K36*$B$24^2,L36=L35,M35,E36=0,M35+L36*$B$24+0.5*K36*$B$24^2)</f>
        <v>0.25130695657387792</v>
      </c>
      <c r="N36" s="17" cm="1">
        <f t="array" ref="N36">_xlfn.IFS(E36&lt;&gt;0,M36*COS($B$7),M36=M35,N35,E36=0,M36*COS($B$7))</f>
        <v>0.17770085315274231</v>
      </c>
      <c r="O36" s="9"/>
    </row>
    <row r="37" spans="1:15" x14ac:dyDescent="0.2">
      <c r="D37" s="15">
        <f>D36+'Control Panel'!$B$28</f>
        <v>3.4999999999999979E-3</v>
      </c>
      <c r="E37" s="16">
        <f t="shared" si="0"/>
        <v>1.273893557181187E-2</v>
      </c>
      <c r="F37" s="62">
        <f t="shared" si="1"/>
        <v>8.6738935571811865E-2</v>
      </c>
      <c r="G37" s="121">
        <f t="shared" si="2"/>
        <v>469856.75272490858</v>
      </c>
      <c r="H37" s="62">
        <f t="shared" si="3"/>
        <v>1.276446450081351E-5</v>
      </c>
      <c r="I37" s="62">
        <f t="shared" si="4"/>
        <v>-27.177024981102402</v>
      </c>
      <c r="J37" s="62">
        <f t="shared" si="5"/>
        <v>10.31021443290342</v>
      </c>
      <c r="K37" s="62">
        <f t="shared" si="6"/>
        <v>3226.9368050910493</v>
      </c>
      <c r="L37" s="16" cm="1">
        <f t="array" ref="L37">_xlfn.IFS(E37&lt;&gt;0,L36+K37*$B$24,E37=E36,L36,E37=0,L36+K36*$B$24)</f>
        <v>30.437101823048238</v>
      </c>
      <c r="M37" s="17" cm="1">
        <f t="array" ref="M37">_xlfn.IFS(L37&lt;&gt;L36,M36+L37*$B$24+0.5*K37*$B$24^2,L37=L36,M36,E37=0,M36+L37*$B$24+0.5*K37*$B$24^2)</f>
        <v>0.25436680144020818</v>
      </c>
      <c r="N37" s="17" cm="1">
        <f t="array" ref="N37">_xlfn.IFS(E37&lt;&gt;0,M37*COS($B$7),M37=M36,N36,E37=0,M37*COS($B$7))</f>
        <v>0.17986449020710327</v>
      </c>
      <c r="O37" s="9"/>
    </row>
    <row r="38" spans="1:15" x14ac:dyDescent="0.2">
      <c r="D38" s="15">
        <f>D37+'Control Panel'!$B$28</f>
        <v>3.5999999999999977E-3</v>
      </c>
      <c r="E38" s="16">
        <f t="shared" si="0"/>
        <v>1.1707914128521528E-2</v>
      </c>
      <c r="F38" s="62">
        <f t="shared" si="1"/>
        <v>8.5707914128521523E-2</v>
      </c>
      <c r="G38" s="121">
        <f t="shared" si="2"/>
        <v>468701.96445766446</v>
      </c>
      <c r="H38" s="62">
        <f t="shared" si="3"/>
        <v>1.1731376882286113E-5</v>
      </c>
      <c r="I38" s="62">
        <f t="shared" si="4"/>
        <v>-27.134415082678437</v>
      </c>
      <c r="J38" s="62">
        <f t="shared" si="5"/>
        <v>10.294049411528903</v>
      </c>
      <c r="K38" s="62">
        <f t="shared" si="6"/>
        <v>3255.4363201234405</v>
      </c>
      <c r="L38" s="16" cm="1">
        <f t="array" ref="L38">_xlfn.IFS(E38&lt;&gt;0,L37+K38*$B$24,E38=E37,L37,E38=0,L37+K37*$B$24)</f>
        <v>30.762645455060582</v>
      </c>
      <c r="M38" s="17" cm="1">
        <f t="array" ref="M38">_xlfn.IFS(L38&lt;&gt;L37,M37+L38*$B$24+0.5*K38*$B$24^2,L38=L37,M37,E38=0,M37+L38*$B$24+0.5*K38*$B$24^2)</f>
        <v>0.25745934316731489</v>
      </c>
      <c r="N38" s="17" cm="1">
        <f t="array" ref="N38">_xlfn.IFS(E38&lt;&gt;0,M38*COS($B$7),M38=M37,N37,E38=0,M38*COS($B$7))</f>
        <v>0.18205124743344278</v>
      </c>
      <c r="O38" s="9"/>
    </row>
    <row r="39" spans="1:15" x14ac:dyDescent="0.2">
      <c r="D39" s="15">
        <f>D38+'Control Panel'!$B$28</f>
        <v>3.6999999999999976E-3</v>
      </c>
      <c r="E39" s="16">
        <f t="shared" si="0"/>
        <v>1.0678509187368637E-2</v>
      </c>
      <c r="F39" s="62">
        <f t="shared" si="1"/>
        <v>8.4678509187368634E-2</v>
      </c>
      <c r="G39" s="121">
        <f t="shared" si="2"/>
        <v>467553.83225757914</v>
      </c>
      <c r="H39" s="62">
        <f t="shared" si="3"/>
        <v>1.069990900537941E-5</v>
      </c>
      <c r="I39" s="62">
        <f t="shared" si="4"/>
        <v>-27.091984344943278</v>
      </c>
      <c r="J39" s="62">
        <f t="shared" si="5"/>
        <v>10.277952358783063</v>
      </c>
      <c r="K39" s="62">
        <f t="shared" si="6"/>
        <v>3284.6254110666309</v>
      </c>
      <c r="L39" s="16" cm="1">
        <f t="array" ref="L39">_xlfn.IFS(E39&lt;&gt;0,L38+K39*$B$24,E39=E38,L38,E39=0,L38+K38*$B$24)</f>
        <v>31.091107996167246</v>
      </c>
      <c r="M39" s="17" cm="1">
        <f t="array" ref="M39">_xlfn.IFS(L39&lt;&gt;L38,M38+L39*$B$24+0.5*K39*$B$24^2,L39=L38,M38,E39=0,M38+L39*$B$24+0.5*K39*$B$24^2)</f>
        <v>0.26058487709398698</v>
      </c>
      <c r="N39" s="17" cm="1">
        <f t="array" ref="N39">_xlfn.IFS(E39&lt;&gt;0,M39*COS($B$7),M39=M38,N38,E39=0,M39*COS($B$7))</f>
        <v>0.18426133366782124</v>
      </c>
      <c r="O39" s="9"/>
    </row>
    <row r="40" spans="1:15" x14ac:dyDescent="0.2">
      <c r="D40" s="15">
        <f>D39+'Control Panel'!$B$28</f>
        <v>3.7999999999999974E-3</v>
      </c>
      <c r="E40" s="16">
        <f t="shared" si="0"/>
        <v>9.650713951490331E-3</v>
      </c>
      <c r="F40" s="62">
        <f t="shared" si="1"/>
        <v>8.3650713951490333E-2</v>
      </c>
      <c r="G40" s="121">
        <f t="shared" si="2"/>
        <v>466412.29709663801</v>
      </c>
      <c r="H40" s="62">
        <f t="shared" si="3"/>
        <v>9.6700540596095642E-6</v>
      </c>
      <c r="I40" s="62">
        <f t="shared" si="4"/>
        <v>-27.049731424425328</v>
      </c>
      <c r="J40" s="62">
        <f t="shared" si="5"/>
        <v>10.261922764989798</v>
      </c>
      <c r="K40" s="62">
        <f t="shared" si="6"/>
        <v>3314.5275373539821</v>
      </c>
      <c r="L40" s="16" cm="1">
        <f t="array" ref="L40">_xlfn.IFS(E40&lt;&gt;0,L39+K40*$B$24,E40=E39,L39,E40=0,L39+K39*$B$24)</f>
        <v>31.422560749902644</v>
      </c>
      <c r="M40" s="17" cm="1">
        <f t="array" ref="M40">_xlfn.IFS(L40&lt;&gt;L39,M39+L40*$B$24+0.5*K40*$B$24^2,L40=L39,M39,E40=0,M39+L40*$B$24+0.5*K40*$B$24^2)</f>
        <v>0.26374370580666401</v>
      </c>
      <c r="N40" s="17" cm="1">
        <f t="array" ref="N40">_xlfn.IFS(E40&lt;&gt;0,M40*COS($B$7),M40=M39,N39,E40=0,M40*COS($B$7))</f>
        <v>0.18649496287116193</v>
      </c>
      <c r="O40" s="9"/>
    </row>
    <row r="41" spans="1:15" x14ac:dyDescent="0.2">
      <c r="D41" s="15">
        <f>D40+'Control Panel'!$B$28</f>
        <v>3.8999999999999972E-3</v>
      </c>
      <c r="E41" s="16">
        <f t="shared" si="0"/>
        <v>8.6245216749913506E-3</v>
      </c>
      <c r="F41" s="62">
        <f t="shared" si="1"/>
        <v>8.2624521674991347E-2</v>
      </c>
      <c r="G41" s="121">
        <f t="shared" si="2"/>
        <v>465277.30065363279</v>
      </c>
      <c r="H41" s="62">
        <f t="shared" si="3"/>
        <v>8.6418052855624904E-6</v>
      </c>
      <c r="I41" s="62">
        <f t="shared" si="4"/>
        <v>-27.007654991938725</v>
      </c>
      <c r="J41" s="62">
        <f t="shared" si="5"/>
        <v>10.245960125892616</v>
      </c>
      <c r="K41" s="62">
        <f t="shared" si="6"/>
        <v>3345.1672559136141</v>
      </c>
      <c r="L41" s="16" cm="1">
        <f t="array" ref="L41">_xlfn.IFS(E41&lt;&gt;0,L40+K41*$B$24,E41=E40,L40,E41=0,L40+K40*$B$24)</f>
        <v>31.757077475494004</v>
      </c>
      <c r="M41" s="17" cm="1">
        <f t="array" ref="M41">_xlfn.IFS(L41&lt;&gt;L40,M40+L41*$B$24+0.5*K41*$B$24^2,L41=L40,M40,E41=0,M40+L41*$B$24+0.5*K41*$B$24^2)</f>
        <v>0.26693613939049293</v>
      </c>
      <c r="N41" s="17" cm="1">
        <f t="array" ref="N41">_xlfn.IFS(E41&lt;&gt;0,M41*COS($B$7),M41=M40,N40,E41=0,M41*COS($B$7))</f>
        <v>0.18875235430677506</v>
      </c>
      <c r="O41" s="9"/>
    </row>
    <row r="42" spans="1:15" x14ac:dyDescent="0.2">
      <c r="D42" s="15">
        <f>D41+'Control Panel'!$B$28</f>
        <v>3.9999999999999975E-3</v>
      </c>
      <c r="E42" s="16">
        <f t="shared" si="0"/>
        <v>7.5999256624020885E-3</v>
      </c>
      <c r="F42" s="62">
        <f t="shared" si="1"/>
        <v>8.1599925662402081E-2</v>
      </c>
      <c r="G42" s="121">
        <f t="shared" si="2"/>
        <v>464148.78530351666</v>
      </c>
      <c r="H42" s="62">
        <f t="shared" si="3"/>
        <v>7.6151559743508056E-6</v>
      </c>
      <c r="I42" s="62">
        <f t="shared" si="4"/>
        <v>-26.965753732387025</v>
      </c>
      <c r="J42" s="62">
        <f t="shared" si="5"/>
        <v>10.230063942580161</v>
      </c>
      <c r="K42" s="62">
        <f t="shared" si="6"/>
        <v>3376.5702858052614</v>
      </c>
      <c r="L42" s="16" cm="1">
        <f t="array" ref="L42">_xlfn.IFS(E42&lt;&gt;0,L41+K42*$B$24,E42=E41,L41,E42=0,L41+K41*$B$24)</f>
        <v>32.09473450407453</v>
      </c>
      <c r="M42" s="17" cm="1">
        <f t="array" ref="M42">_xlfn.IFS(L42&lt;&gt;L41,M41+L42*$B$24+0.5*K42*$B$24^2,L42=L41,M41,E42=0,M41+L42*$B$24+0.5*K42*$B$24^2)</f>
        <v>0.27016249569232942</v>
      </c>
      <c r="N42" s="17" cm="1">
        <f t="array" ref="N42">_xlfn.IFS(E42&lt;&gt;0,M42*COS($B$7),M42=M41,N41,E42=0,M42*COS($B$7))</f>
        <v>0.19103373272632759</v>
      </c>
      <c r="O42" s="9"/>
    </row>
    <row r="43" spans="1:15" x14ac:dyDescent="0.2">
      <c r="D43" s="15">
        <f>D42+'Control Panel'!$B$28</f>
        <v>4.0999999999999977E-3</v>
      </c>
      <c r="E43" s="16">
        <f t="shared" si="0"/>
        <v>6.5769192681440726E-3</v>
      </c>
      <c r="F43" s="62">
        <f t="shared" si="1"/>
        <v>8.0576919268144073E-2</v>
      </c>
      <c r="G43" s="121">
        <f t="shared" si="2"/>
        <v>463026.69410695281</v>
      </c>
      <c r="H43" s="62">
        <f t="shared" si="3"/>
        <v>6.5900994670782443E-6</v>
      </c>
      <c r="I43" s="62">
        <f t="shared" si="4"/>
        <v>-26.92402634457023</v>
      </c>
      <c r="J43" s="62">
        <f t="shared" si="5"/>
        <v>10.214233721413008</v>
      </c>
      <c r="K43" s="62">
        <f t="shared" si="6"/>
        <v>3408.7635774862761</v>
      </c>
      <c r="L43" s="16" cm="1">
        <f t="array" ref="L43">_xlfn.IFS(E43&lt;&gt;0,L42+K43*$B$24,E43=E42,L42,E43=0,L42+K42*$B$24)</f>
        <v>32.435610861823157</v>
      </c>
      <c r="M43" s="17" cm="1">
        <f t="array" ref="M43">_xlfn.IFS(L43&lt;&gt;L42,M42+L43*$B$24+0.5*K43*$B$24^2,L43=L42,M42,E43=0,M42+L43*$B$24+0.5*K43*$B$24^2)</f>
        <v>0.27342310059639913</v>
      </c>
      <c r="N43" s="17" cm="1">
        <f t="array" ref="N43">_xlfn.IFS(E43&lt;&gt;0,M43*COS($B$7),M43=M42,N42,E43=0,M43*COS($B$7))</f>
        <v>0.19333932856476538</v>
      </c>
      <c r="O43" s="9"/>
    </row>
    <row r="44" spans="1:15" x14ac:dyDescent="0.2">
      <c r="D44" s="15">
        <f>D43+'Control Panel'!$B$28</f>
        <v>4.199999999999998E-3</v>
      </c>
      <c r="E44" s="16">
        <f t="shared" si="0"/>
        <v>5.5554958960027717E-3</v>
      </c>
      <c r="F44" s="62">
        <f t="shared" si="1"/>
        <v>7.9555495896002762E-2</v>
      </c>
      <c r="G44" s="121">
        <f t="shared" si="2"/>
        <v>461910.97080005117</v>
      </c>
      <c r="H44" s="62">
        <f t="shared" si="3"/>
        <v>5.5666291543114098E-6</v>
      </c>
      <c r="I44" s="62">
        <f t="shared" si="4"/>
        <v>-26.88247154099502</v>
      </c>
      <c r="J44" s="62">
        <f t="shared" si="5"/>
        <v>10.198468973951668</v>
      </c>
      <c r="K44" s="62">
        <f t="shared" si="6"/>
        <v>3441.7753870981624</v>
      </c>
      <c r="L44" s="16" cm="1">
        <f t="array" ref="L44">_xlfn.IFS(E44&lt;&gt;0,L43+K44*$B$24,E44=E43,L43,E44=0,L43+K43*$B$24)</f>
        <v>32.779788400532972</v>
      </c>
      <c r="M44" s="17" cm="1">
        <f t="array" ref="M44">_xlfn.IFS(L44&lt;&gt;L43,M43+L44*$B$24+0.5*K44*$B$24^2,L44=L43,M43,E44=0,M43+L44*$B$24+0.5*K44*$B$24^2)</f>
        <v>0.27671828831338796</v>
      </c>
      <c r="N44" s="17" cm="1">
        <f t="array" ref="N44">_xlfn.IFS(E44&lt;&gt;0,M44*COS($B$7),M44=M43,N43,E44=0,M44*COS($B$7))</f>
        <v>0.19566937814473082</v>
      </c>
      <c r="O44" s="9"/>
    </row>
    <row r="45" spans="1:15" x14ac:dyDescent="0.2">
      <c r="D45" s="15">
        <f>D44+'Control Panel'!$B$28</f>
        <v>4.2999999999999983E-3</v>
      </c>
      <c r="E45" s="16">
        <f t="shared" si="0"/>
        <v>4.5356489986076044E-3</v>
      </c>
      <c r="F45" s="62">
        <f t="shared" si="1"/>
        <v>7.8535648998607599E-2</v>
      </c>
      <c r="G45" s="121">
        <f t="shared" si="2"/>
        <v>460801.55978429137</v>
      </c>
      <c r="H45" s="62">
        <f t="shared" si="3"/>
        <v>4.5447384755587374E-6</v>
      </c>
      <c r="I45" s="62">
        <f t="shared" si="4"/>
        <v>-26.841088047688199</v>
      </c>
      <c r="J45" s="62">
        <f t="shared" si="5"/>
        <v>10.182769216885815</v>
      </c>
      <c r="K45" s="62">
        <f t="shared" si="6"/>
        <v>3475.6353562032987</v>
      </c>
      <c r="L45" s="16" cm="1">
        <f t="array" ref="L45">_xlfn.IFS(E45&lt;&gt;0,L44+K45*$B$24,E45=E44,L44,E45=0,L44+K44*$B$24)</f>
        <v>33.127351936153303</v>
      </c>
      <c r="M45" s="17" cm="1">
        <f t="array" ref="M45">_xlfn.IFS(L45&lt;&gt;L44,M44+L45*$B$24+0.5*K45*$B$24^2,L45=L44,M44,E45=0,M44+L45*$B$24+0.5*K45*$B$24^2)</f>
        <v>0.28004840168378431</v>
      </c>
      <c r="N45" s="17" cm="1">
        <f t="array" ref="N45">_xlfn.IFS(E45&lt;&gt;0,M45*COS($B$7),M45=M44,N44,E45=0,M45*COS($B$7))</f>
        <v>0.19802412389105806</v>
      </c>
      <c r="O45" s="9"/>
    </row>
    <row r="46" spans="1:15" x14ac:dyDescent="0.2">
      <c r="D46" s="15">
        <f>D45+'Control Panel'!$B$28</f>
        <v>4.3999999999999985E-3</v>
      </c>
      <c r="E46" s="16">
        <f t="shared" si="0"/>
        <v>3.5173720769190227E-3</v>
      </c>
      <c r="F46" s="62">
        <f t="shared" si="1"/>
        <v>7.7517372076919014E-2</v>
      </c>
      <c r="G46" s="121">
        <f t="shared" si="2"/>
        <v>459698.4061166243</v>
      </c>
      <c r="H46" s="62">
        <f t="shared" si="3"/>
        <v>3.5244209187565516E-6</v>
      </c>
      <c r="I46" s="62">
        <f t="shared" si="4"/>
        <v>-26.799874604013173</v>
      </c>
      <c r="J46" s="62">
        <f t="shared" si="5"/>
        <v>10.16713397196466</v>
      </c>
      <c r="K46" s="62">
        <f t="shared" si="6"/>
        <v>3510.3745974440826</v>
      </c>
      <c r="L46" s="16" cm="1">
        <f t="array" ref="L46">_xlfn.IFS(E46&lt;&gt;0,L45+K46*$B$24,E46=E45,L45,E46=0,L45+K45*$B$24)</f>
        <v>33.478389395897715</v>
      </c>
      <c r="M46" s="17" cm="1">
        <f t="array" ref="M46">_xlfn.IFS(L46&lt;&gt;L45,M45+L46*$B$24+0.5*K46*$B$24^2,L46=L45,M45,E46=0,M45+L46*$B$24+0.5*K46*$B$24^2)</f>
        <v>0.28341379249636134</v>
      </c>
      <c r="N46" s="17" cm="1">
        <f t="array" ref="N46">_xlfn.IFS(E46&lt;&gt;0,M46*COS($B$7),M46=M45,N45,E46=0,M46*COS($B$7))</f>
        <v>0.20040381455597417</v>
      </c>
      <c r="O46" s="9"/>
    </row>
    <row r="47" spans="1:15" x14ac:dyDescent="0.2">
      <c r="D47" s="15">
        <f>D46+'Control Panel'!$B$28</f>
        <v>4.4999999999999988E-3</v>
      </c>
      <c r="E47" s="16">
        <f t="shared" si="0"/>
        <v>2.5006586797225567E-3</v>
      </c>
      <c r="F47" s="62">
        <f t="shared" si="1"/>
        <v>7.6500658679722555E-2</v>
      </c>
      <c r="G47" s="121">
        <f t="shared" si="2"/>
        <v>458601.45549975446</v>
      </c>
      <c r="H47" s="62">
        <f t="shared" si="3"/>
        <v>2.5056700197620965E-6</v>
      </c>
      <c r="I47" s="62">
        <f t="shared" si="4"/>
        <v>-26.75882996248961</v>
      </c>
      <c r="J47" s="62">
        <f t="shared" si="5"/>
        <v>10.151562765928537</v>
      </c>
      <c r="K47" s="62">
        <f t="shared" si="6"/>
        <v>3546.0257866440884</v>
      </c>
      <c r="L47" s="16" cm="1">
        <f t="array" ref="L47">_xlfn.IFS(E47&lt;&gt;0,L46+K47*$B$24,E47=E46,L46,E47=0,L46+K46*$B$24)</f>
        <v>33.832991974562127</v>
      </c>
      <c r="M47" s="17" cm="1">
        <f t="array" ref="M47">_xlfn.IFS(L47&lt;&gt;L46,M46+L47*$B$24+0.5*K47*$B$24^2,L47=L46,M46,E47=0,M46+L47*$B$24+0.5*K47*$B$24^2)</f>
        <v>0.28681482182275081</v>
      </c>
      <c r="N47" s="17" cm="1">
        <f t="array" ref="N47">_xlfn.IFS(E47&lt;&gt;0,M47*COS($B$7),M47=M46,N46,E47=0,M47*COS($B$7))</f>
        <v>0.20280870545567847</v>
      </c>
      <c r="O47" s="9"/>
    </row>
    <row r="48" spans="1:15" x14ac:dyDescent="0.2">
      <c r="D48" s="15">
        <f>D47+'Control Panel'!$B$28</f>
        <v>4.5999999999999991E-3</v>
      </c>
      <c r="E48" s="16">
        <f t="shared" si="0"/>
        <v>1.4855024031297029E-3</v>
      </c>
      <c r="F48" s="62">
        <f t="shared" si="1"/>
        <v>7.5485502403129706E-2</v>
      </c>
      <c r="G48" s="121">
        <f t="shared" si="2"/>
        <v>457510.65427259187</v>
      </c>
      <c r="H48" s="62">
        <f t="shared" si="3"/>
        <v>1.4884793618534253E-6</v>
      </c>
      <c r="I48" s="62">
        <f t="shared" si="4"/>
        <v>-26.71795288861593</v>
      </c>
      <c r="J48" s="62">
        <f t="shared" si="5"/>
        <v>10.136055130441564</v>
      </c>
      <c r="K48" s="62">
        <f t="shared" si="6"/>
        <v>3582.623261923547</v>
      </c>
      <c r="L48" s="16" cm="1">
        <f t="array" ref="L48">_xlfn.IFS(E48&lt;&gt;0,L47+K48*$B$24,E48=E47,L47,E48=0,L47+K47*$B$24)</f>
        <v>34.19125430075448</v>
      </c>
      <c r="M48" s="17" cm="1">
        <f t="array" ref="M48">_xlfn.IFS(L48&lt;&gt;L47,M47+L48*$B$24+0.5*K48*$B$24^2,L48=L47,M47,E48=0,M47+L48*$B$24+0.5*K48*$B$24^2)</f>
        <v>0.29025186036913586</v>
      </c>
      <c r="N48" s="17" cm="1">
        <f t="array" ref="N48">_xlfn.IFS(E48&lt;&gt;0,M48*COS($B$7),M48=M47,N47,E48=0,M48*COS($B$7))</f>
        <v>0.20523905871902692</v>
      </c>
      <c r="O48" s="9"/>
    </row>
    <row r="49" spans="4:15" x14ac:dyDescent="0.2">
      <c r="D49" s="15">
        <f>D48+'Control Panel'!$B$28</f>
        <v>4.6999999999999993E-3</v>
      </c>
      <c r="E49" s="16">
        <f t="shared" si="0"/>
        <v>4.7189689008554636E-4</v>
      </c>
      <c r="F49" s="62">
        <f t="shared" si="1"/>
        <v>7.4471896890085543E-2</v>
      </c>
      <c r="G49" s="121">
        <f t="shared" si="2"/>
        <v>456425.949400877</v>
      </c>
      <c r="H49" s="62">
        <f t="shared" si="3"/>
        <v>4.728425752360339E-7</v>
      </c>
      <c r="I49" s="62">
        <f t="shared" si="4"/>
        <v>-26.677242160694849</v>
      </c>
      <c r="J49" s="62">
        <f t="shared" si="5"/>
        <v>10.120610602025456</v>
      </c>
      <c r="K49" s="62">
        <f t="shared" si="6"/>
        <v>3620.2031304604038</v>
      </c>
      <c r="L49" s="16" cm="1">
        <f t="array" ref="L49">_xlfn.IFS(E49&lt;&gt;0,L48+K49*$B$24,E49=E48,L48,E49=0,L48+K48*$B$24)</f>
        <v>34.553274613800518</v>
      </c>
      <c r="M49" s="17" cm="1">
        <f t="array" ref="M49">_xlfn.IFS(L49&lt;&gt;L48,M48+L49*$B$24+0.5*K49*$B$24^2,L49=L48,M48,E49=0,M48+L49*$B$24+0.5*K49*$B$24^2)</f>
        <v>0.29372528884616822</v>
      </c>
      <c r="N49" s="17" cm="1">
        <f t="array" ref="N49">_xlfn.IFS(E49&lt;&gt;0,M49*COS($B$7),M49=M48,N48,E49=0,M49*COS($B$7))</f>
        <v>0.20769514354910296</v>
      </c>
      <c r="O49" s="9"/>
    </row>
    <row r="50" spans="4:15" x14ac:dyDescent="0.2">
      <c r="D50" s="15">
        <f>D49+'Control Panel'!$B$28</f>
        <v>4.7999999999999996E-3</v>
      </c>
      <c r="E50" s="16">
        <f>IF(E49&gt;J49*$B$24,E49-J49*$B$24,0)</f>
        <v>0</v>
      </c>
      <c r="F50" s="62">
        <f t="shared" si="1"/>
        <v>7.3999999999999996E-2</v>
      </c>
      <c r="G50" s="121">
        <f t="shared" si="2"/>
        <v>101300</v>
      </c>
      <c r="H50" s="62">
        <f t="shared" si="3"/>
        <v>0</v>
      </c>
      <c r="I50" s="62">
        <f t="shared" si="4"/>
        <v>0</v>
      </c>
      <c r="J50" s="62">
        <f t="shared" si="5"/>
        <v>0</v>
      </c>
      <c r="K50" s="62">
        <f t="shared" si="6"/>
        <v>3620.2031304604038</v>
      </c>
      <c r="L50" s="16" cm="1">
        <f t="array" ref="L50">_xlfn.IFS(E50&lt;&gt;0,L49+K50*$B$24,E50=E49,L49,E50=0,L49+K49*$B$24)</f>
        <v>34.915294926846556</v>
      </c>
      <c r="M50" s="17" cm="1">
        <f t="array" ref="M50">_xlfn.IFS(L50&lt;&gt;L49,M49+L50*$B$24+0.5*K50*$B$24^2,L50=L49,M49,E50=0,M49+L50*$B$24+0.5*K50*$B$24^2)</f>
        <v>0.29723491935450519</v>
      </c>
      <c r="N50" s="17" cm="1">
        <f t="array" ref="N50">_xlfn.IFS(E50&lt;&gt;0,M50*COS($B$7),M50=M49,N49,E50=0,M50*COS($B$7))</f>
        <v>0.21017682708100721</v>
      </c>
      <c r="O50" s="9"/>
    </row>
    <row r="51" spans="4:15" x14ac:dyDescent="0.2">
      <c r="D51" s="15">
        <f>D50+'Control Panel'!$B$28</f>
        <v>4.8999999999999998E-3</v>
      </c>
      <c r="E51" s="16">
        <f t="shared" si="0"/>
        <v>0</v>
      </c>
      <c r="F51" s="62">
        <f t="shared" si="1"/>
        <v>7.3999999999999996E-2</v>
      </c>
      <c r="G51" s="121">
        <f t="shared" si="2"/>
        <v>101300</v>
      </c>
      <c r="H51" s="62">
        <f t="shared" si="3"/>
        <v>0</v>
      </c>
      <c r="I51" s="62">
        <f t="shared" si="4"/>
        <v>0</v>
      </c>
      <c r="J51" s="62">
        <f t="shared" si="5"/>
        <v>0</v>
      </c>
      <c r="K51" s="62">
        <f t="shared" si="6"/>
        <v>3620.2031304604038</v>
      </c>
      <c r="L51" s="16" cm="1">
        <f t="array" ref="L51">_xlfn.IFS(E51&lt;&gt;0,L50+K51*$B$24,E51=E50,L50,E51=0,L50+K50*$B$24)</f>
        <v>34.915294926846556</v>
      </c>
      <c r="M51" s="17" cm="1">
        <f t="array" ref="M51">_xlfn.IFS(L51&lt;&gt;L50,M50+L51*$B$24+0.5*K51*$B$24^2,L51=L50,M50,E51=0,M50+L51*$B$24+0.5*K51*$B$24^2)</f>
        <v>0.29723491935450519</v>
      </c>
      <c r="N51" s="17" cm="1">
        <f t="array" ref="N51">_xlfn.IFS(E51&lt;&gt;0,M51*COS($B$7),M51=M50,N50,E51=0,M51*COS($B$7))</f>
        <v>0.21017682708100721</v>
      </c>
      <c r="O51" s="9"/>
    </row>
    <row r="52" spans="4:15" x14ac:dyDescent="0.2">
      <c r="D52" s="15">
        <f>D51+'Control Panel'!$B$28</f>
        <v>5.0000000000000001E-3</v>
      </c>
      <c r="E52" s="16">
        <f t="shared" si="0"/>
        <v>0</v>
      </c>
      <c r="F52" s="62">
        <f t="shared" si="1"/>
        <v>7.3999999999999996E-2</v>
      </c>
      <c r="G52" s="121">
        <f t="shared" si="2"/>
        <v>101300</v>
      </c>
      <c r="H52" s="62">
        <f t="shared" si="3"/>
        <v>0</v>
      </c>
      <c r="I52" s="62">
        <f t="shared" si="4"/>
        <v>0</v>
      </c>
      <c r="J52" s="62">
        <f t="shared" si="5"/>
        <v>0</v>
      </c>
      <c r="K52" s="62">
        <f t="shared" si="6"/>
        <v>3620.2031304604038</v>
      </c>
      <c r="L52" s="16" cm="1">
        <f t="array" ref="L52">_xlfn.IFS(E52&lt;&gt;0,L51+K52*$B$24,E52=E51,L51,E52=0,L51+K51*$B$24)</f>
        <v>34.915294926846556</v>
      </c>
      <c r="M52" s="17" cm="1">
        <f t="array" ref="M52">_xlfn.IFS(L52&lt;&gt;L51,M51+L52*$B$24+0.5*K52*$B$24^2,L52=L51,M51,E52=0,M51+L52*$B$24+0.5*K52*$B$24^2)</f>
        <v>0.29723491935450519</v>
      </c>
      <c r="N52" s="17" cm="1">
        <f t="array" ref="N52">_xlfn.IFS(E52&lt;&gt;0,M52*COS($B$7),M52=M51,N51,E52=0,M52*COS($B$7))</f>
        <v>0.21017682708100721</v>
      </c>
      <c r="O52" s="9"/>
    </row>
    <row r="53" spans="4:15" x14ac:dyDescent="0.2">
      <c r="D53" s="15">
        <f>D52+'Control Panel'!$B$28</f>
        <v>5.1000000000000004E-3</v>
      </c>
      <c r="E53" s="16">
        <f t="shared" si="0"/>
        <v>0</v>
      </c>
      <c r="F53" s="62">
        <f t="shared" si="1"/>
        <v>7.3999999999999996E-2</v>
      </c>
      <c r="G53" s="121">
        <f t="shared" si="2"/>
        <v>101300</v>
      </c>
      <c r="H53" s="62">
        <f t="shared" si="3"/>
        <v>0</v>
      </c>
      <c r="I53" s="62">
        <f t="shared" si="4"/>
        <v>0</v>
      </c>
      <c r="J53" s="62">
        <f t="shared" si="5"/>
        <v>0</v>
      </c>
      <c r="K53" s="62">
        <f t="shared" si="6"/>
        <v>3620.2031304604038</v>
      </c>
      <c r="L53" s="16" cm="1">
        <f t="array" ref="L53">_xlfn.IFS(E53&lt;&gt;0,L52+K53*$B$24,E53=E52,L52,E53=0,L52+K52*$B$24)</f>
        <v>34.915294926846556</v>
      </c>
      <c r="M53" s="17" cm="1">
        <f t="array" ref="M53">_xlfn.IFS(L53&lt;&gt;L52,M52+L53*$B$24+0.5*K53*$B$24^2,L53=L52,M52,E53=0,M52+L53*$B$24+0.5*K53*$B$24^2)</f>
        <v>0.29723491935450519</v>
      </c>
      <c r="N53" s="17" cm="1">
        <f t="array" ref="N53">_xlfn.IFS(E53&lt;&gt;0,M53*COS($B$7),M53=M52,N52,E53=0,M53*COS($B$7))</f>
        <v>0.21017682708100721</v>
      </c>
      <c r="O53" s="9"/>
    </row>
    <row r="54" spans="4:15" x14ac:dyDescent="0.2">
      <c r="D54" s="15">
        <f>D53+'Control Panel'!$B$28</f>
        <v>5.2000000000000006E-3</v>
      </c>
      <c r="E54" s="16">
        <f t="shared" si="0"/>
        <v>0</v>
      </c>
      <c r="F54" s="62">
        <f t="shared" si="1"/>
        <v>7.3999999999999996E-2</v>
      </c>
      <c r="G54" s="121">
        <f t="shared" si="2"/>
        <v>101300</v>
      </c>
      <c r="H54" s="62">
        <f t="shared" si="3"/>
        <v>0</v>
      </c>
      <c r="I54" s="62">
        <f t="shared" si="4"/>
        <v>0</v>
      </c>
      <c r="J54" s="62">
        <f t="shared" si="5"/>
        <v>0</v>
      </c>
      <c r="K54" s="62">
        <f t="shared" si="6"/>
        <v>3620.2031304604038</v>
      </c>
      <c r="L54" s="16" cm="1">
        <f t="array" ref="L54">_xlfn.IFS(E54&lt;&gt;0,L53+K54*$B$24,E54=E53,L53,E54=0,L53+K53*$B$24)</f>
        <v>34.915294926846556</v>
      </c>
      <c r="M54" s="17" cm="1">
        <f t="array" ref="M54">_xlfn.IFS(L54&lt;&gt;L53,M53+L54*$B$24+0.5*K54*$B$24^2,L54=L53,M53,E54=0,M53+L54*$B$24+0.5*K54*$B$24^2)</f>
        <v>0.29723491935450519</v>
      </c>
      <c r="N54" s="17" cm="1">
        <f t="array" ref="N54">_xlfn.IFS(E54&lt;&gt;0,M54*COS($B$7),M54=M53,N53,E54=0,M54*COS($B$7))</f>
        <v>0.21017682708100721</v>
      </c>
      <c r="O54" s="9"/>
    </row>
    <row r="55" spans="4:15" x14ac:dyDescent="0.2">
      <c r="D55" s="15">
        <f>D54+'Control Panel'!$B$28</f>
        <v>5.3000000000000009E-3</v>
      </c>
      <c r="E55" s="16">
        <f t="shared" si="0"/>
        <v>0</v>
      </c>
      <c r="F55" s="62">
        <f t="shared" si="1"/>
        <v>7.3999999999999996E-2</v>
      </c>
      <c r="G55" s="121">
        <f t="shared" si="2"/>
        <v>101300</v>
      </c>
      <c r="H55" s="62">
        <f t="shared" si="3"/>
        <v>0</v>
      </c>
      <c r="I55" s="62">
        <f t="shared" si="4"/>
        <v>0</v>
      </c>
      <c r="J55" s="62">
        <f t="shared" si="5"/>
        <v>0</v>
      </c>
      <c r="K55" s="62">
        <f t="shared" si="6"/>
        <v>3620.2031304604038</v>
      </c>
      <c r="L55" s="16" cm="1">
        <f t="array" ref="L55">_xlfn.IFS(E55&lt;&gt;0,L54+K55*$B$24,E55=E54,L54,E55=0,L54+K54*$B$24)</f>
        <v>34.915294926846556</v>
      </c>
      <c r="M55" s="17" cm="1">
        <f t="array" ref="M55">_xlfn.IFS(L55&lt;&gt;L54,M54+L55*$B$24+0.5*K55*$B$24^2,L55=L54,M54,E55=0,M54+L55*$B$24+0.5*K55*$B$24^2)</f>
        <v>0.29723491935450519</v>
      </c>
      <c r="N55" s="17" cm="1">
        <f t="array" ref="N55">_xlfn.IFS(E55&lt;&gt;0,M55*COS($B$7),M55=M54,N54,E55=0,M55*COS($B$7))</f>
        <v>0.21017682708100721</v>
      </c>
      <c r="O55" s="9"/>
    </row>
    <row r="56" spans="4:15" x14ac:dyDescent="0.2">
      <c r="D56" s="15">
        <f>D55+'Control Panel'!$B$28</f>
        <v>5.4000000000000012E-3</v>
      </c>
      <c r="E56" s="16">
        <f t="shared" si="0"/>
        <v>0</v>
      </c>
      <c r="F56" s="62">
        <f t="shared" si="1"/>
        <v>7.3999999999999996E-2</v>
      </c>
      <c r="G56" s="121">
        <f t="shared" si="2"/>
        <v>101300</v>
      </c>
      <c r="H56" s="62">
        <f t="shared" si="3"/>
        <v>0</v>
      </c>
      <c r="I56" s="62">
        <f t="shared" si="4"/>
        <v>0</v>
      </c>
      <c r="J56" s="62">
        <f t="shared" si="5"/>
        <v>0</v>
      </c>
      <c r="K56" s="62">
        <f t="shared" si="6"/>
        <v>3620.2031304604038</v>
      </c>
      <c r="L56" s="16" cm="1">
        <f t="array" ref="L56">_xlfn.IFS(E56&lt;&gt;0,L55+K56*$B$24,E56=E55,L55,E56=0,L55+K55*$B$24)</f>
        <v>34.915294926846556</v>
      </c>
      <c r="M56" s="17" cm="1">
        <f t="array" ref="M56">_xlfn.IFS(L56&lt;&gt;L55,M55+L56*$B$24+0.5*K56*$B$24^2,L56=L55,M55,E56=0,M55+L56*$B$24+0.5*K56*$B$24^2)</f>
        <v>0.29723491935450519</v>
      </c>
      <c r="N56" s="17" cm="1">
        <f t="array" ref="N56">_xlfn.IFS(E56&lt;&gt;0,M56*COS($B$7),M56=M55,N55,E56=0,M56*COS($B$7))</f>
        <v>0.21017682708100721</v>
      </c>
      <c r="O56" s="9"/>
    </row>
    <row r="57" spans="4:15" x14ac:dyDescent="0.2">
      <c r="D57" s="15">
        <f>D56+'Control Panel'!$B$28</f>
        <v>5.5000000000000014E-3</v>
      </c>
      <c r="E57" s="16">
        <f t="shared" si="0"/>
        <v>0</v>
      </c>
      <c r="F57" s="62">
        <f t="shared" si="1"/>
        <v>7.3999999999999996E-2</v>
      </c>
      <c r="G57" s="121">
        <f t="shared" si="2"/>
        <v>101300</v>
      </c>
      <c r="H57" s="62">
        <f t="shared" si="3"/>
        <v>0</v>
      </c>
      <c r="I57" s="62">
        <f t="shared" si="4"/>
        <v>0</v>
      </c>
      <c r="J57" s="62">
        <f t="shared" si="5"/>
        <v>0</v>
      </c>
      <c r="K57" s="62">
        <f t="shared" si="6"/>
        <v>3620.2031304604038</v>
      </c>
      <c r="L57" s="16" cm="1">
        <f t="array" ref="L57">_xlfn.IFS(E57&lt;&gt;0,L56+K57*$B$24,E57=E56,L56,E57=0,L56+K56*$B$24)</f>
        <v>34.915294926846556</v>
      </c>
      <c r="M57" s="17" cm="1">
        <f t="array" ref="M57">_xlfn.IFS(L57&lt;&gt;L56,M56+L57*$B$24+0.5*K57*$B$24^2,L57=L56,M56,E57=0,M56+L57*$B$24+0.5*K57*$B$24^2)</f>
        <v>0.29723491935450519</v>
      </c>
      <c r="N57" s="17" cm="1">
        <f t="array" ref="N57">_xlfn.IFS(E57&lt;&gt;0,M57*COS($B$7),M57=M56,N56,E57=0,M57*COS($B$7))</f>
        <v>0.21017682708100721</v>
      </c>
      <c r="O57" s="9"/>
    </row>
    <row r="58" spans="4:15" x14ac:dyDescent="0.2">
      <c r="D58" s="15">
        <f>D57+'Control Panel'!$B$28</f>
        <v>5.6000000000000017E-3</v>
      </c>
      <c r="E58" s="16">
        <f t="shared" si="0"/>
        <v>0</v>
      </c>
      <c r="F58" s="62">
        <f t="shared" si="1"/>
        <v>7.3999999999999996E-2</v>
      </c>
      <c r="G58" s="121">
        <f t="shared" si="2"/>
        <v>101300</v>
      </c>
      <c r="H58" s="62">
        <f t="shared" si="3"/>
        <v>0</v>
      </c>
      <c r="I58" s="62">
        <f t="shared" si="4"/>
        <v>0</v>
      </c>
      <c r="J58" s="62">
        <f t="shared" si="5"/>
        <v>0</v>
      </c>
      <c r="K58" s="62">
        <f t="shared" si="6"/>
        <v>3620.2031304604038</v>
      </c>
      <c r="L58" s="16" cm="1">
        <f t="array" ref="L58">_xlfn.IFS(E58&lt;&gt;0,L57+K58*$B$24,E58=E57,L57,E58=0,L57+K57*$B$24)</f>
        <v>34.915294926846556</v>
      </c>
      <c r="M58" s="17" cm="1">
        <f t="array" ref="M58">_xlfn.IFS(L58&lt;&gt;L57,M57+L58*$B$24+0.5*K58*$B$24^2,L58=L57,M57,E58=0,M57+L58*$B$24+0.5*K58*$B$24^2)</f>
        <v>0.29723491935450519</v>
      </c>
      <c r="N58" s="17" cm="1">
        <f t="array" ref="N58">_xlfn.IFS(E58&lt;&gt;0,M58*COS($B$7),M58=M57,N57,E58=0,M58*COS($B$7))</f>
        <v>0.21017682708100721</v>
      </c>
      <c r="O58" s="9"/>
    </row>
    <row r="59" spans="4:15" x14ac:dyDescent="0.2">
      <c r="D59" s="15">
        <f>D58+'Control Panel'!$B$28</f>
        <v>5.7000000000000019E-3</v>
      </c>
      <c r="E59" s="16">
        <f t="shared" si="0"/>
        <v>0</v>
      </c>
      <c r="F59" s="62">
        <f t="shared" si="1"/>
        <v>7.3999999999999996E-2</v>
      </c>
      <c r="G59" s="121">
        <f t="shared" si="2"/>
        <v>101300</v>
      </c>
      <c r="H59" s="62">
        <f t="shared" si="3"/>
        <v>0</v>
      </c>
      <c r="I59" s="62">
        <f t="shared" si="4"/>
        <v>0</v>
      </c>
      <c r="J59" s="62">
        <f t="shared" si="5"/>
        <v>0</v>
      </c>
      <c r="K59" s="62">
        <f t="shared" si="6"/>
        <v>3620.2031304604038</v>
      </c>
      <c r="L59" s="16" cm="1">
        <f t="array" ref="L59">_xlfn.IFS(E59&lt;&gt;0,L58+K59*$B$24,E59=E58,L58,E59=0,L58+K58*$B$24)</f>
        <v>34.915294926846556</v>
      </c>
      <c r="M59" s="17" cm="1">
        <f t="array" ref="M59">_xlfn.IFS(L59&lt;&gt;L58,M58+L59*$B$24+0.5*K59*$B$24^2,L59=L58,M58,E59=0,M58+L59*$B$24+0.5*K59*$B$24^2)</f>
        <v>0.29723491935450519</v>
      </c>
      <c r="N59" s="17" cm="1">
        <f t="array" ref="N59">_xlfn.IFS(E59&lt;&gt;0,M59*COS($B$7),M59=M58,N58,E59=0,M59*COS($B$7))</f>
        <v>0.21017682708100721</v>
      </c>
      <c r="O59" s="9"/>
    </row>
    <row r="60" spans="4:15" x14ac:dyDescent="0.2">
      <c r="D60" s="15">
        <f>D59+'Control Panel'!$B$28</f>
        <v>5.8000000000000022E-3</v>
      </c>
      <c r="E60" s="16">
        <f t="shared" si="0"/>
        <v>0</v>
      </c>
      <c r="F60" s="62">
        <f t="shared" si="1"/>
        <v>7.3999999999999996E-2</v>
      </c>
      <c r="G60" s="121">
        <f t="shared" si="2"/>
        <v>101300</v>
      </c>
      <c r="H60" s="62">
        <f t="shared" si="3"/>
        <v>0</v>
      </c>
      <c r="I60" s="62">
        <f t="shared" si="4"/>
        <v>0</v>
      </c>
      <c r="J60" s="62">
        <f t="shared" si="5"/>
        <v>0</v>
      </c>
      <c r="K60" s="62">
        <f t="shared" si="6"/>
        <v>3620.2031304604038</v>
      </c>
      <c r="L60" s="16" cm="1">
        <f t="array" ref="L60">_xlfn.IFS(E60&lt;&gt;0,L59+K60*$B$24,E60=E59,L59,E60=0,L59+K59*$B$24)</f>
        <v>34.915294926846556</v>
      </c>
      <c r="M60" s="17" cm="1">
        <f t="array" ref="M60">_xlfn.IFS(L60&lt;&gt;L59,M59+L60*$B$24+0.5*K60*$B$24^2,L60=L59,M59,E60=0,M59+L60*$B$24+0.5*K60*$B$24^2)</f>
        <v>0.29723491935450519</v>
      </c>
      <c r="N60" s="17" cm="1">
        <f t="array" ref="N60">_xlfn.IFS(E60&lt;&gt;0,M60*COS($B$7),M60=M59,N59,E60=0,M60*COS($B$7))</f>
        <v>0.21017682708100721</v>
      </c>
      <c r="O60" s="9"/>
    </row>
    <row r="61" spans="4:15" x14ac:dyDescent="0.2">
      <c r="D61" s="15">
        <f>D60+'Control Panel'!$B$28</f>
        <v>5.9000000000000025E-3</v>
      </c>
      <c r="E61" s="16">
        <f t="shared" si="0"/>
        <v>0</v>
      </c>
      <c r="F61" s="62">
        <f t="shared" si="1"/>
        <v>7.3999999999999996E-2</v>
      </c>
      <c r="G61" s="121">
        <f t="shared" si="2"/>
        <v>101300</v>
      </c>
      <c r="H61" s="62">
        <f t="shared" si="3"/>
        <v>0</v>
      </c>
      <c r="I61" s="62">
        <f t="shared" si="4"/>
        <v>0</v>
      </c>
      <c r="J61" s="62">
        <f t="shared" si="5"/>
        <v>0</v>
      </c>
      <c r="K61" s="62">
        <f t="shared" si="6"/>
        <v>3620.2031304604038</v>
      </c>
      <c r="L61" s="16" cm="1">
        <f t="array" ref="L61">_xlfn.IFS(E61&lt;&gt;0,L60+K61*$B$24,E61=E60,L60,E61=0,L60+K60*$B$24)</f>
        <v>34.915294926846556</v>
      </c>
      <c r="M61" s="17" cm="1">
        <f t="array" ref="M61">_xlfn.IFS(L61&lt;&gt;L60,M60+L61*$B$24+0.5*K61*$B$24^2,L61=L60,M60,E61=0,M60+L61*$B$24+0.5*K61*$B$24^2)</f>
        <v>0.29723491935450519</v>
      </c>
      <c r="N61" s="17" cm="1">
        <f t="array" ref="N61">_xlfn.IFS(E61&lt;&gt;0,M61*COS($B$7),M61=M60,N60,E61=0,M61*COS($B$7))</f>
        <v>0.21017682708100721</v>
      </c>
      <c r="O61" s="9"/>
    </row>
    <row r="62" spans="4:15" x14ac:dyDescent="0.2">
      <c r="D62" s="15">
        <f>D61+'Control Panel'!$B$28</f>
        <v>6.0000000000000027E-3</v>
      </c>
      <c r="E62" s="16">
        <f t="shared" si="0"/>
        <v>0</v>
      </c>
      <c r="F62" s="62">
        <f t="shared" si="1"/>
        <v>7.3999999999999996E-2</v>
      </c>
      <c r="G62" s="121">
        <f t="shared" si="2"/>
        <v>101300</v>
      </c>
      <c r="H62" s="62">
        <f t="shared" si="3"/>
        <v>0</v>
      </c>
      <c r="I62" s="62">
        <f t="shared" si="4"/>
        <v>0</v>
      </c>
      <c r="J62" s="62">
        <f t="shared" si="5"/>
        <v>0</v>
      </c>
      <c r="K62" s="62">
        <f t="shared" si="6"/>
        <v>3620.2031304604038</v>
      </c>
      <c r="L62" s="16" cm="1">
        <f t="array" ref="L62">_xlfn.IFS(E62&lt;&gt;0,L61+K62*$B$24,E62=E61,L61,E62=0,L61+K61*$B$24)</f>
        <v>34.915294926846556</v>
      </c>
      <c r="M62" s="17" cm="1">
        <f t="array" ref="M62">_xlfn.IFS(L62&lt;&gt;L61,M61+L62*$B$24+0.5*K62*$B$24^2,L62=L61,M61,E62=0,M61+L62*$B$24+0.5*K62*$B$24^2)</f>
        <v>0.29723491935450519</v>
      </c>
      <c r="N62" s="17" cm="1">
        <f t="array" ref="N62">_xlfn.IFS(E62&lt;&gt;0,M62*COS($B$7),M62=M61,N61,E62=0,M62*COS($B$7))</f>
        <v>0.21017682708100721</v>
      </c>
      <c r="O62" s="9"/>
    </row>
    <row r="63" spans="4:15" x14ac:dyDescent="0.2">
      <c r="D63" s="15">
        <f>D62+'Control Panel'!$B$28</f>
        <v>6.100000000000003E-3</v>
      </c>
      <c r="E63" s="16">
        <f t="shared" si="0"/>
        <v>0</v>
      </c>
      <c r="F63" s="62">
        <f t="shared" si="1"/>
        <v>7.3999999999999996E-2</v>
      </c>
      <c r="G63" s="121">
        <f t="shared" si="2"/>
        <v>101300</v>
      </c>
      <c r="H63" s="62">
        <f t="shared" si="3"/>
        <v>0</v>
      </c>
      <c r="I63" s="62">
        <f t="shared" si="4"/>
        <v>0</v>
      </c>
      <c r="J63" s="62">
        <f t="shared" si="5"/>
        <v>0</v>
      </c>
      <c r="K63" s="62">
        <f t="shared" si="6"/>
        <v>3620.2031304604038</v>
      </c>
      <c r="L63" s="16" cm="1">
        <f t="array" ref="L63">_xlfn.IFS(E63&lt;&gt;0,L62+K63*$B$24,E63=E62,L62,E63=0,L62+K62*$B$24)</f>
        <v>34.915294926846556</v>
      </c>
      <c r="M63" s="17" cm="1">
        <f t="array" ref="M63">_xlfn.IFS(L63&lt;&gt;L62,M62+L63*$B$24+0.5*K63*$B$24^2,L63=L62,M62,E63=0,M62+L63*$B$24+0.5*K63*$B$24^2)</f>
        <v>0.29723491935450519</v>
      </c>
      <c r="N63" s="17" cm="1">
        <f t="array" ref="N63">_xlfn.IFS(E63&lt;&gt;0,M63*COS($B$7),M63=M62,N62,E63=0,M63*COS($B$7))</f>
        <v>0.21017682708100721</v>
      </c>
      <c r="O63" s="9"/>
    </row>
    <row r="64" spans="4:15" x14ac:dyDescent="0.2">
      <c r="D64" s="15">
        <f>D63+'Control Panel'!$B$28</f>
        <v>6.2000000000000033E-3</v>
      </c>
      <c r="E64" s="16">
        <f t="shared" si="0"/>
        <v>0</v>
      </c>
      <c r="F64" s="62">
        <f t="shared" si="1"/>
        <v>7.3999999999999996E-2</v>
      </c>
      <c r="G64" s="121">
        <f t="shared" si="2"/>
        <v>101300</v>
      </c>
      <c r="H64" s="62">
        <f t="shared" si="3"/>
        <v>0</v>
      </c>
      <c r="I64" s="62">
        <f t="shared" si="4"/>
        <v>0</v>
      </c>
      <c r="J64" s="62">
        <f t="shared" si="5"/>
        <v>0</v>
      </c>
      <c r="K64" s="62">
        <f t="shared" si="6"/>
        <v>3620.2031304604038</v>
      </c>
      <c r="L64" s="16" cm="1">
        <f t="array" ref="L64">_xlfn.IFS(E64&lt;&gt;0,L63+K64*$B$24,E64=E63,L63,E64=0,L63+K63*$B$24)</f>
        <v>34.915294926846556</v>
      </c>
      <c r="M64" s="17" cm="1">
        <f t="array" ref="M64">_xlfn.IFS(L64&lt;&gt;L63,M63+L64*$B$24+0.5*K64*$B$24^2,L64=L63,M63,E64=0,M63+L64*$B$24+0.5*K64*$B$24^2)</f>
        <v>0.29723491935450519</v>
      </c>
      <c r="N64" s="17" cm="1">
        <f t="array" ref="N64">_xlfn.IFS(E64&lt;&gt;0,M64*COS($B$7),M64=M63,N63,E64=0,M64*COS($B$7))</f>
        <v>0.21017682708100721</v>
      </c>
      <c r="O64" s="9"/>
    </row>
    <row r="65" spans="4:15" x14ac:dyDescent="0.2">
      <c r="D65" s="15">
        <f>D64+'Control Panel'!$B$28</f>
        <v>6.3000000000000035E-3</v>
      </c>
      <c r="E65" s="16">
        <f t="shared" si="0"/>
        <v>0</v>
      </c>
      <c r="F65" s="62">
        <f t="shared" si="1"/>
        <v>7.3999999999999996E-2</v>
      </c>
      <c r="G65" s="121">
        <f t="shared" si="2"/>
        <v>101300</v>
      </c>
      <c r="H65" s="62">
        <f t="shared" si="3"/>
        <v>0</v>
      </c>
      <c r="I65" s="62">
        <f t="shared" si="4"/>
        <v>0</v>
      </c>
      <c r="J65" s="62">
        <f t="shared" si="5"/>
        <v>0</v>
      </c>
      <c r="K65" s="62">
        <f t="shared" si="6"/>
        <v>3620.2031304604038</v>
      </c>
      <c r="L65" s="16" cm="1">
        <f t="array" ref="L65">_xlfn.IFS(E65&lt;&gt;0,L64+K65*$B$24,E65=E64,L64,E65=0,L64+K64*$B$24)</f>
        <v>34.915294926846556</v>
      </c>
      <c r="M65" s="17" cm="1">
        <f t="array" ref="M65">_xlfn.IFS(L65&lt;&gt;L64,M64+L65*$B$24+0.5*K65*$B$24^2,L65=L64,M64,E65=0,M64+L65*$B$24+0.5*K65*$B$24^2)</f>
        <v>0.29723491935450519</v>
      </c>
      <c r="N65" s="17" cm="1">
        <f t="array" ref="N65">_xlfn.IFS(E65&lt;&gt;0,M65*COS($B$7),M65=M64,N64,E65=0,M65*COS($B$7))</f>
        <v>0.21017682708100721</v>
      </c>
      <c r="O65" s="9"/>
    </row>
    <row r="66" spans="4:15" x14ac:dyDescent="0.2">
      <c r="D66" s="15">
        <f>D65+'Control Panel'!$B$28</f>
        <v>6.4000000000000038E-3</v>
      </c>
      <c r="E66" s="16">
        <f t="shared" si="0"/>
        <v>0</v>
      </c>
      <c r="F66" s="62">
        <f t="shared" si="1"/>
        <v>7.3999999999999996E-2</v>
      </c>
      <c r="G66" s="121">
        <f t="shared" si="2"/>
        <v>101300</v>
      </c>
      <c r="H66" s="62">
        <f t="shared" si="3"/>
        <v>0</v>
      </c>
      <c r="I66" s="62">
        <f t="shared" si="4"/>
        <v>0</v>
      </c>
      <c r="J66" s="62">
        <f t="shared" si="5"/>
        <v>0</v>
      </c>
      <c r="K66" s="62">
        <f t="shared" si="6"/>
        <v>3620.2031304604038</v>
      </c>
      <c r="L66" s="16" cm="1">
        <f t="array" ref="L66">_xlfn.IFS(E66&lt;&gt;0,L65+K66*$B$24,E66=E65,L65,E66=0,L65+K65*$B$24)</f>
        <v>34.915294926846556</v>
      </c>
      <c r="M66" s="17" cm="1">
        <f t="array" ref="M66">_xlfn.IFS(L66&lt;&gt;L65,M65+L66*$B$24+0.5*K66*$B$24^2,L66=L65,M65,E66=0,M65+L66*$B$24+0.5*K66*$B$24^2)</f>
        <v>0.29723491935450519</v>
      </c>
      <c r="N66" s="17" cm="1">
        <f t="array" ref="N66">_xlfn.IFS(E66&lt;&gt;0,M66*COS($B$7),M66=M65,N65,E66=0,M66*COS($B$7))</f>
        <v>0.21017682708100721</v>
      </c>
      <c r="O66" s="9"/>
    </row>
    <row r="67" spans="4:15" x14ac:dyDescent="0.2">
      <c r="D67" s="15">
        <f>D66+'Control Panel'!$B$28</f>
        <v>6.500000000000004E-3</v>
      </c>
      <c r="E67" s="16">
        <f t="shared" si="0"/>
        <v>0</v>
      </c>
      <c r="F67" s="62">
        <f t="shared" si="1"/>
        <v>7.3999999999999996E-2</v>
      </c>
      <c r="G67" s="121">
        <f t="shared" si="2"/>
        <v>101300</v>
      </c>
      <c r="H67" s="62">
        <f t="shared" si="3"/>
        <v>0</v>
      </c>
      <c r="I67" s="62">
        <f t="shared" si="4"/>
        <v>0</v>
      </c>
      <c r="J67" s="62">
        <f t="shared" si="5"/>
        <v>0</v>
      </c>
      <c r="K67" s="62">
        <f t="shared" si="6"/>
        <v>3620.2031304604038</v>
      </c>
      <c r="L67" s="16" cm="1">
        <f t="array" ref="L67">_xlfn.IFS(E67&lt;&gt;0,L66+K67*$B$24,E67=E66,L66,E67=0,L66+K66*$B$24)</f>
        <v>34.915294926846556</v>
      </c>
      <c r="M67" s="17" cm="1">
        <f t="array" ref="M67">_xlfn.IFS(L67&lt;&gt;L66,M66+L67*$B$24+0.5*K67*$B$24^2,L67=L66,M66,E67=0,M66+L67*$B$24+0.5*K67*$B$24^2)</f>
        <v>0.29723491935450519</v>
      </c>
      <c r="N67" s="17" cm="1">
        <f t="array" ref="N67">_xlfn.IFS(E67&lt;&gt;0,M67*COS($B$7),M67=M66,N66,E67=0,M67*COS($B$7))</f>
        <v>0.21017682708100721</v>
      </c>
      <c r="O67" s="9"/>
    </row>
    <row r="68" spans="4:15" x14ac:dyDescent="0.2">
      <c r="D68" s="15">
        <f>D67+'Control Panel'!$B$28</f>
        <v>6.6000000000000043E-3</v>
      </c>
      <c r="E68" s="16">
        <f t="shared" ref="E68:E131" si="7">IF(E67&gt;J67*$B$24,E67-J67*$B$24,0)</f>
        <v>0</v>
      </c>
      <c r="F68" s="62">
        <f t="shared" ref="F68:F131" si="8">E68+$B$6</f>
        <v>7.3999999999999996E-2</v>
      </c>
      <c r="G68" s="121">
        <f t="shared" ref="G68:G131" si="9">IF(E68&lt;&gt;0,$B$10*($B$9/($B$9+($E$2/$B$21-E68/$B$21)))^$B$22,$B$20)</f>
        <v>101300</v>
      </c>
      <c r="H68" s="62">
        <f t="shared" ref="H68:H131" si="10">IF(E68&lt;&gt;0,H67-J67*$B$24/$B$21,0)</f>
        <v>0</v>
      </c>
      <c r="I68" s="62">
        <f t="shared" ref="I68:I131" si="11">IF(E68&lt;&gt;0,-SQRT(2*(G68-$B$20)/$B$21),0)</f>
        <v>0</v>
      </c>
      <c r="J68" s="62">
        <f t="shared" ref="J68:J131" si="12">IF(E68&lt;&gt;0,PI()*$B$23^2*$B$21*(-I68),0)</f>
        <v>0</v>
      </c>
      <c r="K68" s="62">
        <f t="shared" ref="K68:K131" si="13">IF(E68&lt;&gt;0,(-$B$19*L67^2-J68*I68)/F68,K67)</f>
        <v>3620.2031304604038</v>
      </c>
      <c r="L68" s="16" cm="1">
        <f t="array" ref="L68">_xlfn.IFS(E68&lt;&gt;0,L67+K68*$B$24,E68=E67,L67,E68=0,L67+K67*$B$24)</f>
        <v>34.915294926846556</v>
      </c>
      <c r="M68" s="17" cm="1">
        <f t="array" ref="M68">_xlfn.IFS(L68&lt;&gt;L67,M67+L68*$B$24+0.5*K68*$B$24^2,L68=L67,M67,E68=0,M67+L68*$B$24+0.5*K68*$B$24^2)</f>
        <v>0.29723491935450519</v>
      </c>
      <c r="N68" s="17" cm="1">
        <f t="array" ref="N68">_xlfn.IFS(E68&lt;&gt;0,M68*COS($B$7),M68=M67,N67,E68=0,M68*COS($B$7))</f>
        <v>0.21017682708100721</v>
      </c>
      <c r="O68" s="9"/>
    </row>
    <row r="69" spans="4:15" x14ac:dyDescent="0.2">
      <c r="D69" s="15">
        <f>D68+'Control Panel'!$B$28</f>
        <v>6.7000000000000046E-3</v>
      </c>
      <c r="E69" s="16">
        <f t="shared" si="7"/>
        <v>0</v>
      </c>
      <c r="F69" s="62">
        <f t="shared" si="8"/>
        <v>7.3999999999999996E-2</v>
      </c>
      <c r="G69" s="121">
        <f t="shared" si="9"/>
        <v>101300</v>
      </c>
      <c r="H69" s="62">
        <f t="shared" si="10"/>
        <v>0</v>
      </c>
      <c r="I69" s="62">
        <f t="shared" si="11"/>
        <v>0</v>
      </c>
      <c r="J69" s="62">
        <f t="shared" si="12"/>
        <v>0</v>
      </c>
      <c r="K69" s="62">
        <f t="shared" si="13"/>
        <v>3620.2031304604038</v>
      </c>
      <c r="L69" s="16" cm="1">
        <f t="array" ref="L69">_xlfn.IFS(E69&lt;&gt;0,L68+K69*$B$24,E69=E68,L68,E69=0,L68+K68*$B$24)</f>
        <v>34.915294926846556</v>
      </c>
      <c r="M69" s="17" cm="1">
        <f t="array" ref="M69">_xlfn.IFS(L69&lt;&gt;L68,M68+L69*$B$24+0.5*K69*$B$24^2,L69=L68,M68,E69=0,M68+L69*$B$24+0.5*K69*$B$24^2)</f>
        <v>0.29723491935450519</v>
      </c>
      <c r="N69" s="17" cm="1">
        <f t="array" ref="N69">_xlfn.IFS(E69&lt;&gt;0,M69*COS($B$7),M69=M68,N68,E69=0,M69*COS($B$7))</f>
        <v>0.21017682708100721</v>
      </c>
      <c r="O69" s="9"/>
    </row>
    <row r="70" spans="4:15" x14ac:dyDescent="0.2">
      <c r="D70" s="15">
        <f>D69+'Control Panel'!$B$28</f>
        <v>6.8000000000000048E-3</v>
      </c>
      <c r="E70" s="16">
        <f t="shared" si="7"/>
        <v>0</v>
      </c>
      <c r="F70" s="62">
        <f t="shared" si="8"/>
        <v>7.3999999999999996E-2</v>
      </c>
      <c r="G70" s="121">
        <f t="shared" si="9"/>
        <v>101300</v>
      </c>
      <c r="H70" s="62">
        <f t="shared" si="10"/>
        <v>0</v>
      </c>
      <c r="I70" s="62">
        <f t="shared" si="11"/>
        <v>0</v>
      </c>
      <c r="J70" s="62">
        <f t="shared" si="12"/>
        <v>0</v>
      </c>
      <c r="K70" s="62">
        <f t="shared" si="13"/>
        <v>3620.2031304604038</v>
      </c>
      <c r="L70" s="16" cm="1">
        <f t="array" ref="L70">_xlfn.IFS(E70&lt;&gt;0,L69+K70*$B$24,E70=E69,L69,E70=0,L69+K69*$B$24)</f>
        <v>34.915294926846556</v>
      </c>
      <c r="M70" s="17" cm="1">
        <f t="array" ref="M70">_xlfn.IFS(L70&lt;&gt;L69,M69+L70*$B$24+0.5*K70*$B$24^2,L70=L69,M69,E70=0,M69+L70*$B$24+0.5*K70*$B$24^2)</f>
        <v>0.29723491935450519</v>
      </c>
      <c r="N70" s="17" cm="1">
        <f t="array" ref="N70">_xlfn.IFS(E70&lt;&gt;0,M70*COS($B$7),M70=M69,N69,E70=0,M70*COS($B$7))</f>
        <v>0.21017682708100721</v>
      </c>
      <c r="O70" s="9"/>
    </row>
    <row r="71" spans="4:15" x14ac:dyDescent="0.2">
      <c r="D71" s="15">
        <f>D70+'Control Panel'!$B$28</f>
        <v>6.9000000000000051E-3</v>
      </c>
      <c r="E71" s="16">
        <f t="shared" si="7"/>
        <v>0</v>
      </c>
      <c r="F71" s="62">
        <f t="shared" si="8"/>
        <v>7.3999999999999996E-2</v>
      </c>
      <c r="G71" s="121">
        <f t="shared" si="9"/>
        <v>101300</v>
      </c>
      <c r="H71" s="62">
        <f t="shared" si="10"/>
        <v>0</v>
      </c>
      <c r="I71" s="62">
        <f t="shared" si="11"/>
        <v>0</v>
      </c>
      <c r="J71" s="62">
        <f t="shared" si="12"/>
        <v>0</v>
      </c>
      <c r="K71" s="62">
        <f t="shared" si="13"/>
        <v>3620.2031304604038</v>
      </c>
      <c r="L71" s="16" cm="1">
        <f t="array" ref="L71">_xlfn.IFS(E71&lt;&gt;0,L70+K71*$B$24,E71=E70,L70,E71=0,L70+K70*$B$24)</f>
        <v>34.915294926846556</v>
      </c>
      <c r="M71" s="17" cm="1">
        <f t="array" ref="M71">_xlfn.IFS(L71&lt;&gt;L70,M70+L71*$B$24+0.5*K71*$B$24^2,L71=L70,M70,E71=0,M70+L71*$B$24+0.5*K71*$B$24^2)</f>
        <v>0.29723491935450519</v>
      </c>
      <c r="N71" s="17" cm="1">
        <f t="array" ref="N71">_xlfn.IFS(E71&lt;&gt;0,M71*COS($B$7),M71=M70,N70,E71=0,M71*COS($B$7))</f>
        <v>0.21017682708100721</v>
      </c>
      <c r="O71" s="9"/>
    </row>
    <row r="72" spans="4:15" x14ac:dyDescent="0.2">
      <c r="D72" s="15">
        <f>D71+'Control Panel'!$B$28</f>
        <v>7.0000000000000053E-3</v>
      </c>
      <c r="E72" s="16">
        <f t="shared" si="7"/>
        <v>0</v>
      </c>
      <c r="F72" s="62">
        <f t="shared" si="8"/>
        <v>7.3999999999999996E-2</v>
      </c>
      <c r="G72" s="121">
        <f t="shared" si="9"/>
        <v>101300</v>
      </c>
      <c r="H72" s="62">
        <f t="shared" si="10"/>
        <v>0</v>
      </c>
      <c r="I72" s="62">
        <f t="shared" si="11"/>
        <v>0</v>
      </c>
      <c r="J72" s="62">
        <f t="shared" si="12"/>
        <v>0</v>
      </c>
      <c r="K72" s="62">
        <f t="shared" si="13"/>
        <v>3620.2031304604038</v>
      </c>
      <c r="L72" s="16" cm="1">
        <f t="array" ref="L72">_xlfn.IFS(E72&lt;&gt;0,L71+K72*$B$24,E72=E71,L71,E72=0,L71+K71*$B$24)</f>
        <v>34.915294926846556</v>
      </c>
      <c r="M72" s="17" cm="1">
        <f t="array" ref="M72">_xlfn.IFS(L72&lt;&gt;L71,M71+L72*$B$24+0.5*K72*$B$24^2,L72=L71,M71,E72=0,M71+L72*$B$24+0.5*K72*$B$24^2)</f>
        <v>0.29723491935450519</v>
      </c>
      <c r="N72" s="17" cm="1">
        <f t="array" ref="N72">_xlfn.IFS(E72&lt;&gt;0,M72*COS($B$7),M72=M71,N71,E72=0,M72*COS($B$7))</f>
        <v>0.21017682708100721</v>
      </c>
      <c r="O72" s="9"/>
    </row>
    <row r="73" spans="4:15" x14ac:dyDescent="0.2">
      <c r="D73" s="15">
        <f>D72+'Control Panel'!$B$28</f>
        <v>7.1000000000000056E-3</v>
      </c>
      <c r="E73" s="16">
        <f t="shared" si="7"/>
        <v>0</v>
      </c>
      <c r="F73" s="62">
        <f t="shared" si="8"/>
        <v>7.3999999999999996E-2</v>
      </c>
      <c r="G73" s="121">
        <f t="shared" si="9"/>
        <v>101300</v>
      </c>
      <c r="H73" s="62">
        <f t="shared" si="10"/>
        <v>0</v>
      </c>
      <c r="I73" s="62">
        <f t="shared" si="11"/>
        <v>0</v>
      </c>
      <c r="J73" s="62">
        <f t="shared" si="12"/>
        <v>0</v>
      </c>
      <c r="K73" s="62">
        <f t="shared" si="13"/>
        <v>3620.2031304604038</v>
      </c>
      <c r="L73" s="16" cm="1">
        <f t="array" ref="L73">_xlfn.IFS(E73&lt;&gt;0,L72+K73*$B$24,E73=E72,L72,E73=0,L72+K72*$B$24)</f>
        <v>34.915294926846556</v>
      </c>
      <c r="M73" s="17" cm="1">
        <f t="array" ref="M73">_xlfn.IFS(L73&lt;&gt;L72,M72+L73*$B$24+0.5*K73*$B$24^2,L73=L72,M72,E73=0,M72+L73*$B$24+0.5*K73*$B$24^2)</f>
        <v>0.29723491935450519</v>
      </c>
      <c r="N73" s="17" cm="1">
        <f t="array" ref="N73">_xlfn.IFS(E73&lt;&gt;0,M73*COS($B$7),M73=M72,N72,E73=0,M73*COS($B$7))</f>
        <v>0.21017682708100721</v>
      </c>
      <c r="O73" s="9"/>
    </row>
    <row r="74" spans="4:15" x14ac:dyDescent="0.2">
      <c r="D74" s="15">
        <f>D73+'Control Panel'!$B$28</f>
        <v>7.2000000000000059E-3</v>
      </c>
      <c r="E74" s="16">
        <f t="shared" si="7"/>
        <v>0</v>
      </c>
      <c r="F74" s="62">
        <f t="shared" si="8"/>
        <v>7.3999999999999996E-2</v>
      </c>
      <c r="G74" s="121">
        <f t="shared" si="9"/>
        <v>101300</v>
      </c>
      <c r="H74" s="62">
        <f t="shared" si="10"/>
        <v>0</v>
      </c>
      <c r="I74" s="62">
        <f t="shared" si="11"/>
        <v>0</v>
      </c>
      <c r="J74" s="62">
        <f t="shared" si="12"/>
        <v>0</v>
      </c>
      <c r="K74" s="62">
        <f t="shared" si="13"/>
        <v>3620.2031304604038</v>
      </c>
      <c r="L74" s="16" cm="1">
        <f t="array" ref="L74">_xlfn.IFS(E74&lt;&gt;0,L73+K74*$B$24,E74=E73,L73,E74=0,L73+K73*$B$24)</f>
        <v>34.915294926846556</v>
      </c>
      <c r="M74" s="17" cm="1">
        <f t="array" ref="M74">_xlfn.IFS(L74&lt;&gt;L73,M73+L74*$B$24+0.5*K74*$B$24^2,L74=L73,M73,E74=0,M73+L74*$B$24+0.5*K74*$B$24^2)</f>
        <v>0.29723491935450519</v>
      </c>
      <c r="N74" s="17" cm="1">
        <f t="array" ref="N74">_xlfn.IFS(E74&lt;&gt;0,M74*COS($B$7),M74=M73,N73,E74=0,M74*COS($B$7))</f>
        <v>0.21017682708100721</v>
      </c>
      <c r="O74" s="9"/>
    </row>
    <row r="75" spans="4:15" x14ac:dyDescent="0.2">
      <c r="D75" s="15">
        <f>D74+'Control Panel'!$B$28</f>
        <v>7.3000000000000061E-3</v>
      </c>
      <c r="E75" s="16">
        <f t="shared" si="7"/>
        <v>0</v>
      </c>
      <c r="F75" s="62">
        <f t="shared" si="8"/>
        <v>7.3999999999999996E-2</v>
      </c>
      <c r="G75" s="121">
        <f t="shared" si="9"/>
        <v>101300</v>
      </c>
      <c r="H75" s="62">
        <f t="shared" si="10"/>
        <v>0</v>
      </c>
      <c r="I75" s="62">
        <f t="shared" si="11"/>
        <v>0</v>
      </c>
      <c r="J75" s="62">
        <f t="shared" si="12"/>
        <v>0</v>
      </c>
      <c r="K75" s="62">
        <f t="shared" si="13"/>
        <v>3620.2031304604038</v>
      </c>
      <c r="L75" s="16" cm="1">
        <f t="array" ref="L75">_xlfn.IFS(E75&lt;&gt;0,L74+K75*$B$24,E75=E74,L74,E75=0,L74+K74*$B$24)</f>
        <v>34.915294926846556</v>
      </c>
      <c r="M75" s="17" cm="1">
        <f t="array" ref="M75">_xlfn.IFS(L75&lt;&gt;L74,M74+L75*$B$24+0.5*K75*$B$24^2,L75=L74,M74,E75=0,M74+L75*$B$24+0.5*K75*$B$24^2)</f>
        <v>0.29723491935450519</v>
      </c>
      <c r="N75" s="17" cm="1">
        <f t="array" ref="N75">_xlfn.IFS(E75&lt;&gt;0,M75*COS($B$7),M75=M74,N74,E75=0,M75*COS($B$7))</f>
        <v>0.21017682708100721</v>
      </c>
      <c r="O75" s="9"/>
    </row>
    <row r="76" spans="4:15" x14ac:dyDescent="0.2">
      <c r="D76" s="15">
        <f>D75+'Control Panel'!$B$28</f>
        <v>7.4000000000000064E-3</v>
      </c>
      <c r="E76" s="16">
        <f t="shared" si="7"/>
        <v>0</v>
      </c>
      <c r="F76" s="62">
        <f t="shared" si="8"/>
        <v>7.3999999999999996E-2</v>
      </c>
      <c r="G76" s="121">
        <f t="shared" si="9"/>
        <v>101300</v>
      </c>
      <c r="H76" s="62">
        <f t="shared" si="10"/>
        <v>0</v>
      </c>
      <c r="I76" s="62">
        <f t="shared" si="11"/>
        <v>0</v>
      </c>
      <c r="J76" s="62">
        <f t="shared" si="12"/>
        <v>0</v>
      </c>
      <c r="K76" s="62">
        <f t="shared" si="13"/>
        <v>3620.2031304604038</v>
      </c>
      <c r="L76" s="16" cm="1">
        <f t="array" ref="L76">_xlfn.IFS(E76&lt;&gt;0,L75+K76*$B$24,E76=E75,L75,E76=0,L75+K75*$B$24)</f>
        <v>34.915294926846556</v>
      </c>
      <c r="M76" s="17" cm="1">
        <f t="array" ref="M76">_xlfn.IFS(L76&lt;&gt;L75,M75+L76*$B$24+0.5*K76*$B$24^2,L76=L75,M75,E76=0,M75+L76*$B$24+0.5*K76*$B$24^2)</f>
        <v>0.29723491935450519</v>
      </c>
      <c r="N76" s="17" cm="1">
        <f t="array" ref="N76">_xlfn.IFS(E76&lt;&gt;0,M76*COS($B$7),M76=M75,N75,E76=0,M76*COS($B$7))</f>
        <v>0.21017682708100721</v>
      </c>
      <c r="O76" s="9"/>
    </row>
    <row r="77" spans="4:15" x14ac:dyDescent="0.2">
      <c r="D77" s="15">
        <f>D76+'Control Panel'!$B$28</f>
        <v>7.5000000000000067E-3</v>
      </c>
      <c r="E77" s="16">
        <f t="shared" si="7"/>
        <v>0</v>
      </c>
      <c r="F77" s="62">
        <f t="shared" si="8"/>
        <v>7.3999999999999996E-2</v>
      </c>
      <c r="G77" s="121">
        <f t="shared" si="9"/>
        <v>101300</v>
      </c>
      <c r="H77" s="62">
        <f t="shared" si="10"/>
        <v>0</v>
      </c>
      <c r="I77" s="62">
        <f t="shared" si="11"/>
        <v>0</v>
      </c>
      <c r="J77" s="62">
        <f t="shared" si="12"/>
        <v>0</v>
      </c>
      <c r="K77" s="62">
        <f t="shared" si="13"/>
        <v>3620.2031304604038</v>
      </c>
      <c r="L77" s="16" cm="1">
        <f t="array" ref="L77">_xlfn.IFS(E77&lt;&gt;0,L76+K77*$B$24,E77=E76,L76,E77=0,L76+K76*$B$24)</f>
        <v>34.915294926846556</v>
      </c>
      <c r="M77" s="17" cm="1">
        <f t="array" ref="M77">_xlfn.IFS(L77&lt;&gt;L76,M76+L77*$B$24+0.5*K77*$B$24^2,L77=L76,M76,E77=0,M76+L77*$B$24+0.5*K77*$B$24^2)</f>
        <v>0.29723491935450519</v>
      </c>
      <c r="N77" s="17" cm="1">
        <f t="array" ref="N77">_xlfn.IFS(E77&lt;&gt;0,M77*COS($B$7),M77=M76,N76,E77=0,M77*COS($B$7))</f>
        <v>0.21017682708100721</v>
      </c>
      <c r="O77" s="9"/>
    </row>
    <row r="78" spans="4:15" x14ac:dyDescent="0.2">
      <c r="D78" s="15">
        <f>D77+'Control Panel'!$B$28</f>
        <v>7.6000000000000069E-3</v>
      </c>
      <c r="E78" s="16">
        <f t="shared" si="7"/>
        <v>0</v>
      </c>
      <c r="F78" s="62">
        <f t="shared" si="8"/>
        <v>7.3999999999999996E-2</v>
      </c>
      <c r="G78" s="121">
        <f t="shared" si="9"/>
        <v>101300</v>
      </c>
      <c r="H78" s="62">
        <f t="shared" si="10"/>
        <v>0</v>
      </c>
      <c r="I78" s="62">
        <f t="shared" si="11"/>
        <v>0</v>
      </c>
      <c r="J78" s="62">
        <f t="shared" si="12"/>
        <v>0</v>
      </c>
      <c r="K78" s="62">
        <f t="shared" si="13"/>
        <v>3620.2031304604038</v>
      </c>
      <c r="L78" s="16" cm="1">
        <f t="array" ref="L78">_xlfn.IFS(E78&lt;&gt;0,L77+K78*$B$24,E78=E77,L77,E78=0,L77+K77*$B$24)</f>
        <v>34.915294926846556</v>
      </c>
      <c r="M78" s="17" cm="1">
        <f t="array" ref="M78">_xlfn.IFS(L78&lt;&gt;L77,M77+L78*$B$24+0.5*K78*$B$24^2,L78=L77,M77,E78=0,M77+L78*$B$24+0.5*K78*$B$24^2)</f>
        <v>0.29723491935450519</v>
      </c>
      <c r="N78" s="17" cm="1">
        <f t="array" ref="N78">_xlfn.IFS(E78&lt;&gt;0,M78*COS($B$7),M78=M77,N77,E78=0,M78*COS($B$7))</f>
        <v>0.21017682708100721</v>
      </c>
      <c r="O78" s="9"/>
    </row>
    <row r="79" spans="4:15" x14ac:dyDescent="0.2">
      <c r="D79" s="15">
        <f>D78+'Control Panel'!$B$28</f>
        <v>7.7000000000000072E-3</v>
      </c>
      <c r="E79" s="16">
        <f t="shared" si="7"/>
        <v>0</v>
      </c>
      <c r="F79" s="62">
        <f t="shared" si="8"/>
        <v>7.3999999999999996E-2</v>
      </c>
      <c r="G79" s="121">
        <f t="shared" si="9"/>
        <v>101300</v>
      </c>
      <c r="H79" s="62">
        <f t="shared" si="10"/>
        <v>0</v>
      </c>
      <c r="I79" s="62">
        <f t="shared" si="11"/>
        <v>0</v>
      </c>
      <c r="J79" s="62">
        <f t="shared" si="12"/>
        <v>0</v>
      </c>
      <c r="K79" s="62">
        <f t="shared" si="13"/>
        <v>3620.2031304604038</v>
      </c>
      <c r="L79" s="16" cm="1">
        <f t="array" ref="L79">_xlfn.IFS(E79&lt;&gt;0,L78+K79*$B$24,E79=E78,L78,E79=0,L78+K78*$B$24)</f>
        <v>34.915294926846556</v>
      </c>
      <c r="M79" s="17" cm="1">
        <f t="array" ref="M79">_xlfn.IFS(L79&lt;&gt;L78,M78+L79*$B$24+0.5*K79*$B$24^2,L79=L78,M78,E79=0,M78+L79*$B$24+0.5*K79*$B$24^2)</f>
        <v>0.29723491935450519</v>
      </c>
      <c r="N79" s="17" cm="1">
        <f t="array" ref="N79">_xlfn.IFS(E79&lt;&gt;0,M79*COS($B$7),M79=M78,N78,E79=0,M79*COS($B$7))</f>
        <v>0.21017682708100721</v>
      </c>
      <c r="O79" s="9"/>
    </row>
    <row r="80" spans="4:15" x14ac:dyDescent="0.2">
      <c r="D80" s="15">
        <f>D79+'Control Panel'!$B$28</f>
        <v>7.8000000000000074E-3</v>
      </c>
      <c r="E80" s="16">
        <f t="shared" si="7"/>
        <v>0</v>
      </c>
      <c r="F80" s="62">
        <f t="shared" si="8"/>
        <v>7.3999999999999996E-2</v>
      </c>
      <c r="G80" s="121">
        <f t="shared" si="9"/>
        <v>101300</v>
      </c>
      <c r="H80" s="62">
        <f t="shared" si="10"/>
        <v>0</v>
      </c>
      <c r="I80" s="62">
        <f t="shared" si="11"/>
        <v>0</v>
      </c>
      <c r="J80" s="62">
        <f t="shared" si="12"/>
        <v>0</v>
      </c>
      <c r="K80" s="62">
        <f t="shared" si="13"/>
        <v>3620.2031304604038</v>
      </c>
      <c r="L80" s="16" cm="1">
        <f t="array" ref="L80">_xlfn.IFS(E80&lt;&gt;0,L79+K80*$B$24,E80=E79,L79,E80=0,L79+K79*$B$24)</f>
        <v>34.915294926846556</v>
      </c>
      <c r="M80" s="17" cm="1">
        <f t="array" ref="M80">_xlfn.IFS(L80&lt;&gt;L79,M79+L80*$B$24+0.5*K80*$B$24^2,L80=L79,M79,E80=0,M79+L80*$B$24+0.5*K80*$B$24^2)</f>
        <v>0.29723491935450519</v>
      </c>
      <c r="N80" s="17" cm="1">
        <f t="array" ref="N80">_xlfn.IFS(E80&lt;&gt;0,M80*COS($B$7),M80=M79,N79,E80=0,M80*COS($B$7))</f>
        <v>0.21017682708100721</v>
      </c>
      <c r="O80" s="9"/>
    </row>
    <row r="81" spans="4:15" x14ac:dyDescent="0.2">
      <c r="D81" s="15">
        <f>D80+'Control Panel'!$B$28</f>
        <v>7.9000000000000077E-3</v>
      </c>
      <c r="E81" s="16">
        <f t="shared" si="7"/>
        <v>0</v>
      </c>
      <c r="F81" s="62">
        <f t="shared" si="8"/>
        <v>7.3999999999999996E-2</v>
      </c>
      <c r="G81" s="121">
        <f t="shared" si="9"/>
        <v>101300</v>
      </c>
      <c r="H81" s="62">
        <f t="shared" si="10"/>
        <v>0</v>
      </c>
      <c r="I81" s="62">
        <f t="shared" si="11"/>
        <v>0</v>
      </c>
      <c r="J81" s="62">
        <f t="shared" si="12"/>
        <v>0</v>
      </c>
      <c r="K81" s="62">
        <f t="shared" si="13"/>
        <v>3620.2031304604038</v>
      </c>
      <c r="L81" s="16" cm="1">
        <f t="array" ref="L81">_xlfn.IFS(E81&lt;&gt;0,L80+K81*$B$24,E81=E80,L80,E81=0,L80+K80*$B$24)</f>
        <v>34.915294926846556</v>
      </c>
      <c r="M81" s="17" cm="1">
        <f t="array" ref="M81">_xlfn.IFS(L81&lt;&gt;L80,M80+L81*$B$24+0.5*K81*$B$24^2,L81=L80,M80,E81=0,M80+L81*$B$24+0.5*K81*$B$24^2)</f>
        <v>0.29723491935450519</v>
      </c>
      <c r="N81" s="17" cm="1">
        <f t="array" ref="N81">_xlfn.IFS(E81&lt;&gt;0,M81*COS($B$7),M81=M80,N80,E81=0,M81*COS($B$7))</f>
        <v>0.21017682708100721</v>
      </c>
      <c r="O81" s="9"/>
    </row>
    <row r="82" spans="4:15" x14ac:dyDescent="0.2">
      <c r="D82" s="15">
        <f>D81+'Control Panel'!$B$28</f>
        <v>8.0000000000000071E-3</v>
      </c>
      <c r="E82" s="16">
        <f t="shared" si="7"/>
        <v>0</v>
      </c>
      <c r="F82" s="62">
        <f t="shared" si="8"/>
        <v>7.3999999999999996E-2</v>
      </c>
      <c r="G82" s="121">
        <f t="shared" si="9"/>
        <v>101300</v>
      </c>
      <c r="H82" s="62">
        <f t="shared" si="10"/>
        <v>0</v>
      </c>
      <c r="I82" s="62">
        <f t="shared" si="11"/>
        <v>0</v>
      </c>
      <c r="J82" s="62">
        <f t="shared" si="12"/>
        <v>0</v>
      </c>
      <c r="K82" s="62">
        <f t="shared" si="13"/>
        <v>3620.2031304604038</v>
      </c>
      <c r="L82" s="16" cm="1">
        <f t="array" ref="L82">_xlfn.IFS(E82&lt;&gt;0,L81+K82*$B$24,E82=E81,L81,E82=0,L81+K81*$B$24)</f>
        <v>34.915294926846556</v>
      </c>
      <c r="M82" s="17" cm="1">
        <f t="array" ref="M82">_xlfn.IFS(L82&lt;&gt;L81,M81+L82*$B$24+0.5*K82*$B$24^2,L82=L81,M81,E82=0,M81+L82*$B$24+0.5*K82*$B$24^2)</f>
        <v>0.29723491935450519</v>
      </c>
      <c r="N82" s="17" cm="1">
        <f t="array" ref="N82">_xlfn.IFS(E82&lt;&gt;0,M82*COS($B$7),M82=M81,N81,E82=0,M82*COS($B$7))</f>
        <v>0.21017682708100721</v>
      </c>
      <c r="O82" s="9"/>
    </row>
    <row r="83" spans="4:15" x14ac:dyDescent="0.2">
      <c r="D83" s="15">
        <f>D82+'Control Panel'!$B$28</f>
        <v>8.1000000000000065E-3</v>
      </c>
      <c r="E83" s="16">
        <f t="shared" si="7"/>
        <v>0</v>
      </c>
      <c r="F83" s="62">
        <f t="shared" si="8"/>
        <v>7.3999999999999996E-2</v>
      </c>
      <c r="G83" s="121">
        <f t="shared" si="9"/>
        <v>101300</v>
      </c>
      <c r="H83" s="62">
        <f t="shared" si="10"/>
        <v>0</v>
      </c>
      <c r="I83" s="62">
        <f t="shared" si="11"/>
        <v>0</v>
      </c>
      <c r="J83" s="62">
        <f t="shared" si="12"/>
        <v>0</v>
      </c>
      <c r="K83" s="62">
        <f t="shared" si="13"/>
        <v>3620.2031304604038</v>
      </c>
      <c r="L83" s="16" cm="1">
        <f t="array" ref="L83">_xlfn.IFS(E83&lt;&gt;0,L82+K83*$B$24,E83=E82,L82,E83=0,L82+K82*$B$24)</f>
        <v>34.915294926846556</v>
      </c>
      <c r="M83" s="17" cm="1">
        <f t="array" ref="M83">_xlfn.IFS(L83&lt;&gt;L82,M82+L83*$B$24+0.5*K83*$B$24^2,L83=L82,M82,E83=0,M82+L83*$B$24+0.5*K83*$B$24^2)</f>
        <v>0.29723491935450519</v>
      </c>
      <c r="N83" s="17" cm="1">
        <f t="array" ref="N83">_xlfn.IFS(E83&lt;&gt;0,M83*COS($B$7),M83=M82,N82,E83=0,M83*COS($B$7))</f>
        <v>0.21017682708100721</v>
      </c>
      <c r="O83" s="9"/>
    </row>
    <row r="84" spans="4:15" x14ac:dyDescent="0.2">
      <c r="D84" s="15">
        <f>D83+'Control Panel'!$B$28</f>
        <v>8.2000000000000059E-3</v>
      </c>
      <c r="E84" s="16">
        <f t="shared" si="7"/>
        <v>0</v>
      </c>
      <c r="F84" s="62">
        <f t="shared" si="8"/>
        <v>7.3999999999999996E-2</v>
      </c>
      <c r="G84" s="121">
        <f t="shared" si="9"/>
        <v>101300</v>
      </c>
      <c r="H84" s="62">
        <f t="shared" si="10"/>
        <v>0</v>
      </c>
      <c r="I84" s="62">
        <f t="shared" si="11"/>
        <v>0</v>
      </c>
      <c r="J84" s="62">
        <f t="shared" si="12"/>
        <v>0</v>
      </c>
      <c r="K84" s="62">
        <f t="shared" si="13"/>
        <v>3620.2031304604038</v>
      </c>
      <c r="L84" s="16" cm="1">
        <f t="array" ref="L84">_xlfn.IFS(E84&lt;&gt;0,L83+K84*$B$24,E84=E83,L83,E84=0,L83+K83*$B$24)</f>
        <v>34.915294926846556</v>
      </c>
      <c r="M84" s="17" cm="1">
        <f t="array" ref="M84">_xlfn.IFS(L84&lt;&gt;L83,M83+L84*$B$24+0.5*K84*$B$24^2,L84=L83,M83,E84=0,M83+L84*$B$24+0.5*K84*$B$24^2)</f>
        <v>0.29723491935450519</v>
      </c>
      <c r="N84" s="17" cm="1">
        <f t="array" ref="N84">_xlfn.IFS(E84&lt;&gt;0,M84*COS($B$7),M84=M83,N83,E84=0,M84*COS($B$7))</f>
        <v>0.21017682708100721</v>
      </c>
      <c r="O84" s="9"/>
    </row>
    <row r="85" spans="4:15" x14ac:dyDescent="0.2">
      <c r="D85" s="15">
        <f>D84+'Control Panel'!$B$28</f>
        <v>8.3000000000000053E-3</v>
      </c>
      <c r="E85" s="16">
        <f t="shared" si="7"/>
        <v>0</v>
      </c>
      <c r="F85" s="62">
        <f t="shared" si="8"/>
        <v>7.3999999999999996E-2</v>
      </c>
      <c r="G85" s="121">
        <f t="shared" si="9"/>
        <v>101300</v>
      </c>
      <c r="H85" s="62">
        <f t="shared" si="10"/>
        <v>0</v>
      </c>
      <c r="I85" s="62">
        <f t="shared" si="11"/>
        <v>0</v>
      </c>
      <c r="J85" s="62">
        <f t="shared" si="12"/>
        <v>0</v>
      </c>
      <c r="K85" s="62">
        <f t="shared" si="13"/>
        <v>3620.2031304604038</v>
      </c>
      <c r="L85" s="16" cm="1">
        <f t="array" ref="L85">_xlfn.IFS(E85&lt;&gt;0,L84+K85*$B$24,E85=E84,L84,E85=0,L84+K84*$B$24)</f>
        <v>34.915294926846556</v>
      </c>
      <c r="M85" s="17" cm="1">
        <f t="array" ref="M85">_xlfn.IFS(L85&lt;&gt;L84,M84+L85*$B$24+0.5*K85*$B$24^2,L85=L84,M84,E85=0,M84+L85*$B$24+0.5*K85*$B$24^2)</f>
        <v>0.29723491935450519</v>
      </c>
      <c r="N85" s="17" cm="1">
        <f t="array" ref="N85">_xlfn.IFS(E85&lt;&gt;0,M85*COS($B$7),M85=M84,N84,E85=0,M85*COS($B$7))</f>
        <v>0.21017682708100721</v>
      </c>
      <c r="O85" s="9"/>
    </row>
    <row r="86" spans="4:15" x14ac:dyDescent="0.2">
      <c r="D86" s="15">
        <f>D85+'Control Panel'!$B$28</f>
        <v>8.4000000000000047E-3</v>
      </c>
      <c r="E86" s="16">
        <f t="shared" si="7"/>
        <v>0</v>
      </c>
      <c r="F86" s="62">
        <f t="shared" si="8"/>
        <v>7.3999999999999996E-2</v>
      </c>
      <c r="G86" s="121">
        <f t="shared" si="9"/>
        <v>101300</v>
      </c>
      <c r="H86" s="62">
        <f t="shared" si="10"/>
        <v>0</v>
      </c>
      <c r="I86" s="62">
        <f t="shared" si="11"/>
        <v>0</v>
      </c>
      <c r="J86" s="62">
        <f t="shared" si="12"/>
        <v>0</v>
      </c>
      <c r="K86" s="62">
        <f t="shared" si="13"/>
        <v>3620.2031304604038</v>
      </c>
      <c r="L86" s="16" cm="1">
        <f t="array" ref="L86">_xlfn.IFS(E86&lt;&gt;0,L85+K86*$B$24,E86=E85,L85,E86=0,L85+K85*$B$24)</f>
        <v>34.915294926846556</v>
      </c>
      <c r="M86" s="17" cm="1">
        <f t="array" ref="M86">_xlfn.IFS(L86&lt;&gt;L85,M85+L86*$B$24+0.5*K86*$B$24^2,L86=L85,M85,E86=0,M85+L86*$B$24+0.5*K86*$B$24^2)</f>
        <v>0.29723491935450519</v>
      </c>
      <c r="N86" s="17" cm="1">
        <f t="array" ref="N86">_xlfn.IFS(E86&lt;&gt;0,M86*COS($B$7),M86=M85,N85,E86=0,M86*COS($B$7))</f>
        <v>0.21017682708100721</v>
      </c>
      <c r="O86" s="9"/>
    </row>
    <row r="87" spans="4:15" x14ac:dyDescent="0.2">
      <c r="D87" s="15">
        <f>D86+'Control Panel'!$B$28</f>
        <v>8.5000000000000041E-3</v>
      </c>
      <c r="E87" s="16">
        <f t="shared" si="7"/>
        <v>0</v>
      </c>
      <c r="F87" s="62">
        <f t="shared" si="8"/>
        <v>7.3999999999999996E-2</v>
      </c>
      <c r="G87" s="121">
        <f t="shared" si="9"/>
        <v>101300</v>
      </c>
      <c r="H87" s="62">
        <f t="shared" si="10"/>
        <v>0</v>
      </c>
      <c r="I87" s="62">
        <f t="shared" si="11"/>
        <v>0</v>
      </c>
      <c r="J87" s="62">
        <f t="shared" si="12"/>
        <v>0</v>
      </c>
      <c r="K87" s="62">
        <f t="shared" si="13"/>
        <v>3620.2031304604038</v>
      </c>
      <c r="L87" s="16" cm="1">
        <f t="array" ref="L87">_xlfn.IFS(E87&lt;&gt;0,L86+K87*$B$24,E87=E86,L86,E87=0,L86+K86*$B$24)</f>
        <v>34.915294926846556</v>
      </c>
      <c r="M87" s="17" cm="1">
        <f t="array" ref="M87">_xlfn.IFS(L87&lt;&gt;L86,M86+L87*$B$24+0.5*K87*$B$24^2,L87=L86,M86,E87=0,M86+L87*$B$24+0.5*K87*$B$24^2)</f>
        <v>0.29723491935450519</v>
      </c>
      <c r="N87" s="17" cm="1">
        <f t="array" ref="N87">_xlfn.IFS(E87&lt;&gt;0,M87*COS($B$7),M87=M86,N86,E87=0,M87*COS($B$7))</f>
        <v>0.21017682708100721</v>
      </c>
      <c r="O87" s="9"/>
    </row>
    <row r="88" spans="4:15" x14ac:dyDescent="0.2">
      <c r="D88" s="15">
        <f>D87+'Control Panel'!$B$28</f>
        <v>8.6000000000000035E-3</v>
      </c>
      <c r="E88" s="16">
        <f t="shared" si="7"/>
        <v>0</v>
      </c>
      <c r="F88" s="62">
        <f t="shared" si="8"/>
        <v>7.3999999999999996E-2</v>
      </c>
      <c r="G88" s="121">
        <f t="shared" si="9"/>
        <v>101300</v>
      </c>
      <c r="H88" s="62">
        <f t="shared" si="10"/>
        <v>0</v>
      </c>
      <c r="I88" s="62">
        <f t="shared" si="11"/>
        <v>0</v>
      </c>
      <c r="J88" s="62">
        <f t="shared" si="12"/>
        <v>0</v>
      </c>
      <c r="K88" s="62">
        <f t="shared" si="13"/>
        <v>3620.2031304604038</v>
      </c>
      <c r="L88" s="16" cm="1">
        <f t="array" ref="L88">_xlfn.IFS(E88&lt;&gt;0,L87+K88*$B$24,E88=E87,L87,E88=0,L87+K87*$B$24)</f>
        <v>34.915294926846556</v>
      </c>
      <c r="M88" s="17" cm="1">
        <f t="array" ref="M88">_xlfn.IFS(L88&lt;&gt;L87,M87+L88*$B$24+0.5*K88*$B$24^2,L88=L87,M87,E88=0,M87+L88*$B$24+0.5*K88*$B$24^2)</f>
        <v>0.29723491935450519</v>
      </c>
      <c r="N88" s="17" cm="1">
        <f t="array" ref="N88">_xlfn.IFS(E88&lt;&gt;0,M88*COS($B$7),M88=M87,N87,E88=0,M88*COS($B$7))</f>
        <v>0.21017682708100721</v>
      </c>
      <c r="O88" s="9"/>
    </row>
    <row r="89" spans="4:15" x14ac:dyDescent="0.2">
      <c r="D89" s="15">
        <f>D88+'Control Panel'!$B$28</f>
        <v>8.7000000000000029E-3</v>
      </c>
      <c r="E89" s="16">
        <f t="shared" si="7"/>
        <v>0</v>
      </c>
      <c r="F89" s="62">
        <f t="shared" si="8"/>
        <v>7.3999999999999996E-2</v>
      </c>
      <c r="G89" s="121">
        <f t="shared" si="9"/>
        <v>101300</v>
      </c>
      <c r="H89" s="62">
        <f t="shared" si="10"/>
        <v>0</v>
      </c>
      <c r="I89" s="62">
        <f t="shared" si="11"/>
        <v>0</v>
      </c>
      <c r="J89" s="62">
        <f t="shared" si="12"/>
        <v>0</v>
      </c>
      <c r="K89" s="62">
        <f t="shared" si="13"/>
        <v>3620.2031304604038</v>
      </c>
      <c r="L89" s="16" cm="1">
        <f t="array" ref="L89">_xlfn.IFS(E89&lt;&gt;0,L88+K89*$B$24,E89=E88,L88,E89=0,L88+K88*$B$24)</f>
        <v>34.915294926846556</v>
      </c>
      <c r="M89" s="17" cm="1">
        <f t="array" ref="M89">_xlfn.IFS(L89&lt;&gt;L88,M88+L89*$B$24+0.5*K89*$B$24^2,L89=L88,M88,E89=0,M88+L89*$B$24+0.5*K89*$B$24^2)</f>
        <v>0.29723491935450519</v>
      </c>
      <c r="N89" s="17" cm="1">
        <f t="array" ref="N89">_xlfn.IFS(E89&lt;&gt;0,M89*COS($B$7),M89=M88,N88,E89=0,M89*COS($B$7))</f>
        <v>0.21017682708100721</v>
      </c>
      <c r="O89" s="9"/>
    </row>
    <row r="90" spans="4:15" x14ac:dyDescent="0.2">
      <c r="D90" s="15">
        <f>D89+'Control Panel'!$B$28</f>
        <v>8.8000000000000023E-3</v>
      </c>
      <c r="E90" s="16">
        <f t="shared" si="7"/>
        <v>0</v>
      </c>
      <c r="F90" s="62">
        <f t="shared" si="8"/>
        <v>7.3999999999999996E-2</v>
      </c>
      <c r="G90" s="121">
        <f t="shared" si="9"/>
        <v>101300</v>
      </c>
      <c r="H90" s="62">
        <f t="shared" si="10"/>
        <v>0</v>
      </c>
      <c r="I90" s="62">
        <f t="shared" si="11"/>
        <v>0</v>
      </c>
      <c r="J90" s="62">
        <f t="shared" si="12"/>
        <v>0</v>
      </c>
      <c r="K90" s="62">
        <f t="shared" si="13"/>
        <v>3620.2031304604038</v>
      </c>
      <c r="L90" s="16" cm="1">
        <f t="array" ref="L90">_xlfn.IFS(E90&lt;&gt;0,L89+K90*$B$24,E90=E89,L89,E90=0,L89+K89*$B$24)</f>
        <v>34.915294926846556</v>
      </c>
      <c r="M90" s="17" cm="1">
        <f t="array" ref="M90">_xlfn.IFS(L90&lt;&gt;L89,M89+L90*$B$24+0.5*K90*$B$24^2,L90=L89,M89,E90=0,M89+L90*$B$24+0.5*K90*$B$24^2)</f>
        <v>0.29723491935450519</v>
      </c>
      <c r="N90" s="17" cm="1">
        <f t="array" ref="N90">_xlfn.IFS(E90&lt;&gt;0,M90*COS($B$7),M90=M89,N89,E90=0,M90*COS($B$7))</f>
        <v>0.21017682708100721</v>
      </c>
      <c r="O90" s="9"/>
    </row>
    <row r="91" spans="4:15" x14ac:dyDescent="0.2">
      <c r="D91" s="15">
        <f>D90+'Control Panel'!$B$28</f>
        <v>8.9000000000000017E-3</v>
      </c>
      <c r="E91" s="16">
        <f t="shared" si="7"/>
        <v>0</v>
      </c>
      <c r="F91" s="62">
        <f t="shared" si="8"/>
        <v>7.3999999999999996E-2</v>
      </c>
      <c r="G91" s="121">
        <f t="shared" si="9"/>
        <v>101300</v>
      </c>
      <c r="H91" s="62">
        <f t="shared" si="10"/>
        <v>0</v>
      </c>
      <c r="I91" s="62">
        <f t="shared" si="11"/>
        <v>0</v>
      </c>
      <c r="J91" s="62">
        <f t="shared" si="12"/>
        <v>0</v>
      </c>
      <c r="K91" s="62">
        <f t="shared" si="13"/>
        <v>3620.2031304604038</v>
      </c>
      <c r="L91" s="16" cm="1">
        <f t="array" ref="L91">_xlfn.IFS(E91&lt;&gt;0,L90+K91*$B$24,E91=E90,L90,E91=0,L90+K90*$B$24)</f>
        <v>34.915294926846556</v>
      </c>
      <c r="M91" s="17" cm="1">
        <f t="array" ref="M91">_xlfn.IFS(L91&lt;&gt;L90,M90+L91*$B$24+0.5*K91*$B$24^2,L91=L90,M90,E91=0,M90+L91*$B$24+0.5*K91*$B$24^2)</f>
        <v>0.29723491935450519</v>
      </c>
      <c r="N91" s="17" cm="1">
        <f t="array" ref="N91">_xlfn.IFS(E91&lt;&gt;0,M91*COS($B$7),M91=M90,N90,E91=0,M91*COS($B$7))</f>
        <v>0.21017682708100721</v>
      </c>
      <c r="O91" s="9"/>
    </row>
    <row r="92" spans="4:15" x14ac:dyDescent="0.2">
      <c r="D92" s="15">
        <f>D91+'Control Panel'!$B$28</f>
        <v>9.0000000000000011E-3</v>
      </c>
      <c r="E92" s="16">
        <f t="shared" si="7"/>
        <v>0</v>
      </c>
      <c r="F92" s="62">
        <f t="shared" si="8"/>
        <v>7.3999999999999996E-2</v>
      </c>
      <c r="G92" s="121">
        <f t="shared" si="9"/>
        <v>101300</v>
      </c>
      <c r="H92" s="62">
        <f t="shared" si="10"/>
        <v>0</v>
      </c>
      <c r="I92" s="62">
        <f t="shared" si="11"/>
        <v>0</v>
      </c>
      <c r="J92" s="62">
        <f t="shared" si="12"/>
        <v>0</v>
      </c>
      <c r="K92" s="62">
        <f t="shared" si="13"/>
        <v>3620.2031304604038</v>
      </c>
      <c r="L92" s="16" cm="1">
        <f t="array" ref="L92">_xlfn.IFS(E92&lt;&gt;0,L91+K92*$B$24,E92=E91,L91,E92=0,L91+K91*$B$24)</f>
        <v>34.915294926846556</v>
      </c>
      <c r="M92" s="17" cm="1">
        <f t="array" ref="M92">_xlfn.IFS(L92&lt;&gt;L91,M91+L92*$B$24+0.5*K92*$B$24^2,L92=L91,M91,E92=0,M91+L92*$B$24+0.5*K92*$B$24^2)</f>
        <v>0.29723491935450519</v>
      </c>
      <c r="N92" s="17" cm="1">
        <f t="array" ref="N92">_xlfn.IFS(E92&lt;&gt;0,M92*COS($B$7),M92=M91,N91,E92=0,M92*COS($B$7))</f>
        <v>0.21017682708100721</v>
      </c>
      <c r="O92" s="9"/>
    </row>
    <row r="93" spans="4:15" x14ac:dyDescent="0.2">
      <c r="D93" s="15">
        <f>D92+'Control Panel'!$B$28</f>
        <v>9.1000000000000004E-3</v>
      </c>
      <c r="E93" s="16">
        <f t="shared" si="7"/>
        <v>0</v>
      </c>
      <c r="F93" s="62">
        <f t="shared" si="8"/>
        <v>7.3999999999999996E-2</v>
      </c>
      <c r="G93" s="121">
        <f t="shared" si="9"/>
        <v>101300</v>
      </c>
      <c r="H93" s="62">
        <f t="shared" si="10"/>
        <v>0</v>
      </c>
      <c r="I93" s="62">
        <f t="shared" si="11"/>
        <v>0</v>
      </c>
      <c r="J93" s="62">
        <f t="shared" si="12"/>
        <v>0</v>
      </c>
      <c r="K93" s="62">
        <f t="shared" si="13"/>
        <v>3620.2031304604038</v>
      </c>
      <c r="L93" s="16" cm="1">
        <f t="array" ref="L93">_xlfn.IFS(E93&lt;&gt;0,L92+K93*$B$24,E93=E92,L92,E93=0,L92+K92*$B$24)</f>
        <v>34.915294926846556</v>
      </c>
      <c r="M93" s="17" cm="1">
        <f t="array" ref="M93">_xlfn.IFS(L93&lt;&gt;L92,M92+L93*$B$24+0.5*K93*$B$24^2,L93=L92,M92,E93=0,M92+L93*$B$24+0.5*K93*$B$24^2)</f>
        <v>0.29723491935450519</v>
      </c>
      <c r="N93" s="17" cm="1">
        <f t="array" ref="N93">_xlfn.IFS(E93&lt;&gt;0,M93*COS($B$7),M93=M92,N92,E93=0,M93*COS($B$7))</f>
        <v>0.21017682708100721</v>
      </c>
      <c r="O93" s="9"/>
    </row>
    <row r="94" spans="4:15" x14ac:dyDescent="0.2">
      <c r="D94" s="15">
        <f>D93+'Control Panel'!$B$28</f>
        <v>9.1999999999999998E-3</v>
      </c>
      <c r="E94" s="16">
        <f t="shared" si="7"/>
        <v>0</v>
      </c>
      <c r="F94" s="62">
        <f t="shared" si="8"/>
        <v>7.3999999999999996E-2</v>
      </c>
      <c r="G94" s="121">
        <f t="shared" si="9"/>
        <v>101300</v>
      </c>
      <c r="H94" s="62">
        <f t="shared" si="10"/>
        <v>0</v>
      </c>
      <c r="I94" s="62">
        <f t="shared" si="11"/>
        <v>0</v>
      </c>
      <c r="J94" s="62">
        <f t="shared" si="12"/>
        <v>0</v>
      </c>
      <c r="K94" s="62">
        <f t="shared" si="13"/>
        <v>3620.2031304604038</v>
      </c>
      <c r="L94" s="16" cm="1">
        <f t="array" ref="L94">_xlfn.IFS(E94&lt;&gt;0,L93+K94*$B$24,E94=E93,L93,E94=0,L93+K93*$B$24)</f>
        <v>34.915294926846556</v>
      </c>
      <c r="M94" s="17" cm="1">
        <f t="array" ref="M94">_xlfn.IFS(L94&lt;&gt;L93,M93+L94*$B$24+0.5*K94*$B$24^2,L94=L93,M93,E94=0,M93+L94*$B$24+0.5*K94*$B$24^2)</f>
        <v>0.29723491935450519</v>
      </c>
      <c r="N94" s="17" cm="1">
        <f t="array" ref="N94">_xlfn.IFS(E94&lt;&gt;0,M94*COS($B$7),M94=M93,N93,E94=0,M94*COS($B$7))</f>
        <v>0.21017682708100721</v>
      </c>
      <c r="O94" s="9"/>
    </row>
    <row r="95" spans="4:15" x14ac:dyDescent="0.2">
      <c r="D95" s="15">
        <f>D94+'Control Panel'!$B$28</f>
        <v>9.2999999999999992E-3</v>
      </c>
      <c r="E95" s="16">
        <f t="shared" si="7"/>
        <v>0</v>
      </c>
      <c r="F95" s="62">
        <f t="shared" si="8"/>
        <v>7.3999999999999996E-2</v>
      </c>
      <c r="G95" s="121">
        <f t="shared" si="9"/>
        <v>101300</v>
      </c>
      <c r="H95" s="62">
        <f t="shared" si="10"/>
        <v>0</v>
      </c>
      <c r="I95" s="62">
        <f t="shared" si="11"/>
        <v>0</v>
      </c>
      <c r="J95" s="62">
        <f t="shared" si="12"/>
        <v>0</v>
      </c>
      <c r="K95" s="62">
        <f t="shared" si="13"/>
        <v>3620.2031304604038</v>
      </c>
      <c r="L95" s="16" cm="1">
        <f t="array" ref="L95">_xlfn.IFS(E95&lt;&gt;0,L94+K95*$B$24,E95=E94,L94,E95=0,L94+K94*$B$24)</f>
        <v>34.915294926846556</v>
      </c>
      <c r="M95" s="17" cm="1">
        <f t="array" ref="M95">_xlfn.IFS(L95&lt;&gt;L94,M94+L95*$B$24+0.5*K95*$B$24^2,L95=L94,M94,E95=0,M94+L95*$B$24+0.5*K95*$B$24^2)</f>
        <v>0.29723491935450519</v>
      </c>
      <c r="N95" s="17" cm="1">
        <f t="array" ref="N95">_xlfn.IFS(E95&lt;&gt;0,M95*COS($B$7),M95=M94,N94,E95=0,M95*COS($B$7))</f>
        <v>0.21017682708100721</v>
      </c>
      <c r="O95" s="9"/>
    </row>
    <row r="96" spans="4:15" x14ac:dyDescent="0.2">
      <c r="D96" s="15">
        <f>D95+'Control Panel'!$B$28</f>
        <v>9.3999999999999986E-3</v>
      </c>
      <c r="E96" s="16">
        <f t="shared" si="7"/>
        <v>0</v>
      </c>
      <c r="F96" s="62">
        <f t="shared" si="8"/>
        <v>7.3999999999999996E-2</v>
      </c>
      <c r="G96" s="121">
        <f t="shared" si="9"/>
        <v>101300</v>
      </c>
      <c r="H96" s="62">
        <f t="shared" si="10"/>
        <v>0</v>
      </c>
      <c r="I96" s="62">
        <f t="shared" si="11"/>
        <v>0</v>
      </c>
      <c r="J96" s="62">
        <f t="shared" si="12"/>
        <v>0</v>
      </c>
      <c r="K96" s="62">
        <f t="shared" si="13"/>
        <v>3620.2031304604038</v>
      </c>
      <c r="L96" s="16" cm="1">
        <f t="array" ref="L96">_xlfn.IFS(E96&lt;&gt;0,L95+K96*$B$24,E96=E95,L95,E96=0,L95+K95*$B$24)</f>
        <v>34.915294926846556</v>
      </c>
      <c r="M96" s="17" cm="1">
        <f t="array" ref="M96">_xlfn.IFS(L96&lt;&gt;L95,M95+L96*$B$24+0.5*K96*$B$24^2,L96=L95,M95,E96=0,M95+L96*$B$24+0.5*K96*$B$24^2)</f>
        <v>0.29723491935450519</v>
      </c>
      <c r="N96" s="17" cm="1">
        <f t="array" ref="N96">_xlfn.IFS(E96&lt;&gt;0,M96*COS($B$7),M96=M95,N95,E96=0,M96*COS($B$7))</f>
        <v>0.21017682708100721</v>
      </c>
      <c r="O96" s="9"/>
    </row>
    <row r="97" spans="4:15" x14ac:dyDescent="0.2">
      <c r="D97" s="15">
        <f>D96+'Control Panel'!$B$28</f>
        <v>9.499999999999998E-3</v>
      </c>
      <c r="E97" s="16">
        <f t="shared" si="7"/>
        <v>0</v>
      </c>
      <c r="F97" s="62">
        <f t="shared" si="8"/>
        <v>7.3999999999999996E-2</v>
      </c>
      <c r="G97" s="121">
        <f t="shared" si="9"/>
        <v>101300</v>
      </c>
      <c r="H97" s="62">
        <f t="shared" si="10"/>
        <v>0</v>
      </c>
      <c r="I97" s="62">
        <f t="shared" si="11"/>
        <v>0</v>
      </c>
      <c r="J97" s="62">
        <f t="shared" si="12"/>
        <v>0</v>
      </c>
      <c r="K97" s="62">
        <f t="shared" si="13"/>
        <v>3620.2031304604038</v>
      </c>
      <c r="L97" s="16" cm="1">
        <f t="array" ref="L97">_xlfn.IFS(E97&lt;&gt;0,L96+K97*$B$24,E97=E96,L96,E97=0,L96+K96*$B$24)</f>
        <v>34.915294926846556</v>
      </c>
      <c r="M97" s="17" cm="1">
        <f t="array" ref="M97">_xlfn.IFS(L97&lt;&gt;L96,M96+L97*$B$24+0.5*K97*$B$24^2,L97=L96,M96,E97=0,M96+L97*$B$24+0.5*K97*$B$24^2)</f>
        <v>0.29723491935450519</v>
      </c>
      <c r="N97" s="17" cm="1">
        <f t="array" ref="N97">_xlfn.IFS(E97&lt;&gt;0,M97*COS($B$7),M97=M96,N96,E97=0,M97*COS($B$7))</f>
        <v>0.21017682708100721</v>
      </c>
      <c r="O97" s="9"/>
    </row>
    <row r="98" spans="4:15" x14ac:dyDescent="0.2">
      <c r="D98" s="15">
        <f>D97+'Control Panel'!$B$28</f>
        <v>9.5999999999999974E-3</v>
      </c>
      <c r="E98" s="16">
        <f t="shared" si="7"/>
        <v>0</v>
      </c>
      <c r="F98" s="62">
        <f t="shared" si="8"/>
        <v>7.3999999999999996E-2</v>
      </c>
      <c r="G98" s="121">
        <f t="shared" si="9"/>
        <v>101300</v>
      </c>
      <c r="H98" s="62">
        <f t="shared" si="10"/>
        <v>0</v>
      </c>
      <c r="I98" s="62">
        <f t="shared" si="11"/>
        <v>0</v>
      </c>
      <c r="J98" s="62">
        <f t="shared" si="12"/>
        <v>0</v>
      </c>
      <c r="K98" s="62">
        <f t="shared" si="13"/>
        <v>3620.2031304604038</v>
      </c>
      <c r="L98" s="16" cm="1">
        <f t="array" ref="L98">_xlfn.IFS(E98&lt;&gt;0,L97+K98*$B$24,E98=E97,L97,E98=0,L97+K97*$B$24)</f>
        <v>34.915294926846556</v>
      </c>
      <c r="M98" s="17" cm="1">
        <f t="array" ref="M98">_xlfn.IFS(L98&lt;&gt;L97,M97+L98*$B$24+0.5*K98*$B$24^2,L98=L97,M97,E98=0,M97+L98*$B$24+0.5*K98*$B$24^2)</f>
        <v>0.29723491935450519</v>
      </c>
      <c r="N98" s="17" cm="1">
        <f t="array" ref="N98">_xlfn.IFS(E98&lt;&gt;0,M98*COS($B$7),M98=M97,N97,E98=0,M98*COS($B$7))</f>
        <v>0.21017682708100721</v>
      </c>
      <c r="O98" s="9"/>
    </row>
    <row r="99" spans="4:15" x14ac:dyDescent="0.2">
      <c r="D99" s="15">
        <f>D98+'Control Panel'!$B$28</f>
        <v>9.6999999999999968E-3</v>
      </c>
      <c r="E99" s="16">
        <f t="shared" si="7"/>
        <v>0</v>
      </c>
      <c r="F99" s="62">
        <f t="shared" si="8"/>
        <v>7.3999999999999996E-2</v>
      </c>
      <c r="G99" s="121">
        <f t="shared" si="9"/>
        <v>101300</v>
      </c>
      <c r="H99" s="62">
        <f t="shared" si="10"/>
        <v>0</v>
      </c>
      <c r="I99" s="62">
        <f t="shared" si="11"/>
        <v>0</v>
      </c>
      <c r="J99" s="62">
        <f t="shared" si="12"/>
        <v>0</v>
      </c>
      <c r="K99" s="62">
        <f t="shared" si="13"/>
        <v>3620.2031304604038</v>
      </c>
      <c r="L99" s="16" cm="1">
        <f t="array" ref="L99">_xlfn.IFS(E99&lt;&gt;0,L98+K99*$B$24,E99=E98,L98,E99=0,L98+K98*$B$24)</f>
        <v>34.915294926846556</v>
      </c>
      <c r="M99" s="17" cm="1">
        <f t="array" ref="M99">_xlfn.IFS(L99&lt;&gt;L98,M98+L99*$B$24+0.5*K99*$B$24^2,L99=L98,M98,E99=0,M98+L99*$B$24+0.5*K99*$B$24^2)</f>
        <v>0.29723491935450519</v>
      </c>
      <c r="N99" s="17" cm="1">
        <f t="array" ref="N99">_xlfn.IFS(E99&lt;&gt;0,M99*COS($B$7),M99=M98,N98,E99=0,M99*COS($B$7))</f>
        <v>0.21017682708100721</v>
      </c>
      <c r="O99" s="9"/>
    </row>
    <row r="100" spans="4:15" x14ac:dyDescent="0.2">
      <c r="D100" s="15">
        <f>D99+'Control Panel'!$B$28</f>
        <v>9.7999999999999962E-3</v>
      </c>
      <c r="E100" s="16">
        <f t="shared" si="7"/>
        <v>0</v>
      </c>
      <c r="F100" s="62">
        <f t="shared" si="8"/>
        <v>7.3999999999999996E-2</v>
      </c>
      <c r="G100" s="121">
        <f t="shared" si="9"/>
        <v>101300</v>
      </c>
      <c r="H100" s="62">
        <f t="shared" si="10"/>
        <v>0</v>
      </c>
      <c r="I100" s="62">
        <f t="shared" si="11"/>
        <v>0</v>
      </c>
      <c r="J100" s="62">
        <f t="shared" si="12"/>
        <v>0</v>
      </c>
      <c r="K100" s="62">
        <f t="shared" si="13"/>
        <v>3620.2031304604038</v>
      </c>
      <c r="L100" s="16" cm="1">
        <f t="array" ref="L100">_xlfn.IFS(E100&lt;&gt;0,L99+K100*$B$24,E100=E99,L99,E100=0,L99+K99*$B$24)</f>
        <v>34.915294926846556</v>
      </c>
      <c r="M100" s="17" cm="1">
        <f t="array" ref="M100">_xlfn.IFS(L100&lt;&gt;L99,M99+L100*$B$24+0.5*K100*$B$24^2,L100=L99,M99,E100=0,M99+L100*$B$24+0.5*K100*$B$24^2)</f>
        <v>0.29723491935450519</v>
      </c>
      <c r="N100" s="17" cm="1">
        <f t="array" ref="N100">_xlfn.IFS(E100&lt;&gt;0,M100*COS($B$7),M100=M99,N99,E100=0,M100*COS($B$7))</f>
        <v>0.21017682708100721</v>
      </c>
      <c r="O100" s="9"/>
    </row>
    <row r="101" spans="4:15" x14ac:dyDescent="0.2">
      <c r="D101" s="15">
        <f>D100+'Control Panel'!$B$28</f>
        <v>9.8999999999999956E-3</v>
      </c>
      <c r="E101" s="16">
        <f t="shared" si="7"/>
        <v>0</v>
      </c>
      <c r="F101" s="62">
        <f t="shared" si="8"/>
        <v>7.3999999999999996E-2</v>
      </c>
      <c r="G101" s="121">
        <f t="shared" si="9"/>
        <v>101300</v>
      </c>
      <c r="H101" s="62">
        <f t="shared" si="10"/>
        <v>0</v>
      </c>
      <c r="I101" s="62">
        <f t="shared" si="11"/>
        <v>0</v>
      </c>
      <c r="J101" s="62">
        <f t="shared" si="12"/>
        <v>0</v>
      </c>
      <c r="K101" s="62">
        <f t="shared" si="13"/>
        <v>3620.2031304604038</v>
      </c>
      <c r="L101" s="16" cm="1">
        <f t="array" ref="L101">_xlfn.IFS(E101&lt;&gt;0,L100+K101*$B$24,E101=E100,L100,E101=0,L100+K100*$B$24)</f>
        <v>34.915294926846556</v>
      </c>
      <c r="M101" s="17" cm="1">
        <f t="array" ref="M101">_xlfn.IFS(L101&lt;&gt;L100,M100+L101*$B$24+0.5*K101*$B$24^2,L101=L100,M100,E101=0,M100+L101*$B$24+0.5*K101*$B$24^2)</f>
        <v>0.29723491935450519</v>
      </c>
      <c r="N101" s="17" cm="1">
        <f t="array" ref="N101">_xlfn.IFS(E101&lt;&gt;0,M101*COS($B$7),M101=M100,N100,E101=0,M101*COS($B$7))</f>
        <v>0.21017682708100721</v>
      </c>
      <c r="O101" s="9"/>
    </row>
    <row r="102" spans="4:15" x14ac:dyDescent="0.2">
      <c r="D102" s="15">
        <f>D101+'Control Panel'!$B$28</f>
        <v>9.999999999999995E-3</v>
      </c>
      <c r="E102" s="16">
        <f t="shared" si="7"/>
        <v>0</v>
      </c>
      <c r="F102" s="62">
        <f t="shared" si="8"/>
        <v>7.3999999999999996E-2</v>
      </c>
      <c r="G102" s="121">
        <f t="shared" si="9"/>
        <v>101300</v>
      </c>
      <c r="H102" s="62">
        <f t="shared" si="10"/>
        <v>0</v>
      </c>
      <c r="I102" s="62">
        <f t="shared" si="11"/>
        <v>0</v>
      </c>
      <c r="J102" s="62">
        <f t="shared" si="12"/>
        <v>0</v>
      </c>
      <c r="K102" s="62">
        <f t="shared" si="13"/>
        <v>3620.2031304604038</v>
      </c>
      <c r="L102" s="16" cm="1">
        <f t="array" ref="L102">_xlfn.IFS(E102&lt;&gt;0,L101+K102*$B$24,E102=E101,L101,E102=0,L101+K101*$B$24)</f>
        <v>34.915294926846556</v>
      </c>
      <c r="M102" s="17" cm="1">
        <f t="array" ref="M102">_xlfn.IFS(L102&lt;&gt;L101,M101+L102*$B$24+0.5*K102*$B$24^2,L102=L101,M101,E102=0,M101+L102*$B$24+0.5*K102*$B$24^2)</f>
        <v>0.29723491935450519</v>
      </c>
      <c r="N102" s="17" cm="1">
        <f t="array" ref="N102">_xlfn.IFS(E102&lt;&gt;0,M102*COS($B$7),M102=M101,N101,E102=0,M102*COS($B$7))</f>
        <v>0.21017682708100721</v>
      </c>
      <c r="O102" s="9"/>
    </row>
    <row r="103" spans="4:15" x14ac:dyDescent="0.2">
      <c r="D103" s="15">
        <f>D102+'Control Panel'!$B$28</f>
        <v>1.0099999999999994E-2</v>
      </c>
      <c r="E103" s="16">
        <f t="shared" si="7"/>
        <v>0</v>
      </c>
      <c r="F103" s="62">
        <f t="shared" si="8"/>
        <v>7.3999999999999996E-2</v>
      </c>
      <c r="G103" s="121">
        <f t="shared" si="9"/>
        <v>101300</v>
      </c>
      <c r="H103" s="62">
        <f t="shared" si="10"/>
        <v>0</v>
      </c>
      <c r="I103" s="62">
        <f t="shared" si="11"/>
        <v>0</v>
      </c>
      <c r="J103" s="62">
        <f t="shared" si="12"/>
        <v>0</v>
      </c>
      <c r="K103" s="62">
        <f t="shared" si="13"/>
        <v>3620.2031304604038</v>
      </c>
      <c r="L103" s="16" cm="1">
        <f t="array" ref="L103">_xlfn.IFS(E103&lt;&gt;0,L102+K103*$B$24,E103=E102,L102,E103=0,L102+K102*$B$24)</f>
        <v>34.915294926846556</v>
      </c>
      <c r="M103" s="17" cm="1">
        <f t="array" ref="M103">_xlfn.IFS(L103&lt;&gt;L102,M102+L103*$B$24+0.5*K103*$B$24^2,L103=L102,M102,E103=0,M102+L103*$B$24+0.5*K103*$B$24^2)</f>
        <v>0.29723491935450519</v>
      </c>
      <c r="N103" s="17" cm="1">
        <f t="array" ref="N103">_xlfn.IFS(E103&lt;&gt;0,M103*COS($B$7),M103=M102,N102,E103=0,M103*COS($B$7))</f>
        <v>0.21017682708100721</v>
      </c>
      <c r="O103" s="9"/>
    </row>
    <row r="104" spans="4:15" x14ac:dyDescent="0.2">
      <c r="D104" s="15">
        <f>D103+'Control Panel'!$B$28</f>
        <v>1.0199999999999994E-2</v>
      </c>
      <c r="E104" s="16">
        <f t="shared" si="7"/>
        <v>0</v>
      </c>
      <c r="F104" s="62">
        <f t="shared" si="8"/>
        <v>7.3999999999999996E-2</v>
      </c>
      <c r="G104" s="121">
        <f t="shared" si="9"/>
        <v>101300</v>
      </c>
      <c r="H104" s="62">
        <f t="shared" si="10"/>
        <v>0</v>
      </c>
      <c r="I104" s="62">
        <f t="shared" si="11"/>
        <v>0</v>
      </c>
      <c r="J104" s="62">
        <f t="shared" si="12"/>
        <v>0</v>
      </c>
      <c r="K104" s="62">
        <f t="shared" si="13"/>
        <v>3620.2031304604038</v>
      </c>
      <c r="L104" s="16" cm="1">
        <f t="array" ref="L104">_xlfn.IFS(E104&lt;&gt;0,L103+K104*$B$24,E104=E103,L103,E104=0,L103+K103*$B$24)</f>
        <v>34.915294926846556</v>
      </c>
      <c r="M104" s="17" cm="1">
        <f t="array" ref="M104">_xlfn.IFS(L104&lt;&gt;L103,M103+L104*$B$24+0.5*K104*$B$24^2,L104=L103,M103,E104=0,M103+L104*$B$24+0.5*K104*$B$24^2)</f>
        <v>0.29723491935450519</v>
      </c>
      <c r="N104" s="17" cm="1">
        <f t="array" ref="N104">_xlfn.IFS(E104&lt;&gt;0,M104*COS($B$7),M104=M103,N103,E104=0,M104*COS($B$7))</f>
        <v>0.21017682708100721</v>
      </c>
      <c r="O104" s="9"/>
    </row>
    <row r="105" spans="4:15" x14ac:dyDescent="0.2">
      <c r="D105" s="15">
        <f>D104+'Control Panel'!$B$28</f>
        <v>1.0299999999999993E-2</v>
      </c>
      <c r="E105" s="16">
        <f t="shared" si="7"/>
        <v>0</v>
      </c>
      <c r="F105" s="62">
        <f t="shared" si="8"/>
        <v>7.3999999999999996E-2</v>
      </c>
      <c r="G105" s="121">
        <f t="shared" si="9"/>
        <v>101300</v>
      </c>
      <c r="H105" s="62">
        <f t="shared" si="10"/>
        <v>0</v>
      </c>
      <c r="I105" s="62">
        <f t="shared" si="11"/>
        <v>0</v>
      </c>
      <c r="J105" s="62">
        <f t="shared" si="12"/>
        <v>0</v>
      </c>
      <c r="K105" s="62">
        <f t="shared" si="13"/>
        <v>3620.2031304604038</v>
      </c>
      <c r="L105" s="16" cm="1">
        <f t="array" ref="L105">_xlfn.IFS(E105&lt;&gt;0,L104+K105*$B$24,E105=E104,L104,E105=0,L104+K104*$B$24)</f>
        <v>34.915294926846556</v>
      </c>
      <c r="M105" s="17" cm="1">
        <f t="array" ref="M105">_xlfn.IFS(L105&lt;&gt;L104,M104+L105*$B$24+0.5*K105*$B$24^2,L105=L104,M104,E105=0,M104+L105*$B$24+0.5*K105*$B$24^2)</f>
        <v>0.29723491935450519</v>
      </c>
      <c r="N105" s="17" cm="1">
        <f t="array" ref="N105">_xlfn.IFS(E105&lt;&gt;0,M105*COS($B$7),M105=M104,N104,E105=0,M105*COS($B$7))</f>
        <v>0.21017682708100721</v>
      </c>
      <c r="O105" s="9"/>
    </row>
    <row r="106" spans="4:15" x14ac:dyDescent="0.2">
      <c r="D106" s="15">
        <f>D105+'Control Panel'!$B$28</f>
        <v>1.0399999999999993E-2</v>
      </c>
      <c r="E106" s="16">
        <f t="shared" si="7"/>
        <v>0</v>
      </c>
      <c r="F106" s="62">
        <f t="shared" si="8"/>
        <v>7.3999999999999996E-2</v>
      </c>
      <c r="G106" s="121">
        <f t="shared" si="9"/>
        <v>101300</v>
      </c>
      <c r="H106" s="62">
        <f t="shared" si="10"/>
        <v>0</v>
      </c>
      <c r="I106" s="62">
        <f t="shared" si="11"/>
        <v>0</v>
      </c>
      <c r="J106" s="62">
        <f t="shared" si="12"/>
        <v>0</v>
      </c>
      <c r="K106" s="62">
        <f t="shared" si="13"/>
        <v>3620.2031304604038</v>
      </c>
      <c r="L106" s="16" cm="1">
        <f t="array" ref="L106">_xlfn.IFS(E106&lt;&gt;0,L105+K106*$B$24,E106=E105,L105,E106=0,L105+K105*$B$24)</f>
        <v>34.915294926846556</v>
      </c>
      <c r="M106" s="17" cm="1">
        <f t="array" ref="M106">_xlfn.IFS(L106&lt;&gt;L105,M105+L106*$B$24+0.5*K106*$B$24^2,L106=L105,M105,E106=0,M105+L106*$B$24+0.5*K106*$B$24^2)</f>
        <v>0.29723491935450519</v>
      </c>
      <c r="N106" s="17" cm="1">
        <f t="array" ref="N106">_xlfn.IFS(E106&lt;&gt;0,M106*COS($B$7),M106=M105,N105,E106=0,M106*COS($B$7))</f>
        <v>0.21017682708100721</v>
      </c>
      <c r="O106" s="9"/>
    </row>
    <row r="107" spans="4:15" x14ac:dyDescent="0.2">
      <c r="D107" s="15">
        <f>D106+'Control Panel'!$B$28</f>
        <v>1.0499999999999992E-2</v>
      </c>
      <c r="E107" s="16">
        <f t="shared" si="7"/>
        <v>0</v>
      </c>
      <c r="F107" s="62">
        <f t="shared" si="8"/>
        <v>7.3999999999999996E-2</v>
      </c>
      <c r="G107" s="121">
        <f t="shared" si="9"/>
        <v>101300</v>
      </c>
      <c r="H107" s="62">
        <f t="shared" si="10"/>
        <v>0</v>
      </c>
      <c r="I107" s="62">
        <f t="shared" si="11"/>
        <v>0</v>
      </c>
      <c r="J107" s="62">
        <f t="shared" si="12"/>
        <v>0</v>
      </c>
      <c r="K107" s="62">
        <f t="shared" si="13"/>
        <v>3620.2031304604038</v>
      </c>
      <c r="L107" s="16" cm="1">
        <f t="array" ref="L107">_xlfn.IFS(E107&lt;&gt;0,L106+K107*$B$24,E107=E106,L106,E107=0,L106+K106*$B$24)</f>
        <v>34.915294926846556</v>
      </c>
      <c r="M107" s="17" cm="1">
        <f t="array" ref="M107">_xlfn.IFS(L107&lt;&gt;L106,M106+L107*$B$24+0.5*K107*$B$24^2,L107=L106,M106,E107=0,M106+L107*$B$24+0.5*K107*$B$24^2)</f>
        <v>0.29723491935450519</v>
      </c>
      <c r="N107" s="17" cm="1">
        <f t="array" ref="N107">_xlfn.IFS(E107&lt;&gt;0,M107*COS($B$7),M107=M106,N106,E107=0,M107*COS($B$7))</f>
        <v>0.21017682708100721</v>
      </c>
      <c r="O107" s="9"/>
    </row>
    <row r="108" spans="4:15" x14ac:dyDescent="0.2">
      <c r="D108" s="15">
        <f>D107+'Control Panel'!$B$28</f>
        <v>1.0599999999999991E-2</v>
      </c>
      <c r="E108" s="16">
        <f t="shared" si="7"/>
        <v>0</v>
      </c>
      <c r="F108" s="62">
        <f t="shared" si="8"/>
        <v>7.3999999999999996E-2</v>
      </c>
      <c r="G108" s="121">
        <f t="shared" si="9"/>
        <v>101300</v>
      </c>
      <c r="H108" s="62">
        <f t="shared" si="10"/>
        <v>0</v>
      </c>
      <c r="I108" s="62">
        <f t="shared" si="11"/>
        <v>0</v>
      </c>
      <c r="J108" s="62">
        <f t="shared" si="12"/>
        <v>0</v>
      </c>
      <c r="K108" s="62">
        <f t="shared" si="13"/>
        <v>3620.2031304604038</v>
      </c>
      <c r="L108" s="16" cm="1">
        <f t="array" ref="L108">_xlfn.IFS(E108&lt;&gt;0,L107+K108*$B$24,E108=E107,L107,E108=0,L107+K107*$B$24)</f>
        <v>34.915294926846556</v>
      </c>
      <c r="M108" s="17" cm="1">
        <f t="array" ref="M108">_xlfn.IFS(L108&lt;&gt;L107,M107+L108*$B$24+0.5*K108*$B$24^2,L108=L107,M107,E108=0,M107+L108*$B$24+0.5*K108*$B$24^2)</f>
        <v>0.29723491935450519</v>
      </c>
      <c r="N108" s="17" cm="1">
        <f t="array" ref="N108">_xlfn.IFS(E108&lt;&gt;0,M108*COS($B$7),M108=M107,N107,E108=0,M108*COS($B$7))</f>
        <v>0.21017682708100721</v>
      </c>
      <c r="O108" s="9"/>
    </row>
    <row r="109" spans="4:15" x14ac:dyDescent="0.2">
      <c r="D109" s="15">
        <f>D108+'Control Panel'!$B$28</f>
        <v>1.0699999999999991E-2</v>
      </c>
      <c r="E109" s="16">
        <f t="shared" si="7"/>
        <v>0</v>
      </c>
      <c r="F109" s="62">
        <f t="shared" si="8"/>
        <v>7.3999999999999996E-2</v>
      </c>
      <c r="G109" s="121">
        <f t="shared" si="9"/>
        <v>101300</v>
      </c>
      <c r="H109" s="62">
        <f t="shared" si="10"/>
        <v>0</v>
      </c>
      <c r="I109" s="62">
        <f t="shared" si="11"/>
        <v>0</v>
      </c>
      <c r="J109" s="62">
        <f t="shared" si="12"/>
        <v>0</v>
      </c>
      <c r="K109" s="62">
        <f t="shared" si="13"/>
        <v>3620.2031304604038</v>
      </c>
      <c r="L109" s="16" cm="1">
        <f t="array" ref="L109">_xlfn.IFS(E109&lt;&gt;0,L108+K109*$B$24,E109=E108,L108,E109=0,L108+K108*$B$24)</f>
        <v>34.915294926846556</v>
      </c>
      <c r="M109" s="17" cm="1">
        <f t="array" ref="M109">_xlfn.IFS(L109&lt;&gt;L108,M108+L109*$B$24+0.5*K109*$B$24^2,L109=L108,M108,E109=0,M108+L109*$B$24+0.5*K109*$B$24^2)</f>
        <v>0.29723491935450519</v>
      </c>
      <c r="N109" s="17" cm="1">
        <f t="array" ref="N109">_xlfn.IFS(E109&lt;&gt;0,M109*COS($B$7),M109=M108,N108,E109=0,M109*COS($B$7))</f>
        <v>0.21017682708100721</v>
      </c>
      <c r="O109" s="9"/>
    </row>
    <row r="110" spans="4:15" x14ac:dyDescent="0.2">
      <c r="D110" s="15">
        <f>D109+'Control Panel'!$B$28</f>
        <v>1.079999999999999E-2</v>
      </c>
      <c r="E110" s="16">
        <f t="shared" si="7"/>
        <v>0</v>
      </c>
      <c r="F110" s="62">
        <f t="shared" si="8"/>
        <v>7.3999999999999996E-2</v>
      </c>
      <c r="G110" s="121">
        <f t="shared" si="9"/>
        <v>101300</v>
      </c>
      <c r="H110" s="62">
        <f t="shared" si="10"/>
        <v>0</v>
      </c>
      <c r="I110" s="62">
        <f t="shared" si="11"/>
        <v>0</v>
      </c>
      <c r="J110" s="62">
        <f t="shared" si="12"/>
        <v>0</v>
      </c>
      <c r="K110" s="62">
        <f t="shared" si="13"/>
        <v>3620.2031304604038</v>
      </c>
      <c r="L110" s="16" cm="1">
        <f t="array" ref="L110">_xlfn.IFS(E110&lt;&gt;0,L109+K110*$B$24,E110=E109,L109,E110=0,L109+K109*$B$24)</f>
        <v>34.915294926846556</v>
      </c>
      <c r="M110" s="17" cm="1">
        <f t="array" ref="M110">_xlfn.IFS(L110&lt;&gt;L109,M109+L110*$B$24+0.5*K110*$B$24^2,L110=L109,M109,E110=0,M109+L110*$B$24+0.5*K110*$B$24^2)</f>
        <v>0.29723491935450519</v>
      </c>
      <c r="N110" s="17" cm="1">
        <f t="array" ref="N110">_xlfn.IFS(E110&lt;&gt;0,M110*COS($B$7),M110=M109,N109,E110=0,M110*COS($B$7))</f>
        <v>0.21017682708100721</v>
      </c>
      <c r="O110" s="9"/>
    </row>
    <row r="111" spans="4:15" x14ac:dyDescent="0.2">
      <c r="D111" s="15">
        <f>D110+'Control Panel'!$B$28</f>
        <v>1.089999999999999E-2</v>
      </c>
      <c r="E111" s="16">
        <f t="shared" si="7"/>
        <v>0</v>
      </c>
      <c r="F111" s="62">
        <f t="shared" si="8"/>
        <v>7.3999999999999996E-2</v>
      </c>
      <c r="G111" s="121">
        <f t="shared" si="9"/>
        <v>101300</v>
      </c>
      <c r="H111" s="62">
        <f t="shared" si="10"/>
        <v>0</v>
      </c>
      <c r="I111" s="62">
        <f t="shared" si="11"/>
        <v>0</v>
      </c>
      <c r="J111" s="62">
        <f t="shared" si="12"/>
        <v>0</v>
      </c>
      <c r="K111" s="62">
        <f t="shared" si="13"/>
        <v>3620.2031304604038</v>
      </c>
      <c r="L111" s="16" cm="1">
        <f t="array" ref="L111">_xlfn.IFS(E111&lt;&gt;0,L110+K111*$B$24,E111=E110,L110,E111=0,L110+K110*$B$24)</f>
        <v>34.915294926846556</v>
      </c>
      <c r="M111" s="17" cm="1">
        <f t="array" ref="M111">_xlfn.IFS(L111&lt;&gt;L110,M110+L111*$B$24+0.5*K111*$B$24^2,L111=L110,M110,E111=0,M110+L111*$B$24+0.5*K111*$B$24^2)</f>
        <v>0.29723491935450519</v>
      </c>
      <c r="N111" s="17" cm="1">
        <f t="array" ref="N111">_xlfn.IFS(E111&lt;&gt;0,M111*COS($B$7),M111=M110,N110,E111=0,M111*COS($B$7))</f>
        <v>0.21017682708100721</v>
      </c>
      <c r="O111" s="9"/>
    </row>
    <row r="112" spans="4:15" x14ac:dyDescent="0.2">
      <c r="D112" s="15">
        <f>D111+'Control Panel'!$B$28</f>
        <v>1.0999999999999989E-2</v>
      </c>
      <c r="E112" s="16">
        <f t="shared" si="7"/>
        <v>0</v>
      </c>
      <c r="F112" s="62">
        <f t="shared" si="8"/>
        <v>7.3999999999999996E-2</v>
      </c>
      <c r="G112" s="121">
        <f t="shared" si="9"/>
        <v>101300</v>
      </c>
      <c r="H112" s="62">
        <f t="shared" si="10"/>
        <v>0</v>
      </c>
      <c r="I112" s="62">
        <f t="shared" si="11"/>
        <v>0</v>
      </c>
      <c r="J112" s="62">
        <f t="shared" si="12"/>
        <v>0</v>
      </c>
      <c r="K112" s="62">
        <f t="shared" si="13"/>
        <v>3620.2031304604038</v>
      </c>
      <c r="L112" s="16" cm="1">
        <f t="array" ref="L112">_xlfn.IFS(E112&lt;&gt;0,L111+K112*$B$24,E112=E111,L111,E112=0,L111+K111*$B$24)</f>
        <v>34.915294926846556</v>
      </c>
      <c r="M112" s="17" cm="1">
        <f t="array" ref="M112">_xlfn.IFS(L112&lt;&gt;L111,M111+L112*$B$24+0.5*K112*$B$24^2,L112=L111,M111,E112=0,M111+L112*$B$24+0.5*K112*$B$24^2)</f>
        <v>0.29723491935450519</v>
      </c>
      <c r="N112" s="17" cm="1">
        <f t="array" ref="N112">_xlfn.IFS(E112&lt;&gt;0,M112*COS($B$7),M112=M111,N111,E112=0,M112*COS($B$7))</f>
        <v>0.21017682708100721</v>
      </c>
      <c r="O112" s="9"/>
    </row>
    <row r="113" spans="4:15" x14ac:dyDescent="0.2">
      <c r="D113" s="15">
        <f>D112+'Control Panel'!$B$28</f>
        <v>1.1099999999999988E-2</v>
      </c>
      <c r="E113" s="16">
        <f t="shared" si="7"/>
        <v>0</v>
      </c>
      <c r="F113" s="62">
        <f t="shared" si="8"/>
        <v>7.3999999999999996E-2</v>
      </c>
      <c r="G113" s="121">
        <f t="shared" si="9"/>
        <v>101300</v>
      </c>
      <c r="H113" s="62">
        <f t="shared" si="10"/>
        <v>0</v>
      </c>
      <c r="I113" s="62">
        <f t="shared" si="11"/>
        <v>0</v>
      </c>
      <c r="J113" s="62">
        <f t="shared" si="12"/>
        <v>0</v>
      </c>
      <c r="K113" s="62">
        <f t="shared" si="13"/>
        <v>3620.2031304604038</v>
      </c>
      <c r="L113" s="16" cm="1">
        <f t="array" ref="L113">_xlfn.IFS(E113&lt;&gt;0,L112+K113*$B$24,E113=E112,L112,E113=0,L112+K112*$B$24)</f>
        <v>34.915294926846556</v>
      </c>
      <c r="M113" s="17" cm="1">
        <f t="array" ref="M113">_xlfn.IFS(L113&lt;&gt;L112,M112+L113*$B$24+0.5*K113*$B$24^2,L113=L112,M112,E113=0,M112+L113*$B$24+0.5*K113*$B$24^2)</f>
        <v>0.29723491935450519</v>
      </c>
      <c r="N113" s="17" cm="1">
        <f t="array" ref="N113">_xlfn.IFS(E113&lt;&gt;0,M113*COS($B$7),M113=M112,N112,E113=0,M113*COS($B$7))</f>
        <v>0.21017682708100721</v>
      </c>
      <c r="O113" s="9"/>
    </row>
    <row r="114" spans="4:15" x14ac:dyDescent="0.2">
      <c r="D114" s="15">
        <f>D113+'Control Panel'!$B$28</f>
        <v>1.1199999999999988E-2</v>
      </c>
      <c r="E114" s="16">
        <f t="shared" si="7"/>
        <v>0</v>
      </c>
      <c r="F114" s="62">
        <f t="shared" si="8"/>
        <v>7.3999999999999996E-2</v>
      </c>
      <c r="G114" s="121">
        <f t="shared" si="9"/>
        <v>101300</v>
      </c>
      <c r="H114" s="62">
        <f t="shared" si="10"/>
        <v>0</v>
      </c>
      <c r="I114" s="62">
        <f t="shared" si="11"/>
        <v>0</v>
      </c>
      <c r="J114" s="62">
        <f t="shared" si="12"/>
        <v>0</v>
      </c>
      <c r="K114" s="62">
        <f t="shared" si="13"/>
        <v>3620.2031304604038</v>
      </c>
      <c r="L114" s="16" cm="1">
        <f t="array" ref="L114">_xlfn.IFS(E114&lt;&gt;0,L113+K114*$B$24,E114=E113,L113,E114=0,L113+K113*$B$24)</f>
        <v>34.915294926846556</v>
      </c>
      <c r="M114" s="17" cm="1">
        <f t="array" ref="M114">_xlfn.IFS(L114&lt;&gt;L113,M113+L114*$B$24+0.5*K114*$B$24^2,L114=L113,M113,E114=0,M113+L114*$B$24+0.5*K114*$B$24^2)</f>
        <v>0.29723491935450519</v>
      </c>
      <c r="N114" s="17" cm="1">
        <f t="array" ref="N114">_xlfn.IFS(E114&lt;&gt;0,M114*COS($B$7),M114=M113,N113,E114=0,M114*COS($B$7))</f>
        <v>0.21017682708100721</v>
      </c>
      <c r="O114" s="9"/>
    </row>
    <row r="115" spans="4:15" x14ac:dyDescent="0.2">
      <c r="D115" s="15">
        <f>D114+'Control Panel'!$B$28</f>
        <v>1.1299999999999987E-2</v>
      </c>
      <c r="E115" s="16">
        <f t="shared" si="7"/>
        <v>0</v>
      </c>
      <c r="F115" s="62">
        <f t="shared" si="8"/>
        <v>7.3999999999999996E-2</v>
      </c>
      <c r="G115" s="121">
        <f t="shared" si="9"/>
        <v>101300</v>
      </c>
      <c r="H115" s="62">
        <f t="shared" si="10"/>
        <v>0</v>
      </c>
      <c r="I115" s="62">
        <f t="shared" si="11"/>
        <v>0</v>
      </c>
      <c r="J115" s="62">
        <f t="shared" si="12"/>
        <v>0</v>
      </c>
      <c r="K115" s="62">
        <f t="shared" si="13"/>
        <v>3620.2031304604038</v>
      </c>
      <c r="L115" s="16" cm="1">
        <f t="array" ref="L115">_xlfn.IFS(E115&lt;&gt;0,L114+K115*$B$24,E115=E114,L114,E115=0,L114+K114*$B$24)</f>
        <v>34.915294926846556</v>
      </c>
      <c r="M115" s="17" cm="1">
        <f t="array" ref="M115">_xlfn.IFS(L115&lt;&gt;L114,M114+L115*$B$24+0.5*K115*$B$24^2,L115=L114,M114,E115=0,M114+L115*$B$24+0.5*K115*$B$24^2)</f>
        <v>0.29723491935450519</v>
      </c>
      <c r="N115" s="17" cm="1">
        <f t="array" ref="N115">_xlfn.IFS(E115&lt;&gt;0,M115*COS($B$7),M115=M114,N114,E115=0,M115*COS($B$7))</f>
        <v>0.21017682708100721</v>
      </c>
      <c r="O115" s="9"/>
    </row>
    <row r="116" spans="4:15" x14ac:dyDescent="0.2">
      <c r="D116" s="15">
        <f>D115+'Control Panel'!$B$28</f>
        <v>1.1399999999999987E-2</v>
      </c>
      <c r="E116" s="16">
        <f t="shared" si="7"/>
        <v>0</v>
      </c>
      <c r="F116" s="62">
        <f t="shared" si="8"/>
        <v>7.3999999999999996E-2</v>
      </c>
      <c r="G116" s="121">
        <f t="shared" si="9"/>
        <v>101300</v>
      </c>
      <c r="H116" s="62">
        <f t="shared" si="10"/>
        <v>0</v>
      </c>
      <c r="I116" s="62">
        <f t="shared" si="11"/>
        <v>0</v>
      </c>
      <c r="J116" s="62">
        <f t="shared" si="12"/>
        <v>0</v>
      </c>
      <c r="K116" s="62">
        <f t="shared" si="13"/>
        <v>3620.2031304604038</v>
      </c>
      <c r="L116" s="16" cm="1">
        <f t="array" ref="L116">_xlfn.IFS(E116&lt;&gt;0,L115+K116*$B$24,E116=E115,L115,E116=0,L115+K115*$B$24)</f>
        <v>34.915294926846556</v>
      </c>
      <c r="M116" s="17" cm="1">
        <f t="array" ref="M116">_xlfn.IFS(L116&lt;&gt;L115,M115+L116*$B$24+0.5*K116*$B$24^2,L116=L115,M115,E116=0,M115+L116*$B$24+0.5*K116*$B$24^2)</f>
        <v>0.29723491935450519</v>
      </c>
      <c r="N116" s="17" cm="1">
        <f t="array" ref="N116">_xlfn.IFS(E116&lt;&gt;0,M116*COS($B$7),M116=M115,N115,E116=0,M116*COS($B$7))</f>
        <v>0.21017682708100721</v>
      </c>
      <c r="O116" s="9"/>
    </row>
    <row r="117" spans="4:15" x14ac:dyDescent="0.2">
      <c r="D117" s="15">
        <f>D116+'Control Panel'!$B$28</f>
        <v>1.1499999999999986E-2</v>
      </c>
      <c r="E117" s="16">
        <f t="shared" si="7"/>
        <v>0</v>
      </c>
      <c r="F117" s="62">
        <f t="shared" si="8"/>
        <v>7.3999999999999996E-2</v>
      </c>
      <c r="G117" s="121">
        <f t="shared" si="9"/>
        <v>101300</v>
      </c>
      <c r="H117" s="62">
        <f t="shared" si="10"/>
        <v>0</v>
      </c>
      <c r="I117" s="62">
        <f t="shared" si="11"/>
        <v>0</v>
      </c>
      <c r="J117" s="62">
        <f t="shared" si="12"/>
        <v>0</v>
      </c>
      <c r="K117" s="62">
        <f t="shared" si="13"/>
        <v>3620.2031304604038</v>
      </c>
      <c r="L117" s="16" cm="1">
        <f t="array" ref="L117">_xlfn.IFS(E117&lt;&gt;0,L116+K117*$B$24,E117=E116,L116,E117=0,L116+K116*$B$24)</f>
        <v>34.915294926846556</v>
      </c>
      <c r="M117" s="17" cm="1">
        <f t="array" ref="M117">_xlfn.IFS(L117&lt;&gt;L116,M116+L117*$B$24+0.5*K117*$B$24^2,L117=L116,M116,E117=0,M116+L117*$B$24+0.5*K117*$B$24^2)</f>
        <v>0.29723491935450519</v>
      </c>
      <c r="N117" s="17" cm="1">
        <f t="array" ref="N117">_xlfn.IFS(E117&lt;&gt;0,M117*COS($B$7),M117=M116,N116,E117=0,M117*COS($B$7))</f>
        <v>0.21017682708100721</v>
      </c>
      <c r="O117" s="9"/>
    </row>
    <row r="118" spans="4:15" x14ac:dyDescent="0.2">
      <c r="D118" s="15">
        <f>D117+'Control Panel'!$B$28</f>
        <v>1.1599999999999985E-2</v>
      </c>
      <c r="E118" s="16">
        <f t="shared" si="7"/>
        <v>0</v>
      </c>
      <c r="F118" s="62">
        <f t="shared" si="8"/>
        <v>7.3999999999999996E-2</v>
      </c>
      <c r="G118" s="121">
        <f t="shared" si="9"/>
        <v>101300</v>
      </c>
      <c r="H118" s="62">
        <f t="shared" si="10"/>
        <v>0</v>
      </c>
      <c r="I118" s="62">
        <f t="shared" si="11"/>
        <v>0</v>
      </c>
      <c r="J118" s="62">
        <f t="shared" si="12"/>
        <v>0</v>
      </c>
      <c r="K118" s="62">
        <f t="shared" si="13"/>
        <v>3620.2031304604038</v>
      </c>
      <c r="L118" s="16" cm="1">
        <f t="array" ref="L118">_xlfn.IFS(E118&lt;&gt;0,L117+K118*$B$24,E118=E117,L117,E118=0,L117+K117*$B$24)</f>
        <v>34.915294926846556</v>
      </c>
      <c r="M118" s="17" cm="1">
        <f t="array" ref="M118">_xlfn.IFS(L118&lt;&gt;L117,M117+L118*$B$24+0.5*K118*$B$24^2,L118=L117,M117,E118=0,M117+L118*$B$24+0.5*K118*$B$24^2)</f>
        <v>0.29723491935450519</v>
      </c>
      <c r="N118" s="17" cm="1">
        <f t="array" ref="N118">_xlfn.IFS(E118&lt;&gt;0,M118*COS($B$7),M118=M117,N117,E118=0,M118*COS($B$7))</f>
        <v>0.21017682708100721</v>
      </c>
      <c r="O118" s="9"/>
    </row>
    <row r="119" spans="4:15" x14ac:dyDescent="0.2">
      <c r="D119" s="15">
        <f>D118+'Control Panel'!$B$28</f>
        <v>1.1699999999999985E-2</v>
      </c>
      <c r="E119" s="16">
        <f t="shared" si="7"/>
        <v>0</v>
      </c>
      <c r="F119" s="62">
        <f t="shared" si="8"/>
        <v>7.3999999999999996E-2</v>
      </c>
      <c r="G119" s="121">
        <f t="shared" si="9"/>
        <v>101300</v>
      </c>
      <c r="H119" s="62">
        <f t="shared" si="10"/>
        <v>0</v>
      </c>
      <c r="I119" s="62">
        <f t="shared" si="11"/>
        <v>0</v>
      </c>
      <c r="J119" s="62">
        <f t="shared" si="12"/>
        <v>0</v>
      </c>
      <c r="K119" s="62">
        <f t="shared" si="13"/>
        <v>3620.2031304604038</v>
      </c>
      <c r="L119" s="16" cm="1">
        <f t="array" ref="L119">_xlfn.IFS(E119&lt;&gt;0,L118+K119*$B$24,E119=E118,L118,E119=0,L118+K118*$B$24)</f>
        <v>34.915294926846556</v>
      </c>
      <c r="M119" s="17" cm="1">
        <f t="array" ref="M119">_xlfn.IFS(L119&lt;&gt;L118,M118+L119*$B$24+0.5*K119*$B$24^2,L119=L118,M118,E119=0,M118+L119*$B$24+0.5*K119*$B$24^2)</f>
        <v>0.29723491935450519</v>
      </c>
      <c r="N119" s="17" cm="1">
        <f t="array" ref="N119">_xlfn.IFS(E119&lt;&gt;0,M119*COS($B$7),M119=M118,N118,E119=0,M119*COS($B$7))</f>
        <v>0.21017682708100721</v>
      </c>
      <c r="O119" s="9"/>
    </row>
    <row r="120" spans="4:15" x14ac:dyDescent="0.2">
      <c r="D120" s="15">
        <f>D119+'Control Panel'!$B$28</f>
        <v>1.1799999999999984E-2</v>
      </c>
      <c r="E120" s="16">
        <f t="shared" si="7"/>
        <v>0</v>
      </c>
      <c r="F120" s="62">
        <f t="shared" si="8"/>
        <v>7.3999999999999996E-2</v>
      </c>
      <c r="G120" s="121">
        <f t="shared" si="9"/>
        <v>101300</v>
      </c>
      <c r="H120" s="62">
        <f t="shared" si="10"/>
        <v>0</v>
      </c>
      <c r="I120" s="62">
        <f t="shared" si="11"/>
        <v>0</v>
      </c>
      <c r="J120" s="62">
        <f t="shared" si="12"/>
        <v>0</v>
      </c>
      <c r="K120" s="62">
        <f t="shared" si="13"/>
        <v>3620.2031304604038</v>
      </c>
      <c r="L120" s="16" cm="1">
        <f t="array" ref="L120">_xlfn.IFS(E120&lt;&gt;0,L119+K120*$B$24,E120=E119,L119,E120=0,L119+K119*$B$24)</f>
        <v>34.915294926846556</v>
      </c>
      <c r="M120" s="17" cm="1">
        <f t="array" ref="M120">_xlfn.IFS(L120&lt;&gt;L119,M119+L120*$B$24+0.5*K120*$B$24^2,L120=L119,M119,E120=0,M119+L120*$B$24+0.5*K120*$B$24^2)</f>
        <v>0.29723491935450519</v>
      </c>
      <c r="N120" s="17" cm="1">
        <f t="array" ref="N120">_xlfn.IFS(E120&lt;&gt;0,M120*COS($B$7),M120=M119,N119,E120=0,M120*COS($B$7))</f>
        <v>0.21017682708100721</v>
      </c>
      <c r="O120" s="9"/>
    </row>
    <row r="121" spans="4:15" x14ac:dyDescent="0.2">
      <c r="D121" s="15">
        <f>D120+'Control Panel'!$B$28</f>
        <v>1.1899999999999984E-2</v>
      </c>
      <c r="E121" s="16">
        <f t="shared" si="7"/>
        <v>0</v>
      </c>
      <c r="F121" s="62">
        <f t="shared" si="8"/>
        <v>7.3999999999999996E-2</v>
      </c>
      <c r="G121" s="121">
        <f t="shared" si="9"/>
        <v>101300</v>
      </c>
      <c r="H121" s="62">
        <f t="shared" si="10"/>
        <v>0</v>
      </c>
      <c r="I121" s="62">
        <f t="shared" si="11"/>
        <v>0</v>
      </c>
      <c r="J121" s="62">
        <f t="shared" si="12"/>
        <v>0</v>
      </c>
      <c r="K121" s="62">
        <f t="shared" si="13"/>
        <v>3620.2031304604038</v>
      </c>
      <c r="L121" s="16" cm="1">
        <f t="array" ref="L121">_xlfn.IFS(E121&lt;&gt;0,L120+K121*$B$24,E121=E120,L120,E121=0,L120+K120*$B$24)</f>
        <v>34.915294926846556</v>
      </c>
      <c r="M121" s="17" cm="1">
        <f t="array" ref="M121">_xlfn.IFS(L121&lt;&gt;L120,M120+L121*$B$24+0.5*K121*$B$24^2,L121=L120,M120,E121=0,M120+L121*$B$24+0.5*K121*$B$24^2)</f>
        <v>0.29723491935450519</v>
      </c>
      <c r="N121" s="17" cm="1">
        <f t="array" ref="N121">_xlfn.IFS(E121&lt;&gt;0,M121*COS($B$7),M121=M120,N120,E121=0,M121*COS($B$7))</f>
        <v>0.21017682708100721</v>
      </c>
      <c r="O121" s="9"/>
    </row>
    <row r="122" spans="4:15" x14ac:dyDescent="0.2">
      <c r="D122" s="15">
        <f>D121+'Control Panel'!$B$28</f>
        <v>1.1999999999999983E-2</v>
      </c>
      <c r="E122" s="16">
        <f t="shared" si="7"/>
        <v>0</v>
      </c>
      <c r="F122" s="62">
        <f t="shared" si="8"/>
        <v>7.3999999999999996E-2</v>
      </c>
      <c r="G122" s="121">
        <f t="shared" si="9"/>
        <v>101300</v>
      </c>
      <c r="H122" s="62">
        <f t="shared" si="10"/>
        <v>0</v>
      </c>
      <c r="I122" s="62">
        <f t="shared" si="11"/>
        <v>0</v>
      </c>
      <c r="J122" s="62">
        <f t="shared" si="12"/>
        <v>0</v>
      </c>
      <c r="K122" s="62">
        <f t="shared" si="13"/>
        <v>3620.2031304604038</v>
      </c>
      <c r="L122" s="16" cm="1">
        <f t="array" ref="L122">_xlfn.IFS(E122&lt;&gt;0,L121+K122*$B$24,E122=E121,L121,E122=0,L121+K121*$B$24)</f>
        <v>34.915294926846556</v>
      </c>
      <c r="M122" s="17" cm="1">
        <f t="array" ref="M122">_xlfn.IFS(L122&lt;&gt;L121,M121+L122*$B$24+0.5*K122*$B$24^2,L122=L121,M121,E122=0,M121+L122*$B$24+0.5*K122*$B$24^2)</f>
        <v>0.29723491935450519</v>
      </c>
      <c r="N122" s="17" cm="1">
        <f t="array" ref="N122">_xlfn.IFS(E122&lt;&gt;0,M122*COS($B$7),M122=M121,N121,E122=0,M122*COS($B$7))</f>
        <v>0.21017682708100721</v>
      </c>
      <c r="O122" s="9"/>
    </row>
    <row r="123" spans="4:15" x14ac:dyDescent="0.2">
      <c r="D123" s="15">
        <f>D122+'Control Panel'!$B$28</f>
        <v>1.2099999999999982E-2</v>
      </c>
      <c r="E123" s="16">
        <f t="shared" si="7"/>
        <v>0</v>
      </c>
      <c r="F123" s="62">
        <f t="shared" si="8"/>
        <v>7.3999999999999996E-2</v>
      </c>
      <c r="G123" s="121">
        <f t="shared" si="9"/>
        <v>101300</v>
      </c>
      <c r="H123" s="62">
        <f t="shared" si="10"/>
        <v>0</v>
      </c>
      <c r="I123" s="62">
        <f t="shared" si="11"/>
        <v>0</v>
      </c>
      <c r="J123" s="62">
        <f t="shared" si="12"/>
        <v>0</v>
      </c>
      <c r="K123" s="62">
        <f t="shared" si="13"/>
        <v>3620.2031304604038</v>
      </c>
      <c r="L123" s="16" cm="1">
        <f t="array" ref="L123">_xlfn.IFS(E123&lt;&gt;0,L122+K123*$B$24,E123=E122,L122,E123=0,L122+K122*$B$24)</f>
        <v>34.915294926846556</v>
      </c>
      <c r="M123" s="17" cm="1">
        <f t="array" ref="M123">_xlfn.IFS(L123&lt;&gt;L122,M122+L123*$B$24+0.5*K123*$B$24^2,L123=L122,M122,E123=0,M122+L123*$B$24+0.5*K123*$B$24^2)</f>
        <v>0.29723491935450519</v>
      </c>
      <c r="N123" s="17" cm="1">
        <f t="array" ref="N123">_xlfn.IFS(E123&lt;&gt;0,M123*COS($B$7),M123=M122,N122,E123=0,M123*COS($B$7))</f>
        <v>0.21017682708100721</v>
      </c>
      <c r="O123" s="9"/>
    </row>
    <row r="124" spans="4:15" x14ac:dyDescent="0.2">
      <c r="D124" s="15">
        <f>D123+'Control Panel'!$B$28</f>
        <v>1.2199999999999982E-2</v>
      </c>
      <c r="E124" s="16">
        <f t="shared" si="7"/>
        <v>0</v>
      </c>
      <c r="F124" s="62">
        <f t="shared" si="8"/>
        <v>7.3999999999999996E-2</v>
      </c>
      <c r="G124" s="121">
        <f t="shared" si="9"/>
        <v>101300</v>
      </c>
      <c r="H124" s="62">
        <f t="shared" si="10"/>
        <v>0</v>
      </c>
      <c r="I124" s="62">
        <f t="shared" si="11"/>
        <v>0</v>
      </c>
      <c r="J124" s="62">
        <f t="shared" si="12"/>
        <v>0</v>
      </c>
      <c r="K124" s="62">
        <f t="shared" si="13"/>
        <v>3620.2031304604038</v>
      </c>
      <c r="L124" s="16" cm="1">
        <f t="array" ref="L124">_xlfn.IFS(E124&lt;&gt;0,L123+K124*$B$24,E124=E123,L123,E124=0,L123+K123*$B$24)</f>
        <v>34.915294926846556</v>
      </c>
      <c r="M124" s="17" cm="1">
        <f t="array" ref="M124">_xlfn.IFS(L124&lt;&gt;L123,M123+L124*$B$24+0.5*K124*$B$24^2,L124=L123,M123,E124=0,M123+L124*$B$24+0.5*K124*$B$24^2)</f>
        <v>0.29723491935450519</v>
      </c>
      <c r="N124" s="17" cm="1">
        <f t="array" ref="N124">_xlfn.IFS(E124&lt;&gt;0,M124*COS($B$7),M124=M123,N123,E124=0,M124*COS($B$7))</f>
        <v>0.21017682708100721</v>
      </c>
      <c r="O124" s="9"/>
    </row>
    <row r="125" spans="4:15" x14ac:dyDescent="0.2">
      <c r="D125" s="15">
        <f>D124+'Control Panel'!$B$28</f>
        <v>1.2299999999999981E-2</v>
      </c>
      <c r="E125" s="16">
        <f t="shared" si="7"/>
        <v>0</v>
      </c>
      <c r="F125" s="62">
        <f t="shared" si="8"/>
        <v>7.3999999999999996E-2</v>
      </c>
      <c r="G125" s="121">
        <f t="shared" si="9"/>
        <v>101300</v>
      </c>
      <c r="H125" s="62">
        <f t="shared" si="10"/>
        <v>0</v>
      </c>
      <c r="I125" s="62">
        <f t="shared" si="11"/>
        <v>0</v>
      </c>
      <c r="J125" s="62">
        <f t="shared" si="12"/>
        <v>0</v>
      </c>
      <c r="K125" s="62">
        <f t="shared" si="13"/>
        <v>3620.2031304604038</v>
      </c>
      <c r="L125" s="16" cm="1">
        <f t="array" ref="L125">_xlfn.IFS(E125&lt;&gt;0,L124+K125*$B$24,E125=E124,L124,E125=0,L124+K124*$B$24)</f>
        <v>34.915294926846556</v>
      </c>
      <c r="M125" s="17" cm="1">
        <f t="array" ref="M125">_xlfn.IFS(L125&lt;&gt;L124,M124+L125*$B$24+0.5*K125*$B$24^2,L125=L124,M124,E125=0,M124+L125*$B$24+0.5*K125*$B$24^2)</f>
        <v>0.29723491935450519</v>
      </c>
      <c r="N125" s="17" cm="1">
        <f t="array" ref="N125">_xlfn.IFS(E125&lt;&gt;0,M125*COS($B$7),M125=M124,N124,E125=0,M125*COS($B$7))</f>
        <v>0.21017682708100721</v>
      </c>
      <c r="O125" s="9"/>
    </row>
    <row r="126" spans="4:15" x14ac:dyDescent="0.2">
      <c r="D126" s="15">
        <f>D125+'Control Panel'!$B$28</f>
        <v>1.239999999999998E-2</v>
      </c>
      <c r="E126" s="16">
        <f t="shared" si="7"/>
        <v>0</v>
      </c>
      <c r="F126" s="62">
        <f t="shared" si="8"/>
        <v>7.3999999999999996E-2</v>
      </c>
      <c r="G126" s="121">
        <f t="shared" si="9"/>
        <v>101300</v>
      </c>
      <c r="H126" s="62">
        <f t="shared" si="10"/>
        <v>0</v>
      </c>
      <c r="I126" s="62">
        <f t="shared" si="11"/>
        <v>0</v>
      </c>
      <c r="J126" s="62">
        <f t="shared" si="12"/>
        <v>0</v>
      </c>
      <c r="K126" s="62">
        <f t="shared" si="13"/>
        <v>3620.2031304604038</v>
      </c>
      <c r="L126" s="16" cm="1">
        <f t="array" ref="L126">_xlfn.IFS(E126&lt;&gt;0,L125+K126*$B$24,E126=E125,L125,E126=0,L125+K125*$B$24)</f>
        <v>34.915294926846556</v>
      </c>
      <c r="M126" s="17" cm="1">
        <f t="array" ref="M126">_xlfn.IFS(L126&lt;&gt;L125,M125+L126*$B$24+0.5*K126*$B$24^2,L126=L125,M125,E126=0,M125+L126*$B$24+0.5*K126*$B$24^2)</f>
        <v>0.29723491935450519</v>
      </c>
      <c r="N126" s="17" cm="1">
        <f t="array" ref="N126">_xlfn.IFS(E126&lt;&gt;0,M126*COS($B$7),M126=M125,N125,E126=0,M126*COS($B$7))</f>
        <v>0.21017682708100721</v>
      </c>
      <c r="O126" s="9"/>
    </row>
    <row r="127" spans="4:15" x14ac:dyDescent="0.2">
      <c r="D127" s="15">
        <f>D126+'Control Panel'!$B$28</f>
        <v>1.249999999999998E-2</v>
      </c>
      <c r="E127" s="16">
        <f t="shared" si="7"/>
        <v>0</v>
      </c>
      <c r="F127" s="62">
        <f t="shared" si="8"/>
        <v>7.3999999999999996E-2</v>
      </c>
      <c r="G127" s="121">
        <f t="shared" si="9"/>
        <v>101300</v>
      </c>
      <c r="H127" s="62">
        <f t="shared" si="10"/>
        <v>0</v>
      </c>
      <c r="I127" s="62">
        <f t="shared" si="11"/>
        <v>0</v>
      </c>
      <c r="J127" s="62">
        <f t="shared" si="12"/>
        <v>0</v>
      </c>
      <c r="K127" s="62">
        <f t="shared" si="13"/>
        <v>3620.2031304604038</v>
      </c>
      <c r="L127" s="16" cm="1">
        <f t="array" ref="L127">_xlfn.IFS(E127&lt;&gt;0,L126+K127*$B$24,E127=E126,L126,E127=0,L126+K126*$B$24)</f>
        <v>34.915294926846556</v>
      </c>
      <c r="M127" s="17" cm="1">
        <f t="array" ref="M127">_xlfn.IFS(L127&lt;&gt;L126,M126+L127*$B$24+0.5*K127*$B$24^2,L127=L126,M126,E127=0,M126+L127*$B$24+0.5*K127*$B$24^2)</f>
        <v>0.29723491935450519</v>
      </c>
      <c r="N127" s="17" cm="1">
        <f t="array" ref="N127">_xlfn.IFS(E127&lt;&gt;0,M127*COS($B$7),M127=M126,N126,E127=0,M127*COS($B$7))</f>
        <v>0.21017682708100721</v>
      </c>
      <c r="O127" s="9"/>
    </row>
    <row r="128" spans="4:15" x14ac:dyDescent="0.2">
      <c r="D128" s="15">
        <f>D127+'Control Panel'!$B$28</f>
        <v>1.2599999999999979E-2</v>
      </c>
      <c r="E128" s="16">
        <f t="shared" si="7"/>
        <v>0</v>
      </c>
      <c r="F128" s="62">
        <f t="shared" si="8"/>
        <v>7.3999999999999996E-2</v>
      </c>
      <c r="G128" s="121">
        <f t="shared" si="9"/>
        <v>101300</v>
      </c>
      <c r="H128" s="62">
        <f t="shared" si="10"/>
        <v>0</v>
      </c>
      <c r="I128" s="62">
        <f t="shared" si="11"/>
        <v>0</v>
      </c>
      <c r="J128" s="62">
        <f t="shared" si="12"/>
        <v>0</v>
      </c>
      <c r="K128" s="62">
        <f t="shared" si="13"/>
        <v>3620.2031304604038</v>
      </c>
      <c r="L128" s="16" cm="1">
        <f t="array" ref="L128">_xlfn.IFS(E128&lt;&gt;0,L127+K128*$B$24,E128=E127,L127,E128=0,L127+K127*$B$24)</f>
        <v>34.915294926846556</v>
      </c>
      <c r="M128" s="17" cm="1">
        <f t="array" ref="M128">_xlfn.IFS(L128&lt;&gt;L127,M127+L128*$B$24+0.5*K128*$B$24^2,L128=L127,M127,E128=0,M127+L128*$B$24+0.5*K128*$B$24^2)</f>
        <v>0.29723491935450519</v>
      </c>
      <c r="N128" s="17" cm="1">
        <f t="array" ref="N128">_xlfn.IFS(E128&lt;&gt;0,M128*COS($B$7),M128=M127,N127,E128=0,M128*COS($B$7))</f>
        <v>0.21017682708100721</v>
      </c>
      <c r="O128" s="9"/>
    </row>
    <row r="129" spans="4:15" x14ac:dyDescent="0.2">
      <c r="D129" s="15">
        <f>D128+'Control Panel'!$B$28</f>
        <v>1.2699999999999979E-2</v>
      </c>
      <c r="E129" s="16">
        <f t="shared" si="7"/>
        <v>0</v>
      </c>
      <c r="F129" s="62">
        <f t="shared" si="8"/>
        <v>7.3999999999999996E-2</v>
      </c>
      <c r="G129" s="121">
        <f t="shared" si="9"/>
        <v>101300</v>
      </c>
      <c r="H129" s="62">
        <f t="shared" si="10"/>
        <v>0</v>
      </c>
      <c r="I129" s="62">
        <f t="shared" si="11"/>
        <v>0</v>
      </c>
      <c r="J129" s="62">
        <f t="shared" si="12"/>
        <v>0</v>
      </c>
      <c r="K129" s="62">
        <f t="shared" si="13"/>
        <v>3620.2031304604038</v>
      </c>
      <c r="L129" s="16" cm="1">
        <f t="array" ref="L129">_xlfn.IFS(E129&lt;&gt;0,L128+K129*$B$24,E129=E128,L128,E129=0,L128+K128*$B$24)</f>
        <v>34.915294926846556</v>
      </c>
      <c r="M129" s="17" cm="1">
        <f t="array" ref="M129">_xlfn.IFS(L129&lt;&gt;L128,M128+L129*$B$24+0.5*K129*$B$24^2,L129=L128,M128,E129=0,M128+L129*$B$24+0.5*K129*$B$24^2)</f>
        <v>0.29723491935450519</v>
      </c>
      <c r="N129" s="17" cm="1">
        <f t="array" ref="N129">_xlfn.IFS(E129&lt;&gt;0,M129*COS($B$7),M129=M128,N128,E129=0,M129*COS($B$7))</f>
        <v>0.21017682708100721</v>
      </c>
      <c r="O129" s="9"/>
    </row>
    <row r="130" spans="4:15" x14ac:dyDescent="0.2">
      <c r="D130" s="15">
        <f>D129+'Control Panel'!$B$28</f>
        <v>1.2799999999999978E-2</v>
      </c>
      <c r="E130" s="16">
        <f t="shared" si="7"/>
        <v>0</v>
      </c>
      <c r="F130" s="62">
        <f t="shared" si="8"/>
        <v>7.3999999999999996E-2</v>
      </c>
      <c r="G130" s="121">
        <f t="shared" si="9"/>
        <v>101300</v>
      </c>
      <c r="H130" s="62">
        <f t="shared" si="10"/>
        <v>0</v>
      </c>
      <c r="I130" s="62">
        <f t="shared" si="11"/>
        <v>0</v>
      </c>
      <c r="J130" s="62">
        <f t="shared" si="12"/>
        <v>0</v>
      </c>
      <c r="K130" s="62">
        <f t="shared" si="13"/>
        <v>3620.2031304604038</v>
      </c>
      <c r="L130" s="16" cm="1">
        <f t="array" ref="L130">_xlfn.IFS(E130&lt;&gt;0,L129+K130*$B$24,E130=E129,L129,E130=0,L129+K129*$B$24)</f>
        <v>34.915294926846556</v>
      </c>
      <c r="M130" s="17" cm="1">
        <f t="array" ref="M130">_xlfn.IFS(L130&lt;&gt;L129,M129+L130*$B$24+0.5*K130*$B$24^2,L130=L129,M129,E130=0,M129+L130*$B$24+0.5*K130*$B$24^2)</f>
        <v>0.29723491935450519</v>
      </c>
      <c r="N130" s="17" cm="1">
        <f t="array" ref="N130">_xlfn.IFS(E130&lt;&gt;0,M130*COS($B$7),M130=M129,N129,E130=0,M130*COS($B$7))</f>
        <v>0.21017682708100721</v>
      </c>
      <c r="O130" s="9"/>
    </row>
    <row r="131" spans="4:15" x14ac:dyDescent="0.2">
      <c r="D131" s="15">
        <f>D130+'Control Panel'!$B$28</f>
        <v>1.2899999999999977E-2</v>
      </c>
      <c r="E131" s="16">
        <f t="shared" si="7"/>
        <v>0</v>
      </c>
      <c r="F131" s="62">
        <f t="shared" si="8"/>
        <v>7.3999999999999996E-2</v>
      </c>
      <c r="G131" s="121">
        <f t="shared" si="9"/>
        <v>101300</v>
      </c>
      <c r="H131" s="62">
        <f t="shared" si="10"/>
        <v>0</v>
      </c>
      <c r="I131" s="62">
        <f t="shared" si="11"/>
        <v>0</v>
      </c>
      <c r="J131" s="62">
        <f t="shared" si="12"/>
        <v>0</v>
      </c>
      <c r="K131" s="62">
        <f t="shared" si="13"/>
        <v>3620.2031304604038</v>
      </c>
      <c r="L131" s="16" cm="1">
        <f t="array" ref="L131">_xlfn.IFS(E131&lt;&gt;0,L130+K131*$B$24,E131=E130,L130,E131=0,L130+K130*$B$24)</f>
        <v>34.915294926846556</v>
      </c>
      <c r="M131" s="17" cm="1">
        <f t="array" ref="M131">_xlfn.IFS(L131&lt;&gt;L130,M130+L131*$B$24+0.5*K131*$B$24^2,L131=L130,M130,E131=0,M130+L131*$B$24+0.5*K131*$B$24^2)</f>
        <v>0.29723491935450519</v>
      </c>
      <c r="N131" s="17" cm="1">
        <f t="array" ref="N131">_xlfn.IFS(E131&lt;&gt;0,M131*COS($B$7),M131=M130,N130,E131=0,M131*COS($B$7))</f>
        <v>0.21017682708100721</v>
      </c>
      <c r="O131" s="9"/>
    </row>
    <row r="132" spans="4:15" x14ac:dyDescent="0.2">
      <c r="D132" s="15">
        <f>D131+'Control Panel'!$B$28</f>
        <v>1.2999999999999977E-2</v>
      </c>
      <c r="E132" s="16">
        <f t="shared" ref="E132:E195" si="14">IF(E131&gt;J131*$B$24,E131-J131*$B$24,0)</f>
        <v>0</v>
      </c>
      <c r="F132" s="62">
        <f t="shared" ref="F132:F195" si="15">E132+$B$6</f>
        <v>7.3999999999999996E-2</v>
      </c>
      <c r="G132" s="121">
        <f t="shared" ref="G132:G195" si="16">IF(E132&lt;&gt;0,$B$10*($B$9/($B$9+($E$2/$B$21-E132/$B$21)))^$B$22,$B$20)</f>
        <v>101300</v>
      </c>
      <c r="H132" s="62">
        <f t="shared" ref="H132:H195" si="17">IF(E132&lt;&gt;0,H131-J131*$B$24/$B$21,0)</f>
        <v>0</v>
      </c>
      <c r="I132" s="62">
        <f t="shared" ref="I132:I195" si="18">IF(E132&lt;&gt;0,-SQRT(2*(G132-$B$20)/$B$21),0)</f>
        <v>0</v>
      </c>
      <c r="J132" s="62">
        <f t="shared" ref="J132:J195" si="19">IF(E132&lt;&gt;0,PI()*$B$23^2*$B$21*(-I132),0)</f>
        <v>0</v>
      </c>
      <c r="K132" s="62">
        <f t="shared" ref="K132:K195" si="20">IF(E132&lt;&gt;0,(-$B$19*L131^2-J132*I132)/F132,K131)</f>
        <v>3620.2031304604038</v>
      </c>
      <c r="L132" s="16" cm="1">
        <f t="array" ref="L132">_xlfn.IFS(E132&lt;&gt;0,L131+K132*$B$24,E132=E131,L131,E132=0,L131+K131*$B$24)</f>
        <v>34.915294926846556</v>
      </c>
      <c r="M132" s="17" cm="1">
        <f t="array" ref="M132">_xlfn.IFS(L132&lt;&gt;L131,M131+L132*$B$24+0.5*K132*$B$24^2,L132=L131,M131,E132=0,M131+L132*$B$24+0.5*K132*$B$24^2)</f>
        <v>0.29723491935450519</v>
      </c>
      <c r="N132" s="17" cm="1">
        <f t="array" ref="N132">_xlfn.IFS(E132&lt;&gt;0,M132*COS($B$7),M132=M131,N131,E132=0,M132*COS($B$7))</f>
        <v>0.21017682708100721</v>
      </c>
      <c r="O132" s="9"/>
    </row>
    <row r="133" spans="4:15" x14ac:dyDescent="0.2">
      <c r="D133" s="15">
        <f>D132+'Control Panel'!$B$28</f>
        <v>1.3099999999999976E-2</v>
      </c>
      <c r="E133" s="16">
        <f t="shared" si="14"/>
        <v>0</v>
      </c>
      <c r="F133" s="62">
        <f t="shared" si="15"/>
        <v>7.3999999999999996E-2</v>
      </c>
      <c r="G133" s="121">
        <f t="shared" si="16"/>
        <v>101300</v>
      </c>
      <c r="H133" s="62">
        <f t="shared" si="17"/>
        <v>0</v>
      </c>
      <c r="I133" s="62">
        <f t="shared" si="18"/>
        <v>0</v>
      </c>
      <c r="J133" s="62">
        <f t="shared" si="19"/>
        <v>0</v>
      </c>
      <c r="K133" s="62">
        <f t="shared" si="20"/>
        <v>3620.2031304604038</v>
      </c>
      <c r="L133" s="16" cm="1">
        <f t="array" ref="L133">_xlfn.IFS(E133&lt;&gt;0,L132+K133*$B$24,E133=E132,L132,E133=0,L132+K132*$B$24)</f>
        <v>34.915294926846556</v>
      </c>
      <c r="M133" s="17" cm="1">
        <f t="array" ref="M133">_xlfn.IFS(L133&lt;&gt;L132,M132+L133*$B$24+0.5*K133*$B$24^2,L133=L132,M132,E133=0,M132+L133*$B$24+0.5*K133*$B$24^2)</f>
        <v>0.29723491935450519</v>
      </c>
      <c r="N133" s="17" cm="1">
        <f t="array" ref="N133">_xlfn.IFS(E133&lt;&gt;0,M133*COS($B$7),M133=M132,N132,E133=0,M133*COS($B$7))</f>
        <v>0.21017682708100721</v>
      </c>
      <c r="O133" s="9"/>
    </row>
    <row r="134" spans="4:15" x14ac:dyDescent="0.2">
      <c r="D134" s="15">
        <f>D133+'Control Panel'!$B$28</f>
        <v>1.3199999999999976E-2</v>
      </c>
      <c r="E134" s="16">
        <f t="shared" si="14"/>
        <v>0</v>
      </c>
      <c r="F134" s="62">
        <f t="shared" si="15"/>
        <v>7.3999999999999996E-2</v>
      </c>
      <c r="G134" s="121">
        <f t="shared" si="16"/>
        <v>101300</v>
      </c>
      <c r="H134" s="62">
        <f t="shared" si="17"/>
        <v>0</v>
      </c>
      <c r="I134" s="62">
        <f t="shared" si="18"/>
        <v>0</v>
      </c>
      <c r="J134" s="62">
        <f t="shared" si="19"/>
        <v>0</v>
      </c>
      <c r="K134" s="62">
        <f t="shared" si="20"/>
        <v>3620.2031304604038</v>
      </c>
      <c r="L134" s="16" cm="1">
        <f t="array" ref="L134">_xlfn.IFS(E134&lt;&gt;0,L133+K134*$B$24,E134=E133,L133,E134=0,L133+K133*$B$24)</f>
        <v>34.915294926846556</v>
      </c>
      <c r="M134" s="17" cm="1">
        <f t="array" ref="M134">_xlfn.IFS(L134&lt;&gt;L133,M133+L134*$B$24+0.5*K134*$B$24^2,L134=L133,M133,E134=0,M133+L134*$B$24+0.5*K134*$B$24^2)</f>
        <v>0.29723491935450519</v>
      </c>
      <c r="N134" s="17" cm="1">
        <f t="array" ref="N134">_xlfn.IFS(E134&lt;&gt;0,M134*COS($B$7),M134=M133,N133,E134=0,M134*COS($B$7))</f>
        <v>0.21017682708100721</v>
      </c>
      <c r="O134" s="9"/>
    </row>
    <row r="135" spans="4:15" x14ac:dyDescent="0.2">
      <c r="D135" s="15">
        <f>D134+'Control Panel'!$B$28</f>
        <v>1.3299999999999975E-2</v>
      </c>
      <c r="E135" s="16">
        <f t="shared" si="14"/>
        <v>0</v>
      </c>
      <c r="F135" s="62">
        <f t="shared" si="15"/>
        <v>7.3999999999999996E-2</v>
      </c>
      <c r="G135" s="121">
        <f t="shared" si="16"/>
        <v>101300</v>
      </c>
      <c r="H135" s="62">
        <f t="shared" si="17"/>
        <v>0</v>
      </c>
      <c r="I135" s="62">
        <f t="shared" si="18"/>
        <v>0</v>
      </c>
      <c r="J135" s="62">
        <f t="shared" si="19"/>
        <v>0</v>
      </c>
      <c r="K135" s="62">
        <f t="shared" si="20"/>
        <v>3620.2031304604038</v>
      </c>
      <c r="L135" s="16" cm="1">
        <f t="array" ref="L135">_xlfn.IFS(E135&lt;&gt;0,L134+K135*$B$24,E135=E134,L134,E135=0,L134+K134*$B$24)</f>
        <v>34.915294926846556</v>
      </c>
      <c r="M135" s="17" cm="1">
        <f t="array" ref="M135">_xlfn.IFS(L135&lt;&gt;L134,M134+L135*$B$24+0.5*K135*$B$24^2,L135=L134,M134,E135=0,M134+L135*$B$24+0.5*K135*$B$24^2)</f>
        <v>0.29723491935450519</v>
      </c>
      <c r="N135" s="17" cm="1">
        <f t="array" ref="N135">_xlfn.IFS(E135&lt;&gt;0,M135*COS($B$7),M135=M134,N134,E135=0,M135*COS($B$7))</f>
        <v>0.21017682708100721</v>
      </c>
      <c r="O135" s="9"/>
    </row>
    <row r="136" spans="4:15" x14ac:dyDescent="0.2">
      <c r="D136" s="15">
        <f>D135+'Control Panel'!$B$28</f>
        <v>1.3399999999999974E-2</v>
      </c>
      <c r="E136" s="16">
        <f t="shared" si="14"/>
        <v>0</v>
      </c>
      <c r="F136" s="62">
        <f t="shared" si="15"/>
        <v>7.3999999999999996E-2</v>
      </c>
      <c r="G136" s="121">
        <f t="shared" si="16"/>
        <v>101300</v>
      </c>
      <c r="H136" s="62">
        <f t="shared" si="17"/>
        <v>0</v>
      </c>
      <c r="I136" s="62">
        <f t="shared" si="18"/>
        <v>0</v>
      </c>
      <c r="J136" s="62">
        <f t="shared" si="19"/>
        <v>0</v>
      </c>
      <c r="K136" s="62">
        <f t="shared" si="20"/>
        <v>3620.2031304604038</v>
      </c>
      <c r="L136" s="16" cm="1">
        <f t="array" ref="L136">_xlfn.IFS(E136&lt;&gt;0,L135+K136*$B$24,E136=E135,L135,E136=0,L135+K135*$B$24)</f>
        <v>34.915294926846556</v>
      </c>
      <c r="M136" s="17" cm="1">
        <f t="array" ref="M136">_xlfn.IFS(L136&lt;&gt;L135,M135+L136*$B$24+0.5*K136*$B$24^2,L136=L135,M135,E136=0,M135+L136*$B$24+0.5*K136*$B$24^2)</f>
        <v>0.29723491935450519</v>
      </c>
      <c r="N136" s="17" cm="1">
        <f t="array" ref="N136">_xlfn.IFS(E136&lt;&gt;0,M136*COS($B$7),M136=M135,N135,E136=0,M136*COS($B$7))</f>
        <v>0.21017682708100721</v>
      </c>
      <c r="O136" s="9"/>
    </row>
    <row r="137" spans="4:15" x14ac:dyDescent="0.2">
      <c r="D137" s="15">
        <f>D136+'Control Panel'!$B$28</f>
        <v>1.3499999999999974E-2</v>
      </c>
      <c r="E137" s="16">
        <f t="shared" si="14"/>
        <v>0</v>
      </c>
      <c r="F137" s="62">
        <f t="shared" si="15"/>
        <v>7.3999999999999996E-2</v>
      </c>
      <c r="G137" s="121">
        <f t="shared" si="16"/>
        <v>101300</v>
      </c>
      <c r="H137" s="62">
        <f t="shared" si="17"/>
        <v>0</v>
      </c>
      <c r="I137" s="62">
        <f t="shared" si="18"/>
        <v>0</v>
      </c>
      <c r="J137" s="62">
        <f t="shared" si="19"/>
        <v>0</v>
      </c>
      <c r="K137" s="62">
        <f t="shared" si="20"/>
        <v>3620.2031304604038</v>
      </c>
      <c r="L137" s="16" cm="1">
        <f t="array" ref="L137">_xlfn.IFS(E137&lt;&gt;0,L136+K137*$B$24,E137=E136,L136,E137=0,L136+K136*$B$24)</f>
        <v>34.915294926846556</v>
      </c>
      <c r="M137" s="17" cm="1">
        <f t="array" ref="M137">_xlfn.IFS(L137&lt;&gt;L136,M136+L137*$B$24+0.5*K137*$B$24^2,L137=L136,M136,E137=0,M136+L137*$B$24+0.5*K137*$B$24^2)</f>
        <v>0.29723491935450519</v>
      </c>
      <c r="N137" s="17" cm="1">
        <f t="array" ref="N137">_xlfn.IFS(E137&lt;&gt;0,M137*COS($B$7),M137=M136,N136,E137=0,M137*COS($B$7))</f>
        <v>0.21017682708100721</v>
      </c>
      <c r="O137" s="9"/>
    </row>
    <row r="138" spans="4:15" x14ac:dyDescent="0.2">
      <c r="D138" s="15">
        <f>D137+'Control Panel'!$B$28</f>
        <v>1.3599999999999973E-2</v>
      </c>
      <c r="E138" s="16">
        <f t="shared" si="14"/>
        <v>0</v>
      </c>
      <c r="F138" s="62">
        <f t="shared" si="15"/>
        <v>7.3999999999999996E-2</v>
      </c>
      <c r="G138" s="121">
        <f t="shared" si="16"/>
        <v>101300</v>
      </c>
      <c r="H138" s="62">
        <f t="shared" si="17"/>
        <v>0</v>
      </c>
      <c r="I138" s="62">
        <f t="shared" si="18"/>
        <v>0</v>
      </c>
      <c r="J138" s="62">
        <f t="shared" si="19"/>
        <v>0</v>
      </c>
      <c r="K138" s="62">
        <f t="shared" si="20"/>
        <v>3620.2031304604038</v>
      </c>
      <c r="L138" s="16" cm="1">
        <f t="array" ref="L138">_xlfn.IFS(E138&lt;&gt;0,L137+K138*$B$24,E138=E137,L137,E138=0,L137+K137*$B$24)</f>
        <v>34.915294926846556</v>
      </c>
      <c r="M138" s="17" cm="1">
        <f t="array" ref="M138">_xlfn.IFS(L138&lt;&gt;L137,M137+L138*$B$24+0.5*K138*$B$24^2,L138=L137,M137,E138=0,M137+L138*$B$24+0.5*K138*$B$24^2)</f>
        <v>0.29723491935450519</v>
      </c>
      <c r="N138" s="17" cm="1">
        <f t="array" ref="N138">_xlfn.IFS(E138&lt;&gt;0,M138*COS($B$7),M138=M137,N137,E138=0,M138*COS($B$7))</f>
        <v>0.21017682708100721</v>
      </c>
      <c r="O138" s="9"/>
    </row>
    <row r="139" spans="4:15" x14ac:dyDescent="0.2">
      <c r="D139" s="15">
        <f>D138+'Control Panel'!$B$28</f>
        <v>1.3699999999999973E-2</v>
      </c>
      <c r="E139" s="16">
        <f t="shared" si="14"/>
        <v>0</v>
      </c>
      <c r="F139" s="62">
        <f t="shared" si="15"/>
        <v>7.3999999999999996E-2</v>
      </c>
      <c r="G139" s="121">
        <f t="shared" si="16"/>
        <v>101300</v>
      </c>
      <c r="H139" s="62">
        <f t="shared" si="17"/>
        <v>0</v>
      </c>
      <c r="I139" s="62">
        <f t="shared" si="18"/>
        <v>0</v>
      </c>
      <c r="J139" s="62">
        <f t="shared" si="19"/>
        <v>0</v>
      </c>
      <c r="K139" s="62">
        <f t="shared" si="20"/>
        <v>3620.2031304604038</v>
      </c>
      <c r="L139" s="16" cm="1">
        <f t="array" ref="L139">_xlfn.IFS(E139&lt;&gt;0,L138+K139*$B$24,E139=E138,L138,E139=0,L138+K138*$B$24)</f>
        <v>34.915294926846556</v>
      </c>
      <c r="M139" s="17" cm="1">
        <f t="array" ref="M139">_xlfn.IFS(L139&lt;&gt;L138,M138+L139*$B$24+0.5*K139*$B$24^2,L139=L138,M138,E139=0,M138+L139*$B$24+0.5*K139*$B$24^2)</f>
        <v>0.29723491935450519</v>
      </c>
      <c r="N139" s="17" cm="1">
        <f t="array" ref="N139">_xlfn.IFS(E139&lt;&gt;0,M139*COS($B$7),M139=M138,N138,E139=0,M139*COS($B$7))</f>
        <v>0.21017682708100721</v>
      </c>
      <c r="O139" s="9"/>
    </row>
    <row r="140" spans="4:15" x14ac:dyDescent="0.2">
      <c r="D140" s="15">
        <f>D139+'Control Panel'!$B$28</f>
        <v>1.3799999999999972E-2</v>
      </c>
      <c r="E140" s="16">
        <f t="shared" si="14"/>
        <v>0</v>
      </c>
      <c r="F140" s="62">
        <f t="shared" si="15"/>
        <v>7.3999999999999996E-2</v>
      </c>
      <c r="G140" s="121">
        <f t="shared" si="16"/>
        <v>101300</v>
      </c>
      <c r="H140" s="62">
        <f t="shared" si="17"/>
        <v>0</v>
      </c>
      <c r="I140" s="62">
        <f t="shared" si="18"/>
        <v>0</v>
      </c>
      <c r="J140" s="62">
        <f t="shared" si="19"/>
        <v>0</v>
      </c>
      <c r="K140" s="62">
        <f t="shared" si="20"/>
        <v>3620.2031304604038</v>
      </c>
      <c r="L140" s="16" cm="1">
        <f t="array" ref="L140">_xlfn.IFS(E140&lt;&gt;0,L139+K140*$B$24,E140=E139,L139,E140=0,L139+K139*$B$24)</f>
        <v>34.915294926846556</v>
      </c>
      <c r="M140" s="17" cm="1">
        <f t="array" ref="M140">_xlfn.IFS(L140&lt;&gt;L139,M139+L140*$B$24+0.5*K140*$B$24^2,L140=L139,M139,E140=0,M139+L140*$B$24+0.5*K140*$B$24^2)</f>
        <v>0.29723491935450519</v>
      </c>
      <c r="N140" s="17" cm="1">
        <f t="array" ref="N140">_xlfn.IFS(E140&lt;&gt;0,M140*COS($B$7),M140=M139,N139,E140=0,M140*COS($B$7))</f>
        <v>0.21017682708100721</v>
      </c>
      <c r="O140" s="9"/>
    </row>
    <row r="141" spans="4:15" x14ac:dyDescent="0.2">
      <c r="D141" s="15">
        <f>D140+'Control Panel'!$B$28</f>
        <v>1.3899999999999971E-2</v>
      </c>
      <c r="E141" s="16">
        <f t="shared" si="14"/>
        <v>0</v>
      </c>
      <c r="F141" s="62">
        <f t="shared" si="15"/>
        <v>7.3999999999999996E-2</v>
      </c>
      <c r="G141" s="121">
        <f t="shared" si="16"/>
        <v>101300</v>
      </c>
      <c r="H141" s="62">
        <f t="shared" si="17"/>
        <v>0</v>
      </c>
      <c r="I141" s="62">
        <f t="shared" si="18"/>
        <v>0</v>
      </c>
      <c r="J141" s="62">
        <f t="shared" si="19"/>
        <v>0</v>
      </c>
      <c r="K141" s="62">
        <f t="shared" si="20"/>
        <v>3620.2031304604038</v>
      </c>
      <c r="L141" s="16" cm="1">
        <f t="array" ref="L141">_xlfn.IFS(E141&lt;&gt;0,L140+K141*$B$24,E141=E140,L140,E141=0,L140+K140*$B$24)</f>
        <v>34.915294926846556</v>
      </c>
      <c r="M141" s="17" cm="1">
        <f t="array" ref="M141">_xlfn.IFS(L141&lt;&gt;L140,M140+L141*$B$24+0.5*K141*$B$24^2,L141=L140,M140,E141=0,M140+L141*$B$24+0.5*K141*$B$24^2)</f>
        <v>0.29723491935450519</v>
      </c>
      <c r="N141" s="17" cm="1">
        <f t="array" ref="N141">_xlfn.IFS(E141&lt;&gt;0,M141*COS($B$7),M141=M140,N140,E141=0,M141*COS($B$7))</f>
        <v>0.21017682708100721</v>
      </c>
      <c r="O141" s="9"/>
    </row>
    <row r="142" spans="4:15" x14ac:dyDescent="0.2">
      <c r="D142" s="15">
        <f>D141+'Control Panel'!$B$28</f>
        <v>1.3999999999999971E-2</v>
      </c>
      <c r="E142" s="16">
        <f t="shared" si="14"/>
        <v>0</v>
      </c>
      <c r="F142" s="62">
        <f t="shared" si="15"/>
        <v>7.3999999999999996E-2</v>
      </c>
      <c r="G142" s="121">
        <f t="shared" si="16"/>
        <v>101300</v>
      </c>
      <c r="H142" s="62">
        <f t="shared" si="17"/>
        <v>0</v>
      </c>
      <c r="I142" s="62">
        <f t="shared" si="18"/>
        <v>0</v>
      </c>
      <c r="J142" s="62">
        <f t="shared" si="19"/>
        <v>0</v>
      </c>
      <c r="K142" s="62">
        <f t="shared" si="20"/>
        <v>3620.2031304604038</v>
      </c>
      <c r="L142" s="16" cm="1">
        <f t="array" ref="L142">_xlfn.IFS(E142&lt;&gt;0,L141+K142*$B$24,E142=E141,L141,E142=0,L141+K141*$B$24)</f>
        <v>34.915294926846556</v>
      </c>
      <c r="M142" s="17" cm="1">
        <f t="array" ref="M142">_xlfn.IFS(L142&lt;&gt;L141,M141+L142*$B$24+0.5*K142*$B$24^2,L142=L141,M141,E142=0,M141+L142*$B$24+0.5*K142*$B$24^2)</f>
        <v>0.29723491935450519</v>
      </c>
      <c r="N142" s="17" cm="1">
        <f t="array" ref="N142">_xlfn.IFS(E142&lt;&gt;0,M142*COS($B$7),M142=M141,N141,E142=0,M142*COS($B$7))</f>
        <v>0.21017682708100721</v>
      </c>
      <c r="O142" s="9"/>
    </row>
    <row r="143" spans="4:15" x14ac:dyDescent="0.2">
      <c r="D143" s="15">
        <f>D142+'Control Panel'!$B$28</f>
        <v>1.409999999999997E-2</v>
      </c>
      <c r="E143" s="16">
        <f t="shared" si="14"/>
        <v>0</v>
      </c>
      <c r="F143" s="62">
        <f t="shared" si="15"/>
        <v>7.3999999999999996E-2</v>
      </c>
      <c r="G143" s="121">
        <f t="shared" si="16"/>
        <v>101300</v>
      </c>
      <c r="H143" s="62">
        <f t="shared" si="17"/>
        <v>0</v>
      </c>
      <c r="I143" s="62">
        <f t="shared" si="18"/>
        <v>0</v>
      </c>
      <c r="J143" s="62">
        <f t="shared" si="19"/>
        <v>0</v>
      </c>
      <c r="K143" s="62">
        <f t="shared" si="20"/>
        <v>3620.2031304604038</v>
      </c>
      <c r="L143" s="16" cm="1">
        <f t="array" ref="L143">_xlfn.IFS(E143&lt;&gt;0,L142+K143*$B$24,E143=E142,L142,E143=0,L142+K142*$B$24)</f>
        <v>34.915294926846556</v>
      </c>
      <c r="M143" s="17" cm="1">
        <f t="array" ref="M143">_xlfn.IFS(L143&lt;&gt;L142,M142+L143*$B$24+0.5*K143*$B$24^2,L143=L142,M142,E143=0,M142+L143*$B$24+0.5*K143*$B$24^2)</f>
        <v>0.29723491935450519</v>
      </c>
      <c r="N143" s="17" cm="1">
        <f t="array" ref="N143">_xlfn.IFS(E143&lt;&gt;0,M143*COS($B$7),M143=M142,N142,E143=0,M143*COS($B$7))</f>
        <v>0.21017682708100721</v>
      </c>
      <c r="O143" s="9"/>
    </row>
    <row r="144" spans="4:15" x14ac:dyDescent="0.2">
      <c r="D144" s="15">
        <f>D143+'Control Panel'!$B$28</f>
        <v>1.419999999999997E-2</v>
      </c>
      <c r="E144" s="16">
        <f t="shared" si="14"/>
        <v>0</v>
      </c>
      <c r="F144" s="62">
        <f t="shared" si="15"/>
        <v>7.3999999999999996E-2</v>
      </c>
      <c r="G144" s="121">
        <f t="shared" si="16"/>
        <v>101300</v>
      </c>
      <c r="H144" s="62">
        <f t="shared" si="17"/>
        <v>0</v>
      </c>
      <c r="I144" s="62">
        <f t="shared" si="18"/>
        <v>0</v>
      </c>
      <c r="J144" s="62">
        <f t="shared" si="19"/>
        <v>0</v>
      </c>
      <c r="K144" s="62">
        <f t="shared" si="20"/>
        <v>3620.2031304604038</v>
      </c>
      <c r="L144" s="16" cm="1">
        <f t="array" ref="L144">_xlfn.IFS(E144&lt;&gt;0,L143+K144*$B$24,E144=E143,L143,E144=0,L143+K143*$B$24)</f>
        <v>34.915294926846556</v>
      </c>
      <c r="M144" s="17" cm="1">
        <f t="array" ref="M144">_xlfn.IFS(L144&lt;&gt;L143,M143+L144*$B$24+0.5*K144*$B$24^2,L144=L143,M143,E144=0,M143+L144*$B$24+0.5*K144*$B$24^2)</f>
        <v>0.29723491935450519</v>
      </c>
      <c r="N144" s="17" cm="1">
        <f t="array" ref="N144">_xlfn.IFS(E144&lt;&gt;0,M144*COS($B$7),M144=M143,N143,E144=0,M144*COS($B$7))</f>
        <v>0.21017682708100721</v>
      </c>
      <c r="O144" s="9"/>
    </row>
    <row r="145" spans="4:15" x14ac:dyDescent="0.2">
      <c r="D145" s="15">
        <f>D144+'Control Panel'!$B$28</f>
        <v>1.4299999999999969E-2</v>
      </c>
      <c r="E145" s="16">
        <f t="shared" si="14"/>
        <v>0</v>
      </c>
      <c r="F145" s="62">
        <f t="shared" si="15"/>
        <v>7.3999999999999996E-2</v>
      </c>
      <c r="G145" s="121">
        <f t="shared" si="16"/>
        <v>101300</v>
      </c>
      <c r="H145" s="62">
        <f t="shared" si="17"/>
        <v>0</v>
      </c>
      <c r="I145" s="62">
        <f t="shared" si="18"/>
        <v>0</v>
      </c>
      <c r="J145" s="62">
        <f t="shared" si="19"/>
        <v>0</v>
      </c>
      <c r="K145" s="62">
        <f t="shared" si="20"/>
        <v>3620.2031304604038</v>
      </c>
      <c r="L145" s="16" cm="1">
        <f t="array" ref="L145">_xlfn.IFS(E145&lt;&gt;0,L144+K145*$B$24,E145=E144,L144,E145=0,L144+K144*$B$24)</f>
        <v>34.915294926846556</v>
      </c>
      <c r="M145" s="17" cm="1">
        <f t="array" ref="M145">_xlfn.IFS(L145&lt;&gt;L144,M144+L145*$B$24+0.5*K145*$B$24^2,L145=L144,M144,E145=0,M144+L145*$B$24+0.5*K145*$B$24^2)</f>
        <v>0.29723491935450519</v>
      </c>
      <c r="N145" s="17" cm="1">
        <f t="array" ref="N145">_xlfn.IFS(E145&lt;&gt;0,M145*COS($B$7),M145=M144,N144,E145=0,M145*COS($B$7))</f>
        <v>0.21017682708100721</v>
      </c>
      <c r="O145" s="9"/>
    </row>
    <row r="146" spans="4:15" x14ac:dyDescent="0.2">
      <c r="D146" s="15">
        <f>D145+'Control Panel'!$B$28</f>
        <v>1.4399999999999968E-2</v>
      </c>
      <c r="E146" s="16">
        <f t="shared" si="14"/>
        <v>0</v>
      </c>
      <c r="F146" s="62">
        <f t="shared" si="15"/>
        <v>7.3999999999999996E-2</v>
      </c>
      <c r="G146" s="121">
        <f t="shared" si="16"/>
        <v>101300</v>
      </c>
      <c r="H146" s="62">
        <f t="shared" si="17"/>
        <v>0</v>
      </c>
      <c r="I146" s="62">
        <f t="shared" si="18"/>
        <v>0</v>
      </c>
      <c r="J146" s="62">
        <f t="shared" si="19"/>
        <v>0</v>
      </c>
      <c r="K146" s="62">
        <f t="shared" si="20"/>
        <v>3620.2031304604038</v>
      </c>
      <c r="L146" s="16" cm="1">
        <f t="array" ref="L146">_xlfn.IFS(E146&lt;&gt;0,L145+K146*$B$24,E146=E145,L145,E146=0,L145+K145*$B$24)</f>
        <v>34.915294926846556</v>
      </c>
      <c r="M146" s="17" cm="1">
        <f t="array" ref="M146">_xlfn.IFS(L146&lt;&gt;L145,M145+L146*$B$24+0.5*K146*$B$24^2,L146=L145,M145,E146=0,M145+L146*$B$24+0.5*K146*$B$24^2)</f>
        <v>0.29723491935450519</v>
      </c>
      <c r="N146" s="17" cm="1">
        <f t="array" ref="N146">_xlfn.IFS(E146&lt;&gt;0,M146*COS($B$7),M146=M145,N145,E146=0,M146*COS($B$7))</f>
        <v>0.21017682708100721</v>
      </c>
      <c r="O146" s="9"/>
    </row>
    <row r="147" spans="4:15" x14ac:dyDescent="0.2">
      <c r="D147" s="15">
        <f>D146+'Control Panel'!$B$28</f>
        <v>1.4499999999999968E-2</v>
      </c>
      <c r="E147" s="16">
        <f t="shared" si="14"/>
        <v>0</v>
      </c>
      <c r="F147" s="62">
        <f t="shared" si="15"/>
        <v>7.3999999999999996E-2</v>
      </c>
      <c r="G147" s="121">
        <f t="shared" si="16"/>
        <v>101300</v>
      </c>
      <c r="H147" s="62">
        <f t="shared" si="17"/>
        <v>0</v>
      </c>
      <c r="I147" s="62">
        <f t="shared" si="18"/>
        <v>0</v>
      </c>
      <c r="J147" s="62">
        <f t="shared" si="19"/>
        <v>0</v>
      </c>
      <c r="K147" s="62">
        <f t="shared" si="20"/>
        <v>3620.2031304604038</v>
      </c>
      <c r="L147" s="16" cm="1">
        <f t="array" ref="L147">_xlfn.IFS(E147&lt;&gt;0,L146+K147*$B$24,E147=E146,L146,E147=0,L146+K146*$B$24)</f>
        <v>34.915294926846556</v>
      </c>
      <c r="M147" s="17" cm="1">
        <f t="array" ref="M147">_xlfn.IFS(L147&lt;&gt;L146,M146+L147*$B$24+0.5*K147*$B$24^2,L147=L146,M146,E147=0,M146+L147*$B$24+0.5*K147*$B$24^2)</f>
        <v>0.29723491935450519</v>
      </c>
      <c r="N147" s="17" cm="1">
        <f t="array" ref="N147">_xlfn.IFS(E147&lt;&gt;0,M147*COS($B$7),M147=M146,N146,E147=0,M147*COS($B$7))</f>
        <v>0.21017682708100721</v>
      </c>
      <c r="O147" s="9"/>
    </row>
    <row r="148" spans="4:15" x14ac:dyDescent="0.2">
      <c r="D148" s="15">
        <f>D147+'Control Panel'!$B$28</f>
        <v>1.4599999999999967E-2</v>
      </c>
      <c r="E148" s="16">
        <f t="shared" si="14"/>
        <v>0</v>
      </c>
      <c r="F148" s="62">
        <f t="shared" si="15"/>
        <v>7.3999999999999996E-2</v>
      </c>
      <c r="G148" s="121">
        <f t="shared" si="16"/>
        <v>101300</v>
      </c>
      <c r="H148" s="62">
        <f t="shared" si="17"/>
        <v>0</v>
      </c>
      <c r="I148" s="62">
        <f t="shared" si="18"/>
        <v>0</v>
      </c>
      <c r="J148" s="62">
        <f t="shared" si="19"/>
        <v>0</v>
      </c>
      <c r="K148" s="62">
        <f t="shared" si="20"/>
        <v>3620.2031304604038</v>
      </c>
      <c r="L148" s="16" cm="1">
        <f t="array" ref="L148">_xlfn.IFS(E148&lt;&gt;0,L147+K148*$B$24,E148=E147,L147,E148=0,L147+K147*$B$24)</f>
        <v>34.915294926846556</v>
      </c>
      <c r="M148" s="17" cm="1">
        <f t="array" ref="M148">_xlfn.IFS(L148&lt;&gt;L147,M147+L148*$B$24+0.5*K148*$B$24^2,L148=L147,M147,E148=0,M147+L148*$B$24+0.5*K148*$B$24^2)</f>
        <v>0.29723491935450519</v>
      </c>
      <c r="N148" s="17" cm="1">
        <f t="array" ref="N148">_xlfn.IFS(E148&lt;&gt;0,M148*COS($B$7),M148=M147,N147,E148=0,M148*COS($B$7))</f>
        <v>0.21017682708100721</v>
      </c>
      <c r="O148" s="9"/>
    </row>
    <row r="149" spans="4:15" x14ac:dyDescent="0.2">
      <c r="D149" s="15">
        <f>D148+'Control Panel'!$B$28</f>
        <v>1.4699999999999967E-2</v>
      </c>
      <c r="E149" s="16">
        <f t="shared" si="14"/>
        <v>0</v>
      </c>
      <c r="F149" s="62">
        <f t="shared" si="15"/>
        <v>7.3999999999999996E-2</v>
      </c>
      <c r="G149" s="121">
        <f t="shared" si="16"/>
        <v>101300</v>
      </c>
      <c r="H149" s="62">
        <f t="shared" si="17"/>
        <v>0</v>
      </c>
      <c r="I149" s="62">
        <f t="shared" si="18"/>
        <v>0</v>
      </c>
      <c r="J149" s="62">
        <f t="shared" si="19"/>
        <v>0</v>
      </c>
      <c r="K149" s="62">
        <f t="shared" si="20"/>
        <v>3620.2031304604038</v>
      </c>
      <c r="L149" s="16" cm="1">
        <f t="array" ref="L149">_xlfn.IFS(E149&lt;&gt;0,L148+K149*$B$24,E149=E148,L148,E149=0,L148+K148*$B$24)</f>
        <v>34.915294926846556</v>
      </c>
      <c r="M149" s="17" cm="1">
        <f t="array" ref="M149">_xlfn.IFS(L149&lt;&gt;L148,M148+L149*$B$24+0.5*K149*$B$24^2,L149=L148,M148,E149=0,M148+L149*$B$24+0.5*K149*$B$24^2)</f>
        <v>0.29723491935450519</v>
      </c>
      <c r="N149" s="17" cm="1">
        <f t="array" ref="N149">_xlfn.IFS(E149&lt;&gt;0,M149*COS($B$7),M149=M148,N148,E149=0,M149*COS($B$7))</f>
        <v>0.21017682708100721</v>
      </c>
      <c r="O149" s="9"/>
    </row>
    <row r="150" spans="4:15" x14ac:dyDescent="0.2">
      <c r="D150" s="15">
        <f>D149+'Control Panel'!$B$28</f>
        <v>1.4799999999999966E-2</v>
      </c>
      <c r="E150" s="16">
        <f t="shared" si="14"/>
        <v>0</v>
      </c>
      <c r="F150" s="62">
        <f t="shared" si="15"/>
        <v>7.3999999999999996E-2</v>
      </c>
      <c r="G150" s="121">
        <f t="shared" si="16"/>
        <v>101300</v>
      </c>
      <c r="H150" s="62">
        <f t="shared" si="17"/>
        <v>0</v>
      </c>
      <c r="I150" s="62">
        <f t="shared" si="18"/>
        <v>0</v>
      </c>
      <c r="J150" s="62">
        <f t="shared" si="19"/>
        <v>0</v>
      </c>
      <c r="K150" s="62">
        <f t="shared" si="20"/>
        <v>3620.2031304604038</v>
      </c>
      <c r="L150" s="16" cm="1">
        <f t="array" ref="L150">_xlfn.IFS(E150&lt;&gt;0,L149+K150*$B$24,E150=E149,L149,E150=0,L149+K149*$B$24)</f>
        <v>34.915294926846556</v>
      </c>
      <c r="M150" s="17" cm="1">
        <f t="array" ref="M150">_xlfn.IFS(L150&lt;&gt;L149,M149+L150*$B$24+0.5*K150*$B$24^2,L150=L149,M149,E150=0,M149+L150*$B$24+0.5*K150*$B$24^2)</f>
        <v>0.29723491935450519</v>
      </c>
      <c r="N150" s="17" cm="1">
        <f t="array" ref="N150">_xlfn.IFS(E150&lt;&gt;0,M150*COS($B$7),M150=M149,N149,E150=0,M150*COS($B$7))</f>
        <v>0.21017682708100721</v>
      </c>
      <c r="O150" s="9"/>
    </row>
    <row r="151" spans="4:15" x14ac:dyDescent="0.2">
      <c r="D151" s="15">
        <f>D150+'Control Panel'!$B$28</f>
        <v>1.4899999999999965E-2</v>
      </c>
      <c r="E151" s="16">
        <f t="shared" si="14"/>
        <v>0</v>
      </c>
      <c r="F151" s="62">
        <f t="shared" si="15"/>
        <v>7.3999999999999996E-2</v>
      </c>
      <c r="G151" s="121">
        <f t="shared" si="16"/>
        <v>101300</v>
      </c>
      <c r="H151" s="62">
        <f t="shared" si="17"/>
        <v>0</v>
      </c>
      <c r="I151" s="62">
        <f t="shared" si="18"/>
        <v>0</v>
      </c>
      <c r="J151" s="62">
        <f t="shared" si="19"/>
        <v>0</v>
      </c>
      <c r="K151" s="62">
        <f t="shared" si="20"/>
        <v>3620.2031304604038</v>
      </c>
      <c r="L151" s="16" cm="1">
        <f t="array" ref="L151">_xlfn.IFS(E151&lt;&gt;0,L150+K151*$B$24,E151=E150,L150,E151=0,L150+K150*$B$24)</f>
        <v>34.915294926846556</v>
      </c>
      <c r="M151" s="17" cm="1">
        <f t="array" ref="M151">_xlfn.IFS(L151&lt;&gt;L150,M150+L151*$B$24+0.5*K151*$B$24^2,L151=L150,M150,E151=0,M150+L151*$B$24+0.5*K151*$B$24^2)</f>
        <v>0.29723491935450519</v>
      </c>
      <c r="N151" s="17" cm="1">
        <f t="array" ref="N151">_xlfn.IFS(E151&lt;&gt;0,M151*COS($B$7),M151=M150,N150,E151=0,M151*COS($B$7))</f>
        <v>0.21017682708100721</v>
      </c>
      <c r="O151" s="9"/>
    </row>
    <row r="152" spans="4:15" x14ac:dyDescent="0.2">
      <c r="D152" s="15">
        <f>D151+'Control Panel'!$B$28</f>
        <v>1.4999999999999965E-2</v>
      </c>
      <c r="E152" s="16">
        <f t="shared" si="14"/>
        <v>0</v>
      </c>
      <c r="F152" s="62">
        <f t="shared" si="15"/>
        <v>7.3999999999999996E-2</v>
      </c>
      <c r="G152" s="121">
        <f t="shared" si="16"/>
        <v>101300</v>
      </c>
      <c r="H152" s="62">
        <f t="shared" si="17"/>
        <v>0</v>
      </c>
      <c r="I152" s="62">
        <f t="shared" si="18"/>
        <v>0</v>
      </c>
      <c r="J152" s="62">
        <f t="shared" si="19"/>
        <v>0</v>
      </c>
      <c r="K152" s="62">
        <f t="shared" si="20"/>
        <v>3620.2031304604038</v>
      </c>
      <c r="L152" s="16" cm="1">
        <f t="array" ref="L152">_xlfn.IFS(E152&lt;&gt;0,L151+K152*$B$24,E152=E151,L151,E152=0,L151+K151*$B$24)</f>
        <v>34.915294926846556</v>
      </c>
      <c r="M152" s="17" cm="1">
        <f t="array" ref="M152">_xlfn.IFS(L152&lt;&gt;L151,M151+L152*$B$24+0.5*K152*$B$24^2,L152=L151,M151,E152=0,M151+L152*$B$24+0.5*K152*$B$24^2)</f>
        <v>0.29723491935450519</v>
      </c>
      <c r="N152" s="17" cm="1">
        <f t="array" ref="N152">_xlfn.IFS(E152&lt;&gt;0,M152*COS($B$7),M152=M151,N151,E152=0,M152*COS($B$7))</f>
        <v>0.21017682708100721</v>
      </c>
      <c r="O152" s="9"/>
    </row>
    <row r="153" spans="4:15" x14ac:dyDescent="0.2">
      <c r="D153" s="15">
        <f>D152+'Control Panel'!$B$28</f>
        <v>1.5099999999999964E-2</v>
      </c>
      <c r="E153" s="16">
        <f t="shared" si="14"/>
        <v>0</v>
      </c>
      <c r="F153" s="62">
        <f t="shared" si="15"/>
        <v>7.3999999999999996E-2</v>
      </c>
      <c r="G153" s="121">
        <f t="shared" si="16"/>
        <v>101300</v>
      </c>
      <c r="H153" s="62">
        <f t="shared" si="17"/>
        <v>0</v>
      </c>
      <c r="I153" s="62">
        <f t="shared" si="18"/>
        <v>0</v>
      </c>
      <c r="J153" s="62">
        <f t="shared" si="19"/>
        <v>0</v>
      </c>
      <c r="K153" s="62">
        <f t="shared" si="20"/>
        <v>3620.2031304604038</v>
      </c>
      <c r="L153" s="16" cm="1">
        <f t="array" ref="L153">_xlfn.IFS(E153&lt;&gt;0,L152+K153*$B$24,E153=E152,L152,E153=0,L152+K152*$B$24)</f>
        <v>34.915294926846556</v>
      </c>
      <c r="M153" s="17" cm="1">
        <f t="array" ref="M153">_xlfn.IFS(L153&lt;&gt;L152,M152+L153*$B$24+0.5*K153*$B$24^2,L153=L152,M152,E153=0,M152+L153*$B$24+0.5*K153*$B$24^2)</f>
        <v>0.29723491935450519</v>
      </c>
      <c r="N153" s="17" cm="1">
        <f t="array" ref="N153">_xlfn.IFS(E153&lt;&gt;0,M153*COS($B$7),M153=M152,N152,E153=0,M153*COS($B$7))</f>
        <v>0.21017682708100721</v>
      </c>
      <c r="O153" s="9"/>
    </row>
    <row r="154" spans="4:15" x14ac:dyDescent="0.2">
      <c r="D154" s="15">
        <f>D153+'Control Panel'!$B$28</f>
        <v>1.5199999999999964E-2</v>
      </c>
      <c r="E154" s="16">
        <f t="shared" si="14"/>
        <v>0</v>
      </c>
      <c r="F154" s="62">
        <f t="shared" si="15"/>
        <v>7.3999999999999996E-2</v>
      </c>
      <c r="G154" s="121">
        <f t="shared" si="16"/>
        <v>101300</v>
      </c>
      <c r="H154" s="62">
        <f t="shared" si="17"/>
        <v>0</v>
      </c>
      <c r="I154" s="62">
        <f t="shared" si="18"/>
        <v>0</v>
      </c>
      <c r="J154" s="62">
        <f t="shared" si="19"/>
        <v>0</v>
      </c>
      <c r="K154" s="62">
        <f t="shared" si="20"/>
        <v>3620.2031304604038</v>
      </c>
      <c r="L154" s="16" cm="1">
        <f t="array" ref="L154">_xlfn.IFS(E154&lt;&gt;0,L153+K154*$B$24,E154=E153,L153,E154=0,L153+K153*$B$24)</f>
        <v>34.915294926846556</v>
      </c>
      <c r="M154" s="17" cm="1">
        <f t="array" ref="M154">_xlfn.IFS(L154&lt;&gt;L153,M153+L154*$B$24+0.5*K154*$B$24^2,L154=L153,M153,E154=0,M153+L154*$B$24+0.5*K154*$B$24^2)</f>
        <v>0.29723491935450519</v>
      </c>
      <c r="N154" s="17" cm="1">
        <f t="array" ref="N154">_xlfn.IFS(E154&lt;&gt;0,M154*COS($B$7),M154=M153,N153,E154=0,M154*COS($B$7))</f>
        <v>0.21017682708100721</v>
      </c>
      <c r="O154" s="9"/>
    </row>
    <row r="155" spans="4:15" x14ac:dyDescent="0.2">
      <c r="D155" s="15">
        <f>D154+'Control Panel'!$B$28</f>
        <v>1.5299999999999963E-2</v>
      </c>
      <c r="E155" s="16">
        <f t="shared" si="14"/>
        <v>0</v>
      </c>
      <c r="F155" s="62">
        <f t="shared" si="15"/>
        <v>7.3999999999999996E-2</v>
      </c>
      <c r="G155" s="121">
        <f t="shared" si="16"/>
        <v>101300</v>
      </c>
      <c r="H155" s="62">
        <f t="shared" si="17"/>
        <v>0</v>
      </c>
      <c r="I155" s="62">
        <f t="shared" si="18"/>
        <v>0</v>
      </c>
      <c r="J155" s="62">
        <f t="shared" si="19"/>
        <v>0</v>
      </c>
      <c r="K155" s="62">
        <f t="shared" si="20"/>
        <v>3620.2031304604038</v>
      </c>
      <c r="L155" s="16" cm="1">
        <f t="array" ref="L155">_xlfn.IFS(E155&lt;&gt;0,L154+K155*$B$24,E155=E154,L154,E155=0,L154+K154*$B$24)</f>
        <v>34.915294926846556</v>
      </c>
      <c r="M155" s="17" cm="1">
        <f t="array" ref="M155">_xlfn.IFS(L155&lt;&gt;L154,M154+L155*$B$24+0.5*K155*$B$24^2,L155=L154,M154,E155=0,M154+L155*$B$24+0.5*K155*$B$24^2)</f>
        <v>0.29723491935450519</v>
      </c>
      <c r="N155" s="17" cm="1">
        <f t="array" ref="N155">_xlfn.IFS(E155&lt;&gt;0,M155*COS($B$7),M155=M154,N154,E155=0,M155*COS($B$7))</f>
        <v>0.21017682708100721</v>
      </c>
      <c r="O155" s="9"/>
    </row>
    <row r="156" spans="4:15" x14ac:dyDescent="0.2">
      <c r="D156" s="15">
        <f>D155+'Control Panel'!$B$28</f>
        <v>1.5399999999999962E-2</v>
      </c>
      <c r="E156" s="16">
        <f t="shared" si="14"/>
        <v>0</v>
      </c>
      <c r="F156" s="62">
        <f t="shared" si="15"/>
        <v>7.3999999999999996E-2</v>
      </c>
      <c r="G156" s="121">
        <f t="shared" si="16"/>
        <v>101300</v>
      </c>
      <c r="H156" s="62">
        <f t="shared" si="17"/>
        <v>0</v>
      </c>
      <c r="I156" s="62">
        <f t="shared" si="18"/>
        <v>0</v>
      </c>
      <c r="J156" s="62">
        <f t="shared" si="19"/>
        <v>0</v>
      </c>
      <c r="K156" s="62">
        <f t="shared" si="20"/>
        <v>3620.2031304604038</v>
      </c>
      <c r="L156" s="16" cm="1">
        <f t="array" ref="L156">_xlfn.IFS(E156&lt;&gt;0,L155+K156*$B$24,E156=E155,L155,E156=0,L155+K155*$B$24)</f>
        <v>34.915294926846556</v>
      </c>
      <c r="M156" s="17" cm="1">
        <f t="array" ref="M156">_xlfn.IFS(L156&lt;&gt;L155,M155+L156*$B$24+0.5*K156*$B$24^2,L156=L155,M155,E156=0,M155+L156*$B$24+0.5*K156*$B$24^2)</f>
        <v>0.29723491935450519</v>
      </c>
      <c r="N156" s="17" cm="1">
        <f t="array" ref="N156">_xlfn.IFS(E156&lt;&gt;0,M156*COS($B$7),M156=M155,N155,E156=0,M156*COS($B$7))</f>
        <v>0.21017682708100721</v>
      </c>
      <c r="O156" s="9"/>
    </row>
    <row r="157" spans="4:15" x14ac:dyDescent="0.2">
      <c r="D157" s="15">
        <f>D156+'Control Panel'!$B$28</f>
        <v>1.5499999999999962E-2</v>
      </c>
      <c r="E157" s="16">
        <f t="shared" si="14"/>
        <v>0</v>
      </c>
      <c r="F157" s="62">
        <f t="shared" si="15"/>
        <v>7.3999999999999996E-2</v>
      </c>
      <c r="G157" s="121">
        <f t="shared" si="16"/>
        <v>101300</v>
      </c>
      <c r="H157" s="62">
        <f t="shared" si="17"/>
        <v>0</v>
      </c>
      <c r="I157" s="62">
        <f t="shared" si="18"/>
        <v>0</v>
      </c>
      <c r="J157" s="62">
        <f t="shared" si="19"/>
        <v>0</v>
      </c>
      <c r="K157" s="62">
        <f t="shared" si="20"/>
        <v>3620.2031304604038</v>
      </c>
      <c r="L157" s="16" cm="1">
        <f t="array" ref="L157">_xlfn.IFS(E157&lt;&gt;0,L156+K157*$B$24,E157=E156,L156,E157=0,L156+K156*$B$24)</f>
        <v>34.915294926846556</v>
      </c>
      <c r="M157" s="17" cm="1">
        <f t="array" ref="M157">_xlfn.IFS(L157&lt;&gt;L156,M156+L157*$B$24+0.5*K157*$B$24^2,L157=L156,M156,E157=0,M156+L157*$B$24+0.5*K157*$B$24^2)</f>
        <v>0.29723491935450519</v>
      </c>
      <c r="N157" s="17" cm="1">
        <f t="array" ref="N157">_xlfn.IFS(E157&lt;&gt;0,M157*COS($B$7),M157=M156,N156,E157=0,M157*COS($B$7))</f>
        <v>0.21017682708100721</v>
      </c>
      <c r="O157" s="9"/>
    </row>
    <row r="158" spans="4:15" x14ac:dyDescent="0.2">
      <c r="D158" s="15">
        <f>D157+'Control Panel'!$B$28</f>
        <v>1.5599999999999961E-2</v>
      </c>
      <c r="E158" s="16">
        <f t="shared" si="14"/>
        <v>0</v>
      </c>
      <c r="F158" s="62">
        <f t="shared" si="15"/>
        <v>7.3999999999999996E-2</v>
      </c>
      <c r="G158" s="121">
        <f t="shared" si="16"/>
        <v>101300</v>
      </c>
      <c r="H158" s="62">
        <f t="shared" si="17"/>
        <v>0</v>
      </c>
      <c r="I158" s="62">
        <f t="shared" si="18"/>
        <v>0</v>
      </c>
      <c r="J158" s="62">
        <f t="shared" si="19"/>
        <v>0</v>
      </c>
      <c r="K158" s="62">
        <f t="shared" si="20"/>
        <v>3620.2031304604038</v>
      </c>
      <c r="L158" s="16" cm="1">
        <f t="array" ref="L158">_xlfn.IFS(E158&lt;&gt;0,L157+K158*$B$24,E158=E157,L157,E158=0,L157+K157*$B$24)</f>
        <v>34.915294926846556</v>
      </c>
      <c r="M158" s="17" cm="1">
        <f t="array" ref="M158">_xlfn.IFS(L158&lt;&gt;L157,M157+L158*$B$24+0.5*K158*$B$24^2,L158=L157,M157,E158=0,M157+L158*$B$24+0.5*K158*$B$24^2)</f>
        <v>0.29723491935450519</v>
      </c>
      <c r="N158" s="17" cm="1">
        <f t="array" ref="N158">_xlfn.IFS(E158&lt;&gt;0,M158*COS($B$7),M158=M157,N157,E158=0,M158*COS($B$7))</f>
        <v>0.21017682708100721</v>
      </c>
      <c r="O158" s="9"/>
    </row>
    <row r="159" spans="4:15" x14ac:dyDescent="0.2">
      <c r="D159" s="15">
        <f>D158+'Control Panel'!$B$28</f>
        <v>1.5699999999999961E-2</v>
      </c>
      <c r="E159" s="16">
        <f t="shared" si="14"/>
        <v>0</v>
      </c>
      <c r="F159" s="62">
        <f t="shared" si="15"/>
        <v>7.3999999999999996E-2</v>
      </c>
      <c r="G159" s="121">
        <f t="shared" si="16"/>
        <v>101300</v>
      </c>
      <c r="H159" s="62">
        <f t="shared" si="17"/>
        <v>0</v>
      </c>
      <c r="I159" s="62">
        <f t="shared" si="18"/>
        <v>0</v>
      </c>
      <c r="J159" s="62">
        <f t="shared" si="19"/>
        <v>0</v>
      </c>
      <c r="K159" s="62">
        <f t="shared" si="20"/>
        <v>3620.2031304604038</v>
      </c>
      <c r="L159" s="16" cm="1">
        <f t="array" ref="L159">_xlfn.IFS(E159&lt;&gt;0,L158+K159*$B$24,E159=E158,L158,E159=0,L158+K158*$B$24)</f>
        <v>34.915294926846556</v>
      </c>
      <c r="M159" s="17" cm="1">
        <f t="array" ref="M159">_xlfn.IFS(L159&lt;&gt;L158,M158+L159*$B$24+0.5*K159*$B$24^2,L159=L158,M158,E159=0,M158+L159*$B$24+0.5*K159*$B$24^2)</f>
        <v>0.29723491935450519</v>
      </c>
      <c r="N159" s="17" cm="1">
        <f t="array" ref="N159">_xlfn.IFS(E159&lt;&gt;0,M159*COS($B$7),M159=M158,N158,E159=0,M159*COS($B$7))</f>
        <v>0.21017682708100721</v>
      </c>
      <c r="O159" s="9"/>
    </row>
    <row r="160" spans="4:15" x14ac:dyDescent="0.2">
      <c r="D160" s="15">
        <f>D159+'Control Panel'!$B$28</f>
        <v>1.579999999999996E-2</v>
      </c>
      <c r="E160" s="16">
        <f t="shared" si="14"/>
        <v>0</v>
      </c>
      <c r="F160" s="62">
        <f t="shared" si="15"/>
        <v>7.3999999999999996E-2</v>
      </c>
      <c r="G160" s="121">
        <f t="shared" si="16"/>
        <v>101300</v>
      </c>
      <c r="H160" s="62">
        <f t="shared" si="17"/>
        <v>0</v>
      </c>
      <c r="I160" s="62">
        <f t="shared" si="18"/>
        <v>0</v>
      </c>
      <c r="J160" s="62">
        <f t="shared" si="19"/>
        <v>0</v>
      </c>
      <c r="K160" s="62">
        <f t="shared" si="20"/>
        <v>3620.2031304604038</v>
      </c>
      <c r="L160" s="16" cm="1">
        <f t="array" ref="L160">_xlfn.IFS(E160&lt;&gt;0,L159+K160*$B$24,E160=E159,L159,E160=0,L159+K159*$B$24)</f>
        <v>34.915294926846556</v>
      </c>
      <c r="M160" s="17" cm="1">
        <f t="array" ref="M160">_xlfn.IFS(L160&lt;&gt;L159,M159+L160*$B$24+0.5*K160*$B$24^2,L160=L159,M159,E160=0,M159+L160*$B$24+0.5*K160*$B$24^2)</f>
        <v>0.29723491935450519</v>
      </c>
      <c r="N160" s="17" cm="1">
        <f t="array" ref="N160">_xlfn.IFS(E160&lt;&gt;0,M160*COS($B$7),M160=M159,N159,E160=0,M160*COS($B$7))</f>
        <v>0.21017682708100721</v>
      </c>
      <c r="O160" s="9"/>
    </row>
    <row r="161" spans="4:15" x14ac:dyDescent="0.2">
      <c r="D161" s="15">
        <f>D160+'Control Panel'!$B$28</f>
        <v>1.5899999999999959E-2</v>
      </c>
      <c r="E161" s="16">
        <f t="shared" si="14"/>
        <v>0</v>
      </c>
      <c r="F161" s="62">
        <f t="shared" si="15"/>
        <v>7.3999999999999996E-2</v>
      </c>
      <c r="G161" s="121">
        <f t="shared" si="16"/>
        <v>101300</v>
      </c>
      <c r="H161" s="62">
        <f t="shared" si="17"/>
        <v>0</v>
      </c>
      <c r="I161" s="62">
        <f t="shared" si="18"/>
        <v>0</v>
      </c>
      <c r="J161" s="62">
        <f t="shared" si="19"/>
        <v>0</v>
      </c>
      <c r="K161" s="62">
        <f t="shared" si="20"/>
        <v>3620.2031304604038</v>
      </c>
      <c r="L161" s="16" cm="1">
        <f t="array" ref="L161">_xlfn.IFS(E161&lt;&gt;0,L160+K161*$B$24,E161=E160,L160,E161=0,L160+K160*$B$24)</f>
        <v>34.915294926846556</v>
      </c>
      <c r="M161" s="17" cm="1">
        <f t="array" ref="M161">_xlfn.IFS(L161&lt;&gt;L160,M160+L161*$B$24+0.5*K161*$B$24^2,L161=L160,M160,E161=0,M160+L161*$B$24+0.5*K161*$B$24^2)</f>
        <v>0.29723491935450519</v>
      </c>
      <c r="N161" s="17" cm="1">
        <f t="array" ref="N161">_xlfn.IFS(E161&lt;&gt;0,M161*COS($B$7),M161=M160,N160,E161=0,M161*COS($B$7))</f>
        <v>0.21017682708100721</v>
      </c>
      <c r="O161" s="9"/>
    </row>
    <row r="162" spans="4:15" x14ac:dyDescent="0.2">
      <c r="D162" s="15">
        <f>D161+'Control Panel'!$B$28</f>
        <v>1.5999999999999959E-2</v>
      </c>
      <c r="E162" s="16">
        <f t="shared" si="14"/>
        <v>0</v>
      </c>
      <c r="F162" s="62">
        <f t="shared" si="15"/>
        <v>7.3999999999999996E-2</v>
      </c>
      <c r="G162" s="121">
        <f t="shared" si="16"/>
        <v>101300</v>
      </c>
      <c r="H162" s="62">
        <f t="shared" si="17"/>
        <v>0</v>
      </c>
      <c r="I162" s="62">
        <f t="shared" si="18"/>
        <v>0</v>
      </c>
      <c r="J162" s="62">
        <f t="shared" si="19"/>
        <v>0</v>
      </c>
      <c r="K162" s="62">
        <f t="shared" si="20"/>
        <v>3620.2031304604038</v>
      </c>
      <c r="L162" s="16" cm="1">
        <f t="array" ref="L162">_xlfn.IFS(E162&lt;&gt;0,L161+K162*$B$24,E162=E161,L161,E162=0,L161+K161*$B$24)</f>
        <v>34.915294926846556</v>
      </c>
      <c r="M162" s="17" cm="1">
        <f t="array" ref="M162">_xlfn.IFS(L162&lt;&gt;L161,M161+L162*$B$24+0.5*K162*$B$24^2,L162=L161,M161,E162=0,M161+L162*$B$24+0.5*K162*$B$24^2)</f>
        <v>0.29723491935450519</v>
      </c>
      <c r="N162" s="17" cm="1">
        <f t="array" ref="N162">_xlfn.IFS(E162&lt;&gt;0,M162*COS($B$7),M162=M161,N161,E162=0,M162*COS($B$7))</f>
        <v>0.21017682708100721</v>
      </c>
      <c r="O162" s="9"/>
    </row>
    <row r="163" spans="4:15" x14ac:dyDescent="0.2">
      <c r="D163" s="15">
        <f>D162+'Control Panel'!$B$28</f>
        <v>1.6099999999999958E-2</v>
      </c>
      <c r="E163" s="16">
        <f t="shared" si="14"/>
        <v>0</v>
      </c>
      <c r="F163" s="62">
        <f t="shared" si="15"/>
        <v>7.3999999999999996E-2</v>
      </c>
      <c r="G163" s="121">
        <f t="shared" si="16"/>
        <v>101300</v>
      </c>
      <c r="H163" s="62">
        <f t="shared" si="17"/>
        <v>0</v>
      </c>
      <c r="I163" s="62">
        <f t="shared" si="18"/>
        <v>0</v>
      </c>
      <c r="J163" s="62">
        <f t="shared" si="19"/>
        <v>0</v>
      </c>
      <c r="K163" s="62">
        <f t="shared" si="20"/>
        <v>3620.2031304604038</v>
      </c>
      <c r="L163" s="16" cm="1">
        <f t="array" ref="L163">_xlfn.IFS(E163&lt;&gt;0,L162+K163*$B$24,E163=E162,L162,E163=0,L162+K162*$B$24)</f>
        <v>34.915294926846556</v>
      </c>
      <c r="M163" s="17" cm="1">
        <f t="array" ref="M163">_xlfn.IFS(L163&lt;&gt;L162,M162+L163*$B$24+0.5*K163*$B$24^2,L163=L162,M162,E163=0,M162+L163*$B$24+0.5*K163*$B$24^2)</f>
        <v>0.29723491935450519</v>
      </c>
      <c r="N163" s="17" cm="1">
        <f t="array" ref="N163">_xlfn.IFS(E163&lt;&gt;0,M163*COS($B$7),M163=M162,N162,E163=0,M163*COS($B$7))</f>
        <v>0.21017682708100721</v>
      </c>
      <c r="O163" s="9"/>
    </row>
    <row r="164" spans="4:15" x14ac:dyDescent="0.2">
      <c r="D164" s="15">
        <f>D163+'Control Panel'!$B$28</f>
        <v>1.6199999999999957E-2</v>
      </c>
      <c r="E164" s="16">
        <f t="shared" si="14"/>
        <v>0</v>
      </c>
      <c r="F164" s="62">
        <f t="shared" si="15"/>
        <v>7.3999999999999996E-2</v>
      </c>
      <c r="G164" s="121">
        <f t="shared" si="16"/>
        <v>101300</v>
      </c>
      <c r="H164" s="62">
        <f t="shared" si="17"/>
        <v>0</v>
      </c>
      <c r="I164" s="62">
        <f t="shared" si="18"/>
        <v>0</v>
      </c>
      <c r="J164" s="62">
        <f t="shared" si="19"/>
        <v>0</v>
      </c>
      <c r="K164" s="62">
        <f t="shared" si="20"/>
        <v>3620.2031304604038</v>
      </c>
      <c r="L164" s="16" cm="1">
        <f t="array" ref="L164">_xlfn.IFS(E164&lt;&gt;0,L163+K164*$B$24,E164=E163,L163,E164=0,L163+K163*$B$24)</f>
        <v>34.915294926846556</v>
      </c>
      <c r="M164" s="17" cm="1">
        <f t="array" ref="M164">_xlfn.IFS(L164&lt;&gt;L163,M163+L164*$B$24+0.5*K164*$B$24^2,L164=L163,M163,E164=0,M163+L164*$B$24+0.5*K164*$B$24^2)</f>
        <v>0.29723491935450519</v>
      </c>
      <c r="N164" s="17" cm="1">
        <f t="array" ref="N164">_xlfn.IFS(E164&lt;&gt;0,M164*COS($B$7),M164=M163,N163,E164=0,M164*COS($B$7))</f>
        <v>0.21017682708100721</v>
      </c>
      <c r="O164" s="9"/>
    </row>
    <row r="165" spans="4:15" x14ac:dyDescent="0.2">
      <c r="D165" s="15">
        <f>D164+'Control Panel'!$B$28</f>
        <v>1.6299999999999957E-2</v>
      </c>
      <c r="E165" s="16">
        <f t="shared" si="14"/>
        <v>0</v>
      </c>
      <c r="F165" s="62">
        <f t="shared" si="15"/>
        <v>7.3999999999999996E-2</v>
      </c>
      <c r="G165" s="121">
        <f t="shared" si="16"/>
        <v>101300</v>
      </c>
      <c r="H165" s="62">
        <f t="shared" si="17"/>
        <v>0</v>
      </c>
      <c r="I165" s="62">
        <f t="shared" si="18"/>
        <v>0</v>
      </c>
      <c r="J165" s="62">
        <f t="shared" si="19"/>
        <v>0</v>
      </c>
      <c r="K165" s="62">
        <f t="shared" si="20"/>
        <v>3620.2031304604038</v>
      </c>
      <c r="L165" s="16" cm="1">
        <f t="array" ref="L165">_xlfn.IFS(E165&lt;&gt;0,L164+K165*$B$24,E165=E164,L164,E165=0,L164+K164*$B$24)</f>
        <v>34.915294926846556</v>
      </c>
      <c r="M165" s="17" cm="1">
        <f t="array" ref="M165">_xlfn.IFS(L165&lt;&gt;L164,M164+L165*$B$24+0.5*K165*$B$24^2,L165=L164,M164,E165=0,M164+L165*$B$24+0.5*K165*$B$24^2)</f>
        <v>0.29723491935450519</v>
      </c>
      <c r="N165" s="17" cm="1">
        <f t="array" ref="N165">_xlfn.IFS(E165&lt;&gt;0,M165*COS($B$7),M165=M164,N164,E165=0,M165*COS($B$7))</f>
        <v>0.21017682708100721</v>
      </c>
      <c r="O165" s="9"/>
    </row>
    <row r="166" spans="4:15" x14ac:dyDescent="0.2">
      <c r="D166" s="15">
        <f>D165+'Control Panel'!$B$28</f>
        <v>1.6399999999999956E-2</v>
      </c>
      <c r="E166" s="16">
        <f t="shared" si="14"/>
        <v>0</v>
      </c>
      <c r="F166" s="62">
        <f t="shared" si="15"/>
        <v>7.3999999999999996E-2</v>
      </c>
      <c r="G166" s="121">
        <f t="shared" si="16"/>
        <v>101300</v>
      </c>
      <c r="H166" s="62">
        <f t="shared" si="17"/>
        <v>0</v>
      </c>
      <c r="I166" s="62">
        <f t="shared" si="18"/>
        <v>0</v>
      </c>
      <c r="J166" s="62">
        <f t="shared" si="19"/>
        <v>0</v>
      </c>
      <c r="K166" s="62">
        <f t="shared" si="20"/>
        <v>3620.2031304604038</v>
      </c>
      <c r="L166" s="16" cm="1">
        <f t="array" ref="L166">_xlfn.IFS(E166&lt;&gt;0,L165+K166*$B$24,E166=E165,L165,E166=0,L165+K165*$B$24)</f>
        <v>34.915294926846556</v>
      </c>
      <c r="M166" s="17" cm="1">
        <f t="array" ref="M166">_xlfn.IFS(L166&lt;&gt;L165,M165+L166*$B$24+0.5*K166*$B$24^2,L166=L165,M165,E166=0,M165+L166*$B$24+0.5*K166*$B$24^2)</f>
        <v>0.29723491935450519</v>
      </c>
      <c r="N166" s="17" cm="1">
        <f t="array" ref="N166">_xlfn.IFS(E166&lt;&gt;0,M166*COS($B$7),M166=M165,N165,E166=0,M166*COS($B$7))</f>
        <v>0.21017682708100721</v>
      </c>
      <c r="O166" s="9"/>
    </row>
    <row r="167" spans="4:15" x14ac:dyDescent="0.2">
      <c r="D167" s="15">
        <f>D166+'Control Panel'!$B$28</f>
        <v>1.6499999999999956E-2</v>
      </c>
      <c r="E167" s="16">
        <f t="shared" si="14"/>
        <v>0</v>
      </c>
      <c r="F167" s="62">
        <f t="shared" si="15"/>
        <v>7.3999999999999996E-2</v>
      </c>
      <c r="G167" s="121">
        <f t="shared" si="16"/>
        <v>101300</v>
      </c>
      <c r="H167" s="62">
        <f t="shared" si="17"/>
        <v>0</v>
      </c>
      <c r="I167" s="62">
        <f t="shared" si="18"/>
        <v>0</v>
      </c>
      <c r="J167" s="62">
        <f t="shared" si="19"/>
        <v>0</v>
      </c>
      <c r="K167" s="62">
        <f t="shared" si="20"/>
        <v>3620.2031304604038</v>
      </c>
      <c r="L167" s="16" cm="1">
        <f t="array" ref="L167">_xlfn.IFS(E167&lt;&gt;0,L166+K167*$B$24,E167=E166,L166,E167=0,L166+K166*$B$24)</f>
        <v>34.915294926846556</v>
      </c>
      <c r="M167" s="17" cm="1">
        <f t="array" ref="M167">_xlfn.IFS(L167&lt;&gt;L166,M166+L167*$B$24+0.5*K167*$B$24^2,L167=L166,M166,E167=0,M166+L167*$B$24+0.5*K167*$B$24^2)</f>
        <v>0.29723491935450519</v>
      </c>
      <c r="N167" s="17" cm="1">
        <f t="array" ref="N167">_xlfn.IFS(E167&lt;&gt;0,M167*COS($B$7),M167=M166,N166,E167=0,M167*COS($B$7))</f>
        <v>0.21017682708100721</v>
      </c>
      <c r="O167" s="9"/>
    </row>
    <row r="168" spans="4:15" x14ac:dyDescent="0.2">
      <c r="D168" s="15">
        <f>D167+'Control Panel'!$B$28</f>
        <v>1.6599999999999955E-2</v>
      </c>
      <c r="E168" s="16">
        <f t="shared" si="14"/>
        <v>0</v>
      </c>
      <c r="F168" s="62">
        <f t="shared" si="15"/>
        <v>7.3999999999999996E-2</v>
      </c>
      <c r="G168" s="121">
        <f t="shared" si="16"/>
        <v>101300</v>
      </c>
      <c r="H168" s="62">
        <f t="shared" si="17"/>
        <v>0</v>
      </c>
      <c r="I168" s="62">
        <f t="shared" si="18"/>
        <v>0</v>
      </c>
      <c r="J168" s="62">
        <f t="shared" si="19"/>
        <v>0</v>
      </c>
      <c r="K168" s="62">
        <f t="shared" si="20"/>
        <v>3620.2031304604038</v>
      </c>
      <c r="L168" s="16" cm="1">
        <f t="array" ref="L168">_xlfn.IFS(E168&lt;&gt;0,L167+K168*$B$24,E168=E167,L167,E168=0,L167+K167*$B$24)</f>
        <v>34.915294926846556</v>
      </c>
      <c r="M168" s="17" cm="1">
        <f t="array" ref="M168">_xlfn.IFS(L168&lt;&gt;L167,M167+L168*$B$24+0.5*K168*$B$24^2,L168=L167,M167,E168=0,M167+L168*$B$24+0.5*K168*$B$24^2)</f>
        <v>0.29723491935450519</v>
      </c>
      <c r="N168" s="17" cm="1">
        <f t="array" ref="N168">_xlfn.IFS(E168&lt;&gt;0,M168*COS($B$7),M168=M167,N167,E168=0,M168*COS($B$7))</f>
        <v>0.21017682708100721</v>
      </c>
      <c r="O168" s="9"/>
    </row>
    <row r="169" spans="4:15" x14ac:dyDescent="0.2">
      <c r="D169" s="15">
        <f>D168+'Control Panel'!$B$28</f>
        <v>1.6699999999999954E-2</v>
      </c>
      <c r="E169" s="16">
        <f t="shared" si="14"/>
        <v>0</v>
      </c>
      <c r="F169" s="62">
        <f t="shared" si="15"/>
        <v>7.3999999999999996E-2</v>
      </c>
      <c r="G169" s="121">
        <f t="shared" si="16"/>
        <v>101300</v>
      </c>
      <c r="H169" s="62">
        <f t="shared" si="17"/>
        <v>0</v>
      </c>
      <c r="I169" s="62">
        <f t="shared" si="18"/>
        <v>0</v>
      </c>
      <c r="J169" s="62">
        <f t="shared" si="19"/>
        <v>0</v>
      </c>
      <c r="K169" s="62">
        <f t="shared" si="20"/>
        <v>3620.2031304604038</v>
      </c>
      <c r="L169" s="16" cm="1">
        <f t="array" ref="L169">_xlfn.IFS(E169&lt;&gt;0,L168+K169*$B$24,E169=E168,L168,E169=0,L168+K168*$B$24)</f>
        <v>34.915294926846556</v>
      </c>
      <c r="M169" s="17" cm="1">
        <f t="array" ref="M169">_xlfn.IFS(L169&lt;&gt;L168,M168+L169*$B$24+0.5*K169*$B$24^2,L169=L168,M168,E169=0,M168+L169*$B$24+0.5*K169*$B$24^2)</f>
        <v>0.29723491935450519</v>
      </c>
      <c r="N169" s="17" cm="1">
        <f t="array" ref="N169">_xlfn.IFS(E169&lt;&gt;0,M169*COS($B$7),M169=M168,N168,E169=0,M169*COS($B$7))</f>
        <v>0.21017682708100721</v>
      </c>
      <c r="O169" s="9"/>
    </row>
    <row r="170" spans="4:15" x14ac:dyDescent="0.2">
      <c r="D170" s="15">
        <f>D169+'Control Panel'!$B$28</f>
        <v>1.6799999999999954E-2</v>
      </c>
      <c r="E170" s="16">
        <f t="shared" si="14"/>
        <v>0</v>
      </c>
      <c r="F170" s="62">
        <f t="shared" si="15"/>
        <v>7.3999999999999996E-2</v>
      </c>
      <c r="G170" s="121">
        <f t="shared" si="16"/>
        <v>101300</v>
      </c>
      <c r="H170" s="62">
        <f t="shared" si="17"/>
        <v>0</v>
      </c>
      <c r="I170" s="62">
        <f t="shared" si="18"/>
        <v>0</v>
      </c>
      <c r="J170" s="62">
        <f t="shared" si="19"/>
        <v>0</v>
      </c>
      <c r="K170" s="62">
        <f t="shared" si="20"/>
        <v>3620.2031304604038</v>
      </c>
      <c r="L170" s="16" cm="1">
        <f t="array" ref="L170">_xlfn.IFS(E170&lt;&gt;0,L169+K170*$B$24,E170=E169,L169,E170=0,L169+K169*$B$24)</f>
        <v>34.915294926846556</v>
      </c>
      <c r="M170" s="17" cm="1">
        <f t="array" ref="M170">_xlfn.IFS(L170&lt;&gt;L169,M169+L170*$B$24+0.5*K170*$B$24^2,L170=L169,M169,E170=0,M169+L170*$B$24+0.5*K170*$B$24^2)</f>
        <v>0.29723491935450519</v>
      </c>
      <c r="N170" s="17" cm="1">
        <f t="array" ref="N170">_xlfn.IFS(E170&lt;&gt;0,M170*COS($B$7),M170=M169,N169,E170=0,M170*COS($B$7))</f>
        <v>0.21017682708100721</v>
      </c>
      <c r="O170" s="9"/>
    </row>
    <row r="171" spans="4:15" x14ac:dyDescent="0.2">
      <c r="D171" s="15">
        <f>D170+'Control Panel'!$B$28</f>
        <v>1.6899999999999953E-2</v>
      </c>
      <c r="E171" s="16">
        <f t="shared" si="14"/>
        <v>0</v>
      </c>
      <c r="F171" s="62">
        <f t="shared" si="15"/>
        <v>7.3999999999999996E-2</v>
      </c>
      <c r="G171" s="121">
        <f t="shared" si="16"/>
        <v>101300</v>
      </c>
      <c r="H171" s="62">
        <f t="shared" si="17"/>
        <v>0</v>
      </c>
      <c r="I171" s="62">
        <f t="shared" si="18"/>
        <v>0</v>
      </c>
      <c r="J171" s="62">
        <f t="shared" si="19"/>
        <v>0</v>
      </c>
      <c r="K171" s="62">
        <f t="shared" si="20"/>
        <v>3620.2031304604038</v>
      </c>
      <c r="L171" s="16" cm="1">
        <f t="array" ref="L171">_xlfn.IFS(E171&lt;&gt;0,L170+K171*$B$24,E171=E170,L170,E171=0,L170+K170*$B$24)</f>
        <v>34.915294926846556</v>
      </c>
      <c r="M171" s="17" cm="1">
        <f t="array" ref="M171">_xlfn.IFS(L171&lt;&gt;L170,M170+L171*$B$24+0.5*K171*$B$24^2,L171=L170,M170,E171=0,M170+L171*$B$24+0.5*K171*$B$24^2)</f>
        <v>0.29723491935450519</v>
      </c>
      <c r="N171" s="17" cm="1">
        <f t="array" ref="N171">_xlfn.IFS(E171&lt;&gt;0,M171*COS($B$7),M171=M170,N170,E171=0,M171*COS($B$7))</f>
        <v>0.21017682708100721</v>
      </c>
      <c r="O171" s="9"/>
    </row>
    <row r="172" spans="4:15" x14ac:dyDescent="0.2">
      <c r="D172" s="15">
        <f>D171+'Control Panel'!$B$28</f>
        <v>1.6999999999999953E-2</v>
      </c>
      <c r="E172" s="16">
        <f t="shared" si="14"/>
        <v>0</v>
      </c>
      <c r="F172" s="62">
        <f t="shared" si="15"/>
        <v>7.3999999999999996E-2</v>
      </c>
      <c r="G172" s="121">
        <f t="shared" si="16"/>
        <v>101300</v>
      </c>
      <c r="H172" s="62">
        <f t="shared" si="17"/>
        <v>0</v>
      </c>
      <c r="I172" s="62">
        <f t="shared" si="18"/>
        <v>0</v>
      </c>
      <c r="J172" s="62">
        <f t="shared" si="19"/>
        <v>0</v>
      </c>
      <c r="K172" s="62">
        <f t="shared" si="20"/>
        <v>3620.2031304604038</v>
      </c>
      <c r="L172" s="16" cm="1">
        <f t="array" ref="L172">_xlfn.IFS(E172&lt;&gt;0,L171+K172*$B$24,E172=E171,L171,E172=0,L171+K171*$B$24)</f>
        <v>34.915294926846556</v>
      </c>
      <c r="M172" s="17" cm="1">
        <f t="array" ref="M172">_xlfn.IFS(L172&lt;&gt;L171,M171+L172*$B$24+0.5*K172*$B$24^2,L172=L171,M171,E172=0,M171+L172*$B$24+0.5*K172*$B$24^2)</f>
        <v>0.29723491935450519</v>
      </c>
      <c r="N172" s="17" cm="1">
        <f t="array" ref="N172">_xlfn.IFS(E172&lt;&gt;0,M172*COS($B$7),M172=M171,N171,E172=0,M172*COS($B$7))</f>
        <v>0.21017682708100721</v>
      </c>
      <c r="O172" s="9"/>
    </row>
    <row r="173" spans="4:15" x14ac:dyDescent="0.2">
      <c r="D173" s="15">
        <f>D172+'Control Panel'!$B$28</f>
        <v>1.7099999999999952E-2</v>
      </c>
      <c r="E173" s="16">
        <f t="shared" si="14"/>
        <v>0</v>
      </c>
      <c r="F173" s="62">
        <f t="shared" si="15"/>
        <v>7.3999999999999996E-2</v>
      </c>
      <c r="G173" s="121">
        <f t="shared" si="16"/>
        <v>101300</v>
      </c>
      <c r="H173" s="62">
        <f t="shared" si="17"/>
        <v>0</v>
      </c>
      <c r="I173" s="62">
        <f t="shared" si="18"/>
        <v>0</v>
      </c>
      <c r="J173" s="62">
        <f t="shared" si="19"/>
        <v>0</v>
      </c>
      <c r="K173" s="62">
        <f t="shared" si="20"/>
        <v>3620.2031304604038</v>
      </c>
      <c r="L173" s="16" cm="1">
        <f t="array" ref="L173">_xlfn.IFS(E173&lt;&gt;0,L172+K173*$B$24,E173=E172,L172,E173=0,L172+K172*$B$24)</f>
        <v>34.915294926846556</v>
      </c>
      <c r="M173" s="17" cm="1">
        <f t="array" ref="M173">_xlfn.IFS(L173&lt;&gt;L172,M172+L173*$B$24+0.5*K173*$B$24^2,L173=L172,M172,E173=0,M172+L173*$B$24+0.5*K173*$B$24^2)</f>
        <v>0.29723491935450519</v>
      </c>
      <c r="N173" s="17" cm="1">
        <f t="array" ref="N173">_xlfn.IFS(E173&lt;&gt;0,M173*COS($B$7),M173=M172,N172,E173=0,M173*COS($B$7))</f>
        <v>0.21017682708100721</v>
      </c>
      <c r="O173" s="9"/>
    </row>
    <row r="174" spans="4:15" x14ac:dyDescent="0.2">
      <c r="D174" s="15">
        <f>D173+'Control Panel'!$B$28</f>
        <v>1.7199999999999951E-2</v>
      </c>
      <c r="E174" s="16">
        <f t="shared" si="14"/>
        <v>0</v>
      </c>
      <c r="F174" s="62">
        <f t="shared" si="15"/>
        <v>7.3999999999999996E-2</v>
      </c>
      <c r="G174" s="121">
        <f t="shared" si="16"/>
        <v>101300</v>
      </c>
      <c r="H174" s="62">
        <f t="shared" si="17"/>
        <v>0</v>
      </c>
      <c r="I174" s="62">
        <f t="shared" si="18"/>
        <v>0</v>
      </c>
      <c r="J174" s="62">
        <f t="shared" si="19"/>
        <v>0</v>
      </c>
      <c r="K174" s="62">
        <f t="shared" si="20"/>
        <v>3620.2031304604038</v>
      </c>
      <c r="L174" s="16" cm="1">
        <f t="array" ref="L174">_xlfn.IFS(E174&lt;&gt;0,L173+K174*$B$24,E174=E173,L173,E174=0,L173+K173*$B$24)</f>
        <v>34.915294926846556</v>
      </c>
      <c r="M174" s="17" cm="1">
        <f t="array" ref="M174">_xlfn.IFS(L174&lt;&gt;L173,M173+L174*$B$24+0.5*K174*$B$24^2,L174=L173,M173,E174=0,M173+L174*$B$24+0.5*K174*$B$24^2)</f>
        <v>0.29723491935450519</v>
      </c>
      <c r="N174" s="17" cm="1">
        <f t="array" ref="N174">_xlfn.IFS(E174&lt;&gt;0,M174*COS($B$7),M174=M173,N173,E174=0,M174*COS($B$7))</f>
        <v>0.21017682708100721</v>
      </c>
      <c r="O174" s="9"/>
    </row>
    <row r="175" spans="4:15" x14ac:dyDescent="0.2">
      <c r="D175" s="15">
        <f>D174+'Control Panel'!$B$28</f>
        <v>1.7299999999999951E-2</v>
      </c>
      <c r="E175" s="16">
        <f t="shared" si="14"/>
        <v>0</v>
      </c>
      <c r="F175" s="62">
        <f t="shared" si="15"/>
        <v>7.3999999999999996E-2</v>
      </c>
      <c r="G175" s="121">
        <f t="shared" si="16"/>
        <v>101300</v>
      </c>
      <c r="H175" s="62">
        <f t="shared" si="17"/>
        <v>0</v>
      </c>
      <c r="I175" s="62">
        <f t="shared" si="18"/>
        <v>0</v>
      </c>
      <c r="J175" s="62">
        <f t="shared" si="19"/>
        <v>0</v>
      </c>
      <c r="K175" s="62">
        <f t="shared" si="20"/>
        <v>3620.2031304604038</v>
      </c>
      <c r="L175" s="16" cm="1">
        <f t="array" ref="L175">_xlfn.IFS(E175&lt;&gt;0,L174+K175*$B$24,E175=E174,L174,E175=0,L174+K174*$B$24)</f>
        <v>34.915294926846556</v>
      </c>
      <c r="M175" s="17" cm="1">
        <f t="array" ref="M175">_xlfn.IFS(L175&lt;&gt;L174,M174+L175*$B$24+0.5*K175*$B$24^2,L175=L174,M174,E175=0,M174+L175*$B$24+0.5*K175*$B$24^2)</f>
        <v>0.29723491935450519</v>
      </c>
      <c r="N175" s="17" cm="1">
        <f t="array" ref="N175">_xlfn.IFS(E175&lt;&gt;0,M175*COS($B$7),M175=M174,N174,E175=0,M175*COS($B$7))</f>
        <v>0.21017682708100721</v>
      </c>
      <c r="O175" s="9"/>
    </row>
    <row r="176" spans="4:15" x14ac:dyDescent="0.2">
      <c r="D176" s="15">
        <f>D175+'Control Panel'!$B$28</f>
        <v>1.739999999999995E-2</v>
      </c>
      <c r="E176" s="16">
        <f t="shared" si="14"/>
        <v>0</v>
      </c>
      <c r="F176" s="62">
        <f t="shared" si="15"/>
        <v>7.3999999999999996E-2</v>
      </c>
      <c r="G176" s="121">
        <f t="shared" si="16"/>
        <v>101300</v>
      </c>
      <c r="H176" s="62">
        <f t="shared" si="17"/>
        <v>0</v>
      </c>
      <c r="I176" s="62">
        <f t="shared" si="18"/>
        <v>0</v>
      </c>
      <c r="J176" s="62">
        <f t="shared" si="19"/>
        <v>0</v>
      </c>
      <c r="K176" s="62">
        <f t="shared" si="20"/>
        <v>3620.2031304604038</v>
      </c>
      <c r="L176" s="16" cm="1">
        <f t="array" ref="L176">_xlfn.IFS(E176&lt;&gt;0,L175+K176*$B$24,E176=E175,L175,E176=0,L175+K175*$B$24)</f>
        <v>34.915294926846556</v>
      </c>
      <c r="M176" s="17" cm="1">
        <f t="array" ref="M176">_xlfn.IFS(L176&lt;&gt;L175,M175+L176*$B$24+0.5*K176*$B$24^2,L176=L175,M175,E176=0,M175+L176*$B$24+0.5*K176*$B$24^2)</f>
        <v>0.29723491935450519</v>
      </c>
      <c r="N176" s="17" cm="1">
        <f t="array" ref="N176">_xlfn.IFS(E176&lt;&gt;0,M176*COS($B$7),M176=M175,N175,E176=0,M176*COS($B$7))</f>
        <v>0.21017682708100721</v>
      </c>
      <c r="O176" s="9"/>
    </row>
    <row r="177" spans="4:15" x14ac:dyDescent="0.2">
      <c r="D177" s="15">
        <f>D176+'Control Panel'!$B$28</f>
        <v>1.749999999999995E-2</v>
      </c>
      <c r="E177" s="16">
        <f t="shared" si="14"/>
        <v>0</v>
      </c>
      <c r="F177" s="62">
        <f t="shared" si="15"/>
        <v>7.3999999999999996E-2</v>
      </c>
      <c r="G177" s="121">
        <f t="shared" si="16"/>
        <v>101300</v>
      </c>
      <c r="H177" s="62">
        <f t="shared" si="17"/>
        <v>0</v>
      </c>
      <c r="I177" s="62">
        <f t="shared" si="18"/>
        <v>0</v>
      </c>
      <c r="J177" s="62">
        <f t="shared" si="19"/>
        <v>0</v>
      </c>
      <c r="K177" s="62">
        <f t="shared" si="20"/>
        <v>3620.2031304604038</v>
      </c>
      <c r="L177" s="16" cm="1">
        <f t="array" ref="L177">_xlfn.IFS(E177&lt;&gt;0,L176+K177*$B$24,E177=E176,L176,E177=0,L176+K176*$B$24)</f>
        <v>34.915294926846556</v>
      </c>
      <c r="M177" s="17" cm="1">
        <f t="array" ref="M177">_xlfn.IFS(L177&lt;&gt;L176,M176+L177*$B$24+0.5*K177*$B$24^2,L177=L176,M176,E177=0,M176+L177*$B$24+0.5*K177*$B$24^2)</f>
        <v>0.29723491935450519</v>
      </c>
      <c r="N177" s="17" cm="1">
        <f t="array" ref="N177">_xlfn.IFS(E177&lt;&gt;0,M177*COS($B$7),M177=M176,N176,E177=0,M177*COS($B$7))</f>
        <v>0.21017682708100721</v>
      </c>
      <c r="O177" s="9"/>
    </row>
    <row r="178" spans="4:15" x14ac:dyDescent="0.2">
      <c r="D178" s="15">
        <f>D177+'Control Panel'!$B$28</f>
        <v>1.7599999999999949E-2</v>
      </c>
      <c r="E178" s="16">
        <f t="shared" si="14"/>
        <v>0</v>
      </c>
      <c r="F178" s="62">
        <f t="shared" si="15"/>
        <v>7.3999999999999996E-2</v>
      </c>
      <c r="G178" s="121">
        <f t="shared" si="16"/>
        <v>101300</v>
      </c>
      <c r="H178" s="62">
        <f t="shared" si="17"/>
        <v>0</v>
      </c>
      <c r="I178" s="62">
        <f t="shared" si="18"/>
        <v>0</v>
      </c>
      <c r="J178" s="62">
        <f t="shared" si="19"/>
        <v>0</v>
      </c>
      <c r="K178" s="62">
        <f t="shared" si="20"/>
        <v>3620.2031304604038</v>
      </c>
      <c r="L178" s="16" cm="1">
        <f t="array" ref="L178">_xlfn.IFS(E178&lt;&gt;0,L177+K178*$B$24,E178=E177,L177,E178=0,L177+K177*$B$24)</f>
        <v>34.915294926846556</v>
      </c>
      <c r="M178" s="17" cm="1">
        <f t="array" ref="M178">_xlfn.IFS(L178&lt;&gt;L177,M177+L178*$B$24+0.5*K178*$B$24^2,L178=L177,M177,E178=0,M177+L178*$B$24+0.5*K178*$B$24^2)</f>
        <v>0.29723491935450519</v>
      </c>
      <c r="N178" s="17" cm="1">
        <f t="array" ref="N178">_xlfn.IFS(E178&lt;&gt;0,M178*COS($B$7),M178=M177,N177,E178=0,M178*COS($B$7))</f>
        <v>0.21017682708100721</v>
      </c>
      <c r="O178" s="9"/>
    </row>
    <row r="179" spans="4:15" x14ac:dyDescent="0.2">
      <c r="D179" s="15">
        <f>D178+'Control Panel'!$B$28</f>
        <v>1.7699999999999948E-2</v>
      </c>
      <c r="E179" s="16">
        <f t="shared" si="14"/>
        <v>0</v>
      </c>
      <c r="F179" s="62">
        <f t="shared" si="15"/>
        <v>7.3999999999999996E-2</v>
      </c>
      <c r="G179" s="121">
        <f t="shared" si="16"/>
        <v>101300</v>
      </c>
      <c r="H179" s="62">
        <f t="shared" si="17"/>
        <v>0</v>
      </c>
      <c r="I179" s="62">
        <f t="shared" si="18"/>
        <v>0</v>
      </c>
      <c r="J179" s="62">
        <f t="shared" si="19"/>
        <v>0</v>
      </c>
      <c r="K179" s="62">
        <f t="shared" si="20"/>
        <v>3620.2031304604038</v>
      </c>
      <c r="L179" s="16" cm="1">
        <f t="array" ref="L179">_xlfn.IFS(E179&lt;&gt;0,L178+K179*$B$24,E179=E178,L178,E179=0,L178+K178*$B$24)</f>
        <v>34.915294926846556</v>
      </c>
      <c r="M179" s="17" cm="1">
        <f t="array" ref="M179">_xlfn.IFS(L179&lt;&gt;L178,M178+L179*$B$24+0.5*K179*$B$24^2,L179=L178,M178,E179=0,M178+L179*$B$24+0.5*K179*$B$24^2)</f>
        <v>0.29723491935450519</v>
      </c>
      <c r="N179" s="17" cm="1">
        <f t="array" ref="N179">_xlfn.IFS(E179&lt;&gt;0,M179*COS($B$7),M179=M178,N178,E179=0,M179*COS($B$7))</f>
        <v>0.21017682708100721</v>
      </c>
      <c r="O179" s="9"/>
    </row>
    <row r="180" spans="4:15" x14ac:dyDescent="0.2">
      <c r="D180" s="15">
        <f>D179+'Control Panel'!$B$28</f>
        <v>1.7799999999999948E-2</v>
      </c>
      <c r="E180" s="16">
        <f t="shared" si="14"/>
        <v>0</v>
      </c>
      <c r="F180" s="62">
        <f t="shared" si="15"/>
        <v>7.3999999999999996E-2</v>
      </c>
      <c r="G180" s="121">
        <f t="shared" si="16"/>
        <v>101300</v>
      </c>
      <c r="H180" s="62">
        <f t="shared" si="17"/>
        <v>0</v>
      </c>
      <c r="I180" s="62">
        <f t="shared" si="18"/>
        <v>0</v>
      </c>
      <c r="J180" s="62">
        <f t="shared" si="19"/>
        <v>0</v>
      </c>
      <c r="K180" s="62">
        <f t="shared" si="20"/>
        <v>3620.2031304604038</v>
      </c>
      <c r="L180" s="16" cm="1">
        <f t="array" ref="L180">_xlfn.IFS(E180&lt;&gt;0,L179+K180*$B$24,E180=E179,L179,E180=0,L179+K179*$B$24)</f>
        <v>34.915294926846556</v>
      </c>
      <c r="M180" s="17" cm="1">
        <f t="array" ref="M180">_xlfn.IFS(L180&lt;&gt;L179,M179+L180*$B$24+0.5*K180*$B$24^2,L180=L179,M179,E180=0,M179+L180*$B$24+0.5*K180*$B$24^2)</f>
        <v>0.29723491935450519</v>
      </c>
      <c r="N180" s="17" cm="1">
        <f t="array" ref="N180">_xlfn.IFS(E180&lt;&gt;0,M180*COS($B$7),M180=M179,N179,E180=0,M180*COS($B$7))</f>
        <v>0.21017682708100721</v>
      </c>
      <c r="O180" s="9"/>
    </row>
    <row r="181" spans="4:15" x14ac:dyDescent="0.2">
      <c r="D181" s="15">
        <f>D180+'Control Panel'!$B$28</f>
        <v>1.7899999999999947E-2</v>
      </c>
      <c r="E181" s="16">
        <f t="shared" si="14"/>
        <v>0</v>
      </c>
      <c r="F181" s="62">
        <f t="shared" si="15"/>
        <v>7.3999999999999996E-2</v>
      </c>
      <c r="G181" s="121">
        <f t="shared" si="16"/>
        <v>101300</v>
      </c>
      <c r="H181" s="62">
        <f t="shared" si="17"/>
        <v>0</v>
      </c>
      <c r="I181" s="62">
        <f t="shared" si="18"/>
        <v>0</v>
      </c>
      <c r="J181" s="62">
        <f t="shared" si="19"/>
        <v>0</v>
      </c>
      <c r="K181" s="62">
        <f t="shared" si="20"/>
        <v>3620.2031304604038</v>
      </c>
      <c r="L181" s="16" cm="1">
        <f t="array" ref="L181">_xlfn.IFS(E181&lt;&gt;0,L180+K181*$B$24,E181=E180,L180,E181=0,L180+K180*$B$24)</f>
        <v>34.915294926846556</v>
      </c>
      <c r="M181" s="17" cm="1">
        <f t="array" ref="M181">_xlfn.IFS(L181&lt;&gt;L180,M180+L181*$B$24+0.5*K181*$B$24^2,L181=L180,M180,E181=0,M180+L181*$B$24+0.5*K181*$B$24^2)</f>
        <v>0.29723491935450519</v>
      </c>
      <c r="N181" s="17" cm="1">
        <f t="array" ref="N181">_xlfn.IFS(E181&lt;&gt;0,M181*COS($B$7),M181=M180,N180,E181=0,M181*COS($B$7))</f>
        <v>0.21017682708100721</v>
      </c>
      <c r="O181" s="9"/>
    </row>
    <row r="182" spans="4:15" x14ac:dyDescent="0.2">
      <c r="D182" s="15">
        <f>D181+'Control Panel'!$B$28</f>
        <v>1.7999999999999947E-2</v>
      </c>
      <c r="E182" s="16">
        <f t="shared" si="14"/>
        <v>0</v>
      </c>
      <c r="F182" s="62">
        <f t="shared" si="15"/>
        <v>7.3999999999999996E-2</v>
      </c>
      <c r="G182" s="121">
        <f t="shared" si="16"/>
        <v>101300</v>
      </c>
      <c r="H182" s="62">
        <f t="shared" si="17"/>
        <v>0</v>
      </c>
      <c r="I182" s="62">
        <f t="shared" si="18"/>
        <v>0</v>
      </c>
      <c r="J182" s="62">
        <f t="shared" si="19"/>
        <v>0</v>
      </c>
      <c r="K182" s="62">
        <f t="shared" si="20"/>
        <v>3620.2031304604038</v>
      </c>
      <c r="L182" s="16" cm="1">
        <f t="array" ref="L182">_xlfn.IFS(E182&lt;&gt;0,L181+K182*$B$24,E182=E181,L181,E182=0,L181+K181*$B$24)</f>
        <v>34.915294926846556</v>
      </c>
      <c r="M182" s="17" cm="1">
        <f t="array" ref="M182">_xlfn.IFS(L182&lt;&gt;L181,M181+L182*$B$24+0.5*K182*$B$24^2,L182=L181,M181,E182=0,M181+L182*$B$24+0.5*K182*$B$24^2)</f>
        <v>0.29723491935450519</v>
      </c>
      <c r="N182" s="17" cm="1">
        <f t="array" ref="N182">_xlfn.IFS(E182&lt;&gt;0,M182*COS($B$7),M182=M181,N181,E182=0,M182*COS($B$7))</f>
        <v>0.21017682708100721</v>
      </c>
      <c r="O182" s="9"/>
    </row>
    <row r="183" spans="4:15" x14ac:dyDescent="0.2">
      <c r="D183" s="15">
        <f>D182+'Control Panel'!$B$28</f>
        <v>1.8099999999999946E-2</v>
      </c>
      <c r="E183" s="16">
        <f t="shared" si="14"/>
        <v>0</v>
      </c>
      <c r="F183" s="62">
        <f t="shared" si="15"/>
        <v>7.3999999999999996E-2</v>
      </c>
      <c r="G183" s="121">
        <f t="shared" si="16"/>
        <v>101300</v>
      </c>
      <c r="H183" s="62">
        <f t="shared" si="17"/>
        <v>0</v>
      </c>
      <c r="I183" s="62">
        <f t="shared" si="18"/>
        <v>0</v>
      </c>
      <c r="J183" s="62">
        <f t="shared" si="19"/>
        <v>0</v>
      </c>
      <c r="K183" s="62">
        <f t="shared" si="20"/>
        <v>3620.2031304604038</v>
      </c>
      <c r="L183" s="16" cm="1">
        <f t="array" ref="L183">_xlfn.IFS(E183&lt;&gt;0,L182+K183*$B$24,E183=E182,L182,E183=0,L182+K182*$B$24)</f>
        <v>34.915294926846556</v>
      </c>
      <c r="M183" s="17" cm="1">
        <f t="array" ref="M183">_xlfn.IFS(L183&lt;&gt;L182,M182+L183*$B$24+0.5*K183*$B$24^2,L183=L182,M182,E183=0,M182+L183*$B$24+0.5*K183*$B$24^2)</f>
        <v>0.29723491935450519</v>
      </c>
      <c r="N183" s="17" cm="1">
        <f t="array" ref="N183">_xlfn.IFS(E183&lt;&gt;0,M183*COS($B$7),M183=M182,N182,E183=0,M183*COS($B$7))</f>
        <v>0.21017682708100721</v>
      </c>
      <c r="O183" s="9"/>
    </row>
    <row r="184" spans="4:15" x14ac:dyDescent="0.2">
      <c r="D184" s="15">
        <f>D183+'Control Panel'!$B$28</f>
        <v>1.8199999999999945E-2</v>
      </c>
      <c r="E184" s="16">
        <f t="shared" si="14"/>
        <v>0</v>
      </c>
      <c r="F184" s="62">
        <f t="shared" si="15"/>
        <v>7.3999999999999996E-2</v>
      </c>
      <c r="G184" s="121">
        <f t="shared" si="16"/>
        <v>101300</v>
      </c>
      <c r="H184" s="62">
        <f t="shared" si="17"/>
        <v>0</v>
      </c>
      <c r="I184" s="62">
        <f t="shared" si="18"/>
        <v>0</v>
      </c>
      <c r="J184" s="62">
        <f t="shared" si="19"/>
        <v>0</v>
      </c>
      <c r="K184" s="62">
        <f t="shared" si="20"/>
        <v>3620.2031304604038</v>
      </c>
      <c r="L184" s="16" cm="1">
        <f t="array" ref="L184">_xlfn.IFS(E184&lt;&gt;0,L183+K184*$B$24,E184=E183,L183,E184=0,L183+K183*$B$24)</f>
        <v>34.915294926846556</v>
      </c>
      <c r="M184" s="17" cm="1">
        <f t="array" ref="M184">_xlfn.IFS(L184&lt;&gt;L183,M183+L184*$B$24+0.5*K184*$B$24^2,L184=L183,M183,E184=0,M183+L184*$B$24+0.5*K184*$B$24^2)</f>
        <v>0.29723491935450519</v>
      </c>
      <c r="N184" s="17" cm="1">
        <f t="array" ref="N184">_xlfn.IFS(E184&lt;&gt;0,M184*COS($B$7),M184=M183,N183,E184=0,M184*COS($B$7))</f>
        <v>0.21017682708100721</v>
      </c>
      <c r="O184" s="9"/>
    </row>
    <row r="185" spans="4:15" x14ac:dyDescent="0.2">
      <c r="D185" s="15">
        <f>D184+'Control Panel'!$B$28</f>
        <v>1.8299999999999945E-2</v>
      </c>
      <c r="E185" s="16">
        <f t="shared" si="14"/>
        <v>0</v>
      </c>
      <c r="F185" s="62">
        <f t="shared" si="15"/>
        <v>7.3999999999999996E-2</v>
      </c>
      <c r="G185" s="121">
        <f t="shared" si="16"/>
        <v>101300</v>
      </c>
      <c r="H185" s="62">
        <f t="shared" si="17"/>
        <v>0</v>
      </c>
      <c r="I185" s="62">
        <f t="shared" si="18"/>
        <v>0</v>
      </c>
      <c r="J185" s="62">
        <f t="shared" si="19"/>
        <v>0</v>
      </c>
      <c r="K185" s="62">
        <f t="shared" si="20"/>
        <v>3620.2031304604038</v>
      </c>
      <c r="L185" s="16" cm="1">
        <f t="array" ref="L185">_xlfn.IFS(E185&lt;&gt;0,L184+K185*$B$24,E185=E184,L184,E185=0,L184+K184*$B$24)</f>
        <v>34.915294926846556</v>
      </c>
      <c r="M185" s="17" cm="1">
        <f t="array" ref="M185">_xlfn.IFS(L185&lt;&gt;L184,M184+L185*$B$24+0.5*K185*$B$24^2,L185=L184,M184,E185=0,M184+L185*$B$24+0.5*K185*$B$24^2)</f>
        <v>0.29723491935450519</v>
      </c>
      <c r="N185" s="17" cm="1">
        <f t="array" ref="N185">_xlfn.IFS(E185&lt;&gt;0,M185*COS($B$7),M185=M184,N184,E185=0,M185*COS($B$7))</f>
        <v>0.21017682708100721</v>
      </c>
      <c r="O185" s="9"/>
    </row>
    <row r="186" spans="4:15" x14ac:dyDescent="0.2">
      <c r="D186" s="15">
        <f>D185+'Control Panel'!$B$28</f>
        <v>1.8399999999999944E-2</v>
      </c>
      <c r="E186" s="16">
        <f t="shared" si="14"/>
        <v>0</v>
      </c>
      <c r="F186" s="62">
        <f t="shared" si="15"/>
        <v>7.3999999999999996E-2</v>
      </c>
      <c r="G186" s="121">
        <f t="shared" si="16"/>
        <v>101300</v>
      </c>
      <c r="H186" s="62">
        <f t="shared" si="17"/>
        <v>0</v>
      </c>
      <c r="I186" s="62">
        <f t="shared" si="18"/>
        <v>0</v>
      </c>
      <c r="J186" s="62">
        <f t="shared" si="19"/>
        <v>0</v>
      </c>
      <c r="K186" s="62">
        <f t="shared" si="20"/>
        <v>3620.2031304604038</v>
      </c>
      <c r="L186" s="16" cm="1">
        <f t="array" ref="L186">_xlfn.IFS(E186&lt;&gt;0,L185+K186*$B$24,E186=E185,L185,E186=0,L185+K185*$B$24)</f>
        <v>34.915294926846556</v>
      </c>
      <c r="M186" s="17" cm="1">
        <f t="array" ref="M186">_xlfn.IFS(L186&lt;&gt;L185,M185+L186*$B$24+0.5*K186*$B$24^2,L186=L185,M185,E186=0,M185+L186*$B$24+0.5*K186*$B$24^2)</f>
        <v>0.29723491935450519</v>
      </c>
      <c r="N186" s="17" cm="1">
        <f t="array" ref="N186">_xlfn.IFS(E186&lt;&gt;0,M186*COS($B$7),M186=M185,N185,E186=0,M186*COS($B$7))</f>
        <v>0.21017682708100721</v>
      </c>
      <c r="O186" s="9"/>
    </row>
    <row r="187" spans="4:15" x14ac:dyDescent="0.2">
      <c r="D187" s="15">
        <f>D186+'Control Panel'!$B$28</f>
        <v>1.8499999999999944E-2</v>
      </c>
      <c r="E187" s="16">
        <f t="shared" si="14"/>
        <v>0</v>
      </c>
      <c r="F187" s="62">
        <f t="shared" si="15"/>
        <v>7.3999999999999996E-2</v>
      </c>
      <c r="G187" s="121">
        <f t="shared" si="16"/>
        <v>101300</v>
      </c>
      <c r="H187" s="62">
        <f t="shared" si="17"/>
        <v>0</v>
      </c>
      <c r="I187" s="62">
        <f t="shared" si="18"/>
        <v>0</v>
      </c>
      <c r="J187" s="62">
        <f t="shared" si="19"/>
        <v>0</v>
      </c>
      <c r="K187" s="62">
        <f t="shared" si="20"/>
        <v>3620.2031304604038</v>
      </c>
      <c r="L187" s="16" cm="1">
        <f t="array" ref="L187">_xlfn.IFS(E187&lt;&gt;0,L186+K187*$B$24,E187=E186,L186,E187=0,L186+K186*$B$24)</f>
        <v>34.915294926846556</v>
      </c>
      <c r="M187" s="17" cm="1">
        <f t="array" ref="M187">_xlfn.IFS(L187&lt;&gt;L186,M186+L187*$B$24+0.5*K187*$B$24^2,L187=L186,M186,E187=0,M186+L187*$B$24+0.5*K187*$B$24^2)</f>
        <v>0.29723491935450519</v>
      </c>
      <c r="N187" s="17" cm="1">
        <f t="array" ref="N187">_xlfn.IFS(E187&lt;&gt;0,M187*COS($B$7),M187=M186,N186,E187=0,M187*COS($B$7))</f>
        <v>0.21017682708100721</v>
      </c>
      <c r="O187" s="9"/>
    </row>
    <row r="188" spans="4:15" x14ac:dyDescent="0.2">
      <c r="D188" s="15">
        <f>D187+'Control Panel'!$B$28</f>
        <v>1.8599999999999943E-2</v>
      </c>
      <c r="E188" s="16">
        <f t="shared" si="14"/>
        <v>0</v>
      </c>
      <c r="F188" s="62">
        <f t="shared" si="15"/>
        <v>7.3999999999999996E-2</v>
      </c>
      <c r="G188" s="121">
        <f t="shared" si="16"/>
        <v>101300</v>
      </c>
      <c r="H188" s="62">
        <f t="shared" si="17"/>
        <v>0</v>
      </c>
      <c r="I188" s="62">
        <f t="shared" si="18"/>
        <v>0</v>
      </c>
      <c r="J188" s="62">
        <f t="shared" si="19"/>
        <v>0</v>
      </c>
      <c r="K188" s="62">
        <f t="shared" si="20"/>
        <v>3620.2031304604038</v>
      </c>
      <c r="L188" s="16" cm="1">
        <f t="array" ref="L188">_xlfn.IFS(E188&lt;&gt;0,L187+K188*$B$24,E188=E187,L187,E188=0,L187+K187*$B$24)</f>
        <v>34.915294926846556</v>
      </c>
      <c r="M188" s="17" cm="1">
        <f t="array" ref="M188">_xlfn.IFS(L188&lt;&gt;L187,M187+L188*$B$24+0.5*K188*$B$24^2,L188=L187,M187,E188=0,M187+L188*$B$24+0.5*K188*$B$24^2)</f>
        <v>0.29723491935450519</v>
      </c>
      <c r="N188" s="17" cm="1">
        <f t="array" ref="N188">_xlfn.IFS(E188&lt;&gt;0,M188*COS($B$7),M188=M187,N187,E188=0,M188*COS($B$7))</f>
        <v>0.21017682708100721</v>
      </c>
      <c r="O188" s="9"/>
    </row>
    <row r="189" spans="4:15" x14ac:dyDescent="0.2">
      <c r="D189" s="15">
        <f>D188+'Control Panel'!$B$28</f>
        <v>1.8699999999999942E-2</v>
      </c>
      <c r="E189" s="16">
        <f t="shared" si="14"/>
        <v>0</v>
      </c>
      <c r="F189" s="62">
        <f t="shared" si="15"/>
        <v>7.3999999999999996E-2</v>
      </c>
      <c r="G189" s="121">
        <f t="shared" si="16"/>
        <v>101300</v>
      </c>
      <c r="H189" s="62">
        <f t="shared" si="17"/>
        <v>0</v>
      </c>
      <c r="I189" s="62">
        <f t="shared" si="18"/>
        <v>0</v>
      </c>
      <c r="J189" s="62">
        <f t="shared" si="19"/>
        <v>0</v>
      </c>
      <c r="K189" s="62">
        <f t="shared" si="20"/>
        <v>3620.2031304604038</v>
      </c>
      <c r="L189" s="16" cm="1">
        <f t="array" ref="L189">_xlfn.IFS(E189&lt;&gt;0,L188+K189*$B$24,E189=E188,L188,E189=0,L188+K188*$B$24)</f>
        <v>34.915294926846556</v>
      </c>
      <c r="M189" s="17" cm="1">
        <f t="array" ref="M189">_xlfn.IFS(L189&lt;&gt;L188,M188+L189*$B$24+0.5*K189*$B$24^2,L189=L188,M188,E189=0,M188+L189*$B$24+0.5*K189*$B$24^2)</f>
        <v>0.29723491935450519</v>
      </c>
      <c r="N189" s="17" cm="1">
        <f t="array" ref="N189">_xlfn.IFS(E189&lt;&gt;0,M189*COS($B$7),M189=M188,N188,E189=0,M189*COS($B$7))</f>
        <v>0.21017682708100721</v>
      </c>
      <c r="O189" s="9"/>
    </row>
    <row r="190" spans="4:15" x14ac:dyDescent="0.2">
      <c r="D190" s="15">
        <f>D189+'Control Panel'!$B$28</f>
        <v>1.8799999999999942E-2</v>
      </c>
      <c r="E190" s="16">
        <f t="shared" si="14"/>
        <v>0</v>
      </c>
      <c r="F190" s="62">
        <f t="shared" si="15"/>
        <v>7.3999999999999996E-2</v>
      </c>
      <c r="G190" s="121">
        <f t="shared" si="16"/>
        <v>101300</v>
      </c>
      <c r="H190" s="62">
        <f t="shared" si="17"/>
        <v>0</v>
      </c>
      <c r="I190" s="62">
        <f t="shared" si="18"/>
        <v>0</v>
      </c>
      <c r="J190" s="62">
        <f t="shared" si="19"/>
        <v>0</v>
      </c>
      <c r="K190" s="62">
        <f t="shared" si="20"/>
        <v>3620.2031304604038</v>
      </c>
      <c r="L190" s="16" cm="1">
        <f t="array" ref="L190">_xlfn.IFS(E190&lt;&gt;0,L189+K190*$B$24,E190=E189,L189,E190=0,L189+K189*$B$24)</f>
        <v>34.915294926846556</v>
      </c>
      <c r="M190" s="17" cm="1">
        <f t="array" ref="M190">_xlfn.IFS(L190&lt;&gt;L189,M189+L190*$B$24+0.5*K190*$B$24^2,L190=L189,M189,E190=0,M189+L190*$B$24+0.5*K190*$B$24^2)</f>
        <v>0.29723491935450519</v>
      </c>
      <c r="N190" s="17" cm="1">
        <f t="array" ref="N190">_xlfn.IFS(E190&lt;&gt;0,M190*COS($B$7),M190=M189,N189,E190=0,M190*COS($B$7))</f>
        <v>0.21017682708100721</v>
      </c>
      <c r="O190" s="9"/>
    </row>
    <row r="191" spans="4:15" x14ac:dyDescent="0.2">
      <c r="D191" s="15">
        <f>D190+'Control Panel'!$B$28</f>
        <v>1.8899999999999941E-2</v>
      </c>
      <c r="E191" s="16">
        <f t="shared" si="14"/>
        <v>0</v>
      </c>
      <c r="F191" s="62">
        <f t="shared" si="15"/>
        <v>7.3999999999999996E-2</v>
      </c>
      <c r="G191" s="121">
        <f t="shared" si="16"/>
        <v>101300</v>
      </c>
      <c r="H191" s="62">
        <f t="shared" si="17"/>
        <v>0</v>
      </c>
      <c r="I191" s="62">
        <f t="shared" si="18"/>
        <v>0</v>
      </c>
      <c r="J191" s="62">
        <f t="shared" si="19"/>
        <v>0</v>
      </c>
      <c r="K191" s="62">
        <f t="shared" si="20"/>
        <v>3620.2031304604038</v>
      </c>
      <c r="L191" s="16" cm="1">
        <f t="array" ref="L191">_xlfn.IFS(E191&lt;&gt;0,L190+K191*$B$24,E191=E190,L190,E191=0,L190+K190*$B$24)</f>
        <v>34.915294926846556</v>
      </c>
      <c r="M191" s="17" cm="1">
        <f t="array" ref="M191">_xlfn.IFS(L191&lt;&gt;L190,M190+L191*$B$24+0.5*K191*$B$24^2,L191=L190,M190,E191=0,M190+L191*$B$24+0.5*K191*$B$24^2)</f>
        <v>0.29723491935450519</v>
      </c>
      <c r="N191" s="17" cm="1">
        <f t="array" ref="N191">_xlfn.IFS(E191&lt;&gt;0,M191*COS($B$7),M191=M190,N190,E191=0,M191*COS($B$7))</f>
        <v>0.21017682708100721</v>
      </c>
      <c r="O191" s="9"/>
    </row>
    <row r="192" spans="4:15" x14ac:dyDescent="0.2">
      <c r="D192" s="15">
        <f>D191+'Control Panel'!$B$28</f>
        <v>1.8999999999999941E-2</v>
      </c>
      <c r="E192" s="16">
        <f t="shared" si="14"/>
        <v>0</v>
      </c>
      <c r="F192" s="62">
        <f t="shared" si="15"/>
        <v>7.3999999999999996E-2</v>
      </c>
      <c r="G192" s="121">
        <f t="shared" si="16"/>
        <v>101300</v>
      </c>
      <c r="H192" s="62">
        <f t="shared" si="17"/>
        <v>0</v>
      </c>
      <c r="I192" s="62">
        <f t="shared" si="18"/>
        <v>0</v>
      </c>
      <c r="J192" s="62">
        <f t="shared" si="19"/>
        <v>0</v>
      </c>
      <c r="K192" s="62">
        <f t="shared" si="20"/>
        <v>3620.2031304604038</v>
      </c>
      <c r="L192" s="16" cm="1">
        <f t="array" ref="L192">_xlfn.IFS(E192&lt;&gt;0,L191+K192*$B$24,E192=E191,L191,E192=0,L191+K191*$B$24)</f>
        <v>34.915294926846556</v>
      </c>
      <c r="M192" s="17" cm="1">
        <f t="array" ref="M192">_xlfn.IFS(L192&lt;&gt;L191,M191+L192*$B$24+0.5*K192*$B$24^2,L192=L191,M191,E192=0,M191+L192*$B$24+0.5*K192*$B$24^2)</f>
        <v>0.29723491935450519</v>
      </c>
      <c r="N192" s="17" cm="1">
        <f t="array" ref="N192">_xlfn.IFS(E192&lt;&gt;0,M192*COS($B$7),M192=M191,N191,E192=0,M192*COS($B$7))</f>
        <v>0.21017682708100721</v>
      </c>
      <c r="O192" s="9"/>
    </row>
    <row r="193" spans="4:15" x14ac:dyDescent="0.2">
      <c r="D193" s="15">
        <f>D192+'Control Panel'!$B$28</f>
        <v>1.909999999999994E-2</v>
      </c>
      <c r="E193" s="16">
        <f t="shared" si="14"/>
        <v>0</v>
      </c>
      <c r="F193" s="62">
        <f t="shared" si="15"/>
        <v>7.3999999999999996E-2</v>
      </c>
      <c r="G193" s="121">
        <f t="shared" si="16"/>
        <v>101300</v>
      </c>
      <c r="H193" s="62">
        <f t="shared" si="17"/>
        <v>0</v>
      </c>
      <c r="I193" s="62">
        <f t="shared" si="18"/>
        <v>0</v>
      </c>
      <c r="J193" s="62">
        <f t="shared" si="19"/>
        <v>0</v>
      </c>
      <c r="K193" s="62">
        <f t="shared" si="20"/>
        <v>3620.2031304604038</v>
      </c>
      <c r="L193" s="16" cm="1">
        <f t="array" ref="L193">_xlfn.IFS(E193&lt;&gt;0,L192+K193*$B$24,E193=E192,L192,E193=0,L192+K192*$B$24)</f>
        <v>34.915294926846556</v>
      </c>
      <c r="M193" s="17" cm="1">
        <f t="array" ref="M193">_xlfn.IFS(L193&lt;&gt;L192,M192+L193*$B$24+0.5*K193*$B$24^2,L193=L192,M192,E193=0,M192+L193*$B$24+0.5*K193*$B$24^2)</f>
        <v>0.29723491935450519</v>
      </c>
      <c r="N193" s="17" cm="1">
        <f t="array" ref="N193">_xlfn.IFS(E193&lt;&gt;0,M193*COS($B$7),M193=M192,N192,E193=0,M193*COS($B$7))</f>
        <v>0.21017682708100721</v>
      </c>
      <c r="O193" s="9"/>
    </row>
    <row r="194" spans="4:15" x14ac:dyDescent="0.2">
      <c r="D194" s="15">
        <f>D193+'Control Panel'!$B$28</f>
        <v>1.9199999999999939E-2</v>
      </c>
      <c r="E194" s="16">
        <f t="shared" si="14"/>
        <v>0</v>
      </c>
      <c r="F194" s="62">
        <f t="shared" si="15"/>
        <v>7.3999999999999996E-2</v>
      </c>
      <c r="G194" s="121">
        <f t="shared" si="16"/>
        <v>101300</v>
      </c>
      <c r="H194" s="62">
        <f t="shared" si="17"/>
        <v>0</v>
      </c>
      <c r="I194" s="62">
        <f t="shared" si="18"/>
        <v>0</v>
      </c>
      <c r="J194" s="62">
        <f t="shared" si="19"/>
        <v>0</v>
      </c>
      <c r="K194" s="62">
        <f t="shared" si="20"/>
        <v>3620.2031304604038</v>
      </c>
      <c r="L194" s="16" cm="1">
        <f t="array" ref="L194">_xlfn.IFS(E194&lt;&gt;0,L193+K194*$B$24,E194=E193,L193,E194=0,L193+K193*$B$24)</f>
        <v>34.915294926846556</v>
      </c>
      <c r="M194" s="17" cm="1">
        <f t="array" ref="M194">_xlfn.IFS(L194&lt;&gt;L193,M193+L194*$B$24+0.5*K194*$B$24^2,L194=L193,M193,E194=0,M193+L194*$B$24+0.5*K194*$B$24^2)</f>
        <v>0.29723491935450519</v>
      </c>
      <c r="N194" s="17" cm="1">
        <f t="array" ref="N194">_xlfn.IFS(E194&lt;&gt;0,M194*COS($B$7),M194=M193,N193,E194=0,M194*COS($B$7))</f>
        <v>0.21017682708100721</v>
      </c>
      <c r="O194" s="9"/>
    </row>
    <row r="195" spans="4:15" x14ac:dyDescent="0.2">
      <c r="D195" s="15">
        <f>D194+'Control Panel'!$B$28</f>
        <v>1.9299999999999939E-2</v>
      </c>
      <c r="E195" s="16">
        <f t="shared" si="14"/>
        <v>0</v>
      </c>
      <c r="F195" s="62">
        <f t="shared" si="15"/>
        <v>7.3999999999999996E-2</v>
      </c>
      <c r="G195" s="121">
        <f t="shared" si="16"/>
        <v>101300</v>
      </c>
      <c r="H195" s="62">
        <f t="shared" si="17"/>
        <v>0</v>
      </c>
      <c r="I195" s="62">
        <f t="shared" si="18"/>
        <v>0</v>
      </c>
      <c r="J195" s="62">
        <f t="shared" si="19"/>
        <v>0</v>
      </c>
      <c r="K195" s="62">
        <f t="shared" si="20"/>
        <v>3620.2031304604038</v>
      </c>
      <c r="L195" s="16" cm="1">
        <f t="array" ref="L195">_xlfn.IFS(E195&lt;&gt;0,L194+K195*$B$24,E195=E194,L194,E195=0,L194+K194*$B$24)</f>
        <v>34.915294926846556</v>
      </c>
      <c r="M195" s="17" cm="1">
        <f t="array" ref="M195">_xlfn.IFS(L195&lt;&gt;L194,M194+L195*$B$24+0.5*K195*$B$24^2,L195=L194,M194,E195=0,M194+L195*$B$24+0.5*K195*$B$24^2)</f>
        <v>0.29723491935450519</v>
      </c>
      <c r="N195" s="17" cm="1">
        <f t="array" ref="N195">_xlfn.IFS(E195&lt;&gt;0,M195*COS($B$7),M195=M194,N194,E195=0,M195*COS($B$7))</f>
        <v>0.21017682708100721</v>
      </c>
      <c r="O195" s="9"/>
    </row>
    <row r="196" spans="4:15" x14ac:dyDescent="0.2">
      <c r="D196" s="15">
        <f>D195+'Control Panel'!$B$28</f>
        <v>1.9399999999999938E-2</v>
      </c>
      <c r="E196" s="16">
        <f t="shared" ref="E196:E259" si="21">IF(E195&gt;J195*$B$24,E195-J195*$B$24,0)</f>
        <v>0</v>
      </c>
      <c r="F196" s="62">
        <f t="shared" ref="F196:F259" si="22">E196+$B$6</f>
        <v>7.3999999999999996E-2</v>
      </c>
      <c r="G196" s="121">
        <f t="shared" ref="G196:G259" si="23">IF(E196&lt;&gt;0,$B$10*($B$9/($B$9+($E$2/$B$21-E196/$B$21)))^$B$22,$B$20)</f>
        <v>101300</v>
      </c>
      <c r="H196" s="62">
        <f t="shared" ref="H196:H259" si="24">IF(E196&lt;&gt;0,H195-J195*$B$24/$B$21,0)</f>
        <v>0</v>
      </c>
      <c r="I196" s="62">
        <f t="shared" ref="I196:I259" si="25">IF(E196&lt;&gt;0,-SQRT(2*(G196-$B$20)/$B$21),0)</f>
        <v>0</v>
      </c>
      <c r="J196" s="62">
        <f t="shared" ref="J196:J259" si="26">IF(E196&lt;&gt;0,PI()*$B$23^2*$B$21*(-I196),0)</f>
        <v>0</v>
      </c>
      <c r="K196" s="62">
        <f t="shared" ref="K196:K259" si="27">IF(E196&lt;&gt;0,(-$B$19*L195^2-J196*I196)/F196,K195)</f>
        <v>3620.2031304604038</v>
      </c>
      <c r="L196" s="16" cm="1">
        <f t="array" ref="L196">_xlfn.IFS(E196&lt;&gt;0,L195+K196*$B$24,E196=E195,L195,E196=0,L195+K195*$B$24)</f>
        <v>34.915294926846556</v>
      </c>
      <c r="M196" s="17" cm="1">
        <f t="array" ref="M196">_xlfn.IFS(L196&lt;&gt;L195,M195+L196*$B$24+0.5*K196*$B$24^2,L196=L195,M195,E196=0,M195+L196*$B$24+0.5*K196*$B$24^2)</f>
        <v>0.29723491935450519</v>
      </c>
      <c r="N196" s="17" cm="1">
        <f t="array" ref="N196">_xlfn.IFS(E196&lt;&gt;0,M196*COS($B$7),M196=M195,N195,E196=0,M196*COS($B$7))</f>
        <v>0.21017682708100721</v>
      </c>
      <c r="O196" s="9"/>
    </row>
    <row r="197" spans="4:15" x14ac:dyDescent="0.2">
      <c r="D197" s="15">
        <f>D196+'Control Panel'!$B$28</f>
        <v>1.9499999999999938E-2</v>
      </c>
      <c r="E197" s="16">
        <f t="shared" si="21"/>
        <v>0</v>
      </c>
      <c r="F197" s="62">
        <f t="shared" si="22"/>
        <v>7.3999999999999996E-2</v>
      </c>
      <c r="G197" s="121">
        <f t="shared" si="23"/>
        <v>101300</v>
      </c>
      <c r="H197" s="62">
        <f t="shared" si="24"/>
        <v>0</v>
      </c>
      <c r="I197" s="62">
        <f t="shared" si="25"/>
        <v>0</v>
      </c>
      <c r="J197" s="62">
        <f t="shared" si="26"/>
        <v>0</v>
      </c>
      <c r="K197" s="62">
        <f t="shared" si="27"/>
        <v>3620.2031304604038</v>
      </c>
      <c r="L197" s="16" cm="1">
        <f t="array" ref="L197">_xlfn.IFS(E197&lt;&gt;0,L196+K197*$B$24,E197=E196,L196,E197=0,L196+K196*$B$24)</f>
        <v>34.915294926846556</v>
      </c>
      <c r="M197" s="17" cm="1">
        <f t="array" ref="M197">_xlfn.IFS(L197&lt;&gt;L196,M196+L197*$B$24+0.5*K197*$B$24^2,L197=L196,M196,E197=0,M196+L197*$B$24+0.5*K197*$B$24^2)</f>
        <v>0.29723491935450519</v>
      </c>
      <c r="N197" s="17" cm="1">
        <f t="array" ref="N197">_xlfn.IFS(E197&lt;&gt;0,M197*COS($B$7),M197=M196,N196,E197=0,M197*COS($B$7))</f>
        <v>0.21017682708100721</v>
      </c>
      <c r="O197" s="9"/>
    </row>
    <row r="198" spans="4:15" x14ac:dyDescent="0.2">
      <c r="D198" s="15">
        <f>D197+'Control Panel'!$B$28</f>
        <v>1.9599999999999937E-2</v>
      </c>
      <c r="E198" s="16">
        <f t="shared" si="21"/>
        <v>0</v>
      </c>
      <c r="F198" s="62">
        <f t="shared" si="22"/>
        <v>7.3999999999999996E-2</v>
      </c>
      <c r="G198" s="121">
        <f t="shared" si="23"/>
        <v>101300</v>
      </c>
      <c r="H198" s="62">
        <f t="shared" si="24"/>
        <v>0</v>
      </c>
      <c r="I198" s="62">
        <f t="shared" si="25"/>
        <v>0</v>
      </c>
      <c r="J198" s="62">
        <f t="shared" si="26"/>
        <v>0</v>
      </c>
      <c r="K198" s="62">
        <f t="shared" si="27"/>
        <v>3620.2031304604038</v>
      </c>
      <c r="L198" s="16" cm="1">
        <f t="array" ref="L198">_xlfn.IFS(E198&lt;&gt;0,L197+K198*$B$24,E198=E197,L197,E198=0,L197+K197*$B$24)</f>
        <v>34.915294926846556</v>
      </c>
      <c r="M198" s="17" cm="1">
        <f t="array" ref="M198">_xlfn.IFS(L198&lt;&gt;L197,M197+L198*$B$24+0.5*K198*$B$24^2,L198=L197,M197,E198=0,M197+L198*$B$24+0.5*K198*$B$24^2)</f>
        <v>0.29723491935450519</v>
      </c>
      <c r="N198" s="17" cm="1">
        <f t="array" ref="N198">_xlfn.IFS(E198&lt;&gt;0,M198*COS($B$7),M198=M197,N197,E198=0,M198*COS($B$7))</f>
        <v>0.21017682708100721</v>
      </c>
      <c r="O198" s="9"/>
    </row>
    <row r="199" spans="4:15" x14ac:dyDescent="0.2">
      <c r="D199" s="15">
        <f>D198+'Control Panel'!$B$28</f>
        <v>1.9699999999999936E-2</v>
      </c>
      <c r="E199" s="16">
        <f t="shared" si="21"/>
        <v>0</v>
      </c>
      <c r="F199" s="62">
        <f t="shared" si="22"/>
        <v>7.3999999999999996E-2</v>
      </c>
      <c r="G199" s="121">
        <f t="shared" si="23"/>
        <v>101300</v>
      </c>
      <c r="H199" s="62">
        <f t="shared" si="24"/>
        <v>0</v>
      </c>
      <c r="I199" s="62">
        <f t="shared" si="25"/>
        <v>0</v>
      </c>
      <c r="J199" s="62">
        <f t="shared" si="26"/>
        <v>0</v>
      </c>
      <c r="K199" s="62">
        <f t="shared" si="27"/>
        <v>3620.2031304604038</v>
      </c>
      <c r="L199" s="16" cm="1">
        <f t="array" ref="L199">_xlfn.IFS(E199&lt;&gt;0,L198+K199*$B$24,E199=E198,L198,E199=0,L198+K198*$B$24)</f>
        <v>34.915294926846556</v>
      </c>
      <c r="M199" s="17" cm="1">
        <f t="array" ref="M199">_xlfn.IFS(L199&lt;&gt;L198,M198+L199*$B$24+0.5*K199*$B$24^2,L199=L198,M198,E199=0,M198+L199*$B$24+0.5*K199*$B$24^2)</f>
        <v>0.29723491935450519</v>
      </c>
      <c r="N199" s="17" cm="1">
        <f t="array" ref="N199">_xlfn.IFS(E199&lt;&gt;0,M199*COS($B$7),M199=M198,N198,E199=0,M199*COS($B$7))</f>
        <v>0.21017682708100721</v>
      </c>
      <c r="O199" s="9"/>
    </row>
    <row r="200" spans="4:15" x14ac:dyDescent="0.2">
      <c r="D200" s="15">
        <f>D199+'Control Panel'!$B$28</f>
        <v>1.9799999999999936E-2</v>
      </c>
      <c r="E200" s="16">
        <f t="shared" si="21"/>
        <v>0</v>
      </c>
      <c r="F200" s="62">
        <f t="shared" si="22"/>
        <v>7.3999999999999996E-2</v>
      </c>
      <c r="G200" s="121">
        <f t="shared" si="23"/>
        <v>101300</v>
      </c>
      <c r="H200" s="62">
        <f t="shared" si="24"/>
        <v>0</v>
      </c>
      <c r="I200" s="62">
        <f t="shared" si="25"/>
        <v>0</v>
      </c>
      <c r="J200" s="62">
        <f t="shared" si="26"/>
        <v>0</v>
      </c>
      <c r="K200" s="62">
        <f t="shared" si="27"/>
        <v>3620.2031304604038</v>
      </c>
      <c r="L200" s="16" cm="1">
        <f t="array" ref="L200">_xlfn.IFS(E200&lt;&gt;0,L199+K200*$B$24,E200=E199,L199,E200=0,L199+K199*$B$24)</f>
        <v>34.915294926846556</v>
      </c>
      <c r="M200" s="17" cm="1">
        <f t="array" ref="M200">_xlfn.IFS(L200&lt;&gt;L199,M199+L200*$B$24+0.5*K200*$B$24^2,L200=L199,M199,E200=0,M199+L200*$B$24+0.5*K200*$B$24^2)</f>
        <v>0.29723491935450519</v>
      </c>
      <c r="N200" s="17" cm="1">
        <f t="array" ref="N200">_xlfn.IFS(E200&lt;&gt;0,M200*COS($B$7),M200=M199,N199,E200=0,M200*COS($B$7))</f>
        <v>0.21017682708100721</v>
      </c>
      <c r="O200" s="9"/>
    </row>
    <row r="201" spans="4:15" x14ac:dyDescent="0.2">
      <c r="D201" s="15">
        <f>D200+'Control Panel'!$B$28</f>
        <v>1.9899999999999935E-2</v>
      </c>
      <c r="E201" s="16">
        <f t="shared" si="21"/>
        <v>0</v>
      </c>
      <c r="F201" s="62">
        <f t="shared" si="22"/>
        <v>7.3999999999999996E-2</v>
      </c>
      <c r="G201" s="121">
        <f t="shared" si="23"/>
        <v>101300</v>
      </c>
      <c r="H201" s="62">
        <f t="shared" si="24"/>
        <v>0</v>
      </c>
      <c r="I201" s="62">
        <f t="shared" si="25"/>
        <v>0</v>
      </c>
      <c r="J201" s="62">
        <f t="shared" si="26"/>
        <v>0</v>
      </c>
      <c r="K201" s="62">
        <f t="shared" si="27"/>
        <v>3620.2031304604038</v>
      </c>
      <c r="L201" s="16" cm="1">
        <f t="array" ref="L201">_xlfn.IFS(E201&lt;&gt;0,L200+K201*$B$24,E201=E200,L200,E201=0,L200+K200*$B$24)</f>
        <v>34.915294926846556</v>
      </c>
      <c r="M201" s="17" cm="1">
        <f t="array" ref="M201">_xlfn.IFS(L201&lt;&gt;L200,M200+L201*$B$24+0.5*K201*$B$24^2,L201=L200,M200,E201=0,M200+L201*$B$24+0.5*K201*$B$24^2)</f>
        <v>0.29723491935450519</v>
      </c>
      <c r="N201" s="17" cm="1">
        <f t="array" ref="N201">_xlfn.IFS(E201&lt;&gt;0,M201*COS($B$7),M201=M200,N200,E201=0,M201*COS($B$7))</f>
        <v>0.21017682708100721</v>
      </c>
      <c r="O201" s="9"/>
    </row>
    <row r="202" spans="4:15" x14ac:dyDescent="0.2">
      <c r="D202" s="15">
        <f>D201+'Control Panel'!$B$28</f>
        <v>1.9999999999999934E-2</v>
      </c>
      <c r="E202" s="16">
        <f t="shared" si="21"/>
        <v>0</v>
      </c>
      <c r="F202" s="62">
        <f t="shared" si="22"/>
        <v>7.3999999999999996E-2</v>
      </c>
      <c r="G202" s="121">
        <f t="shared" si="23"/>
        <v>101300</v>
      </c>
      <c r="H202" s="62">
        <f t="shared" si="24"/>
        <v>0</v>
      </c>
      <c r="I202" s="62">
        <f t="shared" si="25"/>
        <v>0</v>
      </c>
      <c r="J202" s="62">
        <f t="shared" si="26"/>
        <v>0</v>
      </c>
      <c r="K202" s="62">
        <f t="shared" si="27"/>
        <v>3620.2031304604038</v>
      </c>
      <c r="L202" s="16" cm="1">
        <f t="array" ref="L202">_xlfn.IFS(E202&lt;&gt;0,L201+K202*$B$24,E202=E201,L201,E202=0,L201+K201*$B$24)</f>
        <v>34.915294926846556</v>
      </c>
      <c r="M202" s="17" cm="1">
        <f t="array" ref="M202">_xlfn.IFS(L202&lt;&gt;L201,M201+L202*$B$24+0.5*K202*$B$24^2,L202=L201,M201,E202=0,M201+L202*$B$24+0.5*K202*$B$24^2)</f>
        <v>0.29723491935450519</v>
      </c>
      <c r="N202" s="17" cm="1">
        <f t="array" ref="N202">_xlfn.IFS(E202&lt;&gt;0,M202*COS($B$7),M202=M201,N201,E202=0,M202*COS($B$7))</f>
        <v>0.21017682708100721</v>
      </c>
      <c r="O202" s="9"/>
    </row>
    <row r="203" spans="4:15" x14ac:dyDescent="0.2">
      <c r="D203" s="15">
        <f>D202+'Control Panel'!$B$28</f>
        <v>2.0099999999999934E-2</v>
      </c>
      <c r="E203" s="16">
        <f t="shared" si="21"/>
        <v>0</v>
      </c>
      <c r="F203" s="62">
        <f t="shared" si="22"/>
        <v>7.3999999999999996E-2</v>
      </c>
      <c r="G203" s="121">
        <f t="shared" si="23"/>
        <v>101300</v>
      </c>
      <c r="H203" s="62">
        <f t="shared" si="24"/>
        <v>0</v>
      </c>
      <c r="I203" s="62">
        <f t="shared" si="25"/>
        <v>0</v>
      </c>
      <c r="J203" s="62">
        <f t="shared" si="26"/>
        <v>0</v>
      </c>
      <c r="K203" s="62">
        <f t="shared" si="27"/>
        <v>3620.2031304604038</v>
      </c>
      <c r="L203" s="16" cm="1">
        <f t="array" ref="L203">_xlfn.IFS(E203&lt;&gt;0,L202+K203*$B$24,E203=E202,L202,E203=0,L202+K202*$B$24)</f>
        <v>34.915294926846556</v>
      </c>
      <c r="M203" s="17" cm="1">
        <f t="array" ref="M203">_xlfn.IFS(L203&lt;&gt;L202,M202+L203*$B$24+0.5*K203*$B$24^2,L203=L202,M202,E203=0,M202+L203*$B$24+0.5*K203*$B$24^2)</f>
        <v>0.29723491935450519</v>
      </c>
      <c r="N203" s="17" cm="1">
        <f t="array" ref="N203">_xlfn.IFS(E203&lt;&gt;0,M203*COS($B$7),M203=M202,N202,E203=0,M203*COS($B$7))</f>
        <v>0.21017682708100721</v>
      </c>
      <c r="O203" s="9"/>
    </row>
    <row r="204" spans="4:15" x14ac:dyDescent="0.2">
      <c r="D204" s="15">
        <f>D203+'Control Panel'!$B$28</f>
        <v>2.0199999999999933E-2</v>
      </c>
      <c r="E204" s="16">
        <f t="shared" si="21"/>
        <v>0</v>
      </c>
      <c r="F204" s="62">
        <f t="shared" si="22"/>
        <v>7.3999999999999996E-2</v>
      </c>
      <c r="G204" s="121">
        <f t="shared" si="23"/>
        <v>101300</v>
      </c>
      <c r="H204" s="62">
        <f t="shared" si="24"/>
        <v>0</v>
      </c>
      <c r="I204" s="62">
        <f t="shared" si="25"/>
        <v>0</v>
      </c>
      <c r="J204" s="62">
        <f t="shared" si="26"/>
        <v>0</v>
      </c>
      <c r="K204" s="62">
        <f t="shared" si="27"/>
        <v>3620.2031304604038</v>
      </c>
      <c r="L204" s="16" cm="1">
        <f t="array" ref="L204">_xlfn.IFS(E204&lt;&gt;0,L203+K204*$B$24,E204=E203,L203,E204=0,L203+K203*$B$24)</f>
        <v>34.915294926846556</v>
      </c>
      <c r="M204" s="17" cm="1">
        <f t="array" ref="M204">_xlfn.IFS(L204&lt;&gt;L203,M203+L204*$B$24+0.5*K204*$B$24^2,L204=L203,M203,E204=0,M203+L204*$B$24+0.5*K204*$B$24^2)</f>
        <v>0.29723491935450519</v>
      </c>
      <c r="N204" s="17" cm="1">
        <f t="array" ref="N204">_xlfn.IFS(E204&lt;&gt;0,M204*COS($B$7),M204=M203,N203,E204=0,M204*COS($B$7))</f>
        <v>0.21017682708100721</v>
      </c>
      <c r="O204" s="9"/>
    </row>
    <row r="205" spans="4:15" x14ac:dyDescent="0.2">
      <c r="D205" s="15">
        <f>D204+'Control Panel'!$B$28</f>
        <v>2.0299999999999933E-2</v>
      </c>
      <c r="E205" s="16">
        <f t="shared" si="21"/>
        <v>0</v>
      </c>
      <c r="F205" s="62">
        <f t="shared" si="22"/>
        <v>7.3999999999999996E-2</v>
      </c>
      <c r="G205" s="121">
        <f t="shared" si="23"/>
        <v>101300</v>
      </c>
      <c r="H205" s="62">
        <f t="shared" si="24"/>
        <v>0</v>
      </c>
      <c r="I205" s="62">
        <f t="shared" si="25"/>
        <v>0</v>
      </c>
      <c r="J205" s="62">
        <f t="shared" si="26"/>
        <v>0</v>
      </c>
      <c r="K205" s="62">
        <f t="shared" si="27"/>
        <v>3620.2031304604038</v>
      </c>
      <c r="L205" s="16" cm="1">
        <f t="array" ref="L205">_xlfn.IFS(E205&lt;&gt;0,L204+K205*$B$24,E205=E204,L204,E205=0,L204+K204*$B$24)</f>
        <v>34.915294926846556</v>
      </c>
      <c r="M205" s="17" cm="1">
        <f t="array" ref="M205">_xlfn.IFS(L205&lt;&gt;L204,M204+L205*$B$24+0.5*K205*$B$24^2,L205=L204,M204,E205=0,M204+L205*$B$24+0.5*K205*$B$24^2)</f>
        <v>0.29723491935450519</v>
      </c>
      <c r="N205" s="17" cm="1">
        <f t="array" ref="N205">_xlfn.IFS(E205&lt;&gt;0,M205*COS($B$7),M205=M204,N204,E205=0,M205*COS($B$7))</f>
        <v>0.21017682708100721</v>
      </c>
      <c r="O205" s="9"/>
    </row>
    <row r="206" spans="4:15" x14ac:dyDescent="0.2">
      <c r="D206" s="15">
        <f>D205+'Control Panel'!$B$28</f>
        <v>2.0399999999999932E-2</v>
      </c>
      <c r="E206" s="16">
        <f t="shared" si="21"/>
        <v>0</v>
      </c>
      <c r="F206" s="62">
        <f t="shared" si="22"/>
        <v>7.3999999999999996E-2</v>
      </c>
      <c r="G206" s="121">
        <f t="shared" si="23"/>
        <v>101300</v>
      </c>
      <c r="H206" s="62">
        <f t="shared" si="24"/>
        <v>0</v>
      </c>
      <c r="I206" s="62">
        <f t="shared" si="25"/>
        <v>0</v>
      </c>
      <c r="J206" s="62">
        <f t="shared" si="26"/>
        <v>0</v>
      </c>
      <c r="K206" s="62">
        <f t="shared" si="27"/>
        <v>3620.2031304604038</v>
      </c>
      <c r="L206" s="16" cm="1">
        <f t="array" ref="L206">_xlfn.IFS(E206&lt;&gt;0,L205+K206*$B$24,E206=E205,L205,E206=0,L205+K205*$B$24)</f>
        <v>34.915294926846556</v>
      </c>
      <c r="M206" s="17" cm="1">
        <f t="array" ref="M206">_xlfn.IFS(L206&lt;&gt;L205,M205+L206*$B$24+0.5*K206*$B$24^2,L206=L205,M205,E206=0,M205+L206*$B$24+0.5*K206*$B$24^2)</f>
        <v>0.29723491935450519</v>
      </c>
      <c r="N206" s="17" cm="1">
        <f t="array" ref="N206">_xlfn.IFS(E206&lt;&gt;0,M206*COS($B$7),M206=M205,N205,E206=0,M206*COS($B$7))</f>
        <v>0.21017682708100721</v>
      </c>
      <c r="O206" s="9"/>
    </row>
    <row r="207" spans="4:15" x14ac:dyDescent="0.2">
      <c r="D207" s="15">
        <f>D206+'Control Panel'!$B$28</f>
        <v>2.0499999999999931E-2</v>
      </c>
      <c r="E207" s="16">
        <f t="shared" si="21"/>
        <v>0</v>
      </c>
      <c r="F207" s="62">
        <f t="shared" si="22"/>
        <v>7.3999999999999996E-2</v>
      </c>
      <c r="G207" s="121">
        <f t="shared" si="23"/>
        <v>101300</v>
      </c>
      <c r="H207" s="62">
        <f t="shared" si="24"/>
        <v>0</v>
      </c>
      <c r="I207" s="62">
        <f t="shared" si="25"/>
        <v>0</v>
      </c>
      <c r="J207" s="62">
        <f t="shared" si="26"/>
        <v>0</v>
      </c>
      <c r="K207" s="62">
        <f t="shared" si="27"/>
        <v>3620.2031304604038</v>
      </c>
      <c r="L207" s="16" cm="1">
        <f t="array" ref="L207">_xlfn.IFS(E207&lt;&gt;0,L206+K207*$B$24,E207=E206,L206,E207=0,L206+K206*$B$24)</f>
        <v>34.915294926846556</v>
      </c>
      <c r="M207" s="17" cm="1">
        <f t="array" ref="M207">_xlfn.IFS(L207&lt;&gt;L206,M206+L207*$B$24+0.5*K207*$B$24^2,L207=L206,M206,E207=0,M206+L207*$B$24+0.5*K207*$B$24^2)</f>
        <v>0.29723491935450519</v>
      </c>
      <c r="N207" s="17" cm="1">
        <f t="array" ref="N207">_xlfn.IFS(E207&lt;&gt;0,M207*COS($B$7),M207=M206,N206,E207=0,M207*COS($B$7))</f>
        <v>0.21017682708100721</v>
      </c>
      <c r="O207" s="9"/>
    </row>
    <row r="208" spans="4:15" x14ac:dyDescent="0.2">
      <c r="D208" s="15">
        <f>D207+'Control Panel'!$B$28</f>
        <v>2.0599999999999931E-2</v>
      </c>
      <c r="E208" s="16">
        <f t="shared" si="21"/>
        <v>0</v>
      </c>
      <c r="F208" s="62">
        <f t="shared" si="22"/>
        <v>7.3999999999999996E-2</v>
      </c>
      <c r="G208" s="121">
        <f t="shared" si="23"/>
        <v>101300</v>
      </c>
      <c r="H208" s="62">
        <f t="shared" si="24"/>
        <v>0</v>
      </c>
      <c r="I208" s="62">
        <f t="shared" si="25"/>
        <v>0</v>
      </c>
      <c r="J208" s="62">
        <f t="shared" si="26"/>
        <v>0</v>
      </c>
      <c r="K208" s="62">
        <f t="shared" si="27"/>
        <v>3620.2031304604038</v>
      </c>
      <c r="L208" s="16" cm="1">
        <f t="array" ref="L208">_xlfn.IFS(E208&lt;&gt;0,L207+K208*$B$24,E208=E207,L207,E208=0,L207+K207*$B$24)</f>
        <v>34.915294926846556</v>
      </c>
      <c r="M208" s="17" cm="1">
        <f t="array" ref="M208">_xlfn.IFS(L208&lt;&gt;L207,M207+L208*$B$24+0.5*K208*$B$24^2,L208=L207,M207,E208=0,M207+L208*$B$24+0.5*K208*$B$24^2)</f>
        <v>0.29723491935450519</v>
      </c>
      <c r="N208" s="17" cm="1">
        <f t="array" ref="N208">_xlfn.IFS(E208&lt;&gt;0,M208*COS($B$7),M208=M207,N207,E208=0,M208*COS($B$7))</f>
        <v>0.21017682708100721</v>
      </c>
      <c r="O208" s="9"/>
    </row>
    <row r="209" spans="4:15" x14ac:dyDescent="0.2">
      <c r="D209" s="15">
        <f>D208+'Control Panel'!$B$28</f>
        <v>2.069999999999993E-2</v>
      </c>
      <c r="E209" s="16">
        <f t="shared" si="21"/>
        <v>0</v>
      </c>
      <c r="F209" s="62">
        <f t="shared" si="22"/>
        <v>7.3999999999999996E-2</v>
      </c>
      <c r="G209" s="121">
        <f t="shared" si="23"/>
        <v>101300</v>
      </c>
      <c r="H209" s="62">
        <f t="shared" si="24"/>
        <v>0</v>
      </c>
      <c r="I209" s="62">
        <f t="shared" si="25"/>
        <v>0</v>
      </c>
      <c r="J209" s="62">
        <f t="shared" si="26"/>
        <v>0</v>
      </c>
      <c r="K209" s="62">
        <f t="shared" si="27"/>
        <v>3620.2031304604038</v>
      </c>
      <c r="L209" s="16" cm="1">
        <f t="array" ref="L209">_xlfn.IFS(E209&lt;&gt;0,L208+K209*$B$24,E209=E208,L208,E209=0,L208+K208*$B$24)</f>
        <v>34.915294926846556</v>
      </c>
      <c r="M209" s="17" cm="1">
        <f t="array" ref="M209">_xlfn.IFS(L209&lt;&gt;L208,M208+L209*$B$24+0.5*K209*$B$24^2,L209=L208,M208,E209=0,M208+L209*$B$24+0.5*K209*$B$24^2)</f>
        <v>0.29723491935450519</v>
      </c>
      <c r="N209" s="17" cm="1">
        <f t="array" ref="N209">_xlfn.IFS(E209&lt;&gt;0,M209*COS($B$7),M209=M208,N208,E209=0,M209*COS($B$7))</f>
        <v>0.21017682708100721</v>
      </c>
      <c r="O209" s="9"/>
    </row>
    <row r="210" spans="4:15" x14ac:dyDescent="0.2">
      <c r="D210" s="15">
        <f>D209+'Control Panel'!$B$28</f>
        <v>2.079999999999993E-2</v>
      </c>
      <c r="E210" s="16">
        <f t="shared" si="21"/>
        <v>0</v>
      </c>
      <c r="F210" s="62">
        <f t="shared" si="22"/>
        <v>7.3999999999999996E-2</v>
      </c>
      <c r="G210" s="121">
        <f t="shared" si="23"/>
        <v>101300</v>
      </c>
      <c r="H210" s="62">
        <f t="shared" si="24"/>
        <v>0</v>
      </c>
      <c r="I210" s="62">
        <f t="shared" si="25"/>
        <v>0</v>
      </c>
      <c r="J210" s="62">
        <f t="shared" si="26"/>
        <v>0</v>
      </c>
      <c r="K210" s="62">
        <f t="shared" si="27"/>
        <v>3620.2031304604038</v>
      </c>
      <c r="L210" s="16" cm="1">
        <f t="array" ref="L210">_xlfn.IFS(E210&lt;&gt;0,L209+K210*$B$24,E210=E209,L209,E210=0,L209+K209*$B$24)</f>
        <v>34.915294926846556</v>
      </c>
      <c r="M210" s="17" cm="1">
        <f t="array" ref="M210">_xlfn.IFS(L210&lt;&gt;L209,M209+L210*$B$24+0.5*K210*$B$24^2,L210=L209,M209,E210=0,M209+L210*$B$24+0.5*K210*$B$24^2)</f>
        <v>0.29723491935450519</v>
      </c>
      <c r="N210" s="17" cm="1">
        <f t="array" ref="N210">_xlfn.IFS(E210&lt;&gt;0,M210*COS($B$7),M210=M209,N209,E210=0,M210*COS($B$7))</f>
        <v>0.21017682708100721</v>
      </c>
      <c r="O210" s="9"/>
    </row>
    <row r="211" spans="4:15" x14ac:dyDescent="0.2">
      <c r="D211" s="15">
        <f>D210+'Control Panel'!$B$28</f>
        <v>2.0899999999999929E-2</v>
      </c>
      <c r="E211" s="16">
        <f t="shared" si="21"/>
        <v>0</v>
      </c>
      <c r="F211" s="62">
        <f t="shared" si="22"/>
        <v>7.3999999999999996E-2</v>
      </c>
      <c r="G211" s="121">
        <f t="shared" si="23"/>
        <v>101300</v>
      </c>
      <c r="H211" s="62">
        <f t="shared" si="24"/>
        <v>0</v>
      </c>
      <c r="I211" s="62">
        <f t="shared" si="25"/>
        <v>0</v>
      </c>
      <c r="J211" s="62">
        <f t="shared" si="26"/>
        <v>0</v>
      </c>
      <c r="K211" s="62">
        <f t="shared" si="27"/>
        <v>3620.2031304604038</v>
      </c>
      <c r="L211" s="16" cm="1">
        <f t="array" ref="L211">_xlfn.IFS(E211&lt;&gt;0,L210+K211*$B$24,E211=E210,L210,E211=0,L210+K210*$B$24)</f>
        <v>34.915294926846556</v>
      </c>
      <c r="M211" s="17" cm="1">
        <f t="array" ref="M211">_xlfn.IFS(L211&lt;&gt;L210,M210+L211*$B$24+0.5*K211*$B$24^2,L211=L210,M210,E211=0,M210+L211*$B$24+0.5*K211*$B$24^2)</f>
        <v>0.29723491935450519</v>
      </c>
      <c r="N211" s="17" cm="1">
        <f t="array" ref="N211">_xlfn.IFS(E211&lt;&gt;0,M211*COS($B$7),M211=M210,N210,E211=0,M211*COS($B$7))</f>
        <v>0.21017682708100721</v>
      </c>
      <c r="O211" s="9"/>
    </row>
    <row r="212" spans="4:15" x14ac:dyDescent="0.2">
      <c r="D212" s="15">
        <f>D211+'Control Panel'!$B$28</f>
        <v>2.0999999999999928E-2</v>
      </c>
      <c r="E212" s="16">
        <f t="shared" si="21"/>
        <v>0</v>
      </c>
      <c r="F212" s="62">
        <f t="shared" si="22"/>
        <v>7.3999999999999996E-2</v>
      </c>
      <c r="G212" s="121">
        <f t="shared" si="23"/>
        <v>101300</v>
      </c>
      <c r="H212" s="62">
        <f t="shared" si="24"/>
        <v>0</v>
      </c>
      <c r="I212" s="62">
        <f t="shared" si="25"/>
        <v>0</v>
      </c>
      <c r="J212" s="62">
        <f t="shared" si="26"/>
        <v>0</v>
      </c>
      <c r="K212" s="62">
        <f t="shared" si="27"/>
        <v>3620.2031304604038</v>
      </c>
      <c r="L212" s="16" cm="1">
        <f t="array" ref="L212">_xlfn.IFS(E212&lt;&gt;0,L211+K212*$B$24,E212=E211,L211,E212=0,L211+K211*$B$24)</f>
        <v>34.915294926846556</v>
      </c>
      <c r="M212" s="17" cm="1">
        <f t="array" ref="M212">_xlfn.IFS(L212&lt;&gt;L211,M211+L212*$B$24+0.5*K212*$B$24^2,L212=L211,M211,E212=0,M211+L212*$B$24+0.5*K212*$B$24^2)</f>
        <v>0.29723491935450519</v>
      </c>
      <c r="N212" s="17" cm="1">
        <f t="array" ref="N212">_xlfn.IFS(E212&lt;&gt;0,M212*COS($B$7),M212=M211,N211,E212=0,M212*COS($B$7))</f>
        <v>0.21017682708100721</v>
      </c>
      <c r="O212" s="9"/>
    </row>
    <row r="213" spans="4:15" x14ac:dyDescent="0.2">
      <c r="D213" s="15">
        <f>D212+'Control Panel'!$B$28</f>
        <v>2.1099999999999928E-2</v>
      </c>
      <c r="E213" s="16">
        <f t="shared" si="21"/>
        <v>0</v>
      </c>
      <c r="F213" s="62">
        <f t="shared" si="22"/>
        <v>7.3999999999999996E-2</v>
      </c>
      <c r="G213" s="121">
        <f t="shared" si="23"/>
        <v>101300</v>
      </c>
      <c r="H213" s="62">
        <f t="shared" si="24"/>
        <v>0</v>
      </c>
      <c r="I213" s="62">
        <f t="shared" si="25"/>
        <v>0</v>
      </c>
      <c r="J213" s="62">
        <f t="shared" si="26"/>
        <v>0</v>
      </c>
      <c r="K213" s="62">
        <f t="shared" si="27"/>
        <v>3620.2031304604038</v>
      </c>
      <c r="L213" s="16" cm="1">
        <f t="array" ref="L213">_xlfn.IFS(E213&lt;&gt;0,L212+K213*$B$24,E213=E212,L212,E213=0,L212+K212*$B$24)</f>
        <v>34.915294926846556</v>
      </c>
      <c r="M213" s="17" cm="1">
        <f t="array" ref="M213">_xlfn.IFS(L213&lt;&gt;L212,M212+L213*$B$24+0.5*K213*$B$24^2,L213=L212,M212,E213=0,M212+L213*$B$24+0.5*K213*$B$24^2)</f>
        <v>0.29723491935450519</v>
      </c>
      <c r="N213" s="17" cm="1">
        <f t="array" ref="N213">_xlfn.IFS(E213&lt;&gt;0,M213*COS($B$7),M213=M212,N212,E213=0,M213*COS($B$7))</f>
        <v>0.21017682708100721</v>
      </c>
      <c r="O213" s="9"/>
    </row>
    <row r="214" spans="4:15" x14ac:dyDescent="0.2">
      <c r="D214" s="15">
        <f>D213+'Control Panel'!$B$28</f>
        <v>2.1199999999999927E-2</v>
      </c>
      <c r="E214" s="16">
        <f t="shared" si="21"/>
        <v>0</v>
      </c>
      <c r="F214" s="62">
        <f t="shared" si="22"/>
        <v>7.3999999999999996E-2</v>
      </c>
      <c r="G214" s="121">
        <f t="shared" si="23"/>
        <v>101300</v>
      </c>
      <c r="H214" s="62">
        <f t="shared" si="24"/>
        <v>0</v>
      </c>
      <c r="I214" s="62">
        <f t="shared" si="25"/>
        <v>0</v>
      </c>
      <c r="J214" s="62">
        <f t="shared" si="26"/>
        <v>0</v>
      </c>
      <c r="K214" s="62">
        <f t="shared" si="27"/>
        <v>3620.2031304604038</v>
      </c>
      <c r="L214" s="16" cm="1">
        <f t="array" ref="L214">_xlfn.IFS(E214&lt;&gt;0,L213+K214*$B$24,E214=E213,L213,E214=0,L213+K213*$B$24)</f>
        <v>34.915294926846556</v>
      </c>
      <c r="M214" s="17" cm="1">
        <f t="array" ref="M214">_xlfn.IFS(L214&lt;&gt;L213,M213+L214*$B$24+0.5*K214*$B$24^2,L214=L213,M213,E214=0,M213+L214*$B$24+0.5*K214*$B$24^2)</f>
        <v>0.29723491935450519</v>
      </c>
      <c r="N214" s="17" cm="1">
        <f t="array" ref="N214">_xlfn.IFS(E214&lt;&gt;0,M214*COS($B$7),M214=M213,N213,E214=0,M214*COS($B$7))</f>
        <v>0.21017682708100721</v>
      </c>
      <c r="O214" s="9"/>
    </row>
    <row r="215" spans="4:15" x14ac:dyDescent="0.2">
      <c r="D215" s="15">
        <f>D214+'Control Panel'!$B$28</f>
        <v>2.1299999999999927E-2</v>
      </c>
      <c r="E215" s="16">
        <f t="shared" si="21"/>
        <v>0</v>
      </c>
      <c r="F215" s="62">
        <f t="shared" si="22"/>
        <v>7.3999999999999996E-2</v>
      </c>
      <c r="G215" s="121">
        <f t="shared" si="23"/>
        <v>101300</v>
      </c>
      <c r="H215" s="62">
        <f t="shared" si="24"/>
        <v>0</v>
      </c>
      <c r="I215" s="62">
        <f t="shared" si="25"/>
        <v>0</v>
      </c>
      <c r="J215" s="62">
        <f t="shared" si="26"/>
        <v>0</v>
      </c>
      <c r="K215" s="62">
        <f t="shared" si="27"/>
        <v>3620.2031304604038</v>
      </c>
      <c r="L215" s="16" cm="1">
        <f t="array" ref="L215">_xlfn.IFS(E215&lt;&gt;0,L214+K215*$B$24,E215=E214,L214,E215=0,L214+K214*$B$24)</f>
        <v>34.915294926846556</v>
      </c>
      <c r="M215" s="17" cm="1">
        <f t="array" ref="M215">_xlfn.IFS(L215&lt;&gt;L214,M214+L215*$B$24+0.5*K215*$B$24^2,L215=L214,M214,E215=0,M214+L215*$B$24+0.5*K215*$B$24^2)</f>
        <v>0.29723491935450519</v>
      </c>
      <c r="N215" s="17" cm="1">
        <f t="array" ref="N215">_xlfn.IFS(E215&lt;&gt;0,M215*COS($B$7),M215=M214,N214,E215=0,M215*COS($B$7))</f>
        <v>0.21017682708100721</v>
      </c>
      <c r="O215" s="9"/>
    </row>
    <row r="216" spans="4:15" x14ac:dyDescent="0.2">
      <c r="D216" s="15">
        <f>D215+'Control Panel'!$B$28</f>
        <v>2.1399999999999926E-2</v>
      </c>
      <c r="E216" s="16">
        <f t="shared" si="21"/>
        <v>0</v>
      </c>
      <c r="F216" s="62">
        <f t="shared" si="22"/>
        <v>7.3999999999999996E-2</v>
      </c>
      <c r="G216" s="121">
        <f t="shared" si="23"/>
        <v>101300</v>
      </c>
      <c r="H216" s="62">
        <f t="shared" si="24"/>
        <v>0</v>
      </c>
      <c r="I216" s="62">
        <f t="shared" si="25"/>
        <v>0</v>
      </c>
      <c r="J216" s="62">
        <f t="shared" si="26"/>
        <v>0</v>
      </c>
      <c r="K216" s="62">
        <f t="shared" si="27"/>
        <v>3620.2031304604038</v>
      </c>
      <c r="L216" s="16" cm="1">
        <f t="array" ref="L216">_xlfn.IFS(E216&lt;&gt;0,L215+K216*$B$24,E216=E215,L215,E216=0,L215+K215*$B$24)</f>
        <v>34.915294926846556</v>
      </c>
      <c r="M216" s="17" cm="1">
        <f t="array" ref="M216">_xlfn.IFS(L216&lt;&gt;L215,M215+L216*$B$24+0.5*K216*$B$24^2,L216=L215,M215,E216=0,M215+L216*$B$24+0.5*K216*$B$24^2)</f>
        <v>0.29723491935450519</v>
      </c>
      <c r="N216" s="17" cm="1">
        <f t="array" ref="N216">_xlfn.IFS(E216&lt;&gt;0,M216*COS($B$7),M216=M215,N215,E216=0,M216*COS($B$7))</f>
        <v>0.21017682708100721</v>
      </c>
      <c r="O216" s="9"/>
    </row>
    <row r="217" spans="4:15" x14ac:dyDescent="0.2">
      <c r="D217" s="15">
        <f>D216+'Control Panel'!$B$28</f>
        <v>2.1499999999999925E-2</v>
      </c>
      <c r="E217" s="16">
        <f t="shared" si="21"/>
        <v>0</v>
      </c>
      <c r="F217" s="62">
        <f t="shared" si="22"/>
        <v>7.3999999999999996E-2</v>
      </c>
      <c r="G217" s="121">
        <f t="shared" si="23"/>
        <v>101300</v>
      </c>
      <c r="H217" s="62">
        <f t="shared" si="24"/>
        <v>0</v>
      </c>
      <c r="I217" s="62">
        <f t="shared" si="25"/>
        <v>0</v>
      </c>
      <c r="J217" s="62">
        <f t="shared" si="26"/>
        <v>0</v>
      </c>
      <c r="K217" s="62">
        <f t="shared" si="27"/>
        <v>3620.2031304604038</v>
      </c>
      <c r="L217" s="16" cm="1">
        <f t="array" ref="L217">_xlfn.IFS(E217&lt;&gt;0,L216+K217*$B$24,E217=E216,L216,E217=0,L216+K216*$B$24)</f>
        <v>34.915294926846556</v>
      </c>
      <c r="M217" s="17" cm="1">
        <f t="array" ref="M217">_xlfn.IFS(L217&lt;&gt;L216,M216+L217*$B$24+0.5*K217*$B$24^2,L217=L216,M216,E217=0,M216+L217*$B$24+0.5*K217*$B$24^2)</f>
        <v>0.29723491935450519</v>
      </c>
      <c r="N217" s="17" cm="1">
        <f t="array" ref="N217">_xlfn.IFS(E217&lt;&gt;0,M217*COS($B$7),M217=M216,N216,E217=0,M217*COS($B$7))</f>
        <v>0.21017682708100721</v>
      </c>
      <c r="O217" s="9"/>
    </row>
    <row r="218" spans="4:15" x14ac:dyDescent="0.2">
      <c r="D218" s="15">
        <f>D217+'Control Panel'!$B$28</f>
        <v>2.1599999999999925E-2</v>
      </c>
      <c r="E218" s="16">
        <f t="shared" si="21"/>
        <v>0</v>
      </c>
      <c r="F218" s="62">
        <f t="shared" si="22"/>
        <v>7.3999999999999996E-2</v>
      </c>
      <c r="G218" s="121">
        <f t="shared" si="23"/>
        <v>101300</v>
      </c>
      <c r="H218" s="62">
        <f t="shared" si="24"/>
        <v>0</v>
      </c>
      <c r="I218" s="62">
        <f t="shared" si="25"/>
        <v>0</v>
      </c>
      <c r="J218" s="62">
        <f t="shared" si="26"/>
        <v>0</v>
      </c>
      <c r="K218" s="62">
        <f t="shared" si="27"/>
        <v>3620.2031304604038</v>
      </c>
      <c r="L218" s="16" cm="1">
        <f t="array" ref="L218">_xlfn.IFS(E218&lt;&gt;0,L217+K218*$B$24,E218=E217,L217,E218=0,L217+K217*$B$24)</f>
        <v>34.915294926846556</v>
      </c>
      <c r="M218" s="17" cm="1">
        <f t="array" ref="M218">_xlfn.IFS(L218&lt;&gt;L217,M217+L218*$B$24+0.5*K218*$B$24^2,L218=L217,M217,E218=0,M217+L218*$B$24+0.5*K218*$B$24^2)</f>
        <v>0.29723491935450519</v>
      </c>
      <c r="N218" s="17" cm="1">
        <f t="array" ref="N218">_xlfn.IFS(E218&lt;&gt;0,M218*COS($B$7),M218=M217,N217,E218=0,M218*COS($B$7))</f>
        <v>0.21017682708100721</v>
      </c>
      <c r="O218" s="9"/>
    </row>
    <row r="219" spans="4:15" x14ac:dyDescent="0.2">
      <c r="D219" s="15">
        <f>D218+'Control Panel'!$B$28</f>
        <v>2.1699999999999924E-2</v>
      </c>
      <c r="E219" s="16">
        <f t="shared" si="21"/>
        <v>0</v>
      </c>
      <c r="F219" s="62">
        <f t="shared" si="22"/>
        <v>7.3999999999999996E-2</v>
      </c>
      <c r="G219" s="121">
        <f t="shared" si="23"/>
        <v>101300</v>
      </c>
      <c r="H219" s="62">
        <f t="shared" si="24"/>
        <v>0</v>
      </c>
      <c r="I219" s="62">
        <f t="shared" si="25"/>
        <v>0</v>
      </c>
      <c r="J219" s="62">
        <f t="shared" si="26"/>
        <v>0</v>
      </c>
      <c r="K219" s="62">
        <f t="shared" si="27"/>
        <v>3620.2031304604038</v>
      </c>
      <c r="L219" s="16" cm="1">
        <f t="array" ref="L219">_xlfn.IFS(E219&lt;&gt;0,L218+K219*$B$24,E219=E218,L218,E219=0,L218+K218*$B$24)</f>
        <v>34.915294926846556</v>
      </c>
      <c r="M219" s="17" cm="1">
        <f t="array" ref="M219">_xlfn.IFS(L219&lt;&gt;L218,M218+L219*$B$24+0.5*K219*$B$24^2,L219=L218,M218,E219=0,M218+L219*$B$24+0.5*K219*$B$24^2)</f>
        <v>0.29723491935450519</v>
      </c>
      <c r="N219" s="17" cm="1">
        <f t="array" ref="N219">_xlfn.IFS(E219&lt;&gt;0,M219*COS($B$7),M219=M218,N218,E219=0,M219*COS($B$7))</f>
        <v>0.21017682708100721</v>
      </c>
      <c r="O219" s="9"/>
    </row>
    <row r="220" spans="4:15" x14ac:dyDescent="0.2">
      <c r="D220" s="15">
        <f>D219+'Control Panel'!$B$28</f>
        <v>2.1799999999999924E-2</v>
      </c>
      <c r="E220" s="16">
        <f t="shared" si="21"/>
        <v>0</v>
      </c>
      <c r="F220" s="62">
        <f t="shared" si="22"/>
        <v>7.3999999999999996E-2</v>
      </c>
      <c r="G220" s="121">
        <f t="shared" si="23"/>
        <v>101300</v>
      </c>
      <c r="H220" s="62">
        <f t="shared" si="24"/>
        <v>0</v>
      </c>
      <c r="I220" s="62">
        <f t="shared" si="25"/>
        <v>0</v>
      </c>
      <c r="J220" s="62">
        <f t="shared" si="26"/>
        <v>0</v>
      </c>
      <c r="K220" s="62">
        <f t="shared" si="27"/>
        <v>3620.2031304604038</v>
      </c>
      <c r="L220" s="16" cm="1">
        <f t="array" ref="L220">_xlfn.IFS(E220&lt;&gt;0,L219+K220*$B$24,E220=E219,L219,E220=0,L219+K219*$B$24)</f>
        <v>34.915294926846556</v>
      </c>
      <c r="M220" s="17" cm="1">
        <f t="array" ref="M220">_xlfn.IFS(L220&lt;&gt;L219,M219+L220*$B$24+0.5*K220*$B$24^2,L220=L219,M219,E220=0,M219+L220*$B$24+0.5*K220*$B$24^2)</f>
        <v>0.29723491935450519</v>
      </c>
      <c r="N220" s="17" cm="1">
        <f t="array" ref="N220">_xlfn.IFS(E220&lt;&gt;0,M220*COS($B$7),M220=M219,N219,E220=0,M220*COS($B$7))</f>
        <v>0.21017682708100721</v>
      </c>
      <c r="O220" s="9"/>
    </row>
    <row r="221" spans="4:15" x14ac:dyDescent="0.2">
      <c r="D221" s="15">
        <f>D220+'Control Panel'!$B$28</f>
        <v>2.1899999999999923E-2</v>
      </c>
      <c r="E221" s="16">
        <f t="shared" si="21"/>
        <v>0</v>
      </c>
      <c r="F221" s="62">
        <f t="shared" si="22"/>
        <v>7.3999999999999996E-2</v>
      </c>
      <c r="G221" s="121">
        <f t="shared" si="23"/>
        <v>101300</v>
      </c>
      <c r="H221" s="62">
        <f t="shared" si="24"/>
        <v>0</v>
      </c>
      <c r="I221" s="62">
        <f t="shared" si="25"/>
        <v>0</v>
      </c>
      <c r="J221" s="62">
        <f t="shared" si="26"/>
        <v>0</v>
      </c>
      <c r="K221" s="62">
        <f t="shared" si="27"/>
        <v>3620.2031304604038</v>
      </c>
      <c r="L221" s="16" cm="1">
        <f t="array" ref="L221">_xlfn.IFS(E221&lt;&gt;0,L220+K221*$B$24,E221=E220,L220,E221=0,L220+K220*$B$24)</f>
        <v>34.915294926846556</v>
      </c>
      <c r="M221" s="17" cm="1">
        <f t="array" ref="M221">_xlfn.IFS(L221&lt;&gt;L220,M220+L221*$B$24+0.5*K221*$B$24^2,L221=L220,M220,E221=0,M220+L221*$B$24+0.5*K221*$B$24^2)</f>
        <v>0.29723491935450519</v>
      </c>
      <c r="N221" s="17" cm="1">
        <f t="array" ref="N221">_xlfn.IFS(E221&lt;&gt;0,M221*COS($B$7),M221=M220,N220,E221=0,M221*COS($B$7))</f>
        <v>0.21017682708100721</v>
      </c>
      <c r="O221" s="9"/>
    </row>
    <row r="222" spans="4:15" x14ac:dyDescent="0.2">
      <c r="D222" s="15">
        <f>D221+'Control Panel'!$B$28</f>
        <v>2.1999999999999922E-2</v>
      </c>
      <c r="E222" s="16">
        <f t="shared" si="21"/>
        <v>0</v>
      </c>
      <c r="F222" s="62">
        <f t="shared" si="22"/>
        <v>7.3999999999999996E-2</v>
      </c>
      <c r="G222" s="121">
        <f t="shared" si="23"/>
        <v>101300</v>
      </c>
      <c r="H222" s="62">
        <f t="shared" si="24"/>
        <v>0</v>
      </c>
      <c r="I222" s="62">
        <f t="shared" si="25"/>
        <v>0</v>
      </c>
      <c r="J222" s="62">
        <f t="shared" si="26"/>
        <v>0</v>
      </c>
      <c r="K222" s="62">
        <f t="shared" si="27"/>
        <v>3620.2031304604038</v>
      </c>
      <c r="L222" s="16" cm="1">
        <f t="array" ref="L222">_xlfn.IFS(E222&lt;&gt;0,L221+K222*$B$24,E222=E221,L221,E222=0,L221+K221*$B$24)</f>
        <v>34.915294926846556</v>
      </c>
      <c r="M222" s="17" cm="1">
        <f t="array" ref="M222">_xlfn.IFS(L222&lt;&gt;L221,M221+L222*$B$24+0.5*K222*$B$24^2,L222=L221,M221,E222=0,M221+L222*$B$24+0.5*K222*$B$24^2)</f>
        <v>0.29723491935450519</v>
      </c>
      <c r="N222" s="17" cm="1">
        <f t="array" ref="N222">_xlfn.IFS(E222&lt;&gt;0,M222*COS($B$7),M222=M221,N221,E222=0,M222*COS($B$7))</f>
        <v>0.21017682708100721</v>
      </c>
      <c r="O222" s="9"/>
    </row>
    <row r="223" spans="4:15" x14ac:dyDescent="0.2">
      <c r="D223" s="15">
        <f>D222+'Control Panel'!$B$28</f>
        <v>2.2099999999999922E-2</v>
      </c>
      <c r="E223" s="16">
        <f t="shared" si="21"/>
        <v>0</v>
      </c>
      <c r="F223" s="62">
        <f t="shared" si="22"/>
        <v>7.3999999999999996E-2</v>
      </c>
      <c r="G223" s="121">
        <f t="shared" si="23"/>
        <v>101300</v>
      </c>
      <c r="H223" s="62">
        <f t="shared" si="24"/>
        <v>0</v>
      </c>
      <c r="I223" s="62">
        <f t="shared" si="25"/>
        <v>0</v>
      </c>
      <c r="J223" s="62">
        <f t="shared" si="26"/>
        <v>0</v>
      </c>
      <c r="K223" s="62">
        <f t="shared" si="27"/>
        <v>3620.2031304604038</v>
      </c>
      <c r="L223" s="16" cm="1">
        <f t="array" ref="L223">_xlfn.IFS(E223&lt;&gt;0,L222+K223*$B$24,E223=E222,L222,E223=0,L222+K222*$B$24)</f>
        <v>34.915294926846556</v>
      </c>
      <c r="M223" s="17" cm="1">
        <f t="array" ref="M223">_xlfn.IFS(L223&lt;&gt;L222,M222+L223*$B$24+0.5*K223*$B$24^2,L223=L222,M222,E223=0,M222+L223*$B$24+0.5*K223*$B$24^2)</f>
        <v>0.29723491935450519</v>
      </c>
      <c r="N223" s="17" cm="1">
        <f t="array" ref="N223">_xlfn.IFS(E223&lt;&gt;0,M223*COS($B$7),M223=M222,N222,E223=0,M223*COS($B$7))</f>
        <v>0.21017682708100721</v>
      </c>
      <c r="O223" s="9"/>
    </row>
    <row r="224" spans="4:15" x14ac:dyDescent="0.2">
      <c r="D224" s="15">
        <f>D223+'Control Panel'!$B$28</f>
        <v>2.2199999999999921E-2</v>
      </c>
      <c r="E224" s="16">
        <f t="shared" si="21"/>
        <v>0</v>
      </c>
      <c r="F224" s="62">
        <f t="shared" si="22"/>
        <v>7.3999999999999996E-2</v>
      </c>
      <c r="G224" s="121">
        <f t="shared" si="23"/>
        <v>101300</v>
      </c>
      <c r="H224" s="62">
        <f t="shared" si="24"/>
        <v>0</v>
      </c>
      <c r="I224" s="62">
        <f t="shared" si="25"/>
        <v>0</v>
      </c>
      <c r="J224" s="62">
        <f t="shared" si="26"/>
        <v>0</v>
      </c>
      <c r="K224" s="62">
        <f t="shared" si="27"/>
        <v>3620.2031304604038</v>
      </c>
      <c r="L224" s="16" cm="1">
        <f t="array" ref="L224">_xlfn.IFS(E224&lt;&gt;0,L223+K224*$B$24,E224=E223,L223,E224=0,L223+K223*$B$24)</f>
        <v>34.915294926846556</v>
      </c>
      <c r="M224" s="17" cm="1">
        <f t="array" ref="M224">_xlfn.IFS(L224&lt;&gt;L223,M223+L224*$B$24+0.5*K224*$B$24^2,L224=L223,M223,E224=0,M223+L224*$B$24+0.5*K224*$B$24^2)</f>
        <v>0.29723491935450519</v>
      </c>
      <c r="N224" s="17" cm="1">
        <f t="array" ref="N224">_xlfn.IFS(E224&lt;&gt;0,M224*COS($B$7),M224=M223,N223,E224=0,M224*COS($B$7))</f>
        <v>0.21017682708100721</v>
      </c>
      <c r="O224" s="9"/>
    </row>
    <row r="225" spans="4:15" x14ac:dyDescent="0.2">
      <c r="D225" s="15">
        <f>D224+'Control Panel'!$B$28</f>
        <v>2.2299999999999921E-2</v>
      </c>
      <c r="E225" s="16">
        <f t="shared" si="21"/>
        <v>0</v>
      </c>
      <c r="F225" s="62">
        <f t="shared" si="22"/>
        <v>7.3999999999999996E-2</v>
      </c>
      <c r="G225" s="121">
        <f t="shared" si="23"/>
        <v>101300</v>
      </c>
      <c r="H225" s="62">
        <f t="shared" si="24"/>
        <v>0</v>
      </c>
      <c r="I225" s="62">
        <f t="shared" si="25"/>
        <v>0</v>
      </c>
      <c r="J225" s="62">
        <f t="shared" si="26"/>
        <v>0</v>
      </c>
      <c r="K225" s="62">
        <f t="shared" si="27"/>
        <v>3620.2031304604038</v>
      </c>
      <c r="L225" s="16" cm="1">
        <f t="array" ref="L225">_xlfn.IFS(E225&lt;&gt;0,L224+K225*$B$24,E225=E224,L224,E225=0,L224+K224*$B$24)</f>
        <v>34.915294926846556</v>
      </c>
      <c r="M225" s="17" cm="1">
        <f t="array" ref="M225">_xlfn.IFS(L225&lt;&gt;L224,M224+L225*$B$24+0.5*K225*$B$24^2,L225=L224,M224,E225=0,M224+L225*$B$24+0.5*K225*$B$24^2)</f>
        <v>0.29723491935450519</v>
      </c>
      <c r="N225" s="17" cm="1">
        <f t="array" ref="N225">_xlfn.IFS(E225&lt;&gt;0,M225*COS($B$7),M225=M224,N224,E225=0,M225*COS($B$7))</f>
        <v>0.21017682708100721</v>
      </c>
      <c r="O225" s="9"/>
    </row>
    <row r="226" spans="4:15" x14ac:dyDescent="0.2">
      <c r="D226" s="15">
        <f>D225+'Control Panel'!$B$28</f>
        <v>2.239999999999992E-2</v>
      </c>
      <c r="E226" s="16">
        <f t="shared" si="21"/>
        <v>0</v>
      </c>
      <c r="F226" s="62">
        <f t="shared" si="22"/>
        <v>7.3999999999999996E-2</v>
      </c>
      <c r="G226" s="121">
        <f t="shared" si="23"/>
        <v>101300</v>
      </c>
      <c r="H226" s="62">
        <f t="shared" si="24"/>
        <v>0</v>
      </c>
      <c r="I226" s="62">
        <f t="shared" si="25"/>
        <v>0</v>
      </c>
      <c r="J226" s="62">
        <f t="shared" si="26"/>
        <v>0</v>
      </c>
      <c r="K226" s="62">
        <f t="shared" si="27"/>
        <v>3620.2031304604038</v>
      </c>
      <c r="L226" s="16" cm="1">
        <f t="array" ref="L226">_xlfn.IFS(E226&lt;&gt;0,L225+K226*$B$24,E226=E225,L225,E226=0,L225+K225*$B$24)</f>
        <v>34.915294926846556</v>
      </c>
      <c r="M226" s="17" cm="1">
        <f t="array" ref="M226">_xlfn.IFS(L226&lt;&gt;L225,M225+L226*$B$24+0.5*K226*$B$24^2,L226=L225,M225,E226=0,M225+L226*$B$24+0.5*K226*$B$24^2)</f>
        <v>0.29723491935450519</v>
      </c>
      <c r="N226" s="17" cm="1">
        <f t="array" ref="N226">_xlfn.IFS(E226&lt;&gt;0,M226*COS($B$7),M226=M225,N225,E226=0,M226*COS($B$7))</f>
        <v>0.21017682708100721</v>
      </c>
      <c r="O226" s="9"/>
    </row>
    <row r="227" spans="4:15" x14ac:dyDescent="0.2">
      <c r="D227" s="15">
        <f>D226+'Control Panel'!$B$28</f>
        <v>2.2499999999999919E-2</v>
      </c>
      <c r="E227" s="16">
        <f t="shared" si="21"/>
        <v>0</v>
      </c>
      <c r="F227" s="62">
        <f t="shared" si="22"/>
        <v>7.3999999999999996E-2</v>
      </c>
      <c r="G227" s="121">
        <f t="shared" si="23"/>
        <v>101300</v>
      </c>
      <c r="H227" s="62">
        <f t="shared" si="24"/>
        <v>0</v>
      </c>
      <c r="I227" s="62">
        <f t="shared" si="25"/>
        <v>0</v>
      </c>
      <c r="J227" s="62">
        <f t="shared" si="26"/>
        <v>0</v>
      </c>
      <c r="K227" s="62">
        <f t="shared" si="27"/>
        <v>3620.2031304604038</v>
      </c>
      <c r="L227" s="16" cm="1">
        <f t="array" ref="L227">_xlfn.IFS(E227&lt;&gt;0,L226+K227*$B$24,E227=E226,L226,E227=0,L226+K226*$B$24)</f>
        <v>34.915294926846556</v>
      </c>
      <c r="M227" s="17" cm="1">
        <f t="array" ref="M227">_xlfn.IFS(L227&lt;&gt;L226,M226+L227*$B$24+0.5*K227*$B$24^2,L227=L226,M226,E227=0,M226+L227*$B$24+0.5*K227*$B$24^2)</f>
        <v>0.29723491935450519</v>
      </c>
      <c r="N227" s="17" cm="1">
        <f t="array" ref="N227">_xlfn.IFS(E227&lt;&gt;0,M227*COS($B$7),M227=M226,N226,E227=0,M227*COS($B$7))</f>
        <v>0.21017682708100721</v>
      </c>
      <c r="O227" s="9"/>
    </row>
    <row r="228" spans="4:15" x14ac:dyDescent="0.2">
      <c r="D228" s="15">
        <f>D227+'Control Panel'!$B$28</f>
        <v>2.2599999999999919E-2</v>
      </c>
      <c r="E228" s="16">
        <f t="shared" si="21"/>
        <v>0</v>
      </c>
      <c r="F228" s="62">
        <f t="shared" si="22"/>
        <v>7.3999999999999996E-2</v>
      </c>
      <c r="G228" s="121">
        <f t="shared" si="23"/>
        <v>101300</v>
      </c>
      <c r="H228" s="62">
        <f t="shared" si="24"/>
        <v>0</v>
      </c>
      <c r="I228" s="62">
        <f t="shared" si="25"/>
        <v>0</v>
      </c>
      <c r="J228" s="62">
        <f t="shared" si="26"/>
        <v>0</v>
      </c>
      <c r="K228" s="62">
        <f t="shared" si="27"/>
        <v>3620.2031304604038</v>
      </c>
      <c r="L228" s="16" cm="1">
        <f t="array" ref="L228">_xlfn.IFS(E228&lt;&gt;0,L227+K228*$B$24,E228=E227,L227,E228=0,L227+K227*$B$24)</f>
        <v>34.915294926846556</v>
      </c>
      <c r="M228" s="17" cm="1">
        <f t="array" ref="M228">_xlfn.IFS(L228&lt;&gt;L227,M227+L228*$B$24+0.5*K228*$B$24^2,L228=L227,M227,E228=0,M227+L228*$B$24+0.5*K228*$B$24^2)</f>
        <v>0.29723491935450519</v>
      </c>
      <c r="N228" s="17" cm="1">
        <f t="array" ref="N228">_xlfn.IFS(E228&lt;&gt;0,M228*COS($B$7),M228=M227,N227,E228=0,M228*COS($B$7))</f>
        <v>0.21017682708100721</v>
      </c>
      <c r="O228" s="9"/>
    </row>
    <row r="229" spans="4:15" x14ac:dyDescent="0.2">
      <c r="D229" s="15">
        <f>D228+'Control Panel'!$B$28</f>
        <v>2.2699999999999918E-2</v>
      </c>
      <c r="E229" s="16">
        <f t="shared" si="21"/>
        <v>0</v>
      </c>
      <c r="F229" s="62">
        <f t="shared" si="22"/>
        <v>7.3999999999999996E-2</v>
      </c>
      <c r="G229" s="121">
        <f t="shared" si="23"/>
        <v>101300</v>
      </c>
      <c r="H229" s="62">
        <f t="shared" si="24"/>
        <v>0</v>
      </c>
      <c r="I229" s="62">
        <f t="shared" si="25"/>
        <v>0</v>
      </c>
      <c r="J229" s="62">
        <f t="shared" si="26"/>
        <v>0</v>
      </c>
      <c r="K229" s="62">
        <f t="shared" si="27"/>
        <v>3620.2031304604038</v>
      </c>
      <c r="L229" s="16" cm="1">
        <f t="array" ref="L229">_xlfn.IFS(E229&lt;&gt;0,L228+K229*$B$24,E229=E228,L228,E229=0,L228+K228*$B$24)</f>
        <v>34.915294926846556</v>
      </c>
      <c r="M229" s="17" cm="1">
        <f t="array" ref="M229">_xlfn.IFS(L229&lt;&gt;L228,M228+L229*$B$24+0.5*K229*$B$24^2,L229=L228,M228,E229=0,M228+L229*$B$24+0.5*K229*$B$24^2)</f>
        <v>0.29723491935450519</v>
      </c>
      <c r="N229" s="17" cm="1">
        <f t="array" ref="N229">_xlfn.IFS(E229&lt;&gt;0,M229*COS($B$7),M229=M228,N228,E229=0,M229*COS($B$7))</f>
        <v>0.21017682708100721</v>
      </c>
      <c r="O229" s="9"/>
    </row>
    <row r="230" spans="4:15" x14ac:dyDescent="0.2">
      <c r="D230" s="15">
        <f>D229+'Control Panel'!$B$28</f>
        <v>2.2799999999999918E-2</v>
      </c>
      <c r="E230" s="16">
        <f t="shared" si="21"/>
        <v>0</v>
      </c>
      <c r="F230" s="62">
        <f t="shared" si="22"/>
        <v>7.3999999999999996E-2</v>
      </c>
      <c r="G230" s="121">
        <f t="shared" si="23"/>
        <v>101300</v>
      </c>
      <c r="H230" s="62">
        <f t="shared" si="24"/>
        <v>0</v>
      </c>
      <c r="I230" s="62">
        <f t="shared" si="25"/>
        <v>0</v>
      </c>
      <c r="J230" s="62">
        <f t="shared" si="26"/>
        <v>0</v>
      </c>
      <c r="K230" s="62">
        <f t="shared" si="27"/>
        <v>3620.2031304604038</v>
      </c>
      <c r="L230" s="16" cm="1">
        <f t="array" ref="L230">_xlfn.IFS(E230&lt;&gt;0,L229+K230*$B$24,E230=E229,L229,E230=0,L229+K229*$B$24)</f>
        <v>34.915294926846556</v>
      </c>
      <c r="M230" s="17" cm="1">
        <f t="array" ref="M230">_xlfn.IFS(L230&lt;&gt;L229,M229+L230*$B$24+0.5*K230*$B$24^2,L230=L229,M229,E230=0,M229+L230*$B$24+0.5*K230*$B$24^2)</f>
        <v>0.29723491935450519</v>
      </c>
      <c r="N230" s="17" cm="1">
        <f t="array" ref="N230">_xlfn.IFS(E230&lt;&gt;0,M230*COS($B$7),M230=M229,N229,E230=0,M230*COS($B$7))</f>
        <v>0.21017682708100721</v>
      </c>
      <c r="O230" s="9"/>
    </row>
    <row r="231" spans="4:15" x14ac:dyDescent="0.2">
      <c r="D231" s="15">
        <f>D230+'Control Panel'!$B$28</f>
        <v>2.2899999999999917E-2</v>
      </c>
      <c r="E231" s="16">
        <f t="shared" si="21"/>
        <v>0</v>
      </c>
      <c r="F231" s="62">
        <f t="shared" si="22"/>
        <v>7.3999999999999996E-2</v>
      </c>
      <c r="G231" s="121">
        <f t="shared" si="23"/>
        <v>101300</v>
      </c>
      <c r="H231" s="62">
        <f t="shared" si="24"/>
        <v>0</v>
      </c>
      <c r="I231" s="62">
        <f t="shared" si="25"/>
        <v>0</v>
      </c>
      <c r="J231" s="62">
        <f t="shared" si="26"/>
        <v>0</v>
      </c>
      <c r="K231" s="62">
        <f t="shared" si="27"/>
        <v>3620.2031304604038</v>
      </c>
      <c r="L231" s="16" cm="1">
        <f t="array" ref="L231">_xlfn.IFS(E231&lt;&gt;0,L230+K231*$B$24,E231=E230,L230,E231=0,L230+K230*$B$24)</f>
        <v>34.915294926846556</v>
      </c>
      <c r="M231" s="17" cm="1">
        <f t="array" ref="M231">_xlfn.IFS(L231&lt;&gt;L230,M230+L231*$B$24+0.5*K231*$B$24^2,L231=L230,M230,E231=0,M230+L231*$B$24+0.5*K231*$B$24^2)</f>
        <v>0.29723491935450519</v>
      </c>
      <c r="N231" s="17" cm="1">
        <f t="array" ref="N231">_xlfn.IFS(E231&lt;&gt;0,M231*COS($B$7),M231=M230,N230,E231=0,M231*COS($B$7))</f>
        <v>0.21017682708100721</v>
      </c>
      <c r="O231" s="9"/>
    </row>
    <row r="232" spans="4:15" x14ac:dyDescent="0.2">
      <c r="D232" s="15">
        <f>D231+'Control Panel'!$B$28</f>
        <v>2.2999999999999916E-2</v>
      </c>
      <c r="E232" s="16">
        <f t="shared" si="21"/>
        <v>0</v>
      </c>
      <c r="F232" s="62">
        <f t="shared" si="22"/>
        <v>7.3999999999999996E-2</v>
      </c>
      <c r="G232" s="121">
        <f t="shared" si="23"/>
        <v>101300</v>
      </c>
      <c r="H232" s="62">
        <f t="shared" si="24"/>
        <v>0</v>
      </c>
      <c r="I232" s="62">
        <f t="shared" si="25"/>
        <v>0</v>
      </c>
      <c r="J232" s="62">
        <f t="shared" si="26"/>
        <v>0</v>
      </c>
      <c r="K232" s="62">
        <f t="shared" si="27"/>
        <v>3620.2031304604038</v>
      </c>
      <c r="L232" s="16" cm="1">
        <f t="array" ref="L232">_xlfn.IFS(E232&lt;&gt;0,L231+K232*$B$24,E232=E231,L231,E232=0,L231+K231*$B$24)</f>
        <v>34.915294926846556</v>
      </c>
      <c r="M232" s="17" cm="1">
        <f t="array" ref="M232">_xlfn.IFS(L232&lt;&gt;L231,M231+L232*$B$24+0.5*K232*$B$24^2,L232=L231,M231,E232=0,M231+L232*$B$24+0.5*K232*$B$24^2)</f>
        <v>0.29723491935450519</v>
      </c>
      <c r="N232" s="17" cm="1">
        <f t="array" ref="N232">_xlfn.IFS(E232&lt;&gt;0,M232*COS($B$7),M232=M231,N231,E232=0,M232*COS($B$7))</f>
        <v>0.21017682708100721</v>
      </c>
      <c r="O232" s="9"/>
    </row>
    <row r="233" spans="4:15" x14ac:dyDescent="0.2">
      <c r="D233" s="15">
        <f>D232+'Control Panel'!$B$28</f>
        <v>2.3099999999999916E-2</v>
      </c>
      <c r="E233" s="16">
        <f t="shared" si="21"/>
        <v>0</v>
      </c>
      <c r="F233" s="62">
        <f t="shared" si="22"/>
        <v>7.3999999999999996E-2</v>
      </c>
      <c r="G233" s="121">
        <f t="shared" si="23"/>
        <v>101300</v>
      </c>
      <c r="H233" s="62">
        <f t="shared" si="24"/>
        <v>0</v>
      </c>
      <c r="I233" s="62">
        <f t="shared" si="25"/>
        <v>0</v>
      </c>
      <c r="J233" s="62">
        <f t="shared" si="26"/>
        <v>0</v>
      </c>
      <c r="K233" s="62">
        <f t="shared" si="27"/>
        <v>3620.2031304604038</v>
      </c>
      <c r="L233" s="16" cm="1">
        <f t="array" ref="L233">_xlfn.IFS(E233&lt;&gt;0,L232+K233*$B$24,E233=E232,L232,E233=0,L232+K232*$B$24)</f>
        <v>34.915294926846556</v>
      </c>
      <c r="M233" s="17" cm="1">
        <f t="array" ref="M233">_xlfn.IFS(L233&lt;&gt;L232,M232+L233*$B$24+0.5*K233*$B$24^2,L233=L232,M232,E233=0,M232+L233*$B$24+0.5*K233*$B$24^2)</f>
        <v>0.29723491935450519</v>
      </c>
      <c r="N233" s="17" cm="1">
        <f t="array" ref="N233">_xlfn.IFS(E233&lt;&gt;0,M233*COS($B$7),M233=M232,N232,E233=0,M233*COS($B$7))</f>
        <v>0.21017682708100721</v>
      </c>
      <c r="O233" s="9"/>
    </row>
    <row r="234" spans="4:15" x14ac:dyDescent="0.2">
      <c r="D234" s="15">
        <f>D233+'Control Panel'!$B$28</f>
        <v>2.3199999999999915E-2</v>
      </c>
      <c r="E234" s="16">
        <f t="shared" si="21"/>
        <v>0</v>
      </c>
      <c r="F234" s="62">
        <f t="shared" si="22"/>
        <v>7.3999999999999996E-2</v>
      </c>
      <c r="G234" s="121">
        <f t="shared" si="23"/>
        <v>101300</v>
      </c>
      <c r="H234" s="62">
        <f t="shared" si="24"/>
        <v>0</v>
      </c>
      <c r="I234" s="62">
        <f t="shared" si="25"/>
        <v>0</v>
      </c>
      <c r="J234" s="62">
        <f t="shared" si="26"/>
        <v>0</v>
      </c>
      <c r="K234" s="62">
        <f t="shared" si="27"/>
        <v>3620.2031304604038</v>
      </c>
      <c r="L234" s="16" cm="1">
        <f t="array" ref="L234">_xlfn.IFS(E234&lt;&gt;0,L233+K234*$B$24,E234=E233,L233,E234=0,L233+K233*$B$24)</f>
        <v>34.915294926846556</v>
      </c>
      <c r="M234" s="17" cm="1">
        <f t="array" ref="M234">_xlfn.IFS(L234&lt;&gt;L233,M233+L234*$B$24+0.5*K234*$B$24^2,L234=L233,M233,E234=0,M233+L234*$B$24+0.5*K234*$B$24^2)</f>
        <v>0.29723491935450519</v>
      </c>
      <c r="N234" s="17" cm="1">
        <f t="array" ref="N234">_xlfn.IFS(E234&lt;&gt;0,M234*COS($B$7),M234=M233,N233,E234=0,M234*COS($B$7))</f>
        <v>0.21017682708100721</v>
      </c>
      <c r="O234" s="9"/>
    </row>
    <row r="235" spans="4:15" x14ac:dyDescent="0.2">
      <c r="D235" s="15">
        <f>D234+'Control Panel'!$B$28</f>
        <v>2.3299999999999915E-2</v>
      </c>
      <c r="E235" s="16">
        <f t="shared" si="21"/>
        <v>0</v>
      </c>
      <c r="F235" s="62">
        <f t="shared" si="22"/>
        <v>7.3999999999999996E-2</v>
      </c>
      <c r="G235" s="121">
        <f t="shared" si="23"/>
        <v>101300</v>
      </c>
      <c r="H235" s="62">
        <f t="shared" si="24"/>
        <v>0</v>
      </c>
      <c r="I235" s="62">
        <f t="shared" si="25"/>
        <v>0</v>
      </c>
      <c r="J235" s="62">
        <f t="shared" si="26"/>
        <v>0</v>
      </c>
      <c r="K235" s="62">
        <f t="shared" si="27"/>
        <v>3620.2031304604038</v>
      </c>
      <c r="L235" s="16" cm="1">
        <f t="array" ref="L235">_xlfn.IFS(E235&lt;&gt;0,L234+K235*$B$24,E235=E234,L234,E235=0,L234+K234*$B$24)</f>
        <v>34.915294926846556</v>
      </c>
      <c r="M235" s="17" cm="1">
        <f t="array" ref="M235">_xlfn.IFS(L235&lt;&gt;L234,M234+L235*$B$24+0.5*K235*$B$24^2,L235=L234,M234,E235=0,M234+L235*$B$24+0.5*K235*$B$24^2)</f>
        <v>0.29723491935450519</v>
      </c>
      <c r="N235" s="17" cm="1">
        <f t="array" ref="N235">_xlfn.IFS(E235&lt;&gt;0,M235*COS($B$7),M235=M234,N234,E235=0,M235*COS($B$7))</f>
        <v>0.21017682708100721</v>
      </c>
      <c r="O235" s="9"/>
    </row>
    <row r="236" spans="4:15" x14ac:dyDescent="0.2">
      <c r="D236" s="15">
        <f>D235+'Control Panel'!$B$28</f>
        <v>2.3399999999999914E-2</v>
      </c>
      <c r="E236" s="16">
        <f t="shared" si="21"/>
        <v>0</v>
      </c>
      <c r="F236" s="62">
        <f t="shared" si="22"/>
        <v>7.3999999999999996E-2</v>
      </c>
      <c r="G236" s="121">
        <f t="shared" si="23"/>
        <v>101300</v>
      </c>
      <c r="H236" s="62">
        <f t="shared" si="24"/>
        <v>0</v>
      </c>
      <c r="I236" s="62">
        <f t="shared" si="25"/>
        <v>0</v>
      </c>
      <c r="J236" s="62">
        <f t="shared" si="26"/>
        <v>0</v>
      </c>
      <c r="K236" s="62">
        <f t="shared" si="27"/>
        <v>3620.2031304604038</v>
      </c>
      <c r="L236" s="16" cm="1">
        <f t="array" ref="L236">_xlfn.IFS(E236&lt;&gt;0,L235+K236*$B$24,E236=E235,L235,E236=0,L235+K235*$B$24)</f>
        <v>34.915294926846556</v>
      </c>
      <c r="M236" s="17" cm="1">
        <f t="array" ref="M236">_xlfn.IFS(L236&lt;&gt;L235,M235+L236*$B$24+0.5*K236*$B$24^2,L236=L235,M235,E236=0,M235+L236*$B$24+0.5*K236*$B$24^2)</f>
        <v>0.29723491935450519</v>
      </c>
      <c r="N236" s="17" cm="1">
        <f t="array" ref="N236">_xlfn.IFS(E236&lt;&gt;0,M236*COS($B$7),M236=M235,N235,E236=0,M236*COS($B$7))</f>
        <v>0.21017682708100721</v>
      </c>
      <c r="O236" s="9"/>
    </row>
    <row r="237" spans="4:15" x14ac:dyDescent="0.2">
      <c r="D237" s="15">
        <f>D236+'Control Panel'!$B$28</f>
        <v>2.3499999999999913E-2</v>
      </c>
      <c r="E237" s="16">
        <f t="shared" si="21"/>
        <v>0</v>
      </c>
      <c r="F237" s="62">
        <f t="shared" si="22"/>
        <v>7.3999999999999996E-2</v>
      </c>
      <c r="G237" s="121">
        <f t="shared" si="23"/>
        <v>101300</v>
      </c>
      <c r="H237" s="62">
        <f t="shared" si="24"/>
        <v>0</v>
      </c>
      <c r="I237" s="62">
        <f t="shared" si="25"/>
        <v>0</v>
      </c>
      <c r="J237" s="62">
        <f t="shared" si="26"/>
        <v>0</v>
      </c>
      <c r="K237" s="62">
        <f t="shared" si="27"/>
        <v>3620.2031304604038</v>
      </c>
      <c r="L237" s="16" cm="1">
        <f t="array" ref="L237">_xlfn.IFS(E237&lt;&gt;0,L236+K237*$B$24,E237=E236,L236,E237=0,L236+K236*$B$24)</f>
        <v>34.915294926846556</v>
      </c>
      <c r="M237" s="17" cm="1">
        <f t="array" ref="M237">_xlfn.IFS(L237&lt;&gt;L236,M236+L237*$B$24+0.5*K237*$B$24^2,L237=L236,M236,E237=0,M236+L237*$B$24+0.5*K237*$B$24^2)</f>
        <v>0.29723491935450519</v>
      </c>
      <c r="N237" s="17" cm="1">
        <f t="array" ref="N237">_xlfn.IFS(E237&lt;&gt;0,M237*COS($B$7),M237=M236,N236,E237=0,M237*COS($B$7))</f>
        <v>0.21017682708100721</v>
      </c>
      <c r="O237" s="9"/>
    </row>
    <row r="238" spans="4:15" x14ac:dyDescent="0.2">
      <c r="D238" s="15">
        <f>D237+'Control Panel'!$B$28</f>
        <v>2.3599999999999913E-2</v>
      </c>
      <c r="E238" s="16">
        <f t="shared" si="21"/>
        <v>0</v>
      </c>
      <c r="F238" s="62">
        <f t="shared" si="22"/>
        <v>7.3999999999999996E-2</v>
      </c>
      <c r="G238" s="121">
        <f t="shared" si="23"/>
        <v>101300</v>
      </c>
      <c r="H238" s="62">
        <f t="shared" si="24"/>
        <v>0</v>
      </c>
      <c r="I238" s="62">
        <f t="shared" si="25"/>
        <v>0</v>
      </c>
      <c r="J238" s="62">
        <f t="shared" si="26"/>
        <v>0</v>
      </c>
      <c r="K238" s="62">
        <f t="shared" si="27"/>
        <v>3620.2031304604038</v>
      </c>
      <c r="L238" s="16" cm="1">
        <f t="array" ref="L238">_xlfn.IFS(E238&lt;&gt;0,L237+K238*$B$24,E238=E237,L237,E238=0,L237+K237*$B$24)</f>
        <v>34.915294926846556</v>
      </c>
      <c r="M238" s="17" cm="1">
        <f t="array" ref="M238">_xlfn.IFS(L238&lt;&gt;L237,M237+L238*$B$24+0.5*K238*$B$24^2,L238=L237,M237,E238=0,M237+L238*$B$24+0.5*K238*$B$24^2)</f>
        <v>0.29723491935450519</v>
      </c>
      <c r="N238" s="17" cm="1">
        <f t="array" ref="N238">_xlfn.IFS(E238&lt;&gt;0,M238*COS($B$7),M238=M237,N237,E238=0,M238*COS($B$7))</f>
        <v>0.21017682708100721</v>
      </c>
      <c r="O238" s="9"/>
    </row>
    <row r="239" spans="4:15" x14ac:dyDescent="0.2">
      <c r="D239" s="15">
        <f>D238+'Control Panel'!$B$28</f>
        <v>2.3699999999999912E-2</v>
      </c>
      <c r="E239" s="16">
        <f t="shared" si="21"/>
        <v>0</v>
      </c>
      <c r="F239" s="62">
        <f t="shared" si="22"/>
        <v>7.3999999999999996E-2</v>
      </c>
      <c r="G239" s="121">
        <f t="shared" si="23"/>
        <v>101300</v>
      </c>
      <c r="H239" s="62">
        <f t="shared" si="24"/>
        <v>0</v>
      </c>
      <c r="I239" s="62">
        <f t="shared" si="25"/>
        <v>0</v>
      </c>
      <c r="J239" s="62">
        <f t="shared" si="26"/>
        <v>0</v>
      </c>
      <c r="K239" s="62">
        <f t="shared" si="27"/>
        <v>3620.2031304604038</v>
      </c>
      <c r="L239" s="16" cm="1">
        <f t="array" ref="L239">_xlfn.IFS(E239&lt;&gt;0,L238+K239*$B$24,E239=E238,L238,E239=0,L238+K238*$B$24)</f>
        <v>34.915294926846556</v>
      </c>
      <c r="M239" s="17" cm="1">
        <f t="array" ref="M239">_xlfn.IFS(L239&lt;&gt;L238,M238+L239*$B$24+0.5*K239*$B$24^2,L239=L238,M238,E239=0,M238+L239*$B$24+0.5*K239*$B$24^2)</f>
        <v>0.29723491935450519</v>
      </c>
      <c r="N239" s="17" cm="1">
        <f t="array" ref="N239">_xlfn.IFS(E239&lt;&gt;0,M239*COS($B$7),M239=M238,N238,E239=0,M239*COS($B$7))</f>
        <v>0.21017682708100721</v>
      </c>
      <c r="O239" s="9"/>
    </row>
    <row r="240" spans="4:15" x14ac:dyDescent="0.2">
      <c r="D240" s="15">
        <f>D239+'Control Panel'!$B$28</f>
        <v>2.3799999999999912E-2</v>
      </c>
      <c r="E240" s="16">
        <f t="shared" si="21"/>
        <v>0</v>
      </c>
      <c r="F240" s="62">
        <f t="shared" si="22"/>
        <v>7.3999999999999996E-2</v>
      </c>
      <c r="G240" s="121">
        <f t="shared" si="23"/>
        <v>101300</v>
      </c>
      <c r="H240" s="62">
        <f t="shared" si="24"/>
        <v>0</v>
      </c>
      <c r="I240" s="62">
        <f t="shared" si="25"/>
        <v>0</v>
      </c>
      <c r="J240" s="62">
        <f t="shared" si="26"/>
        <v>0</v>
      </c>
      <c r="K240" s="62">
        <f t="shared" si="27"/>
        <v>3620.2031304604038</v>
      </c>
      <c r="L240" s="16" cm="1">
        <f t="array" ref="L240">_xlfn.IFS(E240&lt;&gt;0,L239+K240*$B$24,E240=E239,L239,E240=0,L239+K239*$B$24)</f>
        <v>34.915294926846556</v>
      </c>
      <c r="M240" s="17" cm="1">
        <f t="array" ref="M240">_xlfn.IFS(L240&lt;&gt;L239,M239+L240*$B$24+0.5*K240*$B$24^2,L240=L239,M239,E240=0,M239+L240*$B$24+0.5*K240*$B$24^2)</f>
        <v>0.29723491935450519</v>
      </c>
      <c r="N240" s="17" cm="1">
        <f t="array" ref="N240">_xlfn.IFS(E240&lt;&gt;0,M240*COS($B$7),M240=M239,N239,E240=0,M240*COS($B$7))</f>
        <v>0.21017682708100721</v>
      </c>
      <c r="O240" s="9"/>
    </row>
    <row r="241" spans="4:15" x14ac:dyDescent="0.2">
      <c r="D241" s="15">
        <f>D240+'Control Panel'!$B$28</f>
        <v>2.3899999999999911E-2</v>
      </c>
      <c r="E241" s="16">
        <f t="shared" si="21"/>
        <v>0</v>
      </c>
      <c r="F241" s="62">
        <f t="shared" si="22"/>
        <v>7.3999999999999996E-2</v>
      </c>
      <c r="G241" s="121">
        <f t="shared" si="23"/>
        <v>101300</v>
      </c>
      <c r="H241" s="62">
        <f t="shared" si="24"/>
        <v>0</v>
      </c>
      <c r="I241" s="62">
        <f t="shared" si="25"/>
        <v>0</v>
      </c>
      <c r="J241" s="62">
        <f t="shared" si="26"/>
        <v>0</v>
      </c>
      <c r="K241" s="62">
        <f t="shared" si="27"/>
        <v>3620.2031304604038</v>
      </c>
      <c r="L241" s="16" cm="1">
        <f t="array" ref="L241">_xlfn.IFS(E241&lt;&gt;0,L240+K241*$B$24,E241=E240,L240,E241=0,L240+K240*$B$24)</f>
        <v>34.915294926846556</v>
      </c>
      <c r="M241" s="17" cm="1">
        <f t="array" ref="M241">_xlfn.IFS(L241&lt;&gt;L240,M240+L241*$B$24+0.5*K241*$B$24^2,L241=L240,M240,E241=0,M240+L241*$B$24+0.5*K241*$B$24^2)</f>
        <v>0.29723491935450519</v>
      </c>
      <c r="N241" s="17" cm="1">
        <f t="array" ref="N241">_xlfn.IFS(E241&lt;&gt;0,M241*COS($B$7),M241=M240,N240,E241=0,M241*COS($B$7))</f>
        <v>0.21017682708100721</v>
      </c>
      <c r="O241" s="9"/>
    </row>
    <row r="242" spans="4:15" x14ac:dyDescent="0.2">
      <c r="D242" s="15">
        <f>D241+'Control Panel'!$B$28</f>
        <v>2.399999999999991E-2</v>
      </c>
      <c r="E242" s="16">
        <f t="shared" si="21"/>
        <v>0</v>
      </c>
      <c r="F242" s="62">
        <f t="shared" si="22"/>
        <v>7.3999999999999996E-2</v>
      </c>
      <c r="G242" s="121">
        <f t="shared" si="23"/>
        <v>101300</v>
      </c>
      <c r="H242" s="62">
        <f t="shared" si="24"/>
        <v>0</v>
      </c>
      <c r="I242" s="62">
        <f t="shared" si="25"/>
        <v>0</v>
      </c>
      <c r="J242" s="62">
        <f t="shared" si="26"/>
        <v>0</v>
      </c>
      <c r="K242" s="62">
        <f t="shared" si="27"/>
        <v>3620.2031304604038</v>
      </c>
      <c r="L242" s="16" cm="1">
        <f t="array" ref="L242">_xlfn.IFS(E242&lt;&gt;0,L241+K242*$B$24,E242=E241,L241,E242=0,L241+K241*$B$24)</f>
        <v>34.915294926846556</v>
      </c>
      <c r="M242" s="17" cm="1">
        <f t="array" ref="M242">_xlfn.IFS(L242&lt;&gt;L241,M241+L242*$B$24+0.5*K242*$B$24^2,L242=L241,M241,E242=0,M241+L242*$B$24+0.5*K242*$B$24^2)</f>
        <v>0.29723491935450519</v>
      </c>
      <c r="N242" s="17" cm="1">
        <f t="array" ref="N242">_xlfn.IFS(E242&lt;&gt;0,M242*COS($B$7),M242=M241,N241,E242=0,M242*COS($B$7))</f>
        <v>0.21017682708100721</v>
      </c>
      <c r="O242" s="9"/>
    </row>
    <row r="243" spans="4:15" x14ac:dyDescent="0.2">
      <c r="D243" s="15">
        <f>D242+'Control Panel'!$B$28</f>
        <v>2.409999999999991E-2</v>
      </c>
      <c r="E243" s="16">
        <f t="shared" si="21"/>
        <v>0</v>
      </c>
      <c r="F243" s="62">
        <f t="shared" si="22"/>
        <v>7.3999999999999996E-2</v>
      </c>
      <c r="G243" s="121">
        <f t="shared" si="23"/>
        <v>101300</v>
      </c>
      <c r="H243" s="62">
        <f t="shared" si="24"/>
        <v>0</v>
      </c>
      <c r="I243" s="62">
        <f t="shared" si="25"/>
        <v>0</v>
      </c>
      <c r="J243" s="62">
        <f t="shared" si="26"/>
        <v>0</v>
      </c>
      <c r="K243" s="62">
        <f t="shared" si="27"/>
        <v>3620.2031304604038</v>
      </c>
      <c r="L243" s="16" cm="1">
        <f t="array" ref="L243">_xlfn.IFS(E243&lt;&gt;0,L242+K243*$B$24,E243=E242,L242,E243=0,L242+K242*$B$24)</f>
        <v>34.915294926846556</v>
      </c>
      <c r="M243" s="17" cm="1">
        <f t="array" ref="M243">_xlfn.IFS(L243&lt;&gt;L242,M242+L243*$B$24+0.5*K243*$B$24^2,L243=L242,M242,E243=0,M242+L243*$B$24+0.5*K243*$B$24^2)</f>
        <v>0.29723491935450519</v>
      </c>
      <c r="N243" s="17" cm="1">
        <f t="array" ref="N243">_xlfn.IFS(E243&lt;&gt;0,M243*COS($B$7),M243=M242,N242,E243=0,M243*COS($B$7))</f>
        <v>0.21017682708100721</v>
      </c>
      <c r="O243" s="9"/>
    </row>
    <row r="244" spans="4:15" x14ac:dyDescent="0.2">
      <c r="D244" s="15">
        <f>D243+'Control Panel'!$B$28</f>
        <v>2.4199999999999909E-2</v>
      </c>
      <c r="E244" s="16">
        <f t="shared" si="21"/>
        <v>0</v>
      </c>
      <c r="F244" s="62">
        <f t="shared" si="22"/>
        <v>7.3999999999999996E-2</v>
      </c>
      <c r="G244" s="121">
        <f t="shared" si="23"/>
        <v>101300</v>
      </c>
      <c r="H244" s="62">
        <f t="shared" si="24"/>
        <v>0</v>
      </c>
      <c r="I244" s="62">
        <f t="shared" si="25"/>
        <v>0</v>
      </c>
      <c r="J244" s="62">
        <f t="shared" si="26"/>
        <v>0</v>
      </c>
      <c r="K244" s="62">
        <f t="shared" si="27"/>
        <v>3620.2031304604038</v>
      </c>
      <c r="L244" s="16" cm="1">
        <f t="array" ref="L244">_xlfn.IFS(E244&lt;&gt;0,L243+K244*$B$24,E244=E243,L243,E244=0,L243+K243*$B$24)</f>
        <v>34.915294926846556</v>
      </c>
      <c r="M244" s="17" cm="1">
        <f t="array" ref="M244">_xlfn.IFS(L244&lt;&gt;L243,M243+L244*$B$24+0.5*K244*$B$24^2,L244=L243,M243,E244=0,M243+L244*$B$24+0.5*K244*$B$24^2)</f>
        <v>0.29723491935450519</v>
      </c>
      <c r="N244" s="17" cm="1">
        <f t="array" ref="N244">_xlfn.IFS(E244&lt;&gt;0,M244*COS($B$7),M244=M243,N243,E244=0,M244*COS($B$7))</f>
        <v>0.21017682708100721</v>
      </c>
      <c r="O244" s="9"/>
    </row>
    <row r="245" spans="4:15" x14ac:dyDescent="0.2">
      <c r="D245" s="15">
        <f>D244+'Control Panel'!$B$28</f>
        <v>2.4299999999999908E-2</v>
      </c>
      <c r="E245" s="16">
        <f t="shared" si="21"/>
        <v>0</v>
      </c>
      <c r="F245" s="62">
        <f t="shared" si="22"/>
        <v>7.3999999999999996E-2</v>
      </c>
      <c r="G245" s="121">
        <f t="shared" si="23"/>
        <v>101300</v>
      </c>
      <c r="H245" s="62">
        <f t="shared" si="24"/>
        <v>0</v>
      </c>
      <c r="I245" s="62">
        <f t="shared" si="25"/>
        <v>0</v>
      </c>
      <c r="J245" s="62">
        <f t="shared" si="26"/>
        <v>0</v>
      </c>
      <c r="K245" s="62">
        <f t="shared" si="27"/>
        <v>3620.2031304604038</v>
      </c>
      <c r="L245" s="16" cm="1">
        <f t="array" ref="L245">_xlfn.IFS(E245&lt;&gt;0,L244+K245*$B$24,E245=E244,L244,E245=0,L244+K244*$B$24)</f>
        <v>34.915294926846556</v>
      </c>
      <c r="M245" s="17" cm="1">
        <f t="array" ref="M245">_xlfn.IFS(L245&lt;&gt;L244,M244+L245*$B$24+0.5*K245*$B$24^2,L245=L244,M244,E245=0,M244+L245*$B$24+0.5*K245*$B$24^2)</f>
        <v>0.29723491935450519</v>
      </c>
      <c r="N245" s="17" cm="1">
        <f t="array" ref="N245">_xlfn.IFS(E245&lt;&gt;0,M245*COS($B$7),M245=M244,N244,E245=0,M245*COS($B$7))</f>
        <v>0.21017682708100721</v>
      </c>
      <c r="O245" s="9"/>
    </row>
    <row r="246" spans="4:15" x14ac:dyDescent="0.2">
      <c r="D246" s="15">
        <f>D245+'Control Panel'!$B$28</f>
        <v>2.4399999999999908E-2</v>
      </c>
      <c r="E246" s="16">
        <f t="shared" si="21"/>
        <v>0</v>
      </c>
      <c r="F246" s="62">
        <f t="shared" si="22"/>
        <v>7.3999999999999996E-2</v>
      </c>
      <c r="G246" s="121">
        <f t="shared" si="23"/>
        <v>101300</v>
      </c>
      <c r="H246" s="62">
        <f t="shared" si="24"/>
        <v>0</v>
      </c>
      <c r="I246" s="62">
        <f t="shared" si="25"/>
        <v>0</v>
      </c>
      <c r="J246" s="62">
        <f t="shared" si="26"/>
        <v>0</v>
      </c>
      <c r="K246" s="62">
        <f t="shared" si="27"/>
        <v>3620.2031304604038</v>
      </c>
      <c r="L246" s="16" cm="1">
        <f t="array" ref="L246">_xlfn.IFS(E246&lt;&gt;0,L245+K246*$B$24,E246=E245,L245,E246=0,L245+K245*$B$24)</f>
        <v>34.915294926846556</v>
      </c>
      <c r="M246" s="17" cm="1">
        <f t="array" ref="M246">_xlfn.IFS(L246&lt;&gt;L245,M245+L246*$B$24+0.5*K246*$B$24^2,L246=L245,M245,E246=0,M245+L246*$B$24+0.5*K246*$B$24^2)</f>
        <v>0.29723491935450519</v>
      </c>
      <c r="N246" s="17" cm="1">
        <f t="array" ref="N246">_xlfn.IFS(E246&lt;&gt;0,M246*COS($B$7),M246=M245,N245,E246=0,M246*COS($B$7))</f>
        <v>0.21017682708100721</v>
      </c>
      <c r="O246" s="9"/>
    </row>
    <row r="247" spans="4:15" x14ac:dyDescent="0.2">
      <c r="D247" s="15">
        <f>D246+'Control Panel'!$B$28</f>
        <v>2.4499999999999907E-2</v>
      </c>
      <c r="E247" s="16">
        <f t="shared" si="21"/>
        <v>0</v>
      </c>
      <c r="F247" s="62">
        <f t="shared" si="22"/>
        <v>7.3999999999999996E-2</v>
      </c>
      <c r="G247" s="121">
        <f t="shared" si="23"/>
        <v>101300</v>
      </c>
      <c r="H247" s="62">
        <f t="shared" si="24"/>
        <v>0</v>
      </c>
      <c r="I247" s="62">
        <f t="shared" si="25"/>
        <v>0</v>
      </c>
      <c r="J247" s="62">
        <f t="shared" si="26"/>
        <v>0</v>
      </c>
      <c r="K247" s="62">
        <f t="shared" si="27"/>
        <v>3620.2031304604038</v>
      </c>
      <c r="L247" s="16" cm="1">
        <f t="array" ref="L247">_xlfn.IFS(E247&lt;&gt;0,L246+K247*$B$24,E247=E246,L246,E247=0,L246+K246*$B$24)</f>
        <v>34.915294926846556</v>
      </c>
      <c r="M247" s="17" cm="1">
        <f t="array" ref="M247">_xlfn.IFS(L247&lt;&gt;L246,M246+L247*$B$24+0.5*K247*$B$24^2,L247=L246,M246,E247=0,M246+L247*$B$24+0.5*K247*$B$24^2)</f>
        <v>0.29723491935450519</v>
      </c>
      <c r="N247" s="17" cm="1">
        <f t="array" ref="N247">_xlfn.IFS(E247&lt;&gt;0,M247*COS($B$7),M247=M246,N246,E247=0,M247*COS($B$7))</f>
        <v>0.21017682708100721</v>
      </c>
      <c r="O247" s="9"/>
    </row>
    <row r="248" spans="4:15" x14ac:dyDescent="0.2">
      <c r="D248" s="15">
        <f>D247+'Control Panel'!$B$28</f>
        <v>2.4599999999999907E-2</v>
      </c>
      <c r="E248" s="16">
        <f t="shared" si="21"/>
        <v>0</v>
      </c>
      <c r="F248" s="62">
        <f t="shared" si="22"/>
        <v>7.3999999999999996E-2</v>
      </c>
      <c r="G248" s="121">
        <f t="shared" si="23"/>
        <v>101300</v>
      </c>
      <c r="H248" s="62">
        <f t="shared" si="24"/>
        <v>0</v>
      </c>
      <c r="I248" s="62">
        <f t="shared" si="25"/>
        <v>0</v>
      </c>
      <c r="J248" s="62">
        <f t="shared" si="26"/>
        <v>0</v>
      </c>
      <c r="K248" s="62">
        <f t="shared" si="27"/>
        <v>3620.2031304604038</v>
      </c>
      <c r="L248" s="16" cm="1">
        <f t="array" ref="L248">_xlfn.IFS(E248&lt;&gt;0,L247+K248*$B$24,E248=E247,L247,E248=0,L247+K247*$B$24)</f>
        <v>34.915294926846556</v>
      </c>
      <c r="M248" s="17" cm="1">
        <f t="array" ref="M248">_xlfn.IFS(L248&lt;&gt;L247,M247+L248*$B$24+0.5*K248*$B$24^2,L248=L247,M247,E248=0,M247+L248*$B$24+0.5*K248*$B$24^2)</f>
        <v>0.29723491935450519</v>
      </c>
      <c r="N248" s="17" cm="1">
        <f t="array" ref="N248">_xlfn.IFS(E248&lt;&gt;0,M248*COS($B$7),M248=M247,N247,E248=0,M248*COS($B$7))</f>
        <v>0.21017682708100721</v>
      </c>
      <c r="O248" s="9"/>
    </row>
    <row r="249" spans="4:15" x14ac:dyDescent="0.2">
      <c r="D249" s="15">
        <f>D248+'Control Panel'!$B$28</f>
        <v>2.4699999999999906E-2</v>
      </c>
      <c r="E249" s="16">
        <f t="shared" si="21"/>
        <v>0</v>
      </c>
      <c r="F249" s="62">
        <f t="shared" si="22"/>
        <v>7.3999999999999996E-2</v>
      </c>
      <c r="G249" s="121">
        <f t="shared" si="23"/>
        <v>101300</v>
      </c>
      <c r="H249" s="62">
        <f t="shared" si="24"/>
        <v>0</v>
      </c>
      <c r="I249" s="62">
        <f t="shared" si="25"/>
        <v>0</v>
      </c>
      <c r="J249" s="62">
        <f t="shared" si="26"/>
        <v>0</v>
      </c>
      <c r="K249" s="62">
        <f t="shared" si="27"/>
        <v>3620.2031304604038</v>
      </c>
      <c r="L249" s="16" cm="1">
        <f t="array" ref="L249">_xlfn.IFS(E249&lt;&gt;0,L248+K249*$B$24,E249=E248,L248,E249=0,L248+K248*$B$24)</f>
        <v>34.915294926846556</v>
      </c>
      <c r="M249" s="17" cm="1">
        <f t="array" ref="M249">_xlfn.IFS(L249&lt;&gt;L248,M248+L249*$B$24+0.5*K249*$B$24^2,L249=L248,M248,E249=0,M248+L249*$B$24+0.5*K249*$B$24^2)</f>
        <v>0.29723491935450519</v>
      </c>
      <c r="N249" s="17" cm="1">
        <f t="array" ref="N249">_xlfn.IFS(E249&lt;&gt;0,M249*COS($B$7),M249=M248,N248,E249=0,M249*COS($B$7))</f>
        <v>0.21017682708100721</v>
      </c>
      <c r="O249" s="9"/>
    </row>
    <row r="250" spans="4:15" x14ac:dyDescent="0.2">
      <c r="D250" s="15">
        <f>D249+'Control Panel'!$B$28</f>
        <v>2.4799999999999905E-2</v>
      </c>
      <c r="E250" s="16">
        <f t="shared" si="21"/>
        <v>0</v>
      </c>
      <c r="F250" s="62">
        <f t="shared" si="22"/>
        <v>7.3999999999999996E-2</v>
      </c>
      <c r="G250" s="121">
        <f t="shared" si="23"/>
        <v>101300</v>
      </c>
      <c r="H250" s="62">
        <f t="shared" si="24"/>
        <v>0</v>
      </c>
      <c r="I250" s="62">
        <f t="shared" si="25"/>
        <v>0</v>
      </c>
      <c r="J250" s="62">
        <f t="shared" si="26"/>
        <v>0</v>
      </c>
      <c r="K250" s="62">
        <f t="shared" si="27"/>
        <v>3620.2031304604038</v>
      </c>
      <c r="L250" s="16" cm="1">
        <f t="array" ref="L250">_xlfn.IFS(E250&lt;&gt;0,L249+K250*$B$24,E250=E249,L249,E250=0,L249+K249*$B$24)</f>
        <v>34.915294926846556</v>
      </c>
      <c r="M250" s="17" cm="1">
        <f t="array" ref="M250">_xlfn.IFS(L250&lt;&gt;L249,M249+L250*$B$24+0.5*K250*$B$24^2,L250=L249,M249,E250=0,M249+L250*$B$24+0.5*K250*$B$24^2)</f>
        <v>0.29723491935450519</v>
      </c>
      <c r="N250" s="17" cm="1">
        <f t="array" ref="N250">_xlfn.IFS(E250&lt;&gt;0,M250*COS($B$7),M250=M249,N249,E250=0,M250*COS($B$7))</f>
        <v>0.21017682708100721</v>
      </c>
      <c r="O250" s="9"/>
    </row>
    <row r="251" spans="4:15" x14ac:dyDescent="0.2">
      <c r="D251" s="15">
        <f>D250+'Control Panel'!$B$28</f>
        <v>2.4899999999999905E-2</v>
      </c>
      <c r="E251" s="16">
        <f t="shared" si="21"/>
        <v>0</v>
      </c>
      <c r="F251" s="62">
        <f t="shared" si="22"/>
        <v>7.3999999999999996E-2</v>
      </c>
      <c r="G251" s="121">
        <f t="shared" si="23"/>
        <v>101300</v>
      </c>
      <c r="H251" s="62">
        <f t="shared" si="24"/>
        <v>0</v>
      </c>
      <c r="I251" s="62">
        <f t="shared" si="25"/>
        <v>0</v>
      </c>
      <c r="J251" s="62">
        <f t="shared" si="26"/>
        <v>0</v>
      </c>
      <c r="K251" s="62">
        <f t="shared" si="27"/>
        <v>3620.2031304604038</v>
      </c>
      <c r="L251" s="16" cm="1">
        <f t="array" ref="L251">_xlfn.IFS(E251&lt;&gt;0,L250+K251*$B$24,E251=E250,L250,E251=0,L250+K250*$B$24)</f>
        <v>34.915294926846556</v>
      </c>
      <c r="M251" s="17" cm="1">
        <f t="array" ref="M251">_xlfn.IFS(L251&lt;&gt;L250,M250+L251*$B$24+0.5*K251*$B$24^2,L251=L250,M250,E251=0,M250+L251*$B$24+0.5*K251*$B$24^2)</f>
        <v>0.29723491935450519</v>
      </c>
      <c r="N251" s="17" cm="1">
        <f t="array" ref="N251">_xlfn.IFS(E251&lt;&gt;0,M251*COS($B$7),M251=M250,N250,E251=0,M251*COS($B$7))</f>
        <v>0.21017682708100721</v>
      </c>
      <c r="O251" s="9"/>
    </row>
    <row r="252" spans="4:15" x14ac:dyDescent="0.2">
      <c r="D252" s="15">
        <f>D251+'Control Panel'!$B$28</f>
        <v>2.4999999999999904E-2</v>
      </c>
      <c r="E252" s="16">
        <f t="shared" si="21"/>
        <v>0</v>
      </c>
      <c r="F252" s="62">
        <f t="shared" si="22"/>
        <v>7.3999999999999996E-2</v>
      </c>
      <c r="G252" s="121">
        <f t="shared" si="23"/>
        <v>101300</v>
      </c>
      <c r="H252" s="62">
        <f t="shared" si="24"/>
        <v>0</v>
      </c>
      <c r="I252" s="62">
        <f t="shared" si="25"/>
        <v>0</v>
      </c>
      <c r="J252" s="62">
        <f t="shared" si="26"/>
        <v>0</v>
      </c>
      <c r="K252" s="62">
        <f t="shared" si="27"/>
        <v>3620.2031304604038</v>
      </c>
      <c r="L252" s="16" cm="1">
        <f t="array" ref="L252">_xlfn.IFS(E252&lt;&gt;0,L251+K252*$B$24,E252=E251,L251,E252=0,L251+K251*$B$24)</f>
        <v>34.915294926846556</v>
      </c>
      <c r="M252" s="17" cm="1">
        <f t="array" ref="M252">_xlfn.IFS(L252&lt;&gt;L251,M251+L252*$B$24+0.5*K252*$B$24^2,L252=L251,M251,E252=0,M251+L252*$B$24+0.5*K252*$B$24^2)</f>
        <v>0.29723491935450519</v>
      </c>
      <c r="N252" s="17" cm="1">
        <f t="array" ref="N252">_xlfn.IFS(E252&lt;&gt;0,M252*COS($B$7),M252=M251,N251,E252=0,M252*COS($B$7))</f>
        <v>0.21017682708100721</v>
      </c>
      <c r="O252" s="9"/>
    </row>
    <row r="253" spans="4:15" x14ac:dyDescent="0.2">
      <c r="D253" s="15">
        <f>D252+'Control Panel'!$B$28</f>
        <v>2.5099999999999904E-2</v>
      </c>
      <c r="E253" s="16">
        <f t="shared" si="21"/>
        <v>0</v>
      </c>
      <c r="F253" s="62">
        <f t="shared" si="22"/>
        <v>7.3999999999999996E-2</v>
      </c>
      <c r="G253" s="121">
        <f t="shared" si="23"/>
        <v>101300</v>
      </c>
      <c r="H253" s="62">
        <f t="shared" si="24"/>
        <v>0</v>
      </c>
      <c r="I253" s="62">
        <f t="shared" si="25"/>
        <v>0</v>
      </c>
      <c r="J253" s="62">
        <f t="shared" si="26"/>
        <v>0</v>
      </c>
      <c r="K253" s="62">
        <f t="shared" si="27"/>
        <v>3620.2031304604038</v>
      </c>
      <c r="L253" s="16" cm="1">
        <f t="array" ref="L253">_xlfn.IFS(E253&lt;&gt;0,L252+K253*$B$24,E253=E252,L252,E253=0,L252+K252*$B$24)</f>
        <v>34.915294926846556</v>
      </c>
      <c r="M253" s="17" cm="1">
        <f t="array" ref="M253">_xlfn.IFS(L253&lt;&gt;L252,M252+L253*$B$24+0.5*K253*$B$24^2,L253=L252,M252,E253=0,M252+L253*$B$24+0.5*K253*$B$24^2)</f>
        <v>0.29723491935450519</v>
      </c>
      <c r="N253" s="17" cm="1">
        <f t="array" ref="N253">_xlfn.IFS(E253&lt;&gt;0,M253*COS($B$7),M253=M252,N252,E253=0,M253*COS($B$7))</f>
        <v>0.21017682708100721</v>
      </c>
      <c r="O253" s="9"/>
    </row>
    <row r="254" spans="4:15" x14ac:dyDescent="0.2">
      <c r="D254" s="15">
        <f>D253+'Control Panel'!$B$28</f>
        <v>2.5199999999999903E-2</v>
      </c>
      <c r="E254" s="16">
        <f t="shared" si="21"/>
        <v>0</v>
      </c>
      <c r="F254" s="62">
        <f t="shared" si="22"/>
        <v>7.3999999999999996E-2</v>
      </c>
      <c r="G254" s="121">
        <f t="shared" si="23"/>
        <v>101300</v>
      </c>
      <c r="H254" s="62">
        <f t="shared" si="24"/>
        <v>0</v>
      </c>
      <c r="I254" s="62">
        <f t="shared" si="25"/>
        <v>0</v>
      </c>
      <c r="J254" s="62">
        <f t="shared" si="26"/>
        <v>0</v>
      </c>
      <c r="K254" s="62">
        <f t="shared" si="27"/>
        <v>3620.2031304604038</v>
      </c>
      <c r="L254" s="16" cm="1">
        <f t="array" ref="L254">_xlfn.IFS(E254&lt;&gt;0,L253+K254*$B$24,E254=E253,L253,E254=0,L253+K253*$B$24)</f>
        <v>34.915294926846556</v>
      </c>
      <c r="M254" s="17" cm="1">
        <f t="array" ref="M254">_xlfn.IFS(L254&lt;&gt;L253,M253+L254*$B$24+0.5*K254*$B$24^2,L254=L253,M253,E254=0,M253+L254*$B$24+0.5*K254*$B$24^2)</f>
        <v>0.29723491935450519</v>
      </c>
      <c r="N254" s="17" cm="1">
        <f t="array" ref="N254">_xlfn.IFS(E254&lt;&gt;0,M254*COS($B$7),M254=M253,N253,E254=0,M254*COS($B$7))</f>
        <v>0.21017682708100721</v>
      </c>
      <c r="O254" s="9"/>
    </row>
    <row r="255" spans="4:15" x14ac:dyDescent="0.2">
      <c r="D255" s="15">
        <f>D254+'Control Panel'!$B$28</f>
        <v>2.5299999999999902E-2</v>
      </c>
      <c r="E255" s="16">
        <f t="shared" si="21"/>
        <v>0</v>
      </c>
      <c r="F255" s="62">
        <f t="shared" si="22"/>
        <v>7.3999999999999996E-2</v>
      </c>
      <c r="G255" s="121">
        <f t="shared" si="23"/>
        <v>101300</v>
      </c>
      <c r="H255" s="62">
        <f t="shared" si="24"/>
        <v>0</v>
      </c>
      <c r="I255" s="62">
        <f t="shared" si="25"/>
        <v>0</v>
      </c>
      <c r="J255" s="62">
        <f t="shared" si="26"/>
        <v>0</v>
      </c>
      <c r="K255" s="62">
        <f t="shared" si="27"/>
        <v>3620.2031304604038</v>
      </c>
      <c r="L255" s="16" cm="1">
        <f t="array" ref="L255">_xlfn.IFS(E255&lt;&gt;0,L254+K255*$B$24,E255=E254,L254,E255=0,L254+K254*$B$24)</f>
        <v>34.915294926846556</v>
      </c>
      <c r="M255" s="17" cm="1">
        <f t="array" ref="M255">_xlfn.IFS(L255&lt;&gt;L254,M254+L255*$B$24+0.5*K255*$B$24^2,L255=L254,M254,E255=0,M254+L255*$B$24+0.5*K255*$B$24^2)</f>
        <v>0.29723491935450519</v>
      </c>
      <c r="N255" s="17" cm="1">
        <f t="array" ref="N255">_xlfn.IFS(E255&lt;&gt;0,M255*COS($B$7),M255=M254,N254,E255=0,M255*COS($B$7))</f>
        <v>0.21017682708100721</v>
      </c>
      <c r="O255" s="9"/>
    </row>
    <row r="256" spans="4:15" x14ac:dyDescent="0.2">
      <c r="D256" s="15">
        <f>D255+'Control Panel'!$B$28</f>
        <v>2.5399999999999902E-2</v>
      </c>
      <c r="E256" s="16">
        <f t="shared" si="21"/>
        <v>0</v>
      </c>
      <c r="F256" s="62">
        <f t="shared" si="22"/>
        <v>7.3999999999999996E-2</v>
      </c>
      <c r="G256" s="121">
        <f t="shared" si="23"/>
        <v>101300</v>
      </c>
      <c r="H256" s="62">
        <f t="shared" si="24"/>
        <v>0</v>
      </c>
      <c r="I256" s="62">
        <f t="shared" si="25"/>
        <v>0</v>
      </c>
      <c r="J256" s="62">
        <f t="shared" si="26"/>
        <v>0</v>
      </c>
      <c r="K256" s="62">
        <f t="shared" si="27"/>
        <v>3620.2031304604038</v>
      </c>
      <c r="L256" s="16" cm="1">
        <f t="array" ref="L256">_xlfn.IFS(E256&lt;&gt;0,L255+K256*$B$24,E256=E255,L255,E256=0,L255+K255*$B$24)</f>
        <v>34.915294926846556</v>
      </c>
      <c r="M256" s="17" cm="1">
        <f t="array" ref="M256">_xlfn.IFS(L256&lt;&gt;L255,M255+L256*$B$24+0.5*K256*$B$24^2,L256=L255,M255,E256=0,M255+L256*$B$24+0.5*K256*$B$24^2)</f>
        <v>0.29723491935450519</v>
      </c>
      <c r="N256" s="17" cm="1">
        <f t="array" ref="N256">_xlfn.IFS(E256&lt;&gt;0,M256*COS($B$7),M256=M255,N255,E256=0,M256*COS($B$7))</f>
        <v>0.21017682708100721</v>
      </c>
      <c r="O256" s="9"/>
    </row>
    <row r="257" spans="4:15" x14ac:dyDescent="0.2">
      <c r="D257" s="15">
        <f>D256+'Control Panel'!$B$28</f>
        <v>2.5499999999999901E-2</v>
      </c>
      <c r="E257" s="16">
        <f t="shared" si="21"/>
        <v>0</v>
      </c>
      <c r="F257" s="62">
        <f t="shared" si="22"/>
        <v>7.3999999999999996E-2</v>
      </c>
      <c r="G257" s="121">
        <f t="shared" si="23"/>
        <v>101300</v>
      </c>
      <c r="H257" s="62">
        <f t="shared" si="24"/>
        <v>0</v>
      </c>
      <c r="I257" s="62">
        <f t="shared" si="25"/>
        <v>0</v>
      </c>
      <c r="J257" s="62">
        <f t="shared" si="26"/>
        <v>0</v>
      </c>
      <c r="K257" s="62">
        <f t="shared" si="27"/>
        <v>3620.2031304604038</v>
      </c>
      <c r="L257" s="16" cm="1">
        <f t="array" ref="L257">_xlfn.IFS(E257&lt;&gt;0,L256+K257*$B$24,E257=E256,L256,E257=0,L256+K256*$B$24)</f>
        <v>34.915294926846556</v>
      </c>
      <c r="M257" s="17" cm="1">
        <f t="array" ref="M257">_xlfn.IFS(L257&lt;&gt;L256,M256+L257*$B$24+0.5*K257*$B$24^2,L257=L256,M256,E257=0,M256+L257*$B$24+0.5*K257*$B$24^2)</f>
        <v>0.29723491935450519</v>
      </c>
      <c r="N257" s="17" cm="1">
        <f t="array" ref="N257">_xlfn.IFS(E257&lt;&gt;0,M257*COS($B$7),M257=M256,N256,E257=0,M257*COS($B$7))</f>
        <v>0.21017682708100721</v>
      </c>
      <c r="O257" s="9"/>
    </row>
    <row r="258" spans="4:15" x14ac:dyDescent="0.2">
      <c r="D258" s="15">
        <f>D257+'Control Panel'!$B$28</f>
        <v>2.5599999999999901E-2</v>
      </c>
      <c r="E258" s="16">
        <f t="shared" si="21"/>
        <v>0</v>
      </c>
      <c r="F258" s="62">
        <f t="shared" si="22"/>
        <v>7.3999999999999996E-2</v>
      </c>
      <c r="G258" s="121">
        <f t="shared" si="23"/>
        <v>101300</v>
      </c>
      <c r="H258" s="62">
        <f t="shared" si="24"/>
        <v>0</v>
      </c>
      <c r="I258" s="62">
        <f t="shared" si="25"/>
        <v>0</v>
      </c>
      <c r="J258" s="62">
        <f t="shared" si="26"/>
        <v>0</v>
      </c>
      <c r="K258" s="62">
        <f t="shared" si="27"/>
        <v>3620.2031304604038</v>
      </c>
      <c r="L258" s="16" cm="1">
        <f t="array" ref="L258">_xlfn.IFS(E258&lt;&gt;0,L257+K258*$B$24,E258=E257,L257,E258=0,L257+K257*$B$24)</f>
        <v>34.915294926846556</v>
      </c>
      <c r="M258" s="17" cm="1">
        <f t="array" ref="M258">_xlfn.IFS(L258&lt;&gt;L257,M257+L258*$B$24+0.5*K258*$B$24^2,L258=L257,M257,E258=0,M257+L258*$B$24+0.5*K258*$B$24^2)</f>
        <v>0.29723491935450519</v>
      </c>
      <c r="N258" s="17" cm="1">
        <f t="array" ref="N258">_xlfn.IFS(E258&lt;&gt;0,M258*COS($B$7),M258=M257,N257,E258=0,M258*COS($B$7))</f>
        <v>0.21017682708100721</v>
      </c>
      <c r="O258" s="9"/>
    </row>
    <row r="259" spans="4:15" x14ac:dyDescent="0.2">
      <c r="D259" s="15">
        <f>D258+'Control Panel'!$B$28</f>
        <v>2.56999999999999E-2</v>
      </c>
      <c r="E259" s="16">
        <f t="shared" si="21"/>
        <v>0</v>
      </c>
      <c r="F259" s="62">
        <f t="shared" si="22"/>
        <v>7.3999999999999996E-2</v>
      </c>
      <c r="G259" s="121">
        <f t="shared" si="23"/>
        <v>101300</v>
      </c>
      <c r="H259" s="62">
        <f t="shared" si="24"/>
        <v>0</v>
      </c>
      <c r="I259" s="62">
        <f t="shared" si="25"/>
        <v>0</v>
      </c>
      <c r="J259" s="62">
        <f t="shared" si="26"/>
        <v>0</v>
      </c>
      <c r="K259" s="62">
        <f t="shared" si="27"/>
        <v>3620.2031304604038</v>
      </c>
      <c r="L259" s="16" cm="1">
        <f t="array" ref="L259">_xlfn.IFS(E259&lt;&gt;0,L258+K259*$B$24,E259=E258,L258,E259=0,L258+K258*$B$24)</f>
        <v>34.915294926846556</v>
      </c>
      <c r="M259" s="17" cm="1">
        <f t="array" ref="M259">_xlfn.IFS(L259&lt;&gt;L258,M258+L259*$B$24+0.5*K259*$B$24^2,L259=L258,M258,E259=0,M258+L259*$B$24+0.5*K259*$B$24^2)</f>
        <v>0.29723491935450519</v>
      </c>
      <c r="N259" s="17" cm="1">
        <f t="array" ref="N259">_xlfn.IFS(E259&lt;&gt;0,M259*COS($B$7),M259=M258,N258,E259=0,M259*COS($B$7))</f>
        <v>0.21017682708100721</v>
      </c>
      <c r="O259" s="9"/>
    </row>
    <row r="260" spans="4:15" x14ac:dyDescent="0.2">
      <c r="D260" s="15">
        <f>D259+'Control Panel'!$B$28</f>
        <v>2.5799999999999899E-2</v>
      </c>
      <c r="E260" s="16">
        <f t="shared" ref="E260:E323" si="28">IF(E259&gt;J259*$B$24,E259-J259*$B$24,0)</f>
        <v>0</v>
      </c>
      <c r="F260" s="62">
        <f t="shared" ref="F260:F323" si="29">E260+$B$6</f>
        <v>7.3999999999999996E-2</v>
      </c>
      <c r="G260" s="121">
        <f t="shared" ref="G260:G323" si="30">IF(E260&lt;&gt;0,$B$10*($B$9/($B$9+($E$2/$B$21-E260/$B$21)))^$B$22,$B$20)</f>
        <v>101300</v>
      </c>
      <c r="H260" s="62">
        <f t="shared" ref="H260:H323" si="31">IF(E260&lt;&gt;0,H259-J259*$B$24/$B$21,0)</f>
        <v>0</v>
      </c>
      <c r="I260" s="62">
        <f t="shared" ref="I260:I323" si="32">IF(E260&lt;&gt;0,-SQRT(2*(G260-$B$20)/$B$21),0)</f>
        <v>0</v>
      </c>
      <c r="J260" s="62">
        <f t="shared" ref="J260:J323" si="33">IF(E260&lt;&gt;0,PI()*$B$23^2*$B$21*(-I260),0)</f>
        <v>0</v>
      </c>
      <c r="K260" s="62">
        <f t="shared" ref="K260:K323" si="34">IF(E260&lt;&gt;0,(-$B$19*L259^2-J260*I260)/F260,K259)</f>
        <v>3620.2031304604038</v>
      </c>
      <c r="L260" s="16" cm="1">
        <f t="array" ref="L260">_xlfn.IFS(E260&lt;&gt;0,L259+K260*$B$24,E260=E259,L259,E260=0,L259+K259*$B$24)</f>
        <v>34.915294926846556</v>
      </c>
      <c r="M260" s="17" cm="1">
        <f t="array" ref="M260">_xlfn.IFS(L260&lt;&gt;L259,M259+L260*$B$24+0.5*K260*$B$24^2,L260=L259,M259,E260=0,M259+L260*$B$24+0.5*K260*$B$24^2)</f>
        <v>0.29723491935450519</v>
      </c>
      <c r="N260" s="17" cm="1">
        <f t="array" ref="N260">_xlfn.IFS(E260&lt;&gt;0,M260*COS($B$7),M260=M259,N259,E260=0,M260*COS($B$7))</f>
        <v>0.21017682708100721</v>
      </c>
      <c r="O260" s="9"/>
    </row>
    <row r="261" spans="4:15" x14ac:dyDescent="0.2">
      <c r="D261" s="15">
        <f>D260+'Control Panel'!$B$28</f>
        <v>2.5899999999999899E-2</v>
      </c>
      <c r="E261" s="16">
        <f t="shared" si="28"/>
        <v>0</v>
      </c>
      <c r="F261" s="62">
        <f t="shared" si="29"/>
        <v>7.3999999999999996E-2</v>
      </c>
      <c r="G261" s="121">
        <f t="shared" si="30"/>
        <v>101300</v>
      </c>
      <c r="H261" s="62">
        <f t="shared" si="31"/>
        <v>0</v>
      </c>
      <c r="I261" s="62">
        <f t="shared" si="32"/>
        <v>0</v>
      </c>
      <c r="J261" s="62">
        <f t="shared" si="33"/>
        <v>0</v>
      </c>
      <c r="K261" s="62">
        <f t="shared" si="34"/>
        <v>3620.2031304604038</v>
      </c>
      <c r="L261" s="16" cm="1">
        <f t="array" ref="L261">_xlfn.IFS(E261&lt;&gt;0,L260+K261*$B$24,E261=E260,L260,E261=0,L260+K260*$B$24)</f>
        <v>34.915294926846556</v>
      </c>
      <c r="M261" s="17" cm="1">
        <f t="array" ref="M261">_xlfn.IFS(L261&lt;&gt;L260,M260+L261*$B$24+0.5*K261*$B$24^2,L261=L260,M260,E261=0,M260+L261*$B$24+0.5*K261*$B$24^2)</f>
        <v>0.29723491935450519</v>
      </c>
      <c r="N261" s="17" cm="1">
        <f t="array" ref="N261">_xlfn.IFS(E261&lt;&gt;0,M261*COS($B$7),M261=M260,N260,E261=0,M261*COS($B$7))</f>
        <v>0.21017682708100721</v>
      </c>
      <c r="O261" s="9"/>
    </row>
    <row r="262" spans="4:15" x14ac:dyDescent="0.2">
      <c r="D262" s="15">
        <f>D261+'Control Panel'!$B$28</f>
        <v>2.5999999999999898E-2</v>
      </c>
      <c r="E262" s="16">
        <f t="shared" si="28"/>
        <v>0</v>
      </c>
      <c r="F262" s="62">
        <f t="shared" si="29"/>
        <v>7.3999999999999996E-2</v>
      </c>
      <c r="G262" s="121">
        <f t="shared" si="30"/>
        <v>101300</v>
      </c>
      <c r="H262" s="62">
        <f t="shared" si="31"/>
        <v>0</v>
      </c>
      <c r="I262" s="62">
        <f t="shared" si="32"/>
        <v>0</v>
      </c>
      <c r="J262" s="62">
        <f t="shared" si="33"/>
        <v>0</v>
      </c>
      <c r="K262" s="62">
        <f t="shared" si="34"/>
        <v>3620.2031304604038</v>
      </c>
      <c r="L262" s="16" cm="1">
        <f t="array" ref="L262">_xlfn.IFS(E262&lt;&gt;0,L261+K262*$B$24,E262=E261,L261,E262=0,L261+K261*$B$24)</f>
        <v>34.915294926846556</v>
      </c>
      <c r="M262" s="17" cm="1">
        <f t="array" ref="M262">_xlfn.IFS(L262&lt;&gt;L261,M261+L262*$B$24+0.5*K262*$B$24^2,L262=L261,M261,E262=0,M261+L262*$B$24+0.5*K262*$B$24^2)</f>
        <v>0.29723491935450519</v>
      </c>
      <c r="N262" s="17" cm="1">
        <f t="array" ref="N262">_xlfn.IFS(E262&lt;&gt;0,M262*COS($B$7),M262=M261,N261,E262=0,M262*COS($B$7))</f>
        <v>0.21017682708100721</v>
      </c>
      <c r="O262" s="9"/>
    </row>
    <row r="263" spans="4:15" x14ac:dyDescent="0.2">
      <c r="D263" s="15">
        <f>D262+'Control Panel'!$B$28</f>
        <v>2.6099999999999898E-2</v>
      </c>
      <c r="E263" s="16">
        <f t="shared" si="28"/>
        <v>0</v>
      </c>
      <c r="F263" s="62">
        <f t="shared" si="29"/>
        <v>7.3999999999999996E-2</v>
      </c>
      <c r="G263" s="121">
        <f t="shared" si="30"/>
        <v>101300</v>
      </c>
      <c r="H263" s="62">
        <f t="shared" si="31"/>
        <v>0</v>
      </c>
      <c r="I263" s="62">
        <f t="shared" si="32"/>
        <v>0</v>
      </c>
      <c r="J263" s="62">
        <f t="shared" si="33"/>
        <v>0</v>
      </c>
      <c r="K263" s="62">
        <f t="shared" si="34"/>
        <v>3620.2031304604038</v>
      </c>
      <c r="L263" s="16" cm="1">
        <f t="array" ref="L263">_xlfn.IFS(E263&lt;&gt;0,L262+K263*$B$24,E263=E262,L262,E263=0,L262+K262*$B$24)</f>
        <v>34.915294926846556</v>
      </c>
      <c r="M263" s="17" cm="1">
        <f t="array" ref="M263">_xlfn.IFS(L263&lt;&gt;L262,M262+L263*$B$24+0.5*K263*$B$24^2,L263=L262,M262,E263=0,M262+L263*$B$24+0.5*K263*$B$24^2)</f>
        <v>0.29723491935450519</v>
      </c>
      <c r="N263" s="17" cm="1">
        <f t="array" ref="N263">_xlfn.IFS(E263&lt;&gt;0,M263*COS($B$7),M263=M262,N262,E263=0,M263*COS($B$7))</f>
        <v>0.21017682708100721</v>
      </c>
      <c r="O263" s="9"/>
    </row>
    <row r="264" spans="4:15" x14ac:dyDescent="0.2">
      <c r="D264" s="15">
        <f>D263+'Control Panel'!$B$28</f>
        <v>2.6199999999999897E-2</v>
      </c>
      <c r="E264" s="16">
        <f t="shared" si="28"/>
        <v>0</v>
      </c>
      <c r="F264" s="62">
        <f t="shared" si="29"/>
        <v>7.3999999999999996E-2</v>
      </c>
      <c r="G264" s="121">
        <f t="shared" si="30"/>
        <v>101300</v>
      </c>
      <c r="H264" s="62">
        <f t="shared" si="31"/>
        <v>0</v>
      </c>
      <c r="I264" s="62">
        <f t="shared" si="32"/>
        <v>0</v>
      </c>
      <c r="J264" s="62">
        <f t="shared" si="33"/>
        <v>0</v>
      </c>
      <c r="K264" s="62">
        <f t="shared" si="34"/>
        <v>3620.2031304604038</v>
      </c>
      <c r="L264" s="16" cm="1">
        <f t="array" ref="L264">_xlfn.IFS(E264&lt;&gt;0,L263+K264*$B$24,E264=E263,L263,E264=0,L263+K263*$B$24)</f>
        <v>34.915294926846556</v>
      </c>
      <c r="M264" s="17" cm="1">
        <f t="array" ref="M264">_xlfn.IFS(L264&lt;&gt;L263,M263+L264*$B$24+0.5*K264*$B$24^2,L264=L263,M263,E264=0,M263+L264*$B$24+0.5*K264*$B$24^2)</f>
        <v>0.29723491935450519</v>
      </c>
      <c r="N264" s="17" cm="1">
        <f t="array" ref="N264">_xlfn.IFS(E264&lt;&gt;0,M264*COS($B$7),M264=M263,N263,E264=0,M264*COS($B$7))</f>
        <v>0.21017682708100721</v>
      </c>
      <c r="O264" s="9"/>
    </row>
    <row r="265" spans="4:15" x14ac:dyDescent="0.2">
      <c r="D265" s="15">
        <f>D264+'Control Panel'!$B$28</f>
        <v>2.6299999999999896E-2</v>
      </c>
      <c r="E265" s="16">
        <f t="shared" si="28"/>
        <v>0</v>
      </c>
      <c r="F265" s="62">
        <f t="shared" si="29"/>
        <v>7.3999999999999996E-2</v>
      </c>
      <c r="G265" s="121">
        <f t="shared" si="30"/>
        <v>101300</v>
      </c>
      <c r="H265" s="62">
        <f t="shared" si="31"/>
        <v>0</v>
      </c>
      <c r="I265" s="62">
        <f t="shared" si="32"/>
        <v>0</v>
      </c>
      <c r="J265" s="62">
        <f t="shared" si="33"/>
        <v>0</v>
      </c>
      <c r="K265" s="62">
        <f t="shared" si="34"/>
        <v>3620.2031304604038</v>
      </c>
      <c r="L265" s="16" cm="1">
        <f t="array" ref="L265">_xlfn.IFS(E265&lt;&gt;0,L264+K265*$B$24,E265=E264,L264,E265=0,L264+K264*$B$24)</f>
        <v>34.915294926846556</v>
      </c>
      <c r="M265" s="17" cm="1">
        <f t="array" ref="M265">_xlfn.IFS(L265&lt;&gt;L264,M264+L265*$B$24+0.5*K265*$B$24^2,L265=L264,M264,E265=0,M264+L265*$B$24+0.5*K265*$B$24^2)</f>
        <v>0.29723491935450519</v>
      </c>
      <c r="N265" s="17" cm="1">
        <f t="array" ref="N265">_xlfn.IFS(E265&lt;&gt;0,M265*COS($B$7),M265=M264,N264,E265=0,M265*COS($B$7))</f>
        <v>0.21017682708100721</v>
      </c>
      <c r="O265" s="9"/>
    </row>
    <row r="266" spans="4:15" x14ac:dyDescent="0.2">
      <c r="D266" s="15">
        <f>D265+'Control Panel'!$B$28</f>
        <v>2.6399999999999896E-2</v>
      </c>
      <c r="E266" s="16">
        <f t="shared" si="28"/>
        <v>0</v>
      </c>
      <c r="F266" s="62">
        <f t="shared" si="29"/>
        <v>7.3999999999999996E-2</v>
      </c>
      <c r="G266" s="121">
        <f t="shared" si="30"/>
        <v>101300</v>
      </c>
      <c r="H266" s="62">
        <f t="shared" si="31"/>
        <v>0</v>
      </c>
      <c r="I266" s="62">
        <f t="shared" si="32"/>
        <v>0</v>
      </c>
      <c r="J266" s="62">
        <f t="shared" si="33"/>
        <v>0</v>
      </c>
      <c r="K266" s="62">
        <f t="shared" si="34"/>
        <v>3620.2031304604038</v>
      </c>
      <c r="L266" s="16" cm="1">
        <f t="array" ref="L266">_xlfn.IFS(E266&lt;&gt;0,L265+K266*$B$24,E266=E265,L265,E266=0,L265+K265*$B$24)</f>
        <v>34.915294926846556</v>
      </c>
      <c r="M266" s="17" cm="1">
        <f t="array" ref="M266">_xlfn.IFS(L266&lt;&gt;L265,M265+L266*$B$24+0.5*K266*$B$24^2,L266=L265,M265,E266=0,M265+L266*$B$24+0.5*K266*$B$24^2)</f>
        <v>0.29723491935450519</v>
      </c>
      <c r="N266" s="17" cm="1">
        <f t="array" ref="N266">_xlfn.IFS(E266&lt;&gt;0,M266*COS($B$7),M266=M265,N265,E266=0,M266*COS($B$7))</f>
        <v>0.21017682708100721</v>
      </c>
      <c r="O266" s="9"/>
    </row>
    <row r="267" spans="4:15" x14ac:dyDescent="0.2">
      <c r="D267" s="15">
        <f>D266+'Control Panel'!$B$28</f>
        <v>2.6499999999999895E-2</v>
      </c>
      <c r="E267" s="16">
        <f t="shared" si="28"/>
        <v>0</v>
      </c>
      <c r="F267" s="62">
        <f t="shared" si="29"/>
        <v>7.3999999999999996E-2</v>
      </c>
      <c r="G267" s="121">
        <f t="shared" si="30"/>
        <v>101300</v>
      </c>
      <c r="H267" s="62">
        <f t="shared" si="31"/>
        <v>0</v>
      </c>
      <c r="I267" s="62">
        <f t="shared" si="32"/>
        <v>0</v>
      </c>
      <c r="J267" s="62">
        <f t="shared" si="33"/>
        <v>0</v>
      </c>
      <c r="K267" s="62">
        <f t="shared" si="34"/>
        <v>3620.2031304604038</v>
      </c>
      <c r="L267" s="16" cm="1">
        <f t="array" ref="L267">_xlfn.IFS(E267&lt;&gt;0,L266+K267*$B$24,E267=E266,L266,E267=0,L266+K266*$B$24)</f>
        <v>34.915294926846556</v>
      </c>
      <c r="M267" s="17" cm="1">
        <f t="array" ref="M267">_xlfn.IFS(L267&lt;&gt;L266,M266+L267*$B$24+0.5*K267*$B$24^2,L267=L266,M266,E267=0,M266+L267*$B$24+0.5*K267*$B$24^2)</f>
        <v>0.29723491935450519</v>
      </c>
      <c r="N267" s="17" cm="1">
        <f t="array" ref="N267">_xlfn.IFS(E267&lt;&gt;0,M267*COS($B$7),M267=M266,N266,E267=0,M267*COS($B$7))</f>
        <v>0.21017682708100721</v>
      </c>
      <c r="O267" s="9"/>
    </row>
    <row r="268" spans="4:15" x14ac:dyDescent="0.2">
      <c r="D268" s="15">
        <f>D267+'Control Panel'!$B$28</f>
        <v>2.6599999999999895E-2</v>
      </c>
      <c r="E268" s="16">
        <f t="shared" si="28"/>
        <v>0</v>
      </c>
      <c r="F268" s="62">
        <f t="shared" si="29"/>
        <v>7.3999999999999996E-2</v>
      </c>
      <c r="G268" s="121">
        <f t="shared" si="30"/>
        <v>101300</v>
      </c>
      <c r="H268" s="62">
        <f t="shared" si="31"/>
        <v>0</v>
      </c>
      <c r="I268" s="62">
        <f t="shared" si="32"/>
        <v>0</v>
      </c>
      <c r="J268" s="62">
        <f t="shared" si="33"/>
        <v>0</v>
      </c>
      <c r="K268" s="62">
        <f t="shared" si="34"/>
        <v>3620.2031304604038</v>
      </c>
      <c r="L268" s="16" cm="1">
        <f t="array" ref="L268">_xlfn.IFS(E268&lt;&gt;0,L267+K268*$B$24,E268=E267,L267,E268=0,L267+K267*$B$24)</f>
        <v>34.915294926846556</v>
      </c>
      <c r="M268" s="17" cm="1">
        <f t="array" ref="M268">_xlfn.IFS(L268&lt;&gt;L267,M267+L268*$B$24+0.5*K268*$B$24^2,L268=L267,M267,E268=0,M267+L268*$B$24+0.5*K268*$B$24^2)</f>
        <v>0.29723491935450519</v>
      </c>
      <c r="N268" s="17" cm="1">
        <f t="array" ref="N268">_xlfn.IFS(E268&lt;&gt;0,M268*COS($B$7),M268=M267,N267,E268=0,M268*COS($B$7))</f>
        <v>0.21017682708100721</v>
      </c>
      <c r="O268" s="9"/>
    </row>
    <row r="269" spans="4:15" x14ac:dyDescent="0.2">
      <c r="D269" s="15">
        <f>D268+'Control Panel'!$B$28</f>
        <v>2.6699999999999894E-2</v>
      </c>
      <c r="E269" s="16">
        <f t="shared" si="28"/>
        <v>0</v>
      </c>
      <c r="F269" s="62">
        <f t="shared" si="29"/>
        <v>7.3999999999999996E-2</v>
      </c>
      <c r="G269" s="121">
        <f t="shared" si="30"/>
        <v>101300</v>
      </c>
      <c r="H269" s="62">
        <f t="shared" si="31"/>
        <v>0</v>
      </c>
      <c r="I269" s="62">
        <f t="shared" si="32"/>
        <v>0</v>
      </c>
      <c r="J269" s="62">
        <f t="shared" si="33"/>
        <v>0</v>
      </c>
      <c r="K269" s="62">
        <f t="shared" si="34"/>
        <v>3620.2031304604038</v>
      </c>
      <c r="L269" s="16" cm="1">
        <f t="array" ref="L269">_xlfn.IFS(E269&lt;&gt;0,L268+K269*$B$24,E269=E268,L268,E269=0,L268+K268*$B$24)</f>
        <v>34.915294926846556</v>
      </c>
      <c r="M269" s="17" cm="1">
        <f t="array" ref="M269">_xlfn.IFS(L269&lt;&gt;L268,M268+L269*$B$24+0.5*K269*$B$24^2,L269=L268,M268,E269=0,M268+L269*$B$24+0.5*K269*$B$24^2)</f>
        <v>0.29723491935450519</v>
      </c>
      <c r="N269" s="17" cm="1">
        <f t="array" ref="N269">_xlfn.IFS(E269&lt;&gt;0,M269*COS($B$7),M269=M268,N268,E269=0,M269*COS($B$7))</f>
        <v>0.21017682708100721</v>
      </c>
      <c r="O269" s="9"/>
    </row>
    <row r="270" spans="4:15" x14ac:dyDescent="0.2">
      <c r="D270" s="15">
        <f>D269+'Control Panel'!$B$28</f>
        <v>2.6799999999999893E-2</v>
      </c>
      <c r="E270" s="16">
        <f t="shared" si="28"/>
        <v>0</v>
      </c>
      <c r="F270" s="62">
        <f t="shared" si="29"/>
        <v>7.3999999999999996E-2</v>
      </c>
      <c r="G270" s="121">
        <f t="shared" si="30"/>
        <v>101300</v>
      </c>
      <c r="H270" s="62">
        <f t="shared" si="31"/>
        <v>0</v>
      </c>
      <c r="I270" s="62">
        <f t="shared" si="32"/>
        <v>0</v>
      </c>
      <c r="J270" s="62">
        <f t="shared" si="33"/>
        <v>0</v>
      </c>
      <c r="K270" s="62">
        <f t="shared" si="34"/>
        <v>3620.2031304604038</v>
      </c>
      <c r="L270" s="16" cm="1">
        <f t="array" ref="L270">_xlfn.IFS(E270&lt;&gt;0,L269+K270*$B$24,E270=E269,L269,E270=0,L269+K269*$B$24)</f>
        <v>34.915294926846556</v>
      </c>
      <c r="M270" s="17" cm="1">
        <f t="array" ref="M270">_xlfn.IFS(L270&lt;&gt;L269,M269+L270*$B$24+0.5*K270*$B$24^2,L270=L269,M269,E270=0,M269+L270*$B$24+0.5*K270*$B$24^2)</f>
        <v>0.29723491935450519</v>
      </c>
      <c r="N270" s="17" cm="1">
        <f t="array" ref="N270">_xlfn.IFS(E270&lt;&gt;0,M270*COS($B$7),M270=M269,N269,E270=0,M270*COS($B$7))</f>
        <v>0.21017682708100721</v>
      </c>
      <c r="O270" s="9"/>
    </row>
    <row r="271" spans="4:15" x14ac:dyDescent="0.2">
      <c r="D271" s="15">
        <f>D270+'Control Panel'!$B$28</f>
        <v>2.6899999999999893E-2</v>
      </c>
      <c r="E271" s="16">
        <f t="shared" si="28"/>
        <v>0</v>
      </c>
      <c r="F271" s="62">
        <f t="shared" si="29"/>
        <v>7.3999999999999996E-2</v>
      </c>
      <c r="G271" s="121">
        <f t="shared" si="30"/>
        <v>101300</v>
      </c>
      <c r="H271" s="62">
        <f t="shared" si="31"/>
        <v>0</v>
      </c>
      <c r="I271" s="62">
        <f t="shared" si="32"/>
        <v>0</v>
      </c>
      <c r="J271" s="62">
        <f t="shared" si="33"/>
        <v>0</v>
      </c>
      <c r="K271" s="62">
        <f t="shared" si="34"/>
        <v>3620.2031304604038</v>
      </c>
      <c r="L271" s="16" cm="1">
        <f t="array" ref="L271">_xlfn.IFS(E271&lt;&gt;0,L270+K271*$B$24,E271=E270,L270,E271=0,L270+K270*$B$24)</f>
        <v>34.915294926846556</v>
      </c>
      <c r="M271" s="17" cm="1">
        <f t="array" ref="M271">_xlfn.IFS(L271&lt;&gt;L270,M270+L271*$B$24+0.5*K271*$B$24^2,L271=L270,M270,E271=0,M270+L271*$B$24+0.5*K271*$B$24^2)</f>
        <v>0.29723491935450519</v>
      </c>
      <c r="N271" s="17" cm="1">
        <f t="array" ref="N271">_xlfn.IFS(E271&lt;&gt;0,M271*COS($B$7),M271=M270,N270,E271=0,M271*COS($B$7))</f>
        <v>0.21017682708100721</v>
      </c>
      <c r="O271" s="9"/>
    </row>
    <row r="272" spans="4:15" x14ac:dyDescent="0.2">
      <c r="D272" s="15">
        <f>D271+'Control Panel'!$B$28</f>
        <v>2.6999999999999892E-2</v>
      </c>
      <c r="E272" s="16">
        <f t="shared" si="28"/>
        <v>0</v>
      </c>
      <c r="F272" s="62">
        <f t="shared" si="29"/>
        <v>7.3999999999999996E-2</v>
      </c>
      <c r="G272" s="121">
        <f t="shared" si="30"/>
        <v>101300</v>
      </c>
      <c r="H272" s="62">
        <f t="shared" si="31"/>
        <v>0</v>
      </c>
      <c r="I272" s="62">
        <f t="shared" si="32"/>
        <v>0</v>
      </c>
      <c r="J272" s="62">
        <f t="shared" si="33"/>
        <v>0</v>
      </c>
      <c r="K272" s="62">
        <f t="shared" si="34"/>
        <v>3620.2031304604038</v>
      </c>
      <c r="L272" s="16" cm="1">
        <f t="array" ref="L272">_xlfn.IFS(E272&lt;&gt;0,L271+K272*$B$24,E272=E271,L271,E272=0,L271+K271*$B$24)</f>
        <v>34.915294926846556</v>
      </c>
      <c r="M272" s="17" cm="1">
        <f t="array" ref="M272">_xlfn.IFS(L272&lt;&gt;L271,M271+L272*$B$24+0.5*K272*$B$24^2,L272=L271,M271,E272=0,M271+L272*$B$24+0.5*K272*$B$24^2)</f>
        <v>0.29723491935450519</v>
      </c>
      <c r="N272" s="17" cm="1">
        <f t="array" ref="N272">_xlfn.IFS(E272&lt;&gt;0,M272*COS($B$7),M272=M271,N271,E272=0,M272*COS($B$7))</f>
        <v>0.21017682708100721</v>
      </c>
      <c r="O272" s="9"/>
    </row>
    <row r="273" spans="4:15" x14ac:dyDescent="0.2">
      <c r="D273" s="15">
        <f>D272+'Control Panel'!$B$28</f>
        <v>2.7099999999999892E-2</v>
      </c>
      <c r="E273" s="16">
        <f t="shared" si="28"/>
        <v>0</v>
      </c>
      <c r="F273" s="62">
        <f t="shared" si="29"/>
        <v>7.3999999999999996E-2</v>
      </c>
      <c r="G273" s="121">
        <f t="shared" si="30"/>
        <v>101300</v>
      </c>
      <c r="H273" s="62">
        <f t="shared" si="31"/>
        <v>0</v>
      </c>
      <c r="I273" s="62">
        <f t="shared" si="32"/>
        <v>0</v>
      </c>
      <c r="J273" s="62">
        <f t="shared" si="33"/>
        <v>0</v>
      </c>
      <c r="K273" s="62">
        <f t="shared" si="34"/>
        <v>3620.2031304604038</v>
      </c>
      <c r="L273" s="16" cm="1">
        <f t="array" ref="L273">_xlfn.IFS(E273&lt;&gt;0,L272+K273*$B$24,E273=E272,L272,E273=0,L272+K272*$B$24)</f>
        <v>34.915294926846556</v>
      </c>
      <c r="M273" s="17" cm="1">
        <f t="array" ref="M273">_xlfn.IFS(L273&lt;&gt;L272,M272+L273*$B$24+0.5*K273*$B$24^2,L273=L272,M272,E273=0,M272+L273*$B$24+0.5*K273*$B$24^2)</f>
        <v>0.29723491935450519</v>
      </c>
      <c r="N273" s="17" cm="1">
        <f t="array" ref="N273">_xlfn.IFS(E273&lt;&gt;0,M273*COS($B$7),M273=M272,N272,E273=0,M273*COS($B$7))</f>
        <v>0.21017682708100721</v>
      </c>
      <c r="O273" s="9"/>
    </row>
    <row r="274" spans="4:15" x14ac:dyDescent="0.2">
      <c r="D274" s="15">
        <f>D273+'Control Panel'!$B$28</f>
        <v>2.7199999999999891E-2</v>
      </c>
      <c r="E274" s="16">
        <f t="shared" si="28"/>
        <v>0</v>
      </c>
      <c r="F274" s="62">
        <f t="shared" si="29"/>
        <v>7.3999999999999996E-2</v>
      </c>
      <c r="G274" s="121">
        <f t="shared" si="30"/>
        <v>101300</v>
      </c>
      <c r="H274" s="62">
        <f t="shared" si="31"/>
        <v>0</v>
      </c>
      <c r="I274" s="62">
        <f t="shared" si="32"/>
        <v>0</v>
      </c>
      <c r="J274" s="62">
        <f t="shared" si="33"/>
        <v>0</v>
      </c>
      <c r="K274" s="62">
        <f t="shared" si="34"/>
        <v>3620.2031304604038</v>
      </c>
      <c r="L274" s="16" cm="1">
        <f t="array" ref="L274">_xlfn.IFS(E274&lt;&gt;0,L273+K274*$B$24,E274=E273,L273,E274=0,L273+K273*$B$24)</f>
        <v>34.915294926846556</v>
      </c>
      <c r="M274" s="17" cm="1">
        <f t="array" ref="M274">_xlfn.IFS(L274&lt;&gt;L273,M273+L274*$B$24+0.5*K274*$B$24^2,L274=L273,M273,E274=0,M273+L274*$B$24+0.5*K274*$B$24^2)</f>
        <v>0.29723491935450519</v>
      </c>
      <c r="N274" s="17" cm="1">
        <f t="array" ref="N274">_xlfn.IFS(E274&lt;&gt;0,M274*COS($B$7),M274=M273,N273,E274=0,M274*COS($B$7))</f>
        <v>0.21017682708100721</v>
      </c>
      <c r="O274" s="9"/>
    </row>
    <row r="275" spans="4:15" x14ac:dyDescent="0.2">
      <c r="D275" s="15">
        <f>D274+'Control Panel'!$B$28</f>
        <v>2.729999999999989E-2</v>
      </c>
      <c r="E275" s="16">
        <f t="shared" si="28"/>
        <v>0</v>
      </c>
      <c r="F275" s="62">
        <f t="shared" si="29"/>
        <v>7.3999999999999996E-2</v>
      </c>
      <c r="G275" s="121">
        <f t="shared" si="30"/>
        <v>101300</v>
      </c>
      <c r="H275" s="62">
        <f t="shared" si="31"/>
        <v>0</v>
      </c>
      <c r="I275" s="62">
        <f t="shared" si="32"/>
        <v>0</v>
      </c>
      <c r="J275" s="62">
        <f t="shared" si="33"/>
        <v>0</v>
      </c>
      <c r="K275" s="62">
        <f t="shared" si="34"/>
        <v>3620.2031304604038</v>
      </c>
      <c r="L275" s="16" cm="1">
        <f t="array" ref="L275">_xlfn.IFS(E275&lt;&gt;0,L274+K275*$B$24,E275=E274,L274,E275=0,L274+K274*$B$24)</f>
        <v>34.915294926846556</v>
      </c>
      <c r="M275" s="17" cm="1">
        <f t="array" ref="M275">_xlfn.IFS(L275&lt;&gt;L274,M274+L275*$B$24+0.5*K275*$B$24^2,L275=L274,M274,E275=0,M274+L275*$B$24+0.5*K275*$B$24^2)</f>
        <v>0.29723491935450519</v>
      </c>
      <c r="N275" s="17" cm="1">
        <f t="array" ref="N275">_xlfn.IFS(E275&lt;&gt;0,M275*COS($B$7),M275=M274,N274,E275=0,M275*COS($B$7))</f>
        <v>0.21017682708100721</v>
      </c>
      <c r="O275" s="9"/>
    </row>
    <row r="276" spans="4:15" x14ac:dyDescent="0.2">
      <c r="D276" s="15">
        <f>D275+'Control Panel'!$B$28</f>
        <v>2.739999999999989E-2</v>
      </c>
      <c r="E276" s="16">
        <f t="shared" si="28"/>
        <v>0</v>
      </c>
      <c r="F276" s="62">
        <f t="shared" si="29"/>
        <v>7.3999999999999996E-2</v>
      </c>
      <c r="G276" s="121">
        <f t="shared" si="30"/>
        <v>101300</v>
      </c>
      <c r="H276" s="62">
        <f t="shared" si="31"/>
        <v>0</v>
      </c>
      <c r="I276" s="62">
        <f t="shared" si="32"/>
        <v>0</v>
      </c>
      <c r="J276" s="62">
        <f t="shared" si="33"/>
        <v>0</v>
      </c>
      <c r="K276" s="62">
        <f t="shared" si="34"/>
        <v>3620.2031304604038</v>
      </c>
      <c r="L276" s="16" cm="1">
        <f t="array" ref="L276">_xlfn.IFS(E276&lt;&gt;0,L275+K276*$B$24,E276=E275,L275,E276=0,L275+K275*$B$24)</f>
        <v>34.915294926846556</v>
      </c>
      <c r="M276" s="17" cm="1">
        <f t="array" ref="M276">_xlfn.IFS(L276&lt;&gt;L275,M275+L276*$B$24+0.5*K276*$B$24^2,L276=L275,M275,E276=0,M275+L276*$B$24+0.5*K276*$B$24^2)</f>
        <v>0.29723491935450519</v>
      </c>
      <c r="N276" s="17" cm="1">
        <f t="array" ref="N276">_xlfn.IFS(E276&lt;&gt;0,M276*COS($B$7),M276=M275,N275,E276=0,M276*COS($B$7))</f>
        <v>0.21017682708100721</v>
      </c>
      <c r="O276" s="9"/>
    </row>
    <row r="277" spans="4:15" x14ac:dyDescent="0.2">
      <c r="D277" s="15">
        <f>D276+'Control Panel'!$B$28</f>
        <v>2.7499999999999889E-2</v>
      </c>
      <c r="E277" s="16">
        <f t="shared" si="28"/>
        <v>0</v>
      </c>
      <c r="F277" s="62">
        <f t="shared" si="29"/>
        <v>7.3999999999999996E-2</v>
      </c>
      <c r="G277" s="121">
        <f t="shared" si="30"/>
        <v>101300</v>
      </c>
      <c r="H277" s="62">
        <f t="shared" si="31"/>
        <v>0</v>
      </c>
      <c r="I277" s="62">
        <f t="shared" si="32"/>
        <v>0</v>
      </c>
      <c r="J277" s="62">
        <f t="shared" si="33"/>
        <v>0</v>
      </c>
      <c r="K277" s="62">
        <f t="shared" si="34"/>
        <v>3620.2031304604038</v>
      </c>
      <c r="L277" s="16" cm="1">
        <f t="array" ref="L277">_xlfn.IFS(E277&lt;&gt;0,L276+K277*$B$24,E277=E276,L276,E277=0,L276+K276*$B$24)</f>
        <v>34.915294926846556</v>
      </c>
      <c r="M277" s="17" cm="1">
        <f t="array" ref="M277">_xlfn.IFS(L277&lt;&gt;L276,M276+L277*$B$24+0.5*K277*$B$24^2,L277=L276,M276,E277=0,M276+L277*$B$24+0.5*K277*$B$24^2)</f>
        <v>0.29723491935450519</v>
      </c>
      <c r="N277" s="17" cm="1">
        <f t="array" ref="N277">_xlfn.IFS(E277&lt;&gt;0,M277*COS($B$7),M277=M276,N276,E277=0,M277*COS($B$7))</f>
        <v>0.21017682708100721</v>
      </c>
      <c r="O277" s="9"/>
    </row>
    <row r="278" spans="4:15" x14ac:dyDescent="0.2">
      <c r="D278" s="15">
        <f>D277+'Control Panel'!$B$28</f>
        <v>2.7599999999999889E-2</v>
      </c>
      <c r="E278" s="16">
        <f t="shared" si="28"/>
        <v>0</v>
      </c>
      <c r="F278" s="62">
        <f t="shared" si="29"/>
        <v>7.3999999999999996E-2</v>
      </c>
      <c r="G278" s="121">
        <f t="shared" si="30"/>
        <v>101300</v>
      </c>
      <c r="H278" s="62">
        <f t="shared" si="31"/>
        <v>0</v>
      </c>
      <c r="I278" s="62">
        <f t="shared" si="32"/>
        <v>0</v>
      </c>
      <c r="J278" s="62">
        <f t="shared" si="33"/>
        <v>0</v>
      </c>
      <c r="K278" s="62">
        <f t="shared" si="34"/>
        <v>3620.2031304604038</v>
      </c>
      <c r="L278" s="16" cm="1">
        <f t="array" ref="L278">_xlfn.IFS(E278&lt;&gt;0,L277+K278*$B$24,E278=E277,L277,E278=0,L277+K277*$B$24)</f>
        <v>34.915294926846556</v>
      </c>
      <c r="M278" s="17" cm="1">
        <f t="array" ref="M278">_xlfn.IFS(L278&lt;&gt;L277,M277+L278*$B$24+0.5*K278*$B$24^2,L278=L277,M277,E278=0,M277+L278*$B$24+0.5*K278*$B$24^2)</f>
        <v>0.29723491935450519</v>
      </c>
      <c r="N278" s="17" cm="1">
        <f t="array" ref="N278">_xlfn.IFS(E278&lt;&gt;0,M278*COS($B$7),M278=M277,N277,E278=0,M278*COS($B$7))</f>
        <v>0.21017682708100721</v>
      </c>
      <c r="O278" s="9"/>
    </row>
    <row r="279" spans="4:15" x14ac:dyDescent="0.2">
      <c r="D279" s="15">
        <f>D278+'Control Panel'!$B$28</f>
        <v>2.7699999999999888E-2</v>
      </c>
      <c r="E279" s="16">
        <f t="shared" si="28"/>
        <v>0</v>
      </c>
      <c r="F279" s="62">
        <f t="shared" si="29"/>
        <v>7.3999999999999996E-2</v>
      </c>
      <c r="G279" s="121">
        <f t="shared" si="30"/>
        <v>101300</v>
      </c>
      <c r="H279" s="62">
        <f t="shared" si="31"/>
        <v>0</v>
      </c>
      <c r="I279" s="62">
        <f t="shared" si="32"/>
        <v>0</v>
      </c>
      <c r="J279" s="62">
        <f t="shared" si="33"/>
        <v>0</v>
      </c>
      <c r="K279" s="62">
        <f t="shared" si="34"/>
        <v>3620.2031304604038</v>
      </c>
      <c r="L279" s="16" cm="1">
        <f t="array" ref="L279">_xlfn.IFS(E279&lt;&gt;0,L278+K279*$B$24,E279=E278,L278,E279=0,L278+K278*$B$24)</f>
        <v>34.915294926846556</v>
      </c>
      <c r="M279" s="17" cm="1">
        <f t="array" ref="M279">_xlfn.IFS(L279&lt;&gt;L278,M278+L279*$B$24+0.5*K279*$B$24^2,L279=L278,M278,E279=0,M278+L279*$B$24+0.5*K279*$B$24^2)</f>
        <v>0.29723491935450519</v>
      </c>
      <c r="N279" s="17" cm="1">
        <f t="array" ref="N279">_xlfn.IFS(E279&lt;&gt;0,M279*COS($B$7),M279=M278,N278,E279=0,M279*COS($B$7))</f>
        <v>0.21017682708100721</v>
      </c>
      <c r="O279" s="9"/>
    </row>
    <row r="280" spans="4:15" x14ac:dyDescent="0.2">
      <c r="D280" s="15">
        <f>D279+'Control Panel'!$B$28</f>
        <v>2.7799999999999887E-2</v>
      </c>
      <c r="E280" s="16">
        <f t="shared" si="28"/>
        <v>0</v>
      </c>
      <c r="F280" s="62">
        <f t="shared" si="29"/>
        <v>7.3999999999999996E-2</v>
      </c>
      <c r="G280" s="121">
        <f t="shared" si="30"/>
        <v>101300</v>
      </c>
      <c r="H280" s="62">
        <f t="shared" si="31"/>
        <v>0</v>
      </c>
      <c r="I280" s="62">
        <f t="shared" si="32"/>
        <v>0</v>
      </c>
      <c r="J280" s="62">
        <f t="shared" si="33"/>
        <v>0</v>
      </c>
      <c r="K280" s="62">
        <f t="shared" si="34"/>
        <v>3620.2031304604038</v>
      </c>
      <c r="L280" s="16" cm="1">
        <f t="array" ref="L280">_xlfn.IFS(E280&lt;&gt;0,L279+K280*$B$24,E280=E279,L279,E280=0,L279+K279*$B$24)</f>
        <v>34.915294926846556</v>
      </c>
      <c r="M280" s="17" cm="1">
        <f t="array" ref="M280">_xlfn.IFS(L280&lt;&gt;L279,M279+L280*$B$24+0.5*K280*$B$24^2,L280=L279,M279,E280=0,M279+L280*$B$24+0.5*K280*$B$24^2)</f>
        <v>0.29723491935450519</v>
      </c>
      <c r="N280" s="17" cm="1">
        <f t="array" ref="N280">_xlfn.IFS(E280&lt;&gt;0,M280*COS($B$7),M280=M279,N279,E280=0,M280*COS($B$7))</f>
        <v>0.21017682708100721</v>
      </c>
      <c r="O280" s="9"/>
    </row>
    <row r="281" spans="4:15" x14ac:dyDescent="0.2">
      <c r="D281" s="15">
        <f>D280+'Control Panel'!$B$28</f>
        <v>2.7899999999999887E-2</v>
      </c>
      <c r="E281" s="16">
        <f t="shared" si="28"/>
        <v>0</v>
      </c>
      <c r="F281" s="62">
        <f t="shared" si="29"/>
        <v>7.3999999999999996E-2</v>
      </c>
      <c r="G281" s="121">
        <f t="shared" si="30"/>
        <v>101300</v>
      </c>
      <c r="H281" s="62">
        <f t="shared" si="31"/>
        <v>0</v>
      </c>
      <c r="I281" s="62">
        <f t="shared" si="32"/>
        <v>0</v>
      </c>
      <c r="J281" s="62">
        <f t="shared" si="33"/>
        <v>0</v>
      </c>
      <c r="K281" s="62">
        <f t="shared" si="34"/>
        <v>3620.2031304604038</v>
      </c>
      <c r="L281" s="16" cm="1">
        <f t="array" ref="L281">_xlfn.IFS(E281&lt;&gt;0,L280+K281*$B$24,E281=E280,L280,E281=0,L280+K280*$B$24)</f>
        <v>34.915294926846556</v>
      </c>
      <c r="M281" s="17" cm="1">
        <f t="array" ref="M281">_xlfn.IFS(L281&lt;&gt;L280,M280+L281*$B$24+0.5*K281*$B$24^2,L281=L280,M280,E281=0,M280+L281*$B$24+0.5*K281*$B$24^2)</f>
        <v>0.29723491935450519</v>
      </c>
      <c r="N281" s="17" cm="1">
        <f t="array" ref="N281">_xlfn.IFS(E281&lt;&gt;0,M281*COS($B$7),M281=M280,N280,E281=0,M281*COS($B$7))</f>
        <v>0.21017682708100721</v>
      </c>
      <c r="O281" s="9"/>
    </row>
    <row r="282" spans="4:15" x14ac:dyDescent="0.2">
      <c r="D282" s="15">
        <f>D281+'Control Panel'!$B$28</f>
        <v>2.7999999999999886E-2</v>
      </c>
      <c r="E282" s="16">
        <f t="shared" si="28"/>
        <v>0</v>
      </c>
      <c r="F282" s="62">
        <f t="shared" si="29"/>
        <v>7.3999999999999996E-2</v>
      </c>
      <c r="G282" s="121">
        <f t="shared" si="30"/>
        <v>101300</v>
      </c>
      <c r="H282" s="62">
        <f t="shared" si="31"/>
        <v>0</v>
      </c>
      <c r="I282" s="62">
        <f t="shared" si="32"/>
        <v>0</v>
      </c>
      <c r="J282" s="62">
        <f t="shared" si="33"/>
        <v>0</v>
      </c>
      <c r="K282" s="62">
        <f t="shared" si="34"/>
        <v>3620.2031304604038</v>
      </c>
      <c r="L282" s="16" cm="1">
        <f t="array" ref="L282">_xlfn.IFS(E282&lt;&gt;0,L281+K282*$B$24,E282=E281,L281,E282=0,L281+K281*$B$24)</f>
        <v>34.915294926846556</v>
      </c>
      <c r="M282" s="17" cm="1">
        <f t="array" ref="M282">_xlfn.IFS(L282&lt;&gt;L281,M281+L282*$B$24+0.5*K282*$B$24^2,L282=L281,M281,E282=0,M281+L282*$B$24+0.5*K282*$B$24^2)</f>
        <v>0.29723491935450519</v>
      </c>
      <c r="N282" s="17" cm="1">
        <f t="array" ref="N282">_xlfn.IFS(E282&lt;&gt;0,M282*COS($B$7),M282=M281,N281,E282=0,M282*COS($B$7))</f>
        <v>0.21017682708100721</v>
      </c>
      <c r="O282" s="9"/>
    </row>
    <row r="283" spans="4:15" x14ac:dyDescent="0.2">
      <c r="D283" s="15">
        <f>D282+'Control Panel'!$B$28</f>
        <v>2.8099999999999885E-2</v>
      </c>
      <c r="E283" s="16">
        <f t="shared" si="28"/>
        <v>0</v>
      </c>
      <c r="F283" s="62">
        <f t="shared" si="29"/>
        <v>7.3999999999999996E-2</v>
      </c>
      <c r="G283" s="121">
        <f t="shared" si="30"/>
        <v>101300</v>
      </c>
      <c r="H283" s="62">
        <f t="shared" si="31"/>
        <v>0</v>
      </c>
      <c r="I283" s="62">
        <f t="shared" si="32"/>
        <v>0</v>
      </c>
      <c r="J283" s="62">
        <f t="shared" si="33"/>
        <v>0</v>
      </c>
      <c r="K283" s="62">
        <f t="shared" si="34"/>
        <v>3620.2031304604038</v>
      </c>
      <c r="L283" s="16" cm="1">
        <f t="array" ref="L283">_xlfn.IFS(E283&lt;&gt;0,L282+K283*$B$24,E283=E282,L282,E283=0,L282+K282*$B$24)</f>
        <v>34.915294926846556</v>
      </c>
      <c r="M283" s="17" cm="1">
        <f t="array" ref="M283">_xlfn.IFS(L283&lt;&gt;L282,M282+L283*$B$24+0.5*K283*$B$24^2,L283=L282,M282,E283=0,M282+L283*$B$24+0.5*K283*$B$24^2)</f>
        <v>0.29723491935450519</v>
      </c>
      <c r="N283" s="17" cm="1">
        <f t="array" ref="N283">_xlfn.IFS(E283&lt;&gt;0,M283*COS($B$7),M283=M282,N282,E283=0,M283*COS($B$7))</f>
        <v>0.21017682708100721</v>
      </c>
      <c r="O283" s="9"/>
    </row>
    <row r="284" spans="4:15" x14ac:dyDescent="0.2">
      <c r="D284" s="15">
        <f>D283+'Control Panel'!$B$28</f>
        <v>2.8199999999999885E-2</v>
      </c>
      <c r="E284" s="16">
        <f t="shared" si="28"/>
        <v>0</v>
      </c>
      <c r="F284" s="62">
        <f t="shared" si="29"/>
        <v>7.3999999999999996E-2</v>
      </c>
      <c r="G284" s="121">
        <f t="shared" si="30"/>
        <v>101300</v>
      </c>
      <c r="H284" s="62">
        <f t="shared" si="31"/>
        <v>0</v>
      </c>
      <c r="I284" s="62">
        <f t="shared" si="32"/>
        <v>0</v>
      </c>
      <c r="J284" s="62">
        <f t="shared" si="33"/>
        <v>0</v>
      </c>
      <c r="K284" s="62">
        <f t="shared" si="34"/>
        <v>3620.2031304604038</v>
      </c>
      <c r="L284" s="16" cm="1">
        <f t="array" ref="L284">_xlfn.IFS(E284&lt;&gt;0,L283+K284*$B$24,E284=E283,L283,E284=0,L283+K283*$B$24)</f>
        <v>34.915294926846556</v>
      </c>
      <c r="M284" s="17" cm="1">
        <f t="array" ref="M284">_xlfn.IFS(L284&lt;&gt;L283,M283+L284*$B$24+0.5*K284*$B$24^2,L284=L283,M283,E284=0,M283+L284*$B$24+0.5*K284*$B$24^2)</f>
        <v>0.29723491935450519</v>
      </c>
      <c r="N284" s="17" cm="1">
        <f t="array" ref="N284">_xlfn.IFS(E284&lt;&gt;0,M284*COS($B$7),M284=M283,N283,E284=0,M284*COS($B$7))</f>
        <v>0.21017682708100721</v>
      </c>
      <c r="O284" s="9"/>
    </row>
    <row r="285" spans="4:15" x14ac:dyDescent="0.2">
      <c r="D285" s="15">
        <f>D284+'Control Panel'!$B$28</f>
        <v>2.8299999999999884E-2</v>
      </c>
      <c r="E285" s="16">
        <f t="shared" si="28"/>
        <v>0</v>
      </c>
      <c r="F285" s="62">
        <f t="shared" si="29"/>
        <v>7.3999999999999996E-2</v>
      </c>
      <c r="G285" s="121">
        <f t="shared" si="30"/>
        <v>101300</v>
      </c>
      <c r="H285" s="62">
        <f t="shared" si="31"/>
        <v>0</v>
      </c>
      <c r="I285" s="62">
        <f t="shared" si="32"/>
        <v>0</v>
      </c>
      <c r="J285" s="62">
        <f t="shared" si="33"/>
        <v>0</v>
      </c>
      <c r="K285" s="62">
        <f t="shared" si="34"/>
        <v>3620.2031304604038</v>
      </c>
      <c r="L285" s="16" cm="1">
        <f t="array" ref="L285">_xlfn.IFS(E285&lt;&gt;0,L284+K285*$B$24,E285=E284,L284,E285=0,L284+K284*$B$24)</f>
        <v>34.915294926846556</v>
      </c>
      <c r="M285" s="17" cm="1">
        <f t="array" ref="M285">_xlfn.IFS(L285&lt;&gt;L284,M284+L285*$B$24+0.5*K285*$B$24^2,L285=L284,M284,E285=0,M284+L285*$B$24+0.5*K285*$B$24^2)</f>
        <v>0.29723491935450519</v>
      </c>
      <c r="N285" s="17" cm="1">
        <f t="array" ref="N285">_xlfn.IFS(E285&lt;&gt;0,M285*COS($B$7),M285=M284,N284,E285=0,M285*COS($B$7))</f>
        <v>0.21017682708100721</v>
      </c>
      <c r="O285" s="9"/>
    </row>
    <row r="286" spans="4:15" x14ac:dyDescent="0.2">
      <c r="D286" s="15">
        <f>D285+'Control Panel'!$B$28</f>
        <v>2.8399999999999884E-2</v>
      </c>
      <c r="E286" s="16">
        <f t="shared" si="28"/>
        <v>0</v>
      </c>
      <c r="F286" s="62">
        <f t="shared" si="29"/>
        <v>7.3999999999999996E-2</v>
      </c>
      <c r="G286" s="121">
        <f t="shared" si="30"/>
        <v>101300</v>
      </c>
      <c r="H286" s="62">
        <f t="shared" si="31"/>
        <v>0</v>
      </c>
      <c r="I286" s="62">
        <f t="shared" si="32"/>
        <v>0</v>
      </c>
      <c r="J286" s="62">
        <f t="shared" si="33"/>
        <v>0</v>
      </c>
      <c r="K286" s="62">
        <f t="shared" si="34"/>
        <v>3620.2031304604038</v>
      </c>
      <c r="L286" s="16" cm="1">
        <f t="array" ref="L286">_xlfn.IFS(E286&lt;&gt;0,L285+K286*$B$24,E286=E285,L285,E286=0,L285+K285*$B$24)</f>
        <v>34.915294926846556</v>
      </c>
      <c r="M286" s="17" cm="1">
        <f t="array" ref="M286">_xlfn.IFS(L286&lt;&gt;L285,M285+L286*$B$24+0.5*K286*$B$24^2,L286=L285,M285,E286=0,M285+L286*$B$24+0.5*K286*$B$24^2)</f>
        <v>0.29723491935450519</v>
      </c>
      <c r="N286" s="17" cm="1">
        <f t="array" ref="N286">_xlfn.IFS(E286&lt;&gt;0,M286*COS($B$7),M286=M285,N285,E286=0,M286*COS($B$7))</f>
        <v>0.21017682708100721</v>
      </c>
      <c r="O286" s="9"/>
    </row>
    <row r="287" spans="4:15" x14ac:dyDescent="0.2">
      <c r="D287" s="15">
        <f>D286+'Control Panel'!$B$28</f>
        <v>2.8499999999999883E-2</v>
      </c>
      <c r="E287" s="16">
        <f t="shared" si="28"/>
        <v>0</v>
      </c>
      <c r="F287" s="62">
        <f t="shared" si="29"/>
        <v>7.3999999999999996E-2</v>
      </c>
      <c r="G287" s="121">
        <f t="shared" si="30"/>
        <v>101300</v>
      </c>
      <c r="H287" s="62">
        <f t="shared" si="31"/>
        <v>0</v>
      </c>
      <c r="I287" s="62">
        <f t="shared" si="32"/>
        <v>0</v>
      </c>
      <c r="J287" s="62">
        <f t="shared" si="33"/>
        <v>0</v>
      </c>
      <c r="K287" s="62">
        <f t="shared" si="34"/>
        <v>3620.2031304604038</v>
      </c>
      <c r="L287" s="16" cm="1">
        <f t="array" ref="L287">_xlfn.IFS(E287&lt;&gt;0,L286+K287*$B$24,E287=E286,L286,E287=0,L286+K286*$B$24)</f>
        <v>34.915294926846556</v>
      </c>
      <c r="M287" s="17" cm="1">
        <f t="array" ref="M287">_xlfn.IFS(L287&lt;&gt;L286,M286+L287*$B$24+0.5*K287*$B$24^2,L287=L286,M286,E287=0,M286+L287*$B$24+0.5*K287*$B$24^2)</f>
        <v>0.29723491935450519</v>
      </c>
      <c r="N287" s="17" cm="1">
        <f t="array" ref="N287">_xlfn.IFS(E287&lt;&gt;0,M287*COS($B$7),M287=M286,N286,E287=0,M287*COS($B$7))</f>
        <v>0.21017682708100721</v>
      </c>
      <c r="O287" s="9"/>
    </row>
    <row r="288" spans="4:15" x14ac:dyDescent="0.2">
      <c r="D288" s="15">
        <f>D287+'Control Panel'!$B$28</f>
        <v>2.8599999999999882E-2</v>
      </c>
      <c r="E288" s="16">
        <f t="shared" si="28"/>
        <v>0</v>
      </c>
      <c r="F288" s="62">
        <f t="shared" si="29"/>
        <v>7.3999999999999996E-2</v>
      </c>
      <c r="G288" s="121">
        <f t="shared" si="30"/>
        <v>101300</v>
      </c>
      <c r="H288" s="62">
        <f t="shared" si="31"/>
        <v>0</v>
      </c>
      <c r="I288" s="62">
        <f t="shared" si="32"/>
        <v>0</v>
      </c>
      <c r="J288" s="62">
        <f t="shared" si="33"/>
        <v>0</v>
      </c>
      <c r="K288" s="62">
        <f t="shared" si="34"/>
        <v>3620.2031304604038</v>
      </c>
      <c r="L288" s="16" cm="1">
        <f t="array" ref="L288">_xlfn.IFS(E288&lt;&gt;0,L287+K288*$B$24,E288=E287,L287,E288=0,L287+K287*$B$24)</f>
        <v>34.915294926846556</v>
      </c>
      <c r="M288" s="17" cm="1">
        <f t="array" ref="M288">_xlfn.IFS(L288&lt;&gt;L287,M287+L288*$B$24+0.5*K288*$B$24^2,L288=L287,M287,E288=0,M287+L288*$B$24+0.5*K288*$B$24^2)</f>
        <v>0.29723491935450519</v>
      </c>
      <c r="N288" s="17" cm="1">
        <f t="array" ref="N288">_xlfn.IFS(E288&lt;&gt;0,M288*COS($B$7),M288=M287,N287,E288=0,M288*COS($B$7))</f>
        <v>0.21017682708100721</v>
      </c>
      <c r="O288" s="9"/>
    </row>
    <row r="289" spans="4:15" x14ac:dyDescent="0.2">
      <c r="D289" s="15">
        <f>D288+'Control Panel'!$B$28</f>
        <v>2.8699999999999882E-2</v>
      </c>
      <c r="E289" s="16">
        <f t="shared" si="28"/>
        <v>0</v>
      </c>
      <c r="F289" s="62">
        <f t="shared" si="29"/>
        <v>7.3999999999999996E-2</v>
      </c>
      <c r="G289" s="121">
        <f t="shared" si="30"/>
        <v>101300</v>
      </c>
      <c r="H289" s="62">
        <f t="shared" si="31"/>
        <v>0</v>
      </c>
      <c r="I289" s="62">
        <f t="shared" si="32"/>
        <v>0</v>
      </c>
      <c r="J289" s="62">
        <f t="shared" si="33"/>
        <v>0</v>
      </c>
      <c r="K289" s="62">
        <f t="shared" si="34"/>
        <v>3620.2031304604038</v>
      </c>
      <c r="L289" s="16" cm="1">
        <f t="array" ref="L289">_xlfn.IFS(E289&lt;&gt;0,L288+K289*$B$24,E289=E288,L288,E289=0,L288+K288*$B$24)</f>
        <v>34.915294926846556</v>
      </c>
      <c r="M289" s="17" cm="1">
        <f t="array" ref="M289">_xlfn.IFS(L289&lt;&gt;L288,M288+L289*$B$24+0.5*K289*$B$24^2,L289=L288,M288,E289=0,M288+L289*$B$24+0.5*K289*$B$24^2)</f>
        <v>0.29723491935450519</v>
      </c>
      <c r="N289" s="17" cm="1">
        <f t="array" ref="N289">_xlfn.IFS(E289&lt;&gt;0,M289*COS($B$7),M289=M288,N288,E289=0,M289*COS($B$7))</f>
        <v>0.21017682708100721</v>
      </c>
      <c r="O289" s="9"/>
    </row>
    <row r="290" spans="4:15" x14ac:dyDescent="0.2">
      <c r="D290" s="15">
        <f>D289+'Control Panel'!$B$28</f>
        <v>2.8799999999999881E-2</v>
      </c>
      <c r="E290" s="16">
        <f t="shared" si="28"/>
        <v>0</v>
      </c>
      <c r="F290" s="62">
        <f t="shared" si="29"/>
        <v>7.3999999999999996E-2</v>
      </c>
      <c r="G290" s="121">
        <f t="shared" si="30"/>
        <v>101300</v>
      </c>
      <c r="H290" s="62">
        <f t="shared" si="31"/>
        <v>0</v>
      </c>
      <c r="I290" s="62">
        <f t="shared" si="32"/>
        <v>0</v>
      </c>
      <c r="J290" s="62">
        <f t="shared" si="33"/>
        <v>0</v>
      </c>
      <c r="K290" s="62">
        <f t="shared" si="34"/>
        <v>3620.2031304604038</v>
      </c>
      <c r="L290" s="16" cm="1">
        <f t="array" ref="L290">_xlfn.IFS(E290&lt;&gt;0,L289+K290*$B$24,E290=E289,L289,E290=0,L289+K289*$B$24)</f>
        <v>34.915294926846556</v>
      </c>
      <c r="M290" s="17" cm="1">
        <f t="array" ref="M290">_xlfn.IFS(L290&lt;&gt;L289,M289+L290*$B$24+0.5*K290*$B$24^2,L290=L289,M289,E290=0,M289+L290*$B$24+0.5*K290*$B$24^2)</f>
        <v>0.29723491935450519</v>
      </c>
      <c r="N290" s="17" cm="1">
        <f t="array" ref="N290">_xlfn.IFS(E290&lt;&gt;0,M290*COS($B$7),M290=M289,N289,E290=0,M290*COS($B$7))</f>
        <v>0.21017682708100721</v>
      </c>
      <c r="O290" s="9"/>
    </row>
    <row r="291" spans="4:15" x14ac:dyDescent="0.2">
      <c r="D291" s="15">
        <f>D290+'Control Panel'!$B$28</f>
        <v>2.8899999999999881E-2</v>
      </c>
      <c r="E291" s="16">
        <f t="shared" si="28"/>
        <v>0</v>
      </c>
      <c r="F291" s="62">
        <f t="shared" si="29"/>
        <v>7.3999999999999996E-2</v>
      </c>
      <c r="G291" s="121">
        <f t="shared" si="30"/>
        <v>101300</v>
      </c>
      <c r="H291" s="62">
        <f t="shared" si="31"/>
        <v>0</v>
      </c>
      <c r="I291" s="62">
        <f t="shared" si="32"/>
        <v>0</v>
      </c>
      <c r="J291" s="62">
        <f t="shared" si="33"/>
        <v>0</v>
      </c>
      <c r="K291" s="62">
        <f t="shared" si="34"/>
        <v>3620.2031304604038</v>
      </c>
      <c r="L291" s="16" cm="1">
        <f t="array" ref="L291">_xlfn.IFS(E291&lt;&gt;0,L290+K291*$B$24,E291=E290,L290,E291=0,L290+K290*$B$24)</f>
        <v>34.915294926846556</v>
      </c>
      <c r="M291" s="17" cm="1">
        <f t="array" ref="M291">_xlfn.IFS(L291&lt;&gt;L290,M290+L291*$B$24+0.5*K291*$B$24^2,L291=L290,M290,E291=0,M290+L291*$B$24+0.5*K291*$B$24^2)</f>
        <v>0.29723491935450519</v>
      </c>
      <c r="N291" s="17" cm="1">
        <f t="array" ref="N291">_xlfn.IFS(E291&lt;&gt;0,M291*COS($B$7),M291=M290,N290,E291=0,M291*COS($B$7))</f>
        <v>0.21017682708100721</v>
      </c>
      <c r="O291" s="9"/>
    </row>
    <row r="292" spans="4:15" x14ac:dyDescent="0.2">
      <c r="D292" s="15">
        <f>D291+'Control Panel'!$B$28</f>
        <v>2.899999999999988E-2</v>
      </c>
      <c r="E292" s="16">
        <f t="shared" si="28"/>
        <v>0</v>
      </c>
      <c r="F292" s="62">
        <f t="shared" si="29"/>
        <v>7.3999999999999996E-2</v>
      </c>
      <c r="G292" s="121">
        <f t="shared" si="30"/>
        <v>101300</v>
      </c>
      <c r="H292" s="62">
        <f t="shared" si="31"/>
        <v>0</v>
      </c>
      <c r="I292" s="62">
        <f t="shared" si="32"/>
        <v>0</v>
      </c>
      <c r="J292" s="62">
        <f t="shared" si="33"/>
        <v>0</v>
      </c>
      <c r="K292" s="62">
        <f t="shared" si="34"/>
        <v>3620.2031304604038</v>
      </c>
      <c r="L292" s="16" cm="1">
        <f t="array" ref="L292">_xlfn.IFS(E292&lt;&gt;0,L291+K292*$B$24,E292=E291,L291,E292=0,L291+K291*$B$24)</f>
        <v>34.915294926846556</v>
      </c>
      <c r="M292" s="17" cm="1">
        <f t="array" ref="M292">_xlfn.IFS(L292&lt;&gt;L291,M291+L292*$B$24+0.5*K292*$B$24^2,L292=L291,M291,E292=0,M291+L292*$B$24+0.5*K292*$B$24^2)</f>
        <v>0.29723491935450519</v>
      </c>
      <c r="N292" s="17" cm="1">
        <f t="array" ref="N292">_xlfn.IFS(E292&lt;&gt;0,M292*COS($B$7),M292=M291,N291,E292=0,M292*COS($B$7))</f>
        <v>0.21017682708100721</v>
      </c>
      <c r="O292" s="9"/>
    </row>
    <row r="293" spans="4:15" x14ac:dyDescent="0.2">
      <c r="D293" s="15">
        <f>D292+'Control Panel'!$B$28</f>
        <v>2.9099999999999879E-2</v>
      </c>
      <c r="E293" s="16">
        <f t="shared" si="28"/>
        <v>0</v>
      </c>
      <c r="F293" s="62">
        <f t="shared" si="29"/>
        <v>7.3999999999999996E-2</v>
      </c>
      <c r="G293" s="121">
        <f t="shared" si="30"/>
        <v>101300</v>
      </c>
      <c r="H293" s="62">
        <f t="shared" si="31"/>
        <v>0</v>
      </c>
      <c r="I293" s="62">
        <f t="shared" si="32"/>
        <v>0</v>
      </c>
      <c r="J293" s="62">
        <f t="shared" si="33"/>
        <v>0</v>
      </c>
      <c r="K293" s="62">
        <f t="shared" si="34"/>
        <v>3620.2031304604038</v>
      </c>
      <c r="L293" s="16" cm="1">
        <f t="array" ref="L293">_xlfn.IFS(E293&lt;&gt;0,L292+K293*$B$24,E293=E292,L292,E293=0,L292+K292*$B$24)</f>
        <v>34.915294926846556</v>
      </c>
      <c r="M293" s="17" cm="1">
        <f t="array" ref="M293">_xlfn.IFS(L293&lt;&gt;L292,M292+L293*$B$24+0.5*K293*$B$24^2,L293=L292,M292,E293=0,M292+L293*$B$24+0.5*K293*$B$24^2)</f>
        <v>0.29723491935450519</v>
      </c>
      <c r="N293" s="17" cm="1">
        <f t="array" ref="N293">_xlfn.IFS(E293&lt;&gt;0,M293*COS($B$7),M293=M292,N292,E293=0,M293*COS($B$7))</f>
        <v>0.21017682708100721</v>
      </c>
      <c r="O293" s="9"/>
    </row>
    <row r="294" spans="4:15" x14ac:dyDescent="0.2">
      <c r="D294" s="15">
        <f>D293+'Control Panel'!$B$28</f>
        <v>2.9199999999999879E-2</v>
      </c>
      <c r="E294" s="16">
        <f t="shared" si="28"/>
        <v>0</v>
      </c>
      <c r="F294" s="62">
        <f t="shared" si="29"/>
        <v>7.3999999999999996E-2</v>
      </c>
      <c r="G294" s="121">
        <f t="shared" si="30"/>
        <v>101300</v>
      </c>
      <c r="H294" s="62">
        <f t="shared" si="31"/>
        <v>0</v>
      </c>
      <c r="I294" s="62">
        <f t="shared" si="32"/>
        <v>0</v>
      </c>
      <c r="J294" s="62">
        <f t="shared" si="33"/>
        <v>0</v>
      </c>
      <c r="K294" s="62">
        <f t="shared" si="34"/>
        <v>3620.2031304604038</v>
      </c>
      <c r="L294" s="16" cm="1">
        <f t="array" ref="L294">_xlfn.IFS(E294&lt;&gt;0,L293+K294*$B$24,E294=E293,L293,E294=0,L293+K293*$B$24)</f>
        <v>34.915294926846556</v>
      </c>
      <c r="M294" s="17" cm="1">
        <f t="array" ref="M294">_xlfn.IFS(L294&lt;&gt;L293,M293+L294*$B$24+0.5*K294*$B$24^2,L294=L293,M293,E294=0,M293+L294*$B$24+0.5*K294*$B$24^2)</f>
        <v>0.29723491935450519</v>
      </c>
      <c r="N294" s="17" cm="1">
        <f t="array" ref="N294">_xlfn.IFS(E294&lt;&gt;0,M294*COS($B$7),M294=M293,N293,E294=0,M294*COS($B$7))</f>
        <v>0.21017682708100721</v>
      </c>
      <c r="O294" s="9"/>
    </row>
    <row r="295" spans="4:15" x14ac:dyDescent="0.2">
      <c r="D295" s="15">
        <f>D294+'Control Panel'!$B$28</f>
        <v>2.9299999999999878E-2</v>
      </c>
      <c r="E295" s="16">
        <f t="shared" si="28"/>
        <v>0</v>
      </c>
      <c r="F295" s="62">
        <f t="shared" si="29"/>
        <v>7.3999999999999996E-2</v>
      </c>
      <c r="G295" s="121">
        <f t="shared" si="30"/>
        <v>101300</v>
      </c>
      <c r="H295" s="62">
        <f t="shared" si="31"/>
        <v>0</v>
      </c>
      <c r="I295" s="62">
        <f t="shared" si="32"/>
        <v>0</v>
      </c>
      <c r="J295" s="62">
        <f t="shared" si="33"/>
        <v>0</v>
      </c>
      <c r="K295" s="62">
        <f t="shared" si="34"/>
        <v>3620.2031304604038</v>
      </c>
      <c r="L295" s="16" cm="1">
        <f t="array" ref="L295">_xlfn.IFS(E295&lt;&gt;0,L294+K295*$B$24,E295=E294,L294,E295=0,L294+K294*$B$24)</f>
        <v>34.915294926846556</v>
      </c>
      <c r="M295" s="17" cm="1">
        <f t="array" ref="M295">_xlfn.IFS(L295&lt;&gt;L294,M294+L295*$B$24+0.5*K295*$B$24^2,L295=L294,M294,E295=0,M294+L295*$B$24+0.5*K295*$B$24^2)</f>
        <v>0.29723491935450519</v>
      </c>
      <c r="N295" s="17" cm="1">
        <f t="array" ref="N295">_xlfn.IFS(E295&lt;&gt;0,M295*COS($B$7),M295=M294,N294,E295=0,M295*COS($B$7))</f>
        <v>0.21017682708100721</v>
      </c>
      <c r="O295" s="9"/>
    </row>
    <row r="296" spans="4:15" x14ac:dyDescent="0.2">
      <c r="D296" s="15">
        <f>D295+'Control Panel'!$B$28</f>
        <v>2.9399999999999878E-2</v>
      </c>
      <c r="E296" s="16">
        <f t="shared" si="28"/>
        <v>0</v>
      </c>
      <c r="F296" s="62">
        <f t="shared" si="29"/>
        <v>7.3999999999999996E-2</v>
      </c>
      <c r="G296" s="121">
        <f t="shared" si="30"/>
        <v>101300</v>
      </c>
      <c r="H296" s="62">
        <f t="shared" si="31"/>
        <v>0</v>
      </c>
      <c r="I296" s="62">
        <f t="shared" si="32"/>
        <v>0</v>
      </c>
      <c r="J296" s="62">
        <f t="shared" si="33"/>
        <v>0</v>
      </c>
      <c r="K296" s="62">
        <f t="shared" si="34"/>
        <v>3620.2031304604038</v>
      </c>
      <c r="L296" s="16" cm="1">
        <f t="array" ref="L296">_xlfn.IFS(E296&lt;&gt;0,L295+K296*$B$24,E296=E295,L295,E296=0,L295+K295*$B$24)</f>
        <v>34.915294926846556</v>
      </c>
      <c r="M296" s="17" cm="1">
        <f t="array" ref="M296">_xlfn.IFS(L296&lt;&gt;L295,M295+L296*$B$24+0.5*K296*$B$24^2,L296=L295,M295,E296=0,M295+L296*$B$24+0.5*K296*$B$24^2)</f>
        <v>0.29723491935450519</v>
      </c>
      <c r="N296" s="17" cm="1">
        <f t="array" ref="N296">_xlfn.IFS(E296&lt;&gt;0,M296*COS($B$7),M296=M295,N295,E296=0,M296*COS($B$7))</f>
        <v>0.21017682708100721</v>
      </c>
      <c r="O296" s="9"/>
    </row>
    <row r="297" spans="4:15" x14ac:dyDescent="0.2">
      <c r="D297" s="15">
        <f>D296+'Control Panel'!$B$28</f>
        <v>2.9499999999999877E-2</v>
      </c>
      <c r="E297" s="16">
        <f t="shared" si="28"/>
        <v>0</v>
      </c>
      <c r="F297" s="62">
        <f t="shared" si="29"/>
        <v>7.3999999999999996E-2</v>
      </c>
      <c r="G297" s="121">
        <f t="shared" si="30"/>
        <v>101300</v>
      </c>
      <c r="H297" s="62">
        <f t="shared" si="31"/>
        <v>0</v>
      </c>
      <c r="I297" s="62">
        <f t="shared" si="32"/>
        <v>0</v>
      </c>
      <c r="J297" s="62">
        <f t="shared" si="33"/>
        <v>0</v>
      </c>
      <c r="K297" s="62">
        <f t="shared" si="34"/>
        <v>3620.2031304604038</v>
      </c>
      <c r="L297" s="16" cm="1">
        <f t="array" ref="L297">_xlfn.IFS(E297&lt;&gt;0,L296+K297*$B$24,E297=E296,L296,E297=0,L296+K296*$B$24)</f>
        <v>34.915294926846556</v>
      </c>
      <c r="M297" s="17" cm="1">
        <f t="array" ref="M297">_xlfn.IFS(L297&lt;&gt;L296,M296+L297*$B$24+0.5*K297*$B$24^2,L297=L296,M296,E297=0,M296+L297*$B$24+0.5*K297*$B$24^2)</f>
        <v>0.29723491935450519</v>
      </c>
      <c r="N297" s="17" cm="1">
        <f t="array" ref="N297">_xlfn.IFS(E297&lt;&gt;0,M297*COS($B$7),M297=M296,N296,E297=0,M297*COS($B$7))</f>
        <v>0.21017682708100721</v>
      </c>
      <c r="O297" s="9"/>
    </row>
    <row r="298" spans="4:15" x14ac:dyDescent="0.2">
      <c r="D298" s="15">
        <f>D297+'Control Panel'!$B$28</f>
        <v>2.9599999999999876E-2</v>
      </c>
      <c r="E298" s="16">
        <f t="shared" si="28"/>
        <v>0</v>
      </c>
      <c r="F298" s="62">
        <f t="shared" si="29"/>
        <v>7.3999999999999996E-2</v>
      </c>
      <c r="G298" s="121">
        <f t="shared" si="30"/>
        <v>101300</v>
      </c>
      <c r="H298" s="62">
        <f t="shared" si="31"/>
        <v>0</v>
      </c>
      <c r="I298" s="62">
        <f t="shared" si="32"/>
        <v>0</v>
      </c>
      <c r="J298" s="62">
        <f t="shared" si="33"/>
        <v>0</v>
      </c>
      <c r="K298" s="62">
        <f t="shared" si="34"/>
        <v>3620.2031304604038</v>
      </c>
      <c r="L298" s="16" cm="1">
        <f t="array" ref="L298">_xlfn.IFS(E298&lt;&gt;0,L297+K298*$B$24,E298=E297,L297,E298=0,L297+K297*$B$24)</f>
        <v>34.915294926846556</v>
      </c>
      <c r="M298" s="17" cm="1">
        <f t="array" ref="M298">_xlfn.IFS(L298&lt;&gt;L297,M297+L298*$B$24+0.5*K298*$B$24^2,L298=L297,M297,E298=0,M297+L298*$B$24+0.5*K298*$B$24^2)</f>
        <v>0.29723491935450519</v>
      </c>
      <c r="N298" s="17" cm="1">
        <f t="array" ref="N298">_xlfn.IFS(E298&lt;&gt;0,M298*COS($B$7),M298=M297,N297,E298=0,M298*COS($B$7))</f>
        <v>0.21017682708100721</v>
      </c>
      <c r="O298" s="9"/>
    </row>
    <row r="299" spans="4:15" x14ac:dyDescent="0.2">
      <c r="D299" s="15">
        <f>D298+'Control Panel'!$B$28</f>
        <v>2.9699999999999876E-2</v>
      </c>
      <c r="E299" s="16">
        <f t="shared" si="28"/>
        <v>0</v>
      </c>
      <c r="F299" s="62">
        <f t="shared" si="29"/>
        <v>7.3999999999999996E-2</v>
      </c>
      <c r="G299" s="121">
        <f t="shared" si="30"/>
        <v>101300</v>
      </c>
      <c r="H299" s="62">
        <f t="shared" si="31"/>
        <v>0</v>
      </c>
      <c r="I299" s="62">
        <f t="shared" si="32"/>
        <v>0</v>
      </c>
      <c r="J299" s="62">
        <f t="shared" si="33"/>
        <v>0</v>
      </c>
      <c r="K299" s="62">
        <f t="shared" si="34"/>
        <v>3620.2031304604038</v>
      </c>
      <c r="L299" s="16" cm="1">
        <f t="array" ref="L299">_xlfn.IFS(E299&lt;&gt;0,L298+K299*$B$24,E299=E298,L298,E299=0,L298+K298*$B$24)</f>
        <v>34.915294926846556</v>
      </c>
      <c r="M299" s="17" cm="1">
        <f t="array" ref="M299">_xlfn.IFS(L299&lt;&gt;L298,M298+L299*$B$24+0.5*K299*$B$24^2,L299=L298,M298,E299=0,M298+L299*$B$24+0.5*K299*$B$24^2)</f>
        <v>0.29723491935450519</v>
      </c>
      <c r="N299" s="17" cm="1">
        <f t="array" ref="N299">_xlfn.IFS(E299&lt;&gt;0,M299*COS($B$7),M299=M298,N298,E299=0,M299*COS($B$7))</f>
        <v>0.21017682708100721</v>
      </c>
      <c r="O299" s="9"/>
    </row>
    <row r="300" spans="4:15" x14ac:dyDescent="0.2">
      <c r="D300" s="15">
        <f>D299+'Control Panel'!$B$28</f>
        <v>2.9799999999999875E-2</v>
      </c>
      <c r="E300" s="16">
        <f t="shared" si="28"/>
        <v>0</v>
      </c>
      <c r="F300" s="62">
        <f t="shared" si="29"/>
        <v>7.3999999999999996E-2</v>
      </c>
      <c r="G300" s="121">
        <f t="shared" si="30"/>
        <v>101300</v>
      </c>
      <c r="H300" s="62">
        <f t="shared" si="31"/>
        <v>0</v>
      </c>
      <c r="I300" s="62">
        <f t="shared" si="32"/>
        <v>0</v>
      </c>
      <c r="J300" s="62">
        <f t="shared" si="33"/>
        <v>0</v>
      </c>
      <c r="K300" s="62">
        <f t="shared" si="34"/>
        <v>3620.2031304604038</v>
      </c>
      <c r="L300" s="16" cm="1">
        <f t="array" ref="L300">_xlfn.IFS(E300&lt;&gt;0,L299+K300*$B$24,E300=E299,L299,E300=0,L299+K299*$B$24)</f>
        <v>34.915294926846556</v>
      </c>
      <c r="M300" s="17" cm="1">
        <f t="array" ref="M300">_xlfn.IFS(L300&lt;&gt;L299,M299+L300*$B$24+0.5*K300*$B$24^2,L300=L299,M299,E300=0,M299+L300*$B$24+0.5*K300*$B$24^2)</f>
        <v>0.29723491935450519</v>
      </c>
      <c r="N300" s="17" cm="1">
        <f t="array" ref="N300">_xlfn.IFS(E300&lt;&gt;0,M300*COS($B$7),M300=M299,N299,E300=0,M300*COS($B$7))</f>
        <v>0.21017682708100721</v>
      </c>
      <c r="O300" s="9"/>
    </row>
    <row r="301" spans="4:15" x14ac:dyDescent="0.2">
      <c r="D301" s="15">
        <f>D300+'Control Panel'!$B$28</f>
        <v>2.9899999999999875E-2</v>
      </c>
      <c r="E301" s="16">
        <f t="shared" si="28"/>
        <v>0</v>
      </c>
      <c r="F301" s="62">
        <f t="shared" si="29"/>
        <v>7.3999999999999996E-2</v>
      </c>
      <c r="G301" s="121">
        <f t="shared" si="30"/>
        <v>101300</v>
      </c>
      <c r="H301" s="62">
        <f t="shared" si="31"/>
        <v>0</v>
      </c>
      <c r="I301" s="62">
        <f t="shared" si="32"/>
        <v>0</v>
      </c>
      <c r="J301" s="62">
        <f t="shared" si="33"/>
        <v>0</v>
      </c>
      <c r="K301" s="62">
        <f t="shared" si="34"/>
        <v>3620.2031304604038</v>
      </c>
      <c r="L301" s="16" cm="1">
        <f t="array" ref="L301">_xlfn.IFS(E301&lt;&gt;0,L300+K301*$B$24,E301=E300,L300,E301=0,L300+K300*$B$24)</f>
        <v>34.915294926846556</v>
      </c>
      <c r="M301" s="17" cm="1">
        <f t="array" ref="M301">_xlfn.IFS(L301&lt;&gt;L300,M300+L301*$B$24+0.5*K301*$B$24^2,L301=L300,M300,E301=0,M300+L301*$B$24+0.5*K301*$B$24^2)</f>
        <v>0.29723491935450519</v>
      </c>
      <c r="N301" s="17" cm="1">
        <f t="array" ref="N301">_xlfn.IFS(E301&lt;&gt;0,M301*COS($B$7),M301=M300,N300,E301=0,M301*COS($B$7))</f>
        <v>0.21017682708100721</v>
      </c>
      <c r="O301" s="9"/>
    </row>
    <row r="302" spans="4:15" x14ac:dyDescent="0.2">
      <c r="D302" s="15">
        <f>D301+'Control Panel'!$B$28</f>
        <v>2.9999999999999874E-2</v>
      </c>
      <c r="E302" s="16">
        <f t="shared" si="28"/>
        <v>0</v>
      </c>
      <c r="F302" s="62">
        <f t="shared" si="29"/>
        <v>7.3999999999999996E-2</v>
      </c>
      <c r="G302" s="121">
        <f t="shared" si="30"/>
        <v>101300</v>
      </c>
      <c r="H302" s="62">
        <f t="shared" si="31"/>
        <v>0</v>
      </c>
      <c r="I302" s="62">
        <f t="shared" si="32"/>
        <v>0</v>
      </c>
      <c r="J302" s="62">
        <f t="shared" si="33"/>
        <v>0</v>
      </c>
      <c r="K302" s="62">
        <f t="shared" si="34"/>
        <v>3620.2031304604038</v>
      </c>
      <c r="L302" s="16" cm="1">
        <f t="array" ref="L302">_xlfn.IFS(E302&lt;&gt;0,L301+K302*$B$24,E302=E301,L301,E302=0,L301+K301*$B$24)</f>
        <v>34.915294926846556</v>
      </c>
      <c r="M302" s="17" cm="1">
        <f t="array" ref="M302">_xlfn.IFS(L302&lt;&gt;L301,M301+L302*$B$24+0.5*K302*$B$24^2,L302=L301,M301,E302=0,M301+L302*$B$24+0.5*K302*$B$24^2)</f>
        <v>0.29723491935450519</v>
      </c>
      <c r="N302" s="17" cm="1">
        <f t="array" ref="N302">_xlfn.IFS(E302&lt;&gt;0,M302*COS($B$7),M302=M301,N301,E302=0,M302*COS($B$7))</f>
        <v>0.21017682708100721</v>
      </c>
      <c r="O302" s="9"/>
    </row>
    <row r="303" spans="4:15" x14ac:dyDescent="0.2">
      <c r="D303" s="15">
        <f>D302+'Control Panel'!$B$28</f>
        <v>3.0099999999999873E-2</v>
      </c>
      <c r="E303" s="16">
        <f t="shared" si="28"/>
        <v>0</v>
      </c>
      <c r="F303" s="62">
        <f t="shared" si="29"/>
        <v>7.3999999999999996E-2</v>
      </c>
      <c r="G303" s="121">
        <f t="shared" si="30"/>
        <v>101300</v>
      </c>
      <c r="H303" s="62">
        <f t="shared" si="31"/>
        <v>0</v>
      </c>
      <c r="I303" s="62">
        <f t="shared" si="32"/>
        <v>0</v>
      </c>
      <c r="J303" s="62">
        <f t="shared" si="33"/>
        <v>0</v>
      </c>
      <c r="K303" s="62">
        <f t="shared" si="34"/>
        <v>3620.2031304604038</v>
      </c>
      <c r="L303" s="16" cm="1">
        <f t="array" ref="L303">_xlfn.IFS(E303&lt;&gt;0,L302+K303*$B$24,E303=E302,L302,E303=0,L302+K302*$B$24)</f>
        <v>34.915294926846556</v>
      </c>
      <c r="M303" s="17" cm="1">
        <f t="array" ref="M303">_xlfn.IFS(L303&lt;&gt;L302,M302+L303*$B$24+0.5*K303*$B$24^2,L303=L302,M302,E303=0,M302+L303*$B$24+0.5*K303*$B$24^2)</f>
        <v>0.29723491935450519</v>
      </c>
      <c r="N303" s="17" cm="1">
        <f t="array" ref="N303">_xlfn.IFS(E303&lt;&gt;0,M303*COS($B$7),M303=M302,N302,E303=0,M303*COS($B$7))</f>
        <v>0.21017682708100721</v>
      </c>
      <c r="O303" s="9"/>
    </row>
    <row r="304" spans="4:15" x14ac:dyDescent="0.2">
      <c r="D304" s="15">
        <f>D303+'Control Panel'!$B$28</f>
        <v>3.0199999999999873E-2</v>
      </c>
      <c r="E304" s="16">
        <f t="shared" si="28"/>
        <v>0</v>
      </c>
      <c r="F304" s="62">
        <f t="shared" si="29"/>
        <v>7.3999999999999996E-2</v>
      </c>
      <c r="G304" s="121">
        <f t="shared" si="30"/>
        <v>101300</v>
      </c>
      <c r="H304" s="62">
        <f t="shared" si="31"/>
        <v>0</v>
      </c>
      <c r="I304" s="62">
        <f t="shared" si="32"/>
        <v>0</v>
      </c>
      <c r="J304" s="62">
        <f t="shared" si="33"/>
        <v>0</v>
      </c>
      <c r="K304" s="62">
        <f t="shared" si="34"/>
        <v>3620.2031304604038</v>
      </c>
      <c r="L304" s="16" cm="1">
        <f t="array" ref="L304">_xlfn.IFS(E304&lt;&gt;0,L303+K304*$B$24,E304=E303,L303,E304=0,L303+K303*$B$24)</f>
        <v>34.915294926846556</v>
      </c>
      <c r="M304" s="17" cm="1">
        <f t="array" ref="M304">_xlfn.IFS(L304&lt;&gt;L303,M303+L304*$B$24+0.5*K304*$B$24^2,L304=L303,M303,E304=0,M303+L304*$B$24+0.5*K304*$B$24^2)</f>
        <v>0.29723491935450519</v>
      </c>
      <c r="N304" s="17" cm="1">
        <f t="array" ref="N304">_xlfn.IFS(E304&lt;&gt;0,M304*COS($B$7),M304=M303,N303,E304=0,M304*COS($B$7))</f>
        <v>0.21017682708100721</v>
      </c>
      <c r="O304" s="9"/>
    </row>
    <row r="305" spans="4:15" x14ac:dyDescent="0.2">
      <c r="D305" s="15">
        <f>D304+'Control Panel'!$B$28</f>
        <v>3.0299999999999872E-2</v>
      </c>
      <c r="E305" s="16">
        <f t="shared" si="28"/>
        <v>0</v>
      </c>
      <c r="F305" s="62">
        <f t="shared" si="29"/>
        <v>7.3999999999999996E-2</v>
      </c>
      <c r="G305" s="121">
        <f t="shared" si="30"/>
        <v>101300</v>
      </c>
      <c r="H305" s="62">
        <f t="shared" si="31"/>
        <v>0</v>
      </c>
      <c r="I305" s="62">
        <f t="shared" si="32"/>
        <v>0</v>
      </c>
      <c r="J305" s="62">
        <f t="shared" si="33"/>
        <v>0</v>
      </c>
      <c r="K305" s="62">
        <f t="shared" si="34"/>
        <v>3620.2031304604038</v>
      </c>
      <c r="L305" s="16" cm="1">
        <f t="array" ref="L305">_xlfn.IFS(E305&lt;&gt;0,L304+K305*$B$24,E305=E304,L304,E305=0,L304+K304*$B$24)</f>
        <v>34.915294926846556</v>
      </c>
      <c r="M305" s="17" cm="1">
        <f t="array" ref="M305">_xlfn.IFS(L305&lt;&gt;L304,M304+L305*$B$24+0.5*K305*$B$24^2,L305=L304,M304,E305=0,M304+L305*$B$24+0.5*K305*$B$24^2)</f>
        <v>0.29723491935450519</v>
      </c>
      <c r="N305" s="17" cm="1">
        <f t="array" ref="N305">_xlfn.IFS(E305&lt;&gt;0,M305*COS($B$7),M305=M304,N304,E305=0,M305*COS($B$7))</f>
        <v>0.21017682708100721</v>
      </c>
      <c r="O305" s="9"/>
    </row>
    <row r="306" spans="4:15" x14ac:dyDescent="0.2">
      <c r="D306" s="15">
        <f>D305+'Control Panel'!$B$28</f>
        <v>3.0399999999999872E-2</v>
      </c>
      <c r="E306" s="16">
        <f t="shared" si="28"/>
        <v>0</v>
      </c>
      <c r="F306" s="62">
        <f t="shared" si="29"/>
        <v>7.3999999999999996E-2</v>
      </c>
      <c r="G306" s="121">
        <f t="shared" si="30"/>
        <v>101300</v>
      </c>
      <c r="H306" s="62">
        <f t="shared" si="31"/>
        <v>0</v>
      </c>
      <c r="I306" s="62">
        <f t="shared" si="32"/>
        <v>0</v>
      </c>
      <c r="J306" s="62">
        <f t="shared" si="33"/>
        <v>0</v>
      </c>
      <c r="K306" s="62">
        <f t="shared" si="34"/>
        <v>3620.2031304604038</v>
      </c>
      <c r="L306" s="16" cm="1">
        <f t="array" ref="L306">_xlfn.IFS(E306&lt;&gt;0,L305+K306*$B$24,E306=E305,L305,E306=0,L305+K305*$B$24)</f>
        <v>34.915294926846556</v>
      </c>
      <c r="M306" s="17" cm="1">
        <f t="array" ref="M306">_xlfn.IFS(L306&lt;&gt;L305,M305+L306*$B$24+0.5*K306*$B$24^2,L306=L305,M305,E306=0,M305+L306*$B$24+0.5*K306*$B$24^2)</f>
        <v>0.29723491935450519</v>
      </c>
      <c r="N306" s="17" cm="1">
        <f t="array" ref="N306">_xlfn.IFS(E306&lt;&gt;0,M306*COS($B$7),M306=M305,N305,E306=0,M306*COS($B$7))</f>
        <v>0.21017682708100721</v>
      </c>
      <c r="O306" s="9"/>
    </row>
    <row r="307" spans="4:15" x14ac:dyDescent="0.2">
      <c r="D307" s="15">
        <f>D306+'Control Panel'!$B$28</f>
        <v>3.0499999999999871E-2</v>
      </c>
      <c r="E307" s="16">
        <f t="shared" si="28"/>
        <v>0</v>
      </c>
      <c r="F307" s="62">
        <f t="shared" si="29"/>
        <v>7.3999999999999996E-2</v>
      </c>
      <c r="G307" s="121">
        <f t="shared" si="30"/>
        <v>101300</v>
      </c>
      <c r="H307" s="62">
        <f t="shared" si="31"/>
        <v>0</v>
      </c>
      <c r="I307" s="62">
        <f t="shared" si="32"/>
        <v>0</v>
      </c>
      <c r="J307" s="62">
        <f t="shared" si="33"/>
        <v>0</v>
      </c>
      <c r="K307" s="62">
        <f t="shared" si="34"/>
        <v>3620.2031304604038</v>
      </c>
      <c r="L307" s="16" cm="1">
        <f t="array" ref="L307">_xlfn.IFS(E307&lt;&gt;0,L306+K307*$B$24,E307=E306,L306,E307=0,L306+K306*$B$24)</f>
        <v>34.915294926846556</v>
      </c>
      <c r="M307" s="17" cm="1">
        <f t="array" ref="M307">_xlfn.IFS(L307&lt;&gt;L306,M306+L307*$B$24+0.5*K307*$B$24^2,L307=L306,M306,E307=0,M306+L307*$B$24+0.5*K307*$B$24^2)</f>
        <v>0.29723491935450519</v>
      </c>
      <c r="N307" s="17" cm="1">
        <f t="array" ref="N307">_xlfn.IFS(E307&lt;&gt;0,M307*COS($B$7),M307=M306,N306,E307=0,M307*COS($B$7))</f>
        <v>0.21017682708100721</v>
      </c>
      <c r="O307" s="9"/>
    </row>
    <row r="308" spans="4:15" x14ac:dyDescent="0.2">
      <c r="D308" s="15">
        <f>D307+'Control Panel'!$B$28</f>
        <v>3.059999999999987E-2</v>
      </c>
      <c r="E308" s="16">
        <f t="shared" si="28"/>
        <v>0</v>
      </c>
      <c r="F308" s="62">
        <f t="shared" si="29"/>
        <v>7.3999999999999996E-2</v>
      </c>
      <c r="G308" s="121">
        <f t="shared" si="30"/>
        <v>101300</v>
      </c>
      <c r="H308" s="62">
        <f t="shared" si="31"/>
        <v>0</v>
      </c>
      <c r="I308" s="62">
        <f t="shared" si="32"/>
        <v>0</v>
      </c>
      <c r="J308" s="62">
        <f t="shared" si="33"/>
        <v>0</v>
      </c>
      <c r="K308" s="62">
        <f t="shared" si="34"/>
        <v>3620.2031304604038</v>
      </c>
      <c r="L308" s="16" cm="1">
        <f t="array" ref="L308">_xlfn.IFS(E308&lt;&gt;0,L307+K308*$B$24,E308=E307,L307,E308=0,L307+K307*$B$24)</f>
        <v>34.915294926846556</v>
      </c>
      <c r="M308" s="17" cm="1">
        <f t="array" ref="M308">_xlfn.IFS(L308&lt;&gt;L307,M307+L308*$B$24+0.5*K308*$B$24^2,L308=L307,M307,E308=0,M307+L308*$B$24+0.5*K308*$B$24^2)</f>
        <v>0.29723491935450519</v>
      </c>
      <c r="N308" s="17" cm="1">
        <f t="array" ref="N308">_xlfn.IFS(E308&lt;&gt;0,M308*COS($B$7),M308=M307,N307,E308=0,M308*COS($B$7))</f>
        <v>0.21017682708100721</v>
      </c>
      <c r="O308" s="9"/>
    </row>
    <row r="309" spans="4:15" x14ac:dyDescent="0.2">
      <c r="D309" s="15">
        <f>D308+'Control Panel'!$B$28</f>
        <v>3.069999999999987E-2</v>
      </c>
      <c r="E309" s="16">
        <f t="shared" si="28"/>
        <v>0</v>
      </c>
      <c r="F309" s="62">
        <f t="shared" si="29"/>
        <v>7.3999999999999996E-2</v>
      </c>
      <c r="G309" s="121">
        <f t="shared" si="30"/>
        <v>101300</v>
      </c>
      <c r="H309" s="62">
        <f t="shared" si="31"/>
        <v>0</v>
      </c>
      <c r="I309" s="62">
        <f t="shared" si="32"/>
        <v>0</v>
      </c>
      <c r="J309" s="62">
        <f t="shared" si="33"/>
        <v>0</v>
      </c>
      <c r="K309" s="62">
        <f t="shared" si="34"/>
        <v>3620.2031304604038</v>
      </c>
      <c r="L309" s="16" cm="1">
        <f t="array" ref="L309">_xlfn.IFS(E309&lt;&gt;0,L308+K309*$B$24,E309=E308,L308,E309=0,L308+K308*$B$24)</f>
        <v>34.915294926846556</v>
      </c>
      <c r="M309" s="17" cm="1">
        <f t="array" ref="M309">_xlfn.IFS(L309&lt;&gt;L308,M308+L309*$B$24+0.5*K309*$B$24^2,L309=L308,M308,E309=0,M308+L309*$B$24+0.5*K309*$B$24^2)</f>
        <v>0.29723491935450519</v>
      </c>
      <c r="N309" s="17" cm="1">
        <f t="array" ref="N309">_xlfn.IFS(E309&lt;&gt;0,M309*COS($B$7),M309=M308,N308,E309=0,M309*COS($B$7))</f>
        <v>0.21017682708100721</v>
      </c>
      <c r="O309" s="9"/>
    </row>
    <row r="310" spans="4:15" x14ac:dyDescent="0.2">
      <c r="D310" s="15">
        <f>D309+'Control Panel'!$B$28</f>
        <v>3.0799999999999869E-2</v>
      </c>
      <c r="E310" s="16">
        <f t="shared" si="28"/>
        <v>0</v>
      </c>
      <c r="F310" s="62">
        <f t="shared" si="29"/>
        <v>7.3999999999999996E-2</v>
      </c>
      <c r="G310" s="121">
        <f t="shared" si="30"/>
        <v>101300</v>
      </c>
      <c r="H310" s="62">
        <f t="shared" si="31"/>
        <v>0</v>
      </c>
      <c r="I310" s="62">
        <f t="shared" si="32"/>
        <v>0</v>
      </c>
      <c r="J310" s="62">
        <f t="shared" si="33"/>
        <v>0</v>
      </c>
      <c r="K310" s="62">
        <f t="shared" si="34"/>
        <v>3620.2031304604038</v>
      </c>
      <c r="L310" s="16" cm="1">
        <f t="array" ref="L310">_xlfn.IFS(E310&lt;&gt;0,L309+K310*$B$24,E310=E309,L309,E310=0,L309+K309*$B$24)</f>
        <v>34.915294926846556</v>
      </c>
      <c r="M310" s="17" cm="1">
        <f t="array" ref="M310">_xlfn.IFS(L310&lt;&gt;L309,M309+L310*$B$24+0.5*K310*$B$24^2,L310=L309,M309,E310=0,M309+L310*$B$24+0.5*K310*$B$24^2)</f>
        <v>0.29723491935450519</v>
      </c>
      <c r="N310" s="17" cm="1">
        <f t="array" ref="N310">_xlfn.IFS(E310&lt;&gt;0,M310*COS($B$7),M310=M309,N309,E310=0,M310*COS($B$7))</f>
        <v>0.21017682708100721</v>
      </c>
      <c r="O310" s="9"/>
    </row>
    <row r="311" spans="4:15" x14ac:dyDescent="0.2">
      <c r="D311" s="15">
        <f>D310+'Control Panel'!$B$28</f>
        <v>3.0899999999999869E-2</v>
      </c>
      <c r="E311" s="16">
        <f t="shared" si="28"/>
        <v>0</v>
      </c>
      <c r="F311" s="62">
        <f t="shared" si="29"/>
        <v>7.3999999999999996E-2</v>
      </c>
      <c r="G311" s="121">
        <f t="shared" si="30"/>
        <v>101300</v>
      </c>
      <c r="H311" s="62">
        <f t="shared" si="31"/>
        <v>0</v>
      </c>
      <c r="I311" s="62">
        <f t="shared" si="32"/>
        <v>0</v>
      </c>
      <c r="J311" s="62">
        <f t="shared" si="33"/>
        <v>0</v>
      </c>
      <c r="K311" s="62">
        <f t="shared" si="34"/>
        <v>3620.2031304604038</v>
      </c>
      <c r="L311" s="16" cm="1">
        <f t="array" ref="L311">_xlfn.IFS(E311&lt;&gt;0,L310+K311*$B$24,E311=E310,L310,E311=0,L310+K310*$B$24)</f>
        <v>34.915294926846556</v>
      </c>
      <c r="M311" s="17" cm="1">
        <f t="array" ref="M311">_xlfn.IFS(L311&lt;&gt;L310,M310+L311*$B$24+0.5*K311*$B$24^2,L311=L310,M310,E311=0,M310+L311*$B$24+0.5*K311*$B$24^2)</f>
        <v>0.29723491935450519</v>
      </c>
      <c r="N311" s="17" cm="1">
        <f t="array" ref="N311">_xlfn.IFS(E311&lt;&gt;0,M311*COS($B$7),M311=M310,N310,E311=0,M311*COS($B$7))</f>
        <v>0.21017682708100721</v>
      </c>
      <c r="O311" s="9"/>
    </row>
    <row r="312" spans="4:15" x14ac:dyDescent="0.2">
      <c r="D312" s="15">
        <f>D311+'Control Panel'!$B$28</f>
        <v>3.0999999999999868E-2</v>
      </c>
      <c r="E312" s="16">
        <f t="shared" si="28"/>
        <v>0</v>
      </c>
      <c r="F312" s="62">
        <f t="shared" si="29"/>
        <v>7.3999999999999996E-2</v>
      </c>
      <c r="G312" s="121">
        <f t="shared" si="30"/>
        <v>101300</v>
      </c>
      <c r="H312" s="62">
        <f t="shared" si="31"/>
        <v>0</v>
      </c>
      <c r="I312" s="62">
        <f t="shared" si="32"/>
        <v>0</v>
      </c>
      <c r="J312" s="62">
        <f t="shared" si="33"/>
        <v>0</v>
      </c>
      <c r="K312" s="62">
        <f t="shared" si="34"/>
        <v>3620.2031304604038</v>
      </c>
      <c r="L312" s="16" cm="1">
        <f t="array" ref="L312">_xlfn.IFS(E312&lt;&gt;0,L311+K312*$B$24,E312=E311,L311,E312=0,L311+K311*$B$24)</f>
        <v>34.915294926846556</v>
      </c>
      <c r="M312" s="17" cm="1">
        <f t="array" ref="M312">_xlfn.IFS(L312&lt;&gt;L311,M311+L312*$B$24+0.5*K312*$B$24^2,L312=L311,M311,E312=0,M311+L312*$B$24+0.5*K312*$B$24^2)</f>
        <v>0.29723491935450519</v>
      </c>
      <c r="N312" s="17" cm="1">
        <f t="array" ref="N312">_xlfn.IFS(E312&lt;&gt;0,M312*COS($B$7),M312=M311,N311,E312=0,M312*COS($B$7))</f>
        <v>0.21017682708100721</v>
      </c>
      <c r="O312" s="9"/>
    </row>
    <row r="313" spans="4:15" x14ac:dyDescent="0.2">
      <c r="D313" s="15">
        <f>D312+'Control Panel'!$B$28</f>
        <v>3.1099999999999867E-2</v>
      </c>
      <c r="E313" s="16">
        <f t="shared" si="28"/>
        <v>0</v>
      </c>
      <c r="F313" s="62">
        <f t="shared" si="29"/>
        <v>7.3999999999999996E-2</v>
      </c>
      <c r="G313" s="121">
        <f t="shared" si="30"/>
        <v>101300</v>
      </c>
      <c r="H313" s="62">
        <f t="shared" si="31"/>
        <v>0</v>
      </c>
      <c r="I313" s="62">
        <f t="shared" si="32"/>
        <v>0</v>
      </c>
      <c r="J313" s="62">
        <f t="shared" si="33"/>
        <v>0</v>
      </c>
      <c r="K313" s="62">
        <f t="shared" si="34"/>
        <v>3620.2031304604038</v>
      </c>
      <c r="L313" s="16" cm="1">
        <f t="array" ref="L313">_xlfn.IFS(E313&lt;&gt;0,L312+K313*$B$24,E313=E312,L312,E313=0,L312+K312*$B$24)</f>
        <v>34.915294926846556</v>
      </c>
      <c r="M313" s="17" cm="1">
        <f t="array" ref="M313">_xlfn.IFS(L313&lt;&gt;L312,M312+L313*$B$24+0.5*K313*$B$24^2,L313=L312,M312,E313=0,M312+L313*$B$24+0.5*K313*$B$24^2)</f>
        <v>0.29723491935450519</v>
      </c>
      <c r="N313" s="17" cm="1">
        <f t="array" ref="N313">_xlfn.IFS(E313&lt;&gt;0,M313*COS($B$7),M313=M312,N312,E313=0,M313*COS($B$7))</f>
        <v>0.21017682708100721</v>
      </c>
      <c r="O313" s="9"/>
    </row>
    <row r="314" spans="4:15" x14ac:dyDescent="0.2">
      <c r="D314" s="15">
        <f>D313+'Control Panel'!$B$28</f>
        <v>3.1199999999999867E-2</v>
      </c>
      <c r="E314" s="16">
        <f t="shared" si="28"/>
        <v>0</v>
      </c>
      <c r="F314" s="62">
        <f t="shared" si="29"/>
        <v>7.3999999999999996E-2</v>
      </c>
      <c r="G314" s="121">
        <f t="shared" si="30"/>
        <v>101300</v>
      </c>
      <c r="H314" s="62">
        <f t="shared" si="31"/>
        <v>0</v>
      </c>
      <c r="I314" s="62">
        <f t="shared" si="32"/>
        <v>0</v>
      </c>
      <c r="J314" s="62">
        <f t="shared" si="33"/>
        <v>0</v>
      </c>
      <c r="K314" s="62">
        <f t="shared" si="34"/>
        <v>3620.2031304604038</v>
      </c>
      <c r="L314" s="16" cm="1">
        <f t="array" ref="L314">_xlfn.IFS(E314&lt;&gt;0,L313+K314*$B$24,E314=E313,L313,E314=0,L313+K313*$B$24)</f>
        <v>34.915294926846556</v>
      </c>
      <c r="M314" s="17" cm="1">
        <f t="array" ref="M314">_xlfn.IFS(L314&lt;&gt;L313,M313+L314*$B$24+0.5*K314*$B$24^2,L314=L313,M313,E314=0,M313+L314*$B$24+0.5*K314*$B$24^2)</f>
        <v>0.29723491935450519</v>
      </c>
      <c r="N314" s="17" cm="1">
        <f t="array" ref="N314">_xlfn.IFS(E314&lt;&gt;0,M314*COS($B$7),M314=M313,N313,E314=0,M314*COS($B$7))</f>
        <v>0.21017682708100721</v>
      </c>
      <c r="O314" s="9"/>
    </row>
    <row r="315" spans="4:15" x14ac:dyDescent="0.2">
      <c r="D315" s="15">
        <f>D314+'Control Panel'!$B$28</f>
        <v>3.129999999999987E-2</v>
      </c>
      <c r="E315" s="16">
        <f t="shared" si="28"/>
        <v>0</v>
      </c>
      <c r="F315" s="62">
        <f t="shared" si="29"/>
        <v>7.3999999999999996E-2</v>
      </c>
      <c r="G315" s="121">
        <f t="shared" si="30"/>
        <v>101300</v>
      </c>
      <c r="H315" s="62">
        <f t="shared" si="31"/>
        <v>0</v>
      </c>
      <c r="I315" s="62">
        <f t="shared" si="32"/>
        <v>0</v>
      </c>
      <c r="J315" s="62">
        <f t="shared" si="33"/>
        <v>0</v>
      </c>
      <c r="K315" s="62">
        <f t="shared" si="34"/>
        <v>3620.2031304604038</v>
      </c>
      <c r="L315" s="16" cm="1">
        <f t="array" ref="L315">_xlfn.IFS(E315&lt;&gt;0,L314+K315*$B$24,E315=E314,L314,E315=0,L314+K314*$B$24)</f>
        <v>34.915294926846556</v>
      </c>
      <c r="M315" s="17" cm="1">
        <f t="array" ref="M315">_xlfn.IFS(L315&lt;&gt;L314,M314+L315*$B$24+0.5*K315*$B$24^2,L315=L314,M314,E315=0,M314+L315*$B$24+0.5*K315*$B$24^2)</f>
        <v>0.29723491935450519</v>
      </c>
      <c r="N315" s="17" cm="1">
        <f t="array" ref="N315">_xlfn.IFS(E315&lt;&gt;0,M315*COS($B$7),M315=M314,N314,E315=0,M315*COS($B$7))</f>
        <v>0.21017682708100721</v>
      </c>
      <c r="O315" s="9"/>
    </row>
    <row r="316" spans="4:15" x14ac:dyDescent="0.2">
      <c r="D316" s="15">
        <f>D315+'Control Panel'!$B$28</f>
        <v>3.1399999999999872E-2</v>
      </c>
      <c r="E316" s="16">
        <f t="shared" si="28"/>
        <v>0</v>
      </c>
      <c r="F316" s="62">
        <f t="shared" si="29"/>
        <v>7.3999999999999996E-2</v>
      </c>
      <c r="G316" s="121">
        <f t="shared" si="30"/>
        <v>101300</v>
      </c>
      <c r="H316" s="62">
        <f t="shared" si="31"/>
        <v>0</v>
      </c>
      <c r="I316" s="62">
        <f t="shared" si="32"/>
        <v>0</v>
      </c>
      <c r="J316" s="62">
        <f t="shared" si="33"/>
        <v>0</v>
      </c>
      <c r="K316" s="62">
        <f t="shared" si="34"/>
        <v>3620.2031304604038</v>
      </c>
      <c r="L316" s="16" cm="1">
        <f t="array" ref="L316">_xlfn.IFS(E316&lt;&gt;0,L315+K316*$B$24,E316=E315,L315,E316=0,L315+K315*$B$24)</f>
        <v>34.915294926846556</v>
      </c>
      <c r="M316" s="17" cm="1">
        <f t="array" ref="M316">_xlfn.IFS(L316&lt;&gt;L315,M315+L316*$B$24+0.5*K316*$B$24^2,L316=L315,M315,E316=0,M315+L316*$B$24+0.5*K316*$B$24^2)</f>
        <v>0.29723491935450519</v>
      </c>
      <c r="N316" s="17" cm="1">
        <f t="array" ref="N316">_xlfn.IFS(E316&lt;&gt;0,M316*COS($B$7),M316=M315,N315,E316=0,M316*COS($B$7))</f>
        <v>0.21017682708100721</v>
      </c>
      <c r="O316" s="9"/>
    </row>
    <row r="317" spans="4:15" x14ac:dyDescent="0.2">
      <c r="D317" s="15">
        <f>D316+'Control Panel'!$B$28</f>
        <v>3.1499999999999875E-2</v>
      </c>
      <c r="E317" s="16">
        <f t="shared" si="28"/>
        <v>0</v>
      </c>
      <c r="F317" s="62">
        <f t="shared" si="29"/>
        <v>7.3999999999999996E-2</v>
      </c>
      <c r="G317" s="121">
        <f t="shared" si="30"/>
        <v>101300</v>
      </c>
      <c r="H317" s="62">
        <f t="shared" si="31"/>
        <v>0</v>
      </c>
      <c r="I317" s="62">
        <f t="shared" si="32"/>
        <v>0</v>
      </c>
      <c r="J317" s="62">
        <f t="shared" si="33"/>
        <v>0</v>
      </c>
      <c r="K317" s="62">
        <f t="shared" si="34"/>
        <v>3620.2031304604038</v>
      </c>
      <c r="L317" s="16" cm="1">
        <f t="array" ref="L317">_xlfn.IFS(E317&lt;&gt;0,L316+K317*$B$24,E317=E316,L316,E317=0,L316+K316*$B$24)</f>
        <v>34.915294926846556</v>
      </c>
      <c r="M317" s="17" cm="1">
        <f t="array" ref="M317">_xlfn.IFS(L317&lt;&gt;L316,M316+L317*$B$24+0.5*K317*$B$24^2,L317=L316,M316,E317=0,M316+L317*$B$24+0.5*K317*$B$24^2)</f>
        <v>0.29723491935450519</v>
      </c>
      <c r="N317" s="17" cm="1">
        <f t="array" ref="N317">_xlfn.IFS(E317&lt;&gt;0,M317*COS($B$7),M317=M316,N316,E317=0,M317*COS($B$7))</f>
        <v>0.21017682708100721</v>
      </c>
      <c r="O317" s="9"/>
    </row>
    <row r="318" spans="4:15" x14ac:dyDescent="0.2">
      <c r="D318" s="15">
        <f>D317+'Control Panel'!$B$28</f>
        <v>3.1599999999999878E-2</v>
      </c>
      <c r="E318" s="16">
        <f t="shared" si="28"/>
        <v>0</v>
      </c>
      <c r="F318" s="62">
        <f t="shared" si="29"/>
        <v>7.3999999999999996E-2</v>
      </c>
      <c r="G318" s="121">
        <f t="shared" si="30"/>
        <v>101300</v>
      </c>
      <c r="H318" s="62">
        <f t="shared" si="31"/>
        <v>0</v>
      </c>
      <c r="I318" s="62">
        <f t="shared" si="32"/>
        <v>0</v>
      </c>
      <c r="J318" s="62">
        <f t="shared" si="33"/>
        <v>0</v>
      </c>
      <c r="K318" s="62">
        <f t="shared" si="34"/>
        <v>3620.2031304604038</v>
      </c>
      <c r="L318" s="16" cm="1">
        <f t="array" ref="L318">_xlfn.IFS(E318&lt;&gt;0,L317+K318*$B$24,E318=E317,L317,E318=0,L317+K317*$B$24)</f>
        <v>34.915294926846556</v>
      </c>
      <c r="M318" s="17" cm="1">
        <f t="array" ref="M318">_xlfn.IFS(L318&lt;&gt;L317,M317+L318*$B$24+0.5*K318*$B$24^2,L318=L317,M317,E318=0,M317+L318*$B$24+0.5*K318*$B$24^2)</f>
        <v>0.29723491935450519</v>
      </c>
      <c r="N318" s="17" cm="1">
        <f t="array" ref="N318">_xlfn.IFS(E318&lt;&gt;0,M318*COS($B$7),M318=M317,N317,E318=0,M318*COS($B$7))</f>
        <v>0.21017682708100721</v>
      </c>
      <c r="O318" s="9"/>
    </row>
    <row r="319" spans="4:15" x14ac:dyDescent="0.2">
      <c r="D319" s="15">
        <f>D318+'Control Panel'!$B$28</f>
        <v>3.1699999999999881E-2</v>
      </c>
      <c r="E319" s="16">
        <f t="shared" si="28"/>
        <v>0</v>
      </c>
      <c r="F319" s="62">
        <f t="shared" si="29"/>
        <v>7.3999999999999996E-2</v>
      </c>
      <c r="G319" s="121">
        <f t="shared" si="30"/>
        <v>101300</v>
      </c>
      <c r="H319" s="62">
        <f t="shared" si="31"/>
        <v>0</v>
      </c>
      <c r="I319" s="62">
        <f t="shared" si="32"/>
        <v>0</v>
      </c>
      <c r="J319" s="62">
        <f t="shared" si="33"/>
        <v>0</v>
      </c>
      <c r="K319" s="62">
        <f t="shared" si="34"/>
        <v>3620.2031304604038</v>
      </c>
      <c r="L319" s="16" cm="1">
        <f t="array" ref="L319">_xlfn.IFS(E319&lt;&gt;0,L318+K319*$B$24,E319=E318,L318,E319=0,L318+K318*$B$24)</f>
        <v>34.915294926846556</v>
      </c>
      <c r="M319" s="17" cm="1">
        <f t="array" ref="M319">_xlfn.IFS(L319&lt;&gt;L318,M318+L319*$B$24+0.5*K319*$B$24^2,L319=L318,M318,E319=0,M318+L319*$B$24+0.5*K319*$B$24^2)</f>
        <v>0.29723491935450519</v>
      </c>
      <c r="N319" s="17" cm="1">
        <f t="array" ref="N319">_xlfn.IFS(E319&lt;&gt;0,M319*COS($B$7),M319=M318,N318,E319=0,M319*COS($B$7))</f>
        <v>0.21017682708100721</v>
      </c>
      <c r="O319" s="9"/>
    </row>
    <row r="320" spans="4:15" x14ac:dyDescent="0.2">
      <c r="D320" s="15">
        <f>D319+'Control Panel'!$B$28</f>
        <v>3.1799999999999884E-2</v>
      </c>
      <c r="E320" s="16">
        <f t="shared" si="28"/>
        <v>0</v>
      </c>
      <c r="F320" s="62">
        <f t="shared" si="29"/>
        <v>7.3999999999999996E-2</v>
      </c>
      <c r="G320" s="121">
        <f t="shared" si="30"/>
        <v>101300</v>
      </c>
      <c r="H320" s="62">
        <f t="shared" si="31"/>
        <v>0</v>
      </c>
      <c r="I320" s="62">
        <f t="shared" si="32"/>
        <v>0</v>
      </c>
      <c r="J320" s="62">
        <f t="shared" si="33"/>
        <v>0</v>
      </c>
      <c r="K320" s="62">
        <f t="shared" si="34"/>
        <v>3620.2031304604038</v>
      </c>
      <c r="L320" s="16" cm="1">
        <f t="array" ref="L320">_xlfn.IFS(E320&lt;&gt;0,L319+K320*$B$24,E320=E319,L319,E320=0,L319+K319*$B$24)</f>
        <v>34.915294926846556</v>
      </c>
      <c r="M320" s="17" cm="1">
        <f t="array" ref="M320">_xlfn.IFS(L320&lt;&gt;L319,M319+L320*$B$24+0.5*K320*$B$24^2,L320=L319,M319,E320=0,M319+L320*$B$24+0.5*K320*$B$24^2)</f>
        <v>0.29723491935450519</v>
      </c>
      <c r="N320" s="17" cm="1">
        <f t="array" ref="N320">_xlfn.IFS(E320&lt;&gt;0,M320*COS($B$7),M320=M319,N319,E320=0,M320*COS($B$7))</f>
        <v>0.21017682708100721</v>
      </c>
      <c r="O320" s="9"/>
    </row>
    <row r="321" spans="4:15" x14ac:dyDescent="0.2">
      <c r="D321" s="15">
        <f>D320+'Control Panel'!$B$28</f>
        <v>3.1899999999999887E-2</v>
      </c>
      <c r="E321" s="16">
        <f t="shared" si="28"/>
        <v>0</v>
      </c>
      <c r="F321" s="62">
        <f t="shared" si="29"/>
        <v>7.3999999999999996E-2</v>
      </c>
      <c r="G321" s="121">
        <f t="shared" si="30"/>
        <v>101300</v>
      </c>
      <c r="H321" s="62">
        <f t="shared" si="31"/>
        <v>0</v>
      </c>
      <c r="I321" s="62">
        <f t="shared" si="32"/>
        <v>0</v>
      </c>
      <c r="J321" s="62">
        <f t="shared" si="33"/>
        <v>0</v>
      </c>
      <c r="K321" s="62">
        <f t="shared" si="34"/>
        <v>3620.2031304604038</v>
      </c>
      <c r="L321" s="16" cm="1">
        <f t="array" ref="L321">_xlfn.IFS(E321&lt;&gt;0,L320+K321*$B$24,E321=E320,L320,E321=0,L320+K320*$B$24)</f>
        <v>34.915294926846556</v>
      </c>
      <c r="M321" s="17" cm="1">
        <f t="array" ref="M321">_xlfn.IFS(L321&lt;&gt;L320,M320+L321*$B$24+0.5*K321*$B$24^2,L321=L320,M320,E321=0,M320+L321*$B$24+0.5*K321*$B$24^2)</f>
        <v>0.29723491935450519</v>
      </c>
      <c r="N321" s="17" cm="1">
        <f t="array" ref="N321">_xlfn.IFS(E321&lt;&gt;0,M321*COS($B$7),M321=M320,N320,E321=0,M321*COS($B$7))</f>
        <v>0.21017682708100721</v>
      </c>
      <c r="O321" s="9"/>
    </row>
    <row r="322" spans="4:15" x14ac:dyDescent="0.2">
      <c r="D322" s="15">
        <f>D321+'Control Panel'!$B$28</f>
        <v>3.199999999999989E-2</v>
      </c>
      <c r="E322" s="16">
        <f t="shared" si="28"/>
        <v>0</v>
      </c>
      <c r="F322" s="62">
        <f t="shared" si="29"/>
        <v>7.3999999999999996E-2</v>
      </c>
      <c r="G322" s="121">
        <f t="shared" si="30"/>
        <v>101300</v>
      </c>
      <c r="H322" s="62">
        <f t="shared" si="31"/>
        <v>0</v>
      </c>
      <c r="I322" s="62">
        <f t="shared" si="32"/>
        <v>0</v>
      </c>
      <c r="J322" s="62">
        <f t="shared" si="33"/>
        <v>0</v>
      </c>
      <c r="K322" s="62">
        <f t="shared" si="34"/>
        <v>3620.2031304604038</v>
      </c>
      <c r="L322" s="16" cm="1">
        <f t="array" ref="L322">_xlfn.IFS(E322&lt;&gt;0,L321+K322*$B$24,E322=E321,L321,E322=0,L321+K321*$B$24)</f>
        <v>34.915294926846556</v>
      </c>
      <c r="M322" s="17" cm="1">
        <f t="array" ref="M322">_xlfn.IFS(L322&lt;&gt;L321,M321+L322*$B$24+0.5*K322*$B$24^2,L322=L321,M321,E322=0,M321+L322*$B$24+0.5*K322*$B$24^2)</f>
        <v>0.29723491935450519</v>
      </c>
      <c r="N322" s="17" cm="1">
        <f t="array" ref="N322">_xlfn.IFS(E322&lt;&gt;0,M322*COS($B$7),M322=M321,N321,E322=0,M322*COS($B$7))</f>
        <v>0.21017682708100721</v>
      </c>
      <c r="O322" s="9"/>
    </row>
    <row r="323" spans="4:15" x14ac:dyDescent="0.2">
      <c r="D323" s="15">
        <f>D322+'Control Panel'!$B$28</f>
        <v>3.2099999999999893E-2</v>
      </c>
      <c r="E323" s="16">
        <f t="shared" si="28"/>
        <v>0</v>
      </c>
      <c r="F323" s="62">
        <f t="shared" si="29"/>
        <v>7.3999999999999996E-2</v>
      </c>
      <c r="G323" s="121">
        <f t="shared" si="30"/>
        <v>101300</v>
      </c>
      <c r="H323" s="62">
        <f t="shared" si="31"/>
        <v>0</v>
      </c>
      <c r="I323" s="62">
        <f t="shared" si="32"/>
        <v>0</v>
      </c>
      <c r="J323" s="62">
        <f t="shared" si="33"/>
        <v>0</v>
      </c>
      <c r="K323" s="62">
        <f t="shared" si="34"/>
        <v>3620.2031304604038</v>
      </c>
      <c r="L323" s="16" cm="1">
        <f t="array" ref="L323">_xlfn.IFS(E323&lt;&gt;0,L322+K323*$B$24,E323=E322,L322,E323=0,L322+K322*$B$24)</f>
        <v>34.915294926846556</v>
      </c>
      <c r="M323" s="17" cm="1">
        <f t="array" ref="M323">_xlfn.IFS(L323&lt;&gt;L322,M322+L323*$B$24+0.5*K323*$B$24^2,L323=L322,M322,E323=0,M322+L323*$B$24+0.5*K323*$B$24^2)</f>
        <v>0.29723491935450519</v>
      </c>
      <c r="N323" s="17" cm="1">
        <f t="array" ref="N323">_xlfn.IFS(E323&lt;&gt;0,M323*COS($B$7),M323=M322,N322,E323=0,M323*COS($B$7))</f>
        <v>0.21017682708100721</v>
      </c>
      <c r="O323" s="9"/>
    </row>
    <row r="324" spans="4:15" x14ac:dyDescent="0.2">
      <c r="D324" s="15">
        <f>D323+'Control Panel'!$B$28</f>
        <v>3.2199999999999895E-2</v>
      </c>
      <c r="E324" s="16">
        <f t="shared" ref="E324:E387" si="35">IF(E323&gt;J323*$B$24,E323-J323*$B$24,0)</f>
        <v>0</v>
      </c>
      <c r="F324" s="62">
        <f t="shared" ref="F324:F387" si="36">E324+$B$6</f>
        <v>7.3999999999999996E-2</v>
      </c>
      <c r="G324" s="121">
        <f t="shared" ref="G324:G387" si="37">IF(E324&lt;&gt;0,$B$10*($B$9/($B$9+($E$2/$B$21-E324/$B$21)))^$B$22,$B$20)</f>
        <v>101300</v>
      </c>
      <c r="H324" s="62">
        <f t="shared" ref="H324:H387" si="38">IF(E324&lt;&gt;0,H323-J323*$B$24/$B$21,0)</f>
        <v>0</v>
      </c>
      <c r="I324" s="62">
        <f t="shared" ref="I324:I387" si="39">IF(E324&lt;&gt;0,-SQRT(2*(G324-$B$20)/$B$21),0)</f>
        <v>0</v>
      </c>
      <c r="J324" s="62">
        <f t="shared" ref="J324:J387" si="40">IF(E324&lt;&gt;0,PI()*$B$23^2*$B$21*(-I324),0)</f>
        <v>0</v>
      </c>
      <c r="K324" s="62">
        <f t="shared" ref="K324:K387" si="41">IF(E324&lt;&gt;0,(-$B$19*L323^2-J324*I324)/F324,K323)</f>
        <v>3620.2031304604038</v>
      </c>
      <c r="L324" s="16" cm="1">
        <f t="array" ref="L324">_xlfn.IFS(E324&lt;&gt;0,L323+K324*$B$24,E324=E323,L323,E324=0,L323+K323*$B$24)</f>
        <v>34.915294926846556</v>
      </c>
      <c r="M324" s="17" cm="1">
        <f t="array" ref="M324">_xlfn.IFS(L324&lt;&gt;L323,M323+L324*$B$24+0.5*K324*$B$24^2,L324=L323,M323,E324=0,M323+L324*$B$24+0.5*K324*$B$24^2)</f>
        <v>0.29723491935450519</v>
      </c>
      <c r="N324" s="17" cm="1">
        <f t="array" ref="N324">_xlfn.IFS(E324&lt;&gt;0,M324*COS($B$7),M324=M323,N323,E324=0,M324*COS($B$7))</f>
        <v>0.21017682708100721</v>
      </c>
      <c r="O324" s="9"/>
    </row>
    <row r="325" spans="4:15" x14ac:dyDescent="0.2">
      <c r="D325" s="15">
        <f>D324+'Control Panel'!$B$28</f>
        <v>3.2299999999999898E-2</v>
      </c>
      <c r="E325" s="16">
        <f t="shared" si="35"/>
        <v>0</v>
      </c>
      <c r="F325" s="62">
        <f t="shared" si="36"/>
        <v>7.3999999999999996E-2</v>
      </c>
      <c r="G325" s="121">
        <f t="shared" si="37"/>
        <v>101300</v>
      </c>
      <c r="H325" s="62">
        <f t="shared" si="38"/>
        <v>0</v>
      </c>
      <c r="I325" s="62">
        <f t="shared" si="39"/>
        <v>0</v>
      </c>
      <c r="J325" s="62">
        <f t="shared" si="40"/>
        <v>0</v>
      </c>
      <c r="K325" s="62">
        <f t="shared" si="41"/>
        <v>3620.2031304604038</v>
      </c>
      <c r="L325" s="16" cm="1">
        <f t="array" ref="L325">_xlfn.IFS(E325&lt;&gt;0,L324+K325*$B$24,E325=E324,L324,E325=0,L324+K324*$B$24)</f>
        <v>34.915294926846556</v>
      </c>
      <c r="M325" s="17" cm="1">
        <f t="array" ref="M325">_xlfn.IFS(L325&lt;&gt;L324,M324+L325*$B$24+0.5*K325*$B$24^2,L325=L324,M324,E325=0,M324+L325*$B$24+0.5*K325*$B$24^2)</f>
        <v>0.29723491935450519</v>
      </c>
      <c r="N325" s="17" cm="1">
        <f t="array" ref="N325">_xlfn.IFS(E325&lt;&gt;0,M325*COS($B$7),M325=M324,N324,E325=0,M325*COS($B$7))</f>
        <v>0.21017682708100721</v>
      </c>
      <c r="O325" s="9"/>
    </row>
    <row r="326" spans="4:15" x14ac:dyDescent="0.2">
      <c r="D326" s="15">
        <f>D325+'Control Panel'!$B$28</f>
        <v>3.2399999999999901E-2</v>
      </c>
      <c r="E326" s="16">
        <f t="shared" si="35"/>
        <v>0</v>
      </c>
      <c r="F326" s="62">
        <f t="shared" si="36"/>
        <v>7.3999999999999996E-2</v>
      </c>
      <c r="G326" s="121">
        <f t="shared" si="37"/>
        <v>101300</v>
      </c>
      <c r="H326" s="62">
        <f t="shared" si="38"/>
        <v>0</v>
      </c>
      <c r="I326" s="62">
        <f t="shared" si="39"/>
        <v>0</v>
      </c>
      <c r="J326" s="62">
        <f t="shared" si="40"/>
        <v>0</v>
      </c>
      <c r="K326" s="62">
        <f t="shared" si="41"/>
        <v>3620.2031304604038</v>
      </c>
      <c r="L326" s="16" cm="1">
        <f t="array" ref="L326">_xlfn.IFS(E326&lt;&gt;0,L325+K326*$B$24,E326=E325,L325,E326=0,L325+K325*$B$24)</f>
        <v>34.915294926846556</v>
      </c>
      <c r="M326" s="17" cm="1">
        <f t="array" ref="M326">_xlfn.IFS(L326&lt;&gt;L325,M325+L326*$B$24+0.5*K326*$B$24^2,L326=L325,M325,E326=0,M325+L326*$B$24+0.5*K326*$B$24^2)</f>
        <v>0.29723491935450519</v>
      </c>
      <c r="N326" s="17" cm="1">
        <f t="array" ref="N326">_xlfn.IFS(E326&lt;&gt;0,M326*COS($B$7),M326=M325,N325,E326=0,M326*COS($B$7))</f>
        <v>0.21017682708100721</v>
      </c>
      <c r="O326" s="9"/>
    </row>
    <row r="327" spans="4:15" x14ac:dyDescent="0.2">
      <c r="D327" s="15">
        <f>D326+'Control Panel'!$B$28</f>
        <v>3.2499999999999904E-2</v>
      </c>
      <c r="E327" s="16">
        <f t="shared" si="35"/>
        <v>0</v>
      </c>
      <c r="F327" s="62">
        <f t="shared" si="36"/>
        <v>7.3999999999999996E-2</v>
      </c>
      <c r="G327" s="121">
        <f t="shared" si="37"/>
        <v>101300</v>
      </c>
      <c r="H327" s="62">
        <f t="shared" si="38"/>
        <v>0</v>
      </c>
      <c r="I327" s="62">
        <f t="shared" si="39"/>
        <v>0</v>
      </c>
      <c r="J327" s="62">
        <f t="shared" si="40"/>
        <v>0</v>
      </c>
      <c r="K327" s="62">
        <f t="shared" si="41"/>
        <v>3620.2031304604038</v>
      </c>
      <c r="L327" s="16" cm="1">
        <f t="array" ref="L327">_xlfn.IFS(E327&lt;&gt;0,L326+K327*$B$24,E327=E326,L326,E327=0,L326+K326*$B$24)</f>
        <v>34.915294926846556</v>
      </c>
      <c r="M327" s="17" cm="1">
        <f t="array" ref="M327">_xlfn.IFS(L327&lt;&gt;L326,M326+L327*$B$24+0.5*K327*$B$24^2,L327=L326,M326,E327=0,M326+L327*$B$24+0.5*K327*$B$24^2)</f>
        <v>0.29723491935450519</v>
      </c>
      <c r="N327" s="17" cm="1">
        <f t="array" ref="N327">_xlfn.IFS(E327&lt;&gt;0,M327*COS($B$7),M327=M326,N326,E327=0,M327*COS($B$7))</f>
        <v>0.21017682708100721</v>
      </c>
      <c r="O327" s="9"/>
    </row>
    <row r="328" spans="4:15" x14ac:dyDescent="0.2">
      <c r="D328" s="15">
        <f>D327+'Control Panel'!$B$28</f>
        <v>3.2599999999999907E-2</v>
      </c>
      <c r="E328" s="16">
        <f t="shared" si="35"/>
        <v>0</v>
      </c>
      <c r="F328" s="62">
        <f t="shared" si="36"/>
        <v>7.3999999999999996E-2</v>
      </c>
      <c r="G328" s="121">
        <f t="shared" si="37"/>
        <v>101300</v>
      </c>
      <c r="H328" s="62">
        <f t="shared" si="38"/>
        <v>0</v>
      </c>
      <c r="I328" s="62">
        <f t="shared" si="39"/>
        <v>0</v>
      </c>
      <c r="J328" s="62">
        <f t="shared" si="40"/>
        <v>0</v>
      </c>
      <c r="K328" s="62">
        <f t="shared" si="41"/>
        <v>3620.2031304604038</v>
      </c>
      <c r="L328" s="16" cm="1">
        <f t="array" ref="L328">_xlfn.IFS(E328&lt;&gt;0,L327+K328*$B$24,E328=E327,L327,E328=0,L327+K327*$B$24)</f>
        <v>34.915294926846556</v>
      </c>
      <c r="M328" s="17" cm="1">
        <f t="array" ref="M328">_xlfn.IFS(L328&lt;&gt;L327,M327+L328*$B$24+0.5*K328*$B$24^2,L328=L327,M327,E328=0,M327+L328*$B$24+0.5*K328*$B$24^2)</f>
        <v>0.29723491935450519</v>
      </c>
      <c r="N328" s="17" cm="1">
        <f t="array" ref="N328">_xlfn.IFS(E328&lt;&gt;0,M328*COS($B$7),M328=M327,N327,E328=0,M328*COS($B$7))</f>
        <v>0.21017682708100721</v>
      </c>
      <c r="O328" s="9"/>
    </row>
    <row r="329" spans="4:15" x14ac:dyDescent="0.2">
      <c r="D329" s="15">
        <f>D328+'Control Panel'!$B$28</f>
        <v>3.269999999999991E-2</v>
      </c>
      <c r="E329" s="16">
        <f t="shared" si="35"/>
        <v>0</v>
      </c>
      <c r="F329" s="62">
        <f t="shared" si="36"/>
        <v>7.3999999999999996E-2</v>
      </c>
      <c r="G329" s="121">
        <f t="shared" si="37"/>
        <v>101300</v>
      </c>
      <c r="H329" s="62">
        <f t="shared" si="38"/>
        <v>0</v>
      </c>
      <c r="I329" s="62">
        <f t="shared" si="39"/>
        <v>0</v>
      </c>
      <c r="J329" s="62">
        <f t="shared" si="40"/>
        <v>0</v>
      </c>
      <c r="K329" s="62">
        <f t="shared" si="41"/>
        <v>3620.2031304604038</v>
      </c>
      <c r="L329" s="16" cm="1">
        <f t="array" ref="L329">_xlfn.IFS(E329&lt;&gt;0,L328+K329*$B$24,E329=E328,L328,E329=0,L328+K328*$B$24)</f>
        <v>34.915294926846556</v>
      </c>
      <c r="M329" s="17" cm="1">
        <f t="array" ref="M329">_xlfn.IFS(L329&lt;&gt;L328,M328+L329*$B$24+0.5*K329*$B$24^2,L329=L328,M328,E329=0,M328+L329*$B$24+0.5*K329*$B$24^2)</f>
        <v>0.29723491935450519</v>
      </c>
      <c r="N329" s="17" cm="1">
        <f t="array" ref="N329">_xlfn.IFS(E329&lt;&gt;0,M329*COS($B$7),M329=M328,N328,E329=0,M329*COS($B$7))</f>
        <v>0.21017682708100721</v>
      </c>
      <c r="O329" s="9"/>
    </row>
    <row r="330" spans="4:15" x14ac:dyDescent="0.2">
      <c r="D330" s="15">
        <f>D329+'Control Panel'!$B$28</f>
        <v>3.2799999999999913E-2</v>
      </c>
      <c r="E330" s="16">
        <f t="shared" si="35"/>
        <v>0</v>
      </c>
      <c r="F330" s="62">
        <f t="shared" si="36"/>
        <v>7.3999999999999996E-2</v>
      </c>
      <c r="G330" s="121">
        <f t="shared" si="37"/>
        <v>101300</v>
      </c>
      <c r="H330" s="62">
        <f t="shared" si="38"/>
        <v>0</v>
      </c>
      <c r="I330" s="62">
        <f t="shared" si="39"/>
        <v>0</v>
      </c>
      <c r="J330" s="62">
        <f t="shared" si="40"/>
        <v>0</v>
      </c>
      <c r="K330" s="62">
        <f t="shared" si="41"/>
        <v>3620.2031304604038</v>
      </c>
      <c r="L330" s="16" cm="1">
        <f t="array" ref="L330">_xlfn.IFS(E330&lt;&gt;0,L329+K330*$B$24,E330=E329,L329,E330=0,L329+K329*$B$24)</f>
        <v>34.915294926846556</v>
      </c>
      <c r="M330" s="17" cm="1">
        <f t="array" ref="M330">_xlfn.IFS(L330&lt;&gt;L329,M329+L330*$B$24+0.5*K330*$B$24^2,L330=L329,M329,E330=0,M329+L330*$B$24+0.5*K330*$B$24^2)</f>
        <v>0.29723491935450519</v>
      </c>
      <c r="N330" s="17" cm="1">
        <f t="array" ref="N330">_xlfn.IFS(E330&lt;&gt;0,M330*COS($B$7),M330=M329,N329,E330=0,M330*COS($B$7))</f>
        <v>0.21017682708100721</v>
      </c>
      <c r="O330" s="9"/>
    </row>
    <row r="331" spans="4:15" x14ac:dyDescent="0.2">
      <c r="D331" s="15">
        <f>D330+'Control Panel'!$B$28</f>
        <v>3.2899999999999915E-2</v>
      </c>
      <c r="E331" s="16">
        <f t="shared" si="35"/>
        <v>0</v>
      </c>
      <c r="F331" s="62">
        <f t="shared" si="36"/>
        <v>7.3999999999999996E-2</v>
      </c>
      <c r="G331" s="121">
        <f t="shared" si="37"/>
        <v>101300</v>
      </c>
      <c r="H331" s="62">
        <f t="shared" si="38"/>
        <v>0</v>
      </c>
      <c r="I331" s="62">
        <f t="shared" si="39"/>
        <v>0</v>
      </c>
      <c r="J331" s="62">
        <f t="shared" si="40"/>
        <v>0</v>
      </c>
      <c r="K331" s="62">
        <f t="shared" si="41"/>
        <v>3620.2031304604038</v>
      </c>
      <c r="L331" s="16" cm="1">
        <f t="array" ref="L331">_xlfn.IFS(E331&lt;&gt;0,L330+K331*$B$24,E331=E330,L330,E331=0,L330+K330*$B$24)</f>
        <v>34.915294926846556</v>
      </c>
      <c r="M331" s="17" cm="1">
        <f t="array" ref="M331">_xlfn.IFS(L331&lt;&gt;L330,M330+L331*$B$24+0.5*K331*$B$24^2,L331=L330,M330,E331=0,M330+L331*$B$24+0.5*K331*$B$24^2)</f>
        <v>0.29723491935450519</v>
      </c>
      <c r="N331" s="17" cm="1">
        <f t="array" ref="N331">_xlfn.IFS(E331&lt;&gt;0,M331*COS($B$7),M331=M330,N330,E331=0,M331*COS($B$7))</f>
        <v>0.21017682708100721</v>
      </c>
      <c r="O331" s="9"/>
    </row>
    <row r="332" spans="4:15" x14ac:dyDescent="0.2">
      <c r="D332" s="15">
        <f>D331+'Control Panel'!$B$28</f>
        <v>3.2999999999999918E-2</v>
      </c>
      <c r="E332" s="16">
        <f t="shared" si="35"/>
        <v>0</v>
      </c>
      <c r="F332" s="62">
        <f t="shared" si="36"/>
        <v>7.3999999999999996E-2</v>
      </c>
      <c r="G332" s="121">
        <f t="shared" si="37"/>
        <v>101300</v>
      </c>
      <c r="H332" s="62">
        <f t="shared" si="38"/>
        <v>0</v>
      </c>
      <c r="I332" s="62">
        <f t="shared" si="39"/>
        <v>0</v>
      </c>
      <c r="J332" s="62">
        <f t="shared" si="40"/>
        <v>0</v>
      </c>
      <c r="K332" s="62">
        <f t="shared" si="41"/>
        <v>3620.2031304604038</v>
      </c>
      <c r="L332" s="16" cm="1">
        <f t="array" ref="L332">_xlfn.IFS(E332&lt;&gt;0,L331+K332*$B$24,E332=E331,L331,E332=0,L331+K331*$B$24)</f>
        <v>34.915294926846556</v>
      </c>
      <c r="M332" s="17" cm="1">
        <f t="array" ref="M332">_xlfn.IFS(L332&lt;&gt;L331,M331+L332*$B$24+0.5*K332*$B$24^2,L332=L331,M331,E332=0,M331+L332*$B$24+0.5*K332*$B$24^2)</f>
        <v>0.29723491935450519</v>
      </c>
      <c r="N332" s="17" cm="1">
        <f t="array" ref="N332">_xlfn.IFS(E332&lt;&gt;0,M332*COS($B$7),M332=M331,N331,E332=0,M332*COS($B$7))</f>
        <v>0.21017682708100721</v>
      </c>
      <c r="O332" s="9"/>
    </row>
    <row r="333" spans="4:15" x14ac:dyDescent="0.2">
      <c r="D333" s="15">
        <f>D332+'Control Panel'!$B$28</f>
        <v>3.3099999999999921E-2</v>
      </c>
      <c r="E333" s="16">
        <f t="shared" si="35"/>
        <v>0</v>
      </c>
      <c r="F333" s="62">
        <f t="shared" si="36"/>
        <v>7.3999999999999996E-2</v>
      </c>
      <c r="G333" s="121">
        <f t="shared" si="37"/>
        <v>101300</v>
      </c>
      <c r="H333" s="62">
        <f t="shared" si="38"/>
        <v>0</v>
      </c>
      <c r="I333" s="62">
        <f t="shared" si="39"/>
        <v>0</v>
      </c>
      <c r="J333" s="62">
        <f t="shared" si="40"/>
        <v>0</v>
      </c>
      <c r="K333" s="62">
        <f t="shared" si="41"/>
        <v>3620.2031304604038</v>
      </c>
      <c r="L333" s="16" cm="1">
        <f t="array" ref="L333">_xlfn.IFS(E333&lt;&gt;0,L332+K333*$B$24,E333=E332,L332,E333=0,L332+K332*$B$24)</f>
        <v>34.915294926846556</v>
      </c>
      <c r="M333" s="17" cm="1">
        <f t="array" ref="M333">_xlfn.IFS(L333&lt;&gt;L332,M332+L333*$B$24+0.5*K333*$B$24^2,L333=L332,M332,E333=0,M332+L333*$B$24+0.5*K333*$B$24^2)</f>
        <v>0.29723491935450519</v>
      </c>
      <c r="N333" s="17" cm="1">
        <f t="array" ref="N333">_xlfn.IFS(E333&lt;&gt;0,M333*COS($B$7),M333=M332,N332,E333=0,M333*COS($B$7))</f>
        <v>0.21017682708100721</v>
      </c>
      <c r="O333" s="9"/>
    </row>
    <row r="334" spans="4:15" x14ac:dyDescent="0.2">
      <c r="D334" s="15">
        <f>D333+'Control Panel'!$B$28</f>
        <v>3.3199999999999924E-2</v>
      </c>
      <c r="E334" s="16">
        <f t="shared" si="35"/>
        <v>0</v>
      </c>
      <c r="F334" s="62">
        <f t="shared" si="36"/>
        <v>7.3999999999999996E-2</v>
      </c>
      <c r="G334" s="121">
        <f t="shared" si="37"/>
        <v>101300</v>
      </c>
      <c r="H334" s="62">
        <f t="shared" si="38"/>
        <v>0</v>
      </c>
      <c r="I334" s="62">
        <f t="shared" si="39"/>
        <v>0</v>
      </c>
      <c r="J334" s="62">
        <f t="shared" si="40"/>
        <v>0</v>
      </c>
      <c r="K334" s="62">
        <f t="shared" si="41"/>
        <v>3620.2031304604038</v>
      </c>
      <c r="L334" s="16" cm="1">
        <f t="array" ref="L334">_xlfn.IFS(E334&lt;&gt;0,L333+K334*$B$24,E334=E333,L333,E334=0,L333+K333*$B$24)</f>
        <v>34.915294926846556</v>
      </c>
      <c r="M334" s="17" cm="1">
        <f t="array" ref="M334">_xlfn.IFS(L334&lt;&gt;L333,M333+L334*$B$24+0.5*K334*$B$24^2,L334=L333,M333,E334=0,M333+L334*$B$24+0.5*K334*$B$24^2)</f>
        <v>0.29723491935450519</v>
      </c>
      <c r="N334" s="17" cm="1">
        <f t="array" ref="N334">_xlfn.IFS(E334&lt;&gt;0,M334*COS($B$7),M334=M333,N333,E334=0,M334*COS($B$7))</f>
        <v>0.21017682708100721</v>
      </c>
      <c r="O334" s="9"/>
    </row>
    <row r="335" spans="4:15" x14ac:dyDescent="0.2">
      <c r="D335" s="15">
        <f>D334+'Control Panel'!$B$28</f>
        <v>3.3299999999999927E-2</v>
      </c>
      <c r="E335" s="16">
        <f t="shared" si="35"/>
        <v>0</v>
      </c>
      <c r="F335" s="62">
        <f t="shared" si="36"/>
        <v>7.3999999999999996E-2</v>
      </c>
      <c r="G335" s="121">
        <f t="shared" si="37"/>
        <v>101300</v>
      </c>
      <c r="H335" s="62">
        <f t="shared" si="38"/>
        <v>0</v>
      </c>
      <c r="I335" s="62">
        <f t="shared" si="39"/>
        <v>0</v>
      </c>
      <c r="J335" s="62">
        <f t="shared" si="40"/>
        <v>0</v>
      </c>
      <c r="K335" s="62">
        <f t="shared" si="41"/>
        <v>3620.2031304604038</v>
      </c>
      <c r="L335" s="16" cm="1">
        <f t="array" ref="L335">_xlfn.IFS(E335&lt;&gt;0,L334+K335*$B$24,E335=E334,L334,E335=0,L334+K334*$B$24)</f>
        <v>34.915294926846556</v>
      </c>
      <c r="M335" s="17" cm="1">
        <f t="array" ref="M335">_xlfn.IFS(L335&lt;&gt;L334,M334+L335*$B$24+0.5*K335*$B$24^2,L335=L334,M334,E335=0,M334+L335*$B$24+0.5*K335*$B$24^2)</f>
        <v>0.29723491935450519</v>
      </c>
      <c r="N335" s="17" cm="1">
        <f t="array" ref="N335">_xlfn.IFS(E335&lt;&gt;0,M335*COS($B$7),M335=M334,N334,E335=0,M335*COS($B$7))</f>
        <v>0.21017682708100721</v>
      </c>
      <c r="O335" s="9"/>
    </row>
    <row r="336" spans="4:15" x14ac:dyDescent="0.2">
      <c r="D336" s="15">
        <f>D335+'Control Panel'!$B$28</f>
        <v>3.339999999999993E-2</v>
      </c>
      <c r="E336" s="16">
        <f t="shared" si="35"/>
        <v>0</v>
      </c>
      <c r="F336" s="62">
        <f t="shared" si="36"/>
        <v>7.3999999999999996E-2</v>
      </c>
      <c r="G336" s="121">
        <f t="shared" si="37"/>
        <v>101300</v>
      </c>
      <c r="H336" s="62">
        <f t="shared" si="38"/>
        <v>0</v>
      </c>
      <c r="I336" s="62">
        <f t="shared" si="39"/>
        <v>0</v>
      </c>
      <c r="J336" s="62">
        <f t="shared" si="40"/>
        <v>0</v>
      </c>
      <c r="K336" s="62">
        <f t="shared" si="41"/>
        <v>3620.2031304604038</v>
      </c>
      <c r="L336" s="16" cm="1">
        <f t="array" ref="L336">_xlfn.IFS(E336&lt;&gt;0,L335+K336*$B$24,E336=E335,L335,E336=0,L335+K335*$B$24)</f>
        <v>34.915294926846556</v>
      </c>
      <c r="M336" s="17" cm="1">
        <f t="array" ref="M336">_xlfn.IFS(L336&lt;&gt;L335,M335+L336*$B$24+0.5*K336*$B$24^2,L336=L335,M335,E336=0,M335+L336*$B$24+0.5*K336*$B$24^2)</f>
        <v>0.29723491935450519</v>
      </c>
      <c r="N336" s="17" cm="1">
        <f t="array" ref="N336">_xlfn.IFS(E336&lt;&gt;0,M336*COS($B$7),M336=M335,N335,E336=0,M336*COS($B$7))</f>
        <v>0.21017682708100721</v>
      </c>
      <c r="O336" s="9"/>
    </row>
    <row r="337" spans="4:15" x14ac:dyDescent="0.2">
      <c r="D337" s="15">
        <f>D336+'Control Panel'!$B$28</f>
        <v>3.3499999999999933E-2</v>
      </c>
      <c r="E337" s="16">
        <f t="shared" si="35"/>
        <v>0</v>
      </c>
      <c r="F337" s="62">
        <f t="shared" si="36"/>
        <v>7.3999999999999996E-2</v>
      </c>
      <c r="G337" s="121">
        <f t="shared" si="37"/>
        <v>101300</v>
      </c>
      <c r="H337" s="62">
        <f t="shared" si="38"/>
        <v>0</v>
      </c>
      <c r="I337" s="62">
        <f t="shared" si="39"/>
        <v>0</v>
      </c>
      <c r="J337" s="62">
        <f t="shared" si="40"/>
        <v>0</v>
      </c>
      <c r="K337" s="62">
        <f t="shared" si="41"/>
        <v>3620.2031304604038</v>
      </c>
      <c r="L337" s="16" cm="1">
        <f t="array" ref="L337">_xlfn.IFS(E337&lt;&gt;0,L336+K337*$B$24,E337=E336,L336,E337=0,L336+K336*$B$24)</f>
        <v>34.915294926846556</v>
      </c>
      <c r="M337" s="17" cm="1">
        <f t="array" ref="M337">_xlfn.IFS(L337&lt;&gt;L336,M336+L337*$B$24+0.5*K337*$B$24^2,L337=L336,M336,E337=0,M336+L337*$B$24+0.5*K337*$B$24^2)</f>
        <v>0.29723491935450519</v>
      </c>
      <c r="N337" s="17" cm="1">
        <f t="array" ref="N337">_xlfn.IFS(E337&lt;&gt;0,M337*COS($B$7),M337=M336,N336,E337=0,M337*COS($B$7))</f>
        <v>0.21017682708100721</v>
      </c>
      <c r="O337" s="9"/>
    </row>
    <row r="338" spans="4:15" x14ac:dyDescent="0.2">
      <c r="D338" s="15">
        <f>D337+'Control Panel'!$B$28</f>
        <v>3.3599999999999935E-2</v>
      </c>
      <c r="E338" s="16">
        <f t="shared" si="35"/>
        <v>0</v>
      </c>
      <c r="F338" s="62">
        <f t="shared" si="36"/>
        <v>7.3999999999999996E-2</v>
      </c>
      <c r="G338" s="121">
        <f t="shared" si="37"/>
        <v>101300</v>
      </c>
      <c r="H338" s="62">
        <f t="shared" si="38"/>
        <v>0</v>
      </c>
      <c r="I338" s="62">
        <f t="shared" si="39"/>
        <v>0</v>
      </c>
      <c r="J338" s="62">
        <f t="shared" si="40"/>
        <v>0</v>
      </c>
      <c r="K338" s="62">
        <f t="shared" si="41"/>
        <v>3620.2031304604038</v>
      </c>
      <c r="L338" s="16" cm="1">
        <f t="array" ref="L338">_xlfn.IFS(E338&lt;&gt;0,L337+K338*$B$24,E338=E337,L337,E338=0,L337+K337*$B$24)</f>
        <v>34.915294926846556</v>
      </c>
      <c r="M338" s="17" cm="1">
        <f t="array" ref="M338">_xlfn.IFS(L338&lt;&gt;L337,M337+L338*$B$24+0.5*K338*$B$24^2,L338=L337,M337,E338=0,M337+L338*$B$24+0.5*K338*$B$24^2)</f>
        <v>0.29723491935450519</v>
      </c>
      <c r="N338" s="17" cm="1">
        <f t="array" ref="N338">_xlfn.IFS(E338&lt;&gt;0,M338*COS($B$7),M338=M337,N337,E338=0,M338*COS($B$7))</f>
        <v>0.21017682708100721</v>
      </c>
      <c r="O338" s="9"/>
    </row>
    <row r="339" spans="4:15" x14ac:dyDescent="0.2">
      <c r="D339" s="15">
        <f>D338+'Control Panel'!$B$28</f>
        <v>3.3699999999999938E-2</v>
      </c>
      <c r="E339" s="16">
        <f t="shared" si="35"/>
        <v>0</v>
      </c>
      <c r="F339" s="62">
        <f t="shared" si="36"/>
        <v>7.3999999999999996E-2</v>
      </c>
      <c r="G339" s="121">
        <f t="shared" si="37"/>
        <v>101300</v>
      </c>
      <c r="H339" s="62">
        <f t="shared" si="38"/>
        <v>0</v>
      </c>
      <c r="I339" s="62">
        <f t="shared" si="39"/>
        <v>0</v>
      </c>
      <c r="J339" s="62">
        <f t="shared" si="40"/>
        <v>0</v>
      </c>
      <c r="K339" s="62">
        <f t="shared" si="41"/>
        <v>3620.2031304604038</v>
      </c>
      <c r="L339" s="16" cm="1">
        <f t="array" ref="L339">_xlfn.IFS(E339&lt;&gt;0,L338+K339*$B$24,E339=E338,L338,E339=0,L338+K338*$B$24)</f>
        <v>34.915294926846556</v>
      </c>
      <c r="M339" s="17" cm="1">
        <f t="array" ref="M339">_xlfn.IFS(L339&lt;&gt;L338,M338+L339*$B$24+0.5*K339*$B$24^2,L339=L338,M338,E339=0,M338+L339*$B$24+0.5*K339*$B$24^2)</f>
        <v>0.29723491935450519</v>
      </c>
      <c r="N339" s="17" cm="1">
        <f t="array" ref="N339">_xlfn.IFS(E339&lt;&gt;0,M339*COS($B$7),M339=M338,N338,E339=0,M339*COS($B$7))</f>
        <v>0.21017682708100721</v>
      </c>
      <c r="O339" s="9"/>
    </row>
    <row r="340" spans="4:15" x14ac:dyDescent="0.2">
      <c r="D340" s="15">
        <f>D339+'Control Panel'!$B$28</f>
        <v>3.3799999999999941E-2</v>
      </c>
      <c r="E340" s="16">
        <f t="shared" si="35"/>
        <v>0</v>
      </c>
      <c r="F340" s="62">
        <f t="shared" si="36"/>
        <v>7.3999999999999996E-2</v>
      </c>
      <c r="G340" s="121">
        <f t="shared" si="37"/>
        <v>101300</v>
      </c>
      <c r="H340" s="62">
        <f t="shared" si="38"/>
        <v>0</v>
      </c>
      <c r="I340" s="62">
        <f t="shared" si="39"/>
        <v>0</v>
      </c>
      <c r="J340" s="62">
        <f t="shared" si="40"/>
        <v>0</v>
      </c>
      <c r="K340" s="62">
        <f t="shared" si="41"/>
        <v>3620.2031304604038</v>
      </c>
      <c r="L340" s="16" cm="1">
        <f t="array" ref="L340">_xlfn.IFS(E340&lt;&gt;0,L339+K340*$B$24,E340=E339,L339,E340=0,L339+K339*$B$24)</f>
        <v>34.915294926846556</v>
      </c>
      <c r="M340" s="17" cm="1">
        <f t="array" ref="M340">_xlfn.IFS(L340&lt;&gt;L339,M339+L340*$B$24+0.5*K340*$B$24^2,L340=L339,M339,E340=0,M339+L340*$B$24+0.5*K340*$B$24^2)</f>
        <v>0.29723491935450519</v>
      </c>
      <c r="N340" s="17" cm="1">
        <f t="array" ref="N340">_xlfn.IFS(E340&lt;&gt;0,M340*COS($B$7),M340=M339,N339,E340=0,M340*COS($B$7))</f>
        <v>0.21017682708100721</v>
      </c>
      <c r="O340" s="9"/>
    </row>
    <row r="341" spans="4:15" x14ac:dyDescent="0.2">
      <c r="D341" s="15">
        <f>D340+'Control Panel'!$B$28</f>
        <v>3.3899999999999944E-2</v>
      </c>
      <c r="E341" s="16">
        <f t="shared" si="35"/>
        <v>0</v>
      </c>
      <c r="F341" s="62">
        <f t="shared" si="36"/>
        <v>7.3999999999999996E-2</v>
      </c>
      <c r="G341" s="121">
        <f t="shared" si="37"/>
        <v>101300</v>
      </c>
      <c r="H341" s="62">
        <f t="shared" si="38"/>
        <v>0</v>
      </c>
      <c r="I341" s="62">
        <f t="shared" si="39"/>
        <v>0</v>
      </c>
      <c r="J341" s="62">
        <f t="shared" si="40"/>
        <v>0</v>
      </c>
      <c r="K341" s="62">
        <f t="shared" si="41"/>
        <v>3620.2031304604038</v>
      </c>
      <c r="L341" s="16" cm="1">
        <f t="array" ref="L341">_xlfn.IFS(E341&lt;&gt;0,L340+K341*$B$24,E341=E340,L340,E341=0,L340+K340*$B$24)</f>
        <v>34.915294926846556</v>
      </c>
      <c r="M341" s="17" cm="1">
        <f t="array" ref="M341">_xlfn.IFS(L341&lt;&gt;L340,M340+L341*$B$24+0.5*K341*$B$24^2,L341=L340,M340,E341=0,M340+L341*$B$24+0.5*K341*$B$24^2)</f>
        <v>0.29723491935450519</v>
      </c>
      <c r="N341" s="17" cm="1">
        <f t="array" ref="N341">_xlfn.IFS(E341&lt;&gt;0,M341*COS($B$7),M341=M340,N340,E341=0,M341*COS($B$7))</f>
        <v>0.21017682708100721</v>
      </c>
      <c r="O341" s="9"/>
    </row>
    <row r="342" spans="4:15" x14ac:dyDescent="0.2">
      <c r="D342" s="15">
        <f>D341+'Control Panel'!$B$28</f>
        <v>3.3999999999999947E-2</v>
      </c>
      <c r="E342" s="16">
        <f t="shared" si="35"/>
        <v>0</v>
      </c>
      <c r="F342" s="62">
        <f t="shared" si="36"/>
        <v>7.3999999999999996E-2</v>
      </c>
      <c r="G342" s="121">
        <f t="shared" si="37"/>
        <v>101300</v>
      </c>
      <c r="H342" s="62">
        <f t="shared" si="38"/>
        <v>0</v>
      </c>
      <c r="I342" s="62">
        <f t="shared" si="39"/>
        <v>0</v>
      </c>
      <c r="J342" s="62">
        <f t="shared" si="40"/>
        <v>0</v>
      </c>
      <c r="K342" s="62">
        <f t="shared" si="41"/>
        <v>3620.2031304604038</v>
      </c>
      <c r="L342" s="16" cm="1">
        <f t="array" ref="L342">_xlfn.IFS(E342&lt;&gt;0,L341+K342*$B$24,E342=E341,L341,E342=0,L341+K341*$B$24)</f>
        <v>34.915294926846556</v>
      </c>
      <c r="M342" s="17" cm="1">
        <f t="array" ref="M342">_xlfn.IFS(L342&lt;&gt;L341,M341+L342*$B$24+0.5*K342*$B$24^2,L342=L341,M341,E342=0,M341+L342*$B$24+0.5*K342*$B$24^2)</f>
        <v>0.29723491935450519</v>
      </c>
      <c r="N342" s="17" cm="1">
        <f t="array" ref="N342">_xlfn.IFS(E342&lt;&gt;0,M342*COS($B$7),M342=M341,N341,E342=0,M342*COS($B$7))</f>
        <v>0.21017682708100721</v>
      </c>
      <c r="O342" s="9"/>
    </row>
    <row r="343" spans="4:15" x14ac:dyDescent="0.2">
      <c r="D343" s="15">
        <f>D342+'Control Panel'!$B$28</f>
        <v>3.409999999999995E-2</v>
      </c>
      <c r="E343" s="16">
        <f t="shared" si="35"/>
        <v>0</v>
      </c>
      <c r="F343" s="62">
        <f t="shared" si="36"/>
        <v>7.3999999999999996E-2</v>
      </c>
      <c r="G343" s="121">
        <f t="shared" si="37"/>
        <v>101300</v>
      </c>
      <c r="H343" s="62">
        <f t="shared" si="38"/>
        <v>0</v>
      </c>
      <c r="I343" s="62">
        <f t="shared" si="39"/>
        <v>0</v>
      </c>
      <c r="J343" s="62">
        <f t="shared" si="40"/>
        <v>0</v>
      </c>
      <c r="K343" s="62">
        <f t="shared" si="41"/>
        <v>3620.2031304604038</v>
      </c>
      <c r="L343" s="16" cm="1">
        <f t="array" ref="L343">_xlfn.IFS(E343&lt;&gt;0,L342+K343*$B$24,E343=E342,L342,E343=0,L342+K342*$B$24)</f>
        <v>34.915294926846556</v>
      </c>
      <c r="M343" s="17" cm="1">
        <f t="array" ref="M343">_xlfn.IFS(L343&lt;&gt;L342,M342+L343*$B$24+0.5*K343*$B$24^2,L343=L342,M342,E343=0,M342+L343*$B$24+0.5*K343*$B$24^2)</f>
        <v>0.29723491935450519</v>
      </c>
      <c r="N343" s="17" cm="1">
        <f t="array" ref="N343">_xlfn.IFS(E343&lt;&gt;0,M343*COS($B$7),M343=M342,N342,E343=0,M343*COS($B$7))</f>
        <v>0.21017682708100721</v>
      </c>
      <c r="O343" s="9"/>
    </row>
    <row r="344" spans="4:15" x14ac:dyDescent="0.2">
      <c r="D344" s="15">
        <f>D343+'Control Panel'!$B$28</f>
        <v>3.4199999999999953E-2</v>
      </c>
      <c r="E344" s="16">
        <f t="shared" si="35"/>
        <v>0</v>
      </c>
      <c r="F344" s="62">
        <f t="shared" si="36"/>
        <v>7.3999999999999996E-2</v>
      </c>
      <c r="G344" s="121">
        <f t="shared" si="37"/>
        <v>101300</v>
      </c>
      <c r="H344" s="62">
        <f t="shared" si="38"/>
        <v>0</v>
      </c>
      <c r="I344" s="62">
        <f t="shared" si="39"/>
        <v>0</v>
      </c>
      <c r="J344" s="62">
        <f t="shared" si="40"/>
        <v>0</v>
      </c>
      <c r="K344" s="62">
        <f t="shared" si="41"/>
        <v>3620.2031304604038</v>
      </c>
      <c r="L344" s="16" cm="1">
        <f t="array" ref="L344">_xlfn.IFS(E344&lt;&gt;0,L343+K344*$B$24,E344=E343,L343,E344=0,L343+K343*$B$24)</f>
        <v>34.915294926846556</v>
      </c>
      <c r="M344" s="17" cm="1">
        <f t="array" ref="M344">_xlfn.IFS(L344&lt;&gt;L343,M343+L344*$B$24+0.5*K344*$B$24^2,L344=L343,M343,E344=0,M343+L344*$B$24+0.5*K344*$B$24^2)</f>
        <v>0.29723491935450519</v>
      </c>
      <c r="N344" s="17" cm="1">
        <f t="array" ref="N344">_xlfn.IFS(E344&lt;&gt;0,M344*COS($B$7),M344=M343,N343,E344=0,M344*COS($B$7))</f>
        <v>0.21017682708100721</v>
      </c>
      <c r="O344" s="9"/>
    </row>
    <row r="345" spans="4:15" x14ac:dyDescent="0.2">
      <c r="D345" s="15">
        <f>D344+'Control Panel'!$B$28</f>
        <v>3.4299999999999956E-2</v>
      </c>
      <c r="E345" s="16">
        <f t="shared" si="35"/>
        <v>0</v>
      </c>
      <c r="F345" s="62">
        <f t="shared" si="36"/>
        <v>7.3999999999999996E-2</v>
      </c>
      <c r="G345" s="121">
        <f t="shared" si="37"/>
        <v>101300</v>
      </c>
      <c r="H345" s="62">
        <f t="shared" si="38"/>
        <v>0</v>
      </c>
      <c r="I345" s="62">
        <f t="shared" si="39"/>
        <v>0</v>
      </c>
      <c r="J345" s="62">
        <f t="shared" si="40"/>
        <v>0</v>
      </c>
      <c r="K345" s="62">
        <f t="shared" si="41"/>
        <v>3620.2031304604038</v>
      </c>
      <c r="L345" s="16" cm="1">
        <f t="array" ref="L345">_xlfn.IFS(E345&lt;&gt;0,L344+K345*$B$24,E345=E344,L344,E345=0,L344+K344*$B$24)</f>
        <v>34.915294926846556</v>
      </c>
      <c r="M345" s="17" cm="1">
        <f t="array" ref="M345">_xlfn.IFS(L345&lt;&gt;L344,M344+L345*$B$24+0.5*K345*$B$24^2,L345=L344,M344,E345=0,M344+L345*$B$24+0.5*K345*$B$24^2)</f>
        <v>0.29723491935450519</v>
      </c>
      <c r="N345" s="17" cm="1">
        <f t="array" ref="N345">_xlfn.IFS(E345&lt;&gt;0,M345*COS($B$7),M345=M344,N344,E345=0,M345*COS($B$7))</f>
        <v>0.21017682708100721</v>
      </c>
      <c r="O345" s="9"/>
    </row>
    <row r="346" spans="4:15" x14ac:dyDescent="0.2">
      <c r="D346" s="15">
        <f>D345+'Control Panel'!$B$28</f>
        <v>3.4399999999999958E-2</v>
      </c>
      <c r="E346" s="16">
        <f t="shared" si="35"/>
        <v>0</v>
      </c>
      <c r="F346" s="62">
        <f t="shared" si="36"/>
        <v>7.3999999999999996E-2</v>
      </c>
      <c r="G346" s="121">
        <f t="shared" si="37"/>
        <v>101300</v>
      </c>
      <c r="H346" s="62">
        <f t="shared" si="38"/>
        <v>0</v>
      </c>
      <c r="I346" s="62">
        <f t="shared" si="39"/>
        <v>0</v>
      </c>
      <c r="J346" s="62">
        <f t="shared" si="40"/>
        <v>0</v>
      </c>
      <c r="K346" s="62">
        <f t="shared" si="41"/>
        <v>3620.2031304604038</v>
      </c>
      <c r="L346" s="16" cm="1">
        <f t="array" ref="L346">_xlfn.IFS(E346&lt;&gt;0,L345+K346*$B$24,E346=E345,L345,E346=0,L345+K345*$B$24)</f>
        <v>34.915294926846556</v>
      </c>
      <c r="M346" s="17" cm="1">
        <f t="array" ref="M346">_xlfn.IFS(L346&lt;&gt;L345,M345+L346*$B$24+0.5*K346*$B$24^2,L346=L345,M345,E346=0,M345+L346*$B$24+0.5*K346*$B$24^2)</f>
        <v>0.29723491935450519</v>
      </c>
      <c r="N346" s="17" cm="1">
        <f t="array" ref="N346">_xlfn.IFS(E346&lt;&gt;0,M346*COS($B$7),M346=M345,N345,E346=0,M346*COS($B$7))</f>
        <v>0.21017682708100721</v>
      </c>
      <c r="O346" s="9"/>
    </row>
    <row r="347" spans="4:15" x14ac:dyDescent="0.2">
      <c r="D347" s="15">
        <f>D346+'Control Panel'!$B$28</f>
        <v>3.4499999999999961E-2</v>
      </c>
      <c r="E347" s="16">
        <f t="shared" si="35"/>
        <v>0</v>
      </c>
      <c r="F347" s="62">
        <f t="shared" si="36"/>
        <v>7.3999999999999996E-2</v>
      </c>
      <c r="G347" s="121">
        <f t="shared" si="37"/>
        <v>101300</v>
      </c>
      <c r="H347" s="62">
        <f t="shared" si="38"/>
        <v>0</v>
      </c>
      <c r="I347" s="62">
        <f t="shared" si="39"/>
        <v>0</v>
      </c>
      <c r="J347" s="62">
        <f t="shared" si="40"/>
        <v>0</v>
      </c>
      <c r="K347" s="62">
        <f t="shared" si="41"/>
        <v>3620.2031304604038</v>
      </c>
      <c r="L347" s="16" cm="1">
        <f t="array" ref="L347">_xlfn.IFS(E347&lt;&gt;0,L346+K347*$B$24,E347=E346,L346,E347=0,L346+K346*$B$24)</f>
        <v>34.915294926846556</v>
      </c>
      <c r="M347" s="17" cm="1">
        <f t="array" ref="M347">_xlfn.IFS(L347&lt;&gt;L346,M346+L347*$B$24+0.5*K347*$B$24^2,L347=L346,M346,E347=0,M346+L347*$B$24+0.5*K347*$B$24^2)</f>
        <v>0.29723491935450519</v>
      </c>
      <c r="N347" s="17" cm="1">
        <f t="array" ref="N347">_xlfn.IFS(E347&lt;&gt;0,M347*COS($B$7),M347=M346,N346,E347=0,M347*COS($B$7))</f>
        <v>0.21017682708100721</v>
      </c>
      <c r="O347" s="9"/>
    </row>
    <row r="348" spans="4:15" x14ac:dyDescent="0.2">
      <c r="D348" s="15">
        <f>D347+'Control Panel'!$B$28</f>
        <v>3.4599999999999964E-2</v>
      </c>
      <c r="E348" s="16">
        <f t="shared" si="35"/>
        <v>0</v>
      </c>
      <c r="F348" s="62">
        <f t="shared" si="36"/>
        <v>7.3999999999999996E-2</v>
      </c>
      <c r="G348" s="121">
        <f t="shared" si="37"/>
        <v>101300</v>
      </c>
      <c r="H348" s="62">
        <f t="shared" si="38"/>
        <v>0</v>
      </c>
      <c r="I348" s="62">
        <f t="shared" si="39"/>
        <v>0</v>
      </c>
      <c r="J348" s="62">
        <f t="shared" si="40"/>
        <v>0</v>
      </c>
      <c r="K348" s="62">
        <f t="shared" si="41"/>
        <v>3620.2031304604038</v>
      </c>
      <c r="L348" s="16" cm="1">
        <f t="array" ref="L348">_xlfn.IFS(E348&lt;&gt;0,L347+K348*$B$24,E348=E347,L347,E348=0,L347+K347*$B$24)</f>
        <v>34.915294926846556</v>
      </c>
      <c r="M348" s="17" cm="1">
        <f t="array" ref="M348">_xlfn.IFS(L348&lt;&gt;L347,M347+L348*$B$24+0.5*K348*$B$24^2,L348=L347,M347,E348=0,M347+L348*$B$24+0.5*K348*$B$24^2)</f>
        <v>0.29723491935450519</v>
      </c>
      <c r="N348" s="17" cm="1">
        <f t="array" ref="N348">_xlfn.IFS(E348&lt;&gt;0,M348*COS($B$7),M348=M347,N347,E348=0,M348*COS($B$7))</f>
        <v>0.21017682708100721</v>
      </c>
      <c r="O348" s="9"/>
    </row>
    <row r="349" spans="4:15" x14ac:dyDescent="0.2">
      <c r="D349" s="15">
        <f>D348+'Control Panel'!$B$28</f>
        <v>3.4699999999999967E-2</v>
      </c>
      <c r="E349" s="16">
        <f t="shared" si="35"/>
        <v>0</v>
      </c>
      <c r="F349" s="62">
        <f t="shared" si="36"/>
        <v>7.3999999999999996E-2</v>
      </c>
      <c r="G349" s="121">
        <f t="shared" si="37"/>
        <v>101300</v>
      </c>
      <c r="H349" s="62">
        <f t="shared" si="38"/>
        <v>0</v>
      </c>
      <c r="I349" s="62">
        <f t="shared" si="39"/>
        <v>0</v>
      </c>
      <c r="J349" s="62">
        <f t="shared" si="40"/>
        <v>0</v>
      </c>
      <c r="K349" s="62">
        <f t="shared" si="41"/>
        <v>3620.2031304604038</v>
      </c>
      <c r="L349" s="16" cm="1">
        <f t="array" ref="L349">_xlfn.IFS(E349&lt;&gt;0,L348+K349*$B$24,E349=E348,L348,E349=0,L348+K348*$B$24)</f>
        <v>34.915294926846556</v>
      </c>
      <c r="M349" s="17" cm="1">
        <f t="array" ref="M349">_xlfn.IFS(L349&lt;&gt;L348,M348+L349*$B$24+0.5*K349*$B$24^2,L349=L348,M348,E349=0,M348+L349*$B$24+0.5*K349*$B$24^2)</f>
        <v>0.29723491935450519</v>
      </c>
      <c r="N349" s="17" cm="1">
        <f t="array" ref="N349">_xlfn.IFS(E349&lt;&gt;0,M349*COS($B$7),M349=M348,N348,E349=0,M349*COS($B$7))</f>
        <v>0.21017682708100721</v>
      </c>
      <c r="O349" s="9"/>
    </row>
    <row r="350" spans="4:15" x14ac:dyDescent="0.2">
      <c r="D350" s="15">
        <f>D349+'Control Panel'!$B$28</f>
        <v>3.479999999999997E-2</v>
      </c>
      <c r="E350" s="16">
        <f t="shared" si="35"/>
        <v>0</v>
      </c>
      <c r="F350" s="62">
        <f t="shared" si="36"/>
        <v>7.3999999999999996E-2</v>
      </c>
      <c r="G350" s="121">
        <f t="shared" si="37"/>
        <v>101300</v>
      </c>
      <c r="H350" s="62">
        <f t="shared" si="38"/>
        <v>0</v>
      </c>
      <c r="I350" s="62">
        <f t="shared" si="39"/>
        <v>0</v>
      </c>
      <c r="J350" s="62">
        <f t="shared" si="40"/>
        <v>0</v>
      </c>
      <c r="K350" s="62">
        <f t="shared" si="41"/>
        <v>3620.2031304604038</v>
      </c>
      <c r="L350" s="16" cm="1">
        <f t="array" ref="L350">_xlfn.IFS(E350&lt;&gt;0,L349+K350*$B$24,E350=E349,L349,E350=0,L349+K349*$B$24)</f>
        <v>34.915294926846556</v>
      </c>
      <c r="M350" s="17" cm="1">
        <f t="array" ref="M350">_xlfn.IFS(L350&lt;&gt;L349,M349+L350*$B$24+0.5*K350*$B$24^2,L350=L349,M349,E350=0,M349+L350*$B$24+0.5*K350*$B$24^2)</f>
        <v>0.29723491935450519</v>
      </c>
      <c r="N350" s="17" cm="1">
        <f t="array" ref="N350">_xlfn.IFS(E350&lt;&gt;0,M350*COS($B$7),M350=M349,N349,E350=0,M350*COS($B$7))</f>
        <v>0.21017682708100721</v>
      </c>
      <c r="O350" s="9"/>
    </row>
    <row r="351" spans="4:15" x14ac:dyDescent="0.2">
      <c r="D351" s="15">
        <f>D350+'Control Panel'!$B$28</f>
        <v>3.4899999999999973E-2</v>
      </c>
      <c r="E351" s="16">
        <f t="shared" si="35"/>
        <v>0</v>
      </c>
      <c r="F351" s="62">
        <f t="shared" si="36"/>
        <v>7.3999999999999996E-2</v>
      </c>
      <c r="G351" s="121">
        <f t="shared" si="37"/>
        <v>101300</v>
      </c>
      <c r="H351" s="62">
        <f t="shared" si="38"/>
        <v>0</v>
      </c>
      <c r="I351" s="62">
        <f t="shared" si="39"/>
        <v>0</v>
      </c>
      <c r="J351" s="62">
        <f t="shared" si="40"/>
        <v>0</v>
      </c>
      <c r="K351" s="62">
        <f t="shared" si="41"/>
        <v>3620.2031304604038</v>
      </c>
      <c r="L351" s="16" cm="1">
        <f t="array" ref="L351">_xlfn.IFS(E351&lt;&gt;0,L350+K351*$B$24,E351=E350,L350,E351=0,L350+K350*$B$24)</f>
        <v>34.915294926846556</v>
      </c>
      <c r="M351" s="17" cm="1">
        <f t="array" ref="M351">_xlfn.IFS(L351&lt;&gt;L350,M350+L351*$B$24+0.5*K351*$B$24^2,L351=L350,M350,E351=0,M350+L351*$B$24+0.5*K351*$B$24^2)</f>
        <v>0.29723491935450519</v>
      </c>
      <c r="N351" s="17" cm="1">
        <f t="array" ref="N351">_xlfn.IFS(E351&lt;&gt;0,M351*COS($B$7),M351=M350,N350,E351=0,M351*COS($B$7))</f>
        <v>0.21017682708100721</v>
      </c>
      <c r="O351" s="9"/>
    </row>
    <row r="352" spans="4:15" x14ac:dyDescent="0.2">
      <c r="D352" s="15">
        <f>D351+'Control Panel'!$B$28</f>
        <v>3.4999999999999976E-2</v>
      </c>
      <c r="E352" s="16">
        <f t="shared" si="35"/>
        <v>0</v>
      </c>
      <c r="F352" s="62">
        <f t="shared" si="36"/>
        <v>7.3999999999999996E-2</v>
      </c>
      <c r="G352" s="121">
        <f t="shared" si="37"/>
        <v>101300</v>
      </c>
      <c r="H352" s="62">
        <f t="shared" si="38"/>
        <v>0</v>
      </c>
      <c r="I352" s="62">
        <f t="shared" si="39"/>
        <v>0</v>
      </c>
      <c r="J352" s="62">
        <f t="shared" si="40"/>
        <v>0</v>
      </c>
      <c r="K352" s="62">
        <f t="shared" si="41"/>
        <v>3620.2031304604038</v>
      </c>
      <c r="L352" s="16" cm="1">
        <f t="array" ref="L352">_xlfn.IFS(E352&lt;&gt;0,L351+K352*$B$24,E352=E351,L351,E352=0,L351+K351*$B$24)</f>
        <v>34.915294926846556</v>
      </c>
      <c r="M352" s="17" cm="1">
        <f t="array" ref="M352">_xlfn.IFS(L352&lt;&gt;L351,M351+L352*$B$24+0.5*K352*$B$24^2,L352=L351,M351,E352=0,M351+L352*$B$24+0.5*K352*$B$24^2)</f>
        <v>0.29723491935450519</v>
      </c>
      <c r="N352" s="17" cm="1">
        <f t="array" ref="N352">_xlfn.IFS(E352&lt;&gt;0,M352*COS($B$7),M352=M351,N351,E352=0,M352*COS($B$7))</f>
        <v>0.21017682708100721</v>
      </c>
      <c r="O352" s="9"/>
    </row>
    <row r="353" spans="4:15" x14ac:dyDescent="0.2">
      <c r="D353" s="15">
        <f>D352+'Control Panel'!$B$28</f>
        <v>3.5099999999999978E-2</v>
      </c>
      <c r="E353" s="16">
        <f t="shared" si="35"/>
        <v>0</v>
      </c>
      <c r="F353" s="62">
        <f t="shared" si="36"/>
        <v>7.3999999999999996E-2</v>
      </c>
      <c r="G353" s="121">
        <f t="shared" si="37"/>
        <v>101300</v>
      </c>
      <c r="H353" s="62">
        <f t="shared" si="38"/>
        <v>0</v>
      </c>
      <c r="I353" s="62">
        <f t="shared" si="39"/>
        <v>0</v>
      </c>
      <c r="J353" s="62">
        <f t="shared" si="40"/>
        <v>0</v>
      </c>
      <c r="K353" s="62">
        <f t="shared" si="41"/>
        <v>3620.2031304604038</v>
      </c>
      <c r="L353" s="16" cm="1">
        <f t="array" ref="L353">_xlfn.IFS(E353&lt;&gt;0,L352+K353*$B$24,E353=E352,L352,E353=0,L352+K352*$B$24)</f>
        <v>34.915294926846556</v>
      </c>
      <c r="M353" s="17" cm="1">
        <f t="array" ref="M353">_xlfn.IFS(L353&lt;&gt;L352,M352+L353*$B$24+0.5*K353*$B$24^2,L353=L352,M352,E353=0,M352+L353*$B$24+0.5*K353*$B$24^2)</f>
        <v>0.29723491935450519</v>
      </c>
      <c r="N353" s="17" cm="1">
        <f t="array" ref="N353">_xlfn.IFS(E353&lt;&gt;0,M353*COS($B$7),M353=M352,N352,E353=0,M353*COS($B$7))</f>
        <v>0.21017682708100721</v>
      </c>
      <c r="O353" s="9"/>
    </row>
    <row r="354" spans="4:15" x14ac:dyDescent="0.2">
      <c r="D354" s="15">
        <f>D353+'Control Panel'!$B$28</f>
        <v>3.5199999999999981E-2</v>
      </c>
      <c r="E354" s="16">
        <f t="shared" si="35"/>
        <v>0</v>
      </c>
      <c r="F354" s="62">
        <f t="shared" si="36"/>
        <v>7.3999999999999996E-2</v>
      </c>
      <c r="G354" s="121">
        <f t="shared" si="37"/>
        <v>101300</v>
      </c>
      <c r="H354" s="62">
        <f t="shared" si="38"/>
        <v>0</v>
      </c>
      <c r="I354" s="62">
        <f t="shared" si="39"/>
        <v>0</v>
      </c>
      <c r="J354" s="62">
        <f t="shared" si="40"/>
        <v>0</v>
      </c>
      <c r="K354" s="62">
        <f t="shared" si="41"/>
        <v>3620.2031304604038</v>
      </c>
      <c r="L354" s="16" cm="1">
        <f t="array" ref="L354">_xlfn.IFS(E354&lt;&gt;0,L353+K354*$B$24,E354=E353,L353,E354=0,L353+K353*$B$24)</f>
        <v>34.915294926846556</v>
      </c>
      <c r="M354" s="17" cm="1">
        <f t="array" ref="M354">_xlfn.IFS(L354&lt;&gt;L353,M353+L354*$B$24+0.5*K354*$B$24^2,L354=L353,M353,E354=0,M353+L354*$B$24+0.5*K354*$B$24^2)</f>
        <v>0.29723491935450519</v>
      </c>
      <c r="N354" s="17" cm="1">
        <f t="array" ref="N354">_xlfn.IFS(E354&lt;&gt;0,M354*COS($B$7),M354=M353,N353,E354=0,M354*COS($B$7))</f>
        <v>0.21017682708100721</v>
      </c>
      <c r="O354" s="9"/>
    </row>
    <row r="355" spans="4:15" x14ac:dyDescent="0.2">
      <c r="D355" s="15">
        <f>D354+'Control Panel'!$B$28</f>
        <v>3.5299999999999984E-2</v>
      </c>
      <c r="E355" s="16">
        <f t="shared" si="35"/>
        <v>0</v>
      </c>
      <c r="F355" s="62">
        <f t="shared" si="36"/>
        <v>7.3999999999999996E-2</v>
      </c>
      <c r="G355" s="121">
        <f t="shared" si="37"/>
        <v>101300</v>
      </c>
      <c r="H355" s="62">
        <f t="shared" si="38"/>
        <v>0</v>
      </c>
      <c r="I355" s="62">
        <f t="shared" si="39"/>
        <v>0</v>
      </c>
      <c r="J355" s="62">
        <f t="shared" si="40"/>
        <v>0</v>
      </c>
      <c r="K355" s="62">
        <f t="shared" si="41"/>
        <v>3620.2031304604038</v>
      </c>
      <c r="L355" s="16" cm="1">
        <f t="array" ref="L355">_xlfn.IFS(E355&lt;&gt;0,L354+K355*$B$24,E355=E354,L354,E355=0,L354+K354*$B$24)</f>
        <v>34.915294926846556</v>
      </c>
      <c r="M355" s="17" cm="1">
        <f t="array" ref="M355">_xlfn.IFS(L355&lt;&gt;L354,M354+L355*$B$24+0.5*K355*$B$24^2,L355=L354,M354,E355=0,M354+L355*$B$24+0.5*K355*$B$24^2)</f>
        <v>0.29723491935450519</v>
      </c>
      <c r="N355" s="17" cm="1">
        <f t="array" ref="N355">_xlfn.IFS(E355&lt;&gt;0,M355*COS($B$7),M355=M354,N354,E355=0,M355*COS($B$7))</f>
        <v>0.21017682708100721</v>
      </c>
      <c r="O355" s="9"/>
    </row>
    <row r="356" spans="4:15" x14ac:dyDescent="0.2">
      <c r="D356" s="15">
        <f>D355+'Control Panel'!$B$28</f>
        <v>3.5399999999999987E-2</v>
      </c>
      <c r="E356" s="16">
        <f t="shared" si="35"/>
        <v>0</v>
      </c>
      <c r="F356" s="62">
        <f t="shared" si="36"/>
        <v>7.3999999999999996E-2</v>
      </c>
      <c r="G356" s="121">
        <f t="shared" si="37"/>
        <v>101300</v>
      </c>
      <c r="H356" s="62">
        <f t="shared" si="38"/>
        <v>0</v>
      </c>
      <c r="I356" s="62">
        <f t="shared" si="39"/>
        <v>0</v>
      </c>
      <c r="J356" s="62">
        <f t="shared" si="40"/>
        <v>0</v>
      </c>
      <c r="K356" s="62">
        <f t="shared" si="41"/>
        <v>3620.2031304604038</v>
      </c>
      <c r="L356" s="16" cm="1">
        <f t="array" ref="L356">_xlfn.IFS(E356&lt;&gt;0,L355+K356*$B$24,E356=E355,L355,E356=0,L355+K355*$B$24)</f>
        <v>34.915294926846556</v>
      </c>
      <c r="M356" s="17" cm="1">
        <f t="array" ref="M356">_xlfn.IFS(L356&lt;&gt;L355,M355+L356*$B$24+0.5*K356*$B$24^2,L356=L355,M355,E356=0,M355+L356*$B$24+0.5*K356*$B$24^2)</f>
        <v>0.29723491935450519</v>
      </c>
      <c r="N356" s="17" cm="1">
        <f t="array" ref="N356">_xlfn.IFS(E356&lt;&gt;0,M356*COS($B$7),M356=M355,N355,E356=0,M356*COS($B$7))</f>
        <v>0.21017682708100721</v>
      </c>
      <c r="O356" s="9"/>
    </row>
    <row r="357" spans="4:15" x14ac:dyDescent="0.2">
      <c r="D357" s="15">
        <f>D356+'Control Panel'!$B$28</f>
        <v>3.549999999999999E-2</v>
      </c>
      <c r="E357" s="16">
        <f t="shared" si="35"/>
        <v>0</v>
      </c>
      <c r="F357" s="62">
        <f t="shared" si="36"/>
        <v>7.3999999999999996E-2</v>
      </c>
      <c r="G357" s="121">
        <f t="shared" si="37"/>
        <v>101300</v>
      </c>
      <c r="H357" s="62">
        <f t="shared" si="38"/>
        <v>0</v>
      </c>
      <c r="I357" s="62">
        <f t="shared" si="39"/>
        <v>0</v>
      </c>
      <c r="J357" s="62">
        <f t="shared" si="40"/>
        <v>0</v>
      </c>
      <c r="K357" s="62">
        <f t="shared" si="41"/>
        <v>3620.2031304604038</v>
      </c>
      <c r="L357" s="16" cm="1">
        <f t="array" ref="L357">_xlfn.IFS(E357&lt;&gt;0,L356+K357*$B$24,E357=E356,L356,E357=0,L356+K356*$B$24)</f>
        <v>34.915294926846556</v>
      </c>
      <c r="M357" s="17" cm="1">
        <f t="array" ref="M357">_xlfn.IFS(L357&lt;&gt;L356,M356+L357*$B$24+0.5*K357*$B$24^2,L357=L356,M356,E357=0,M356+L357*$B$24+0.5*K357*$B$24^2)</f>
        <v>0.29723491935450519</v>
      </c>
      <c r="N357" s="17" cm="1">
        <f t="array" ref="N357">_xlfn.IFS(E357&lt;&gt;0,M357*COS($B$7),M357=M356,N356,E357=0,M357*COS($B$7))</f>
        <v>0.21017682708100721</v>
      </c>
      <c r="O357" s="9"/>
    </row>
    <row r="358" spans="4:15" x14ac:dyDescent="0.2">
      <c r="D358" s="15">
        <f>D357+'Control Panel'!$B$28</f>
        <v>3.5599999999999993E-2</v>
      </c>
      <c r="E358" s="16">
        <f t="shared" si="35"/>
        <v>0</v>
      </c>
      <c r="F358" s="62">
        <f t="shared" si="36"/>
        <v>7.3999999999999996E-2</v>
      </c>
      <c r="G358" s="121">
        <f t="shared" si="37"/>
        <v>101300</v>
      </c>
      <c r="H358" s="62">
        <f t="shared" si="38"/>
        <v>0</v>
      </c>
      <c r="I358" s="62">
        <f t="shared" si="39"/>
        <v>0</v>
      </c>
      <c r="J358" s="62">
        <f t="shared" si="40"/>
        <v>0</v>
      </c>
      <c r="K358" s="62">
        <f t="shared" si="41"/>
        <v>3620.2031304604038</v>
      </c>
      <c r="L358" s="16" cm="1">
        <f t="array" ref="L358">_xlfn.IFS(E358&lt;&gt;0,L357+K358*$B$24,E358=E357,L357,E358=0,L357+K357*$B$24)</f>
        <v>34.915294926846556</v>
      </c>
      <c r="M358" s="17" cm="1">
        <f t="array" ref="M358">_xlfn.IFS(L358&lt;&gt;L357,M357+L358*$B$24+0.5*K358*$B$24^2,L358=L357,M357,E358=0,M357+L358*$B$24+0.5*K358*$B$24^2)</f>
        <v>0.29723491935450519</v>
      </c>
      <c r="N358" s="17" cm="1">
        <f t="array" ref="N358">_xlfn.IFS(E358&lt;&gt;0,M358*COS($B$7),M358=M357,N357,E358=0,M358*COS($B$7))</f>
        <v>0.21017682708100721</v>
      </c>
      <c r="O358" s="9"/>
    </row>
    <row r="359" spans="4:15" x14ac:dyDescent="0.2">
      <c r="D359" s="15">
        <f>D358+'Control Panel'!$B$28</f>
        <v>3.5699999999999996E-2</v>
      </c>
      <c r="E359" s="16">
        <f t="shared" si="35"/>
        <v>0</v>
      </c>
      <c r="F359" s="62">
        <f t="shared" si="36"/>
        <v>7.3999999999999996E-2</v>
      </c>
      <c r="G359" s="121">
        <f t="shared" si="37"/>
        <v>101300</v>
      </c>
      <c r="H359" s="62">
        <f t="shared" si="38"/>
        <v>0</v>
      </c>
      <c r="I359" s="62">
        <f t="shared" si="39"/>
        <v>0</v>
      </c>
      <c r="J359" s="62">
        <f t="shared" si="40"/>
        <v>0</v>
      </c>
      <c r="K359" s="62">
        <f t="shared" si="41"/>
        <v>3620.2031304604038</v>
      </c>
      <c r="L359" s="16" cm="1">
        <f t="array" ref="L359">_xlfn.IFS(E359&lt;&gt;0,L358+K359*$B$24,E359=E358,L358,E359=0,L358+K358*$B$24)</f>
        <v>34.915294926846556</v>
      </c>
      <c r="M359" s="17" cm="1">
        <f t="array" ref="M359">_xlfn.IFS(L359&lt;&gt;L358,M358+L359*$B$24+0.5*K359*$B$24^2,L359=L358,M358,E359=0,M358+L359*$B$24+0.5*K359*$B$24^2)</f>
        <v>0.29723491935450519</v>
      </c>
      <c r="N359" s="17" cm="1">
        <f t="array" ref="N359">_xlfn.IFS(E359&lt;&gt;0,M359*COS($B$7),M359=M358,N358,E359=0,M359*COS($B$7))</f>
        <v>0.21017682708100721</v>
      </c>
      <c r="O359" s="9"/>
    </row>
    <row r="360" spans="4:15" x14ac:dyDescent="0.2">
      <c r="D360" s="15">
        <f>D359+'Control Panel'!$B$28</f>
        <v>3.5799999999999998E-2</v>
      </c>
      <c r="E360" s="16">
        <f t="shared" si="35"/>
        <v>0</v>
      </c>
      <c r="F360" s="62">
        <f t="shared" si="36"/>
        <v>7.3999999999999996E-2</v>
      </c>
      <c r="G360" s="121">
        <f t="shared" si="37"/>
        <v>101300</v>
      </c>
      <c r="H360" s="62">
        <f t="shared" si="38"/>
        <v>0</v>
      </c>
      <c r="I360" s="62">
        <f t="shared" si="39"/>
        <v>0</v>
      </c>
      <c r="J360" s="62">
        <f t="shared" si="40"/>
        <v>0</v>
      </c>
      <c r="K360" s="62">
        <f t="shared" si="41"/>
        <v>3620.2031304604038</v>
      </c>
      <c r="L360" s="16" cm="1">
        <f t="array" ref="L360">_xlfn.IFS(E360&lt;&gt;0,L359+K360*$B$24,E360=E359,L359,E360=0,L359+K359*$B$24)</f>
        <v>34.915294926846556</v>
      </c>
      <c r="M360" s="17" cm="1">
        <f t="array" ref="M360">_xlfn.IFS(L360&lt;&gt;L359,M359+L360*$B$24+0.5*K360*$B$24^2,L360=L359,M359,E360=0,M359+L360*$B$24+0.5*K360*$B$24^2)</f>
        <v>0.29723491935450519</v>
      </c>
      <c r="N360" s="17" cm="1">
        <f t="array" ref="N360">_xlfn.IFS(E360&lt;&gt;0,M360*COS($B$7),M360=M359,N359,E360=0,M360*COS($B$7))</f>
        <v>0.21017682708100721</v>
      </c>
      <c r="O360" s="9"/>
    </row>
    <row r="361" spans="4:15" x14ac:dyDescent="0.2">
      <c r="D361" s="15">
        <f>D360+'Control Panel'!$B$28</f>
        <v>3.5900000000000001E-2</v>
      </c>
      <c r="E361" s="16">
        <f t="shared" si="35"/>
        <v>0</v>
      </c>
      <c r="F361" s="62">
        <f t="shared" si="36"/>
        <v>7.3999999999999996E-2</v>
      </c>
      <c r="G361" s="121">
        <f t="shared" si="37"/>
        <v>101300</v>
      </c>
      <c r="H361" s="62">
        <f t="shared" si="38"/>
        <v>0</v>
      </c>
      <c r="I361" s="62">
        <f t="shared" si="39"/>
        <v>0</v>
      </c>
      <c r="J361" s="62">
        <f t="shared" si="40"/>
        <v>0</v>
      </c>
      <c r="K361" s="62">
        <f t="shared" si="41"/>
        <v>3620.2031304604038</v>
      </c>
      <c r="L361" s="16" cm="1">
        <f t="array" ref="L361">_xlfn.IFS(E361&lt;&gt;0,L360+K361*$B$24,E361=E360,L360,E361=0,L360+K360*$B$24)</f>
        <v>34.915294926846556</v>
      </c>
      <c r="M361" s="17" cm="1">
        <f t="array" ref="M361">_xlfn.IFS(L361&lt;&gt;L360,M360+L361*$B$24+0.5*K361*$B$24^2,L361=L360,M360,E361=0,M360+L361*$B$24+0.5*K361*$B$24^2)</f>
        <v>0.29723491935450519</v>
      </c>
      <c r="N361" s="17" cm="1">
        <f t="array" ref="N361">_xlfn.IFS(E361&lt;&gt;0,M361*COS($B$7),M361=M360,N360,E361=0,M361*COS($B$7))</f>
        <v>0.21017682708100721</v>
      </c>
      <c r="O361" s="9"/>
    </row>
    <row r="362" spans="4:15" x14ac:dyDescent="0.2">
      <c r="D362" s="15">
        <f>D361+'Control Panel'!$B$28</f>
        <v>3.6000000000000004E-2</v>
      </c>
      <c r="E362" s="16">
        <f t="shared" si="35"/>
        <v>0</v>
      </c>
      <c r="F362" s="62">
        <f t="shared" si="36"/>
        <v>7.3999999999999996E-2</v>
      </c>
      <c r="G362" s="121">
        <f t="shared" si="37"/>
        <v>101300</v>
      </c>
      <c r="H362" s="62">
        <f t="shared" si="38"/>
        <v>0</v>
      </c>
      <c r="I362" s="62">
        <f t="shared" si="39"/>
        <v>0</v>
      </c>
      <c r="J362" s="62">
        <f t="shared" si="40"/>
        <v>0</v>
      </c>
      <c r="K362" s="62">
        <f t="shared" si="41"/>
        <v>3620.2031304604038</v>
      </c>
      <c r="L362" s="16" cm="1">
        <f t="array" ref="L362">_xlfn.IFS(E362&lt;&gt;0,L361+K362*$B$24,E362=E361,L361,E362=0,L361+K361*$B$24)</f>
        <v>34.915294926846556</v>
      </c>
      <c r="M362" s="17" cm="1">
        <f t="array" ref="M362">_xlfn.IFS(L362&lt;&gt;L361,M361+L362*$B$24+0.5*K362*$B$24^2,L362=L361,M361,E362=0,M361+L362*$B$24+0.5*K362*$B$24^2)</f>
        <v>0.29723491935450519</v>
      </c>
      <c r="N362" s="17" cm="1">
        <f t="array" ref="N362">_xlfn.IFS(E362&lt;&gt;0,M362*COS($B$7),M362=M361,N361,E362=0,M362*COS($B$7))</f>
        <v>0.21017682708100721</v>
      </c>
      <c r="O362" s="9"/>
    </row>
    <row r="363" spans="4:15" x14ac:dyDescent="0.2">
      <c r="D363" s="15">
        <f>D362+'Control Panel'!$B$28</f>
        <v>3.6100000000000007E-2</v>
      </c>
      <c r="E363" s="16">
        <f t="shared" si="35"/>
        <v>0</v>
      </c>
      <c r="F363" s="62">
        <f t="shared" si="36"/>
        <v>7.3999999999999996E-2</v>
      </c>
      <c r="G363" s="121">
        <f t="shared" si="37"/>
        <v>101300</v>
      </c>
      <c r="H363" s="62">
        <f t="shared" si="38"/>
        <v>0</v>
      </c>
      <c r="I363" s="62">
        <f t="shared" si="39"/>
        <v>0</v>
      </c>
      <c r="J363" s="62">
        <f t="shared" si="40"/>
        <v>0</v>
      </c>
      <c r="K363" s="62">
        <f t="shared" si="41"/>
        <v>3620.2031304604038</v>
      </c>
      <c r="L363" s="16" cm="1">
        <f t="array" ref="L363">_xlfn.IFS(E363&lt;&gt;0,L362+K363*$B$24,E363=E362,L362,E363=0,L362+K362*$B$24)</f>
        <v>34.915294926846556</v>
      </c>
      <c r="M363" s="17" cm="1">
        <f t="array" ref="M363">_xlfn.IFS(L363&lt;&gt;L362,M362+L363*$B$24+0.5*K363*$B$24^2,L363=L362,M362,E363=0,M362+L363*$B$24+0.5*K363*$B$24^2)</f>
        <v>0.29723491935450519</v>
      </c>
      <c r="N363" s="17" cm="1">
        <f t="array" ref="N363">_xlfn.IFS(E363&lt;&gt;0,M363*COS($B$7),M363=M362,N362,E363=0,M363*COS($B$7))</f>
        <v>0.21017682708100721</v>
      </c>
      <c r="O363" s="9"/>
    </row>
    <row r="364" spans="4:15" x14ac:dyDescent="0.2">
      <c r="D364" s="15">
        <f>D363+'Control Panel'!$B$28</f>
        <v>3.620000000000001E-2</v>
      </c>
      <c r="E364" s="16">
        <f t="shared" si="35"/>
        <v>0</v>
      </c>
      <c r="F364" s="62">
        <f t="shared" si="36"/>
        <v>7.3999999999999996E-2</v>
      </c>
      <c r="G364" s="121">
        <f t="shared" si="37"/>
        <v>101300</v>
      </c>
      <c r="H364" s="62">
        <f t="shared" si="38"/>
        <v>0</v>
      </c>
      <c r="I364" s="62">
        <f t="shared" si="39"/>
        <v>0</v>
      </c>
      <c r="J364" s="62">
        <f t="shared" si="40"/>
        <v>0</v>
      </c>
      <c r="K364" s="62">
        <f t="shared" si="41"/>
        <v>3620.2031304604038</v>
      </c>
      <c r="L364" s="16" cm="1">
        <f t="array" ref="L364">_xlfn.IFS(E364&lt;&gt;0,L363+K364*$B$24,E364=E363,L363,E364=0,L363+K363*$B$24)</f>
        <v>34.915294926846556</v>
      </c>
      <c r="M364" s="17" cm="1">
        <f t="array" ref="M364">_xlfn.IFS(L364&lt;&gt;L363,M363+L364*$B$24+0.5*K364*$B$24^2,L364=L363,M363,E364=0,M363+L364*$B$24+0.5*K364*$B$24^2)</f>
        <v>0.29723491935450519</v>
      </c>
      <c r="N364" s="17" cm="1">
        <f t="array" ref="N364">_xlfn.IFS(E364&lt;&gt;0,M364*COS($B$7),M364=M363,N363,E364=0,M364*COS($B$7))</f>
        <v>0.21017682708100721</v>
      </c>
      <c r="O364" s="9"/>
    </row>
    <row r="365" spans="4:15" x14ac:dyDescent="0.2">
      <c r="D365" s="15">
        <f>D364+'Control Panel'!$B$28</f>
        <v>3.6300000000000013E-2</v>
      </c>
      <c r="E365" s="16">
        <f t="shared" si="35"/>
        <v>0</v>
      </c>
      <c r="F365" s="62">
        <f t="shared" si="36"/>
        <v>7.3999999999999996E-2</v>
      </c>
      <c r="G365" s="121">
        <f t="shared" si="37"/>
        <v>101300</v>
      </c>
      <c r="H365" s="62">
        <f t="shared" si="38"/>
        <v>0</v>
      </c>
      <c r="I365" s="62">
        <f t="shared" si="39"/>
        <v>0</v>
      </c>
      <c r="J365" s="62">
        <f t="shared" si="40"/>
        <v>0</v>
      </c>
      <c r="K365" s="62">
        <f t="shared" si="41"/>
        <v>3620.2031304604038</v>
      </c>
      <c r="L365" s="16" cm="1">
        <f t="array" ref="L365">_xlfn.IFS(E365&lt;&gt;0,L364+K365*$B$24,E365=E364,L364,E365=0,L364+K364*$B$24)</f>
        <v>34.915294926846556</v>
      </c>
      <c r="M365" s="17" cm="1">
        <f t="array" ref="M365">_xlfn.IFS(L365&lt;&gt;L364,M364+L365*$B$24+0.5*K365*$B$24^2,L365=L364,M364,E365=0,M364+L365*$B$24+0.5*K365*$B$24^2)</f>
        <v>0.29723491935450519</v>
      </c>
      <c r="N365" s="17" cm="1">
        <f t="array" ref="N365">_xlfn.IFS(E365&lt;&gt;0,M365*COS($B$7),M365=M364,N364,E365=0,M365*COS($B$7))</f>
        <v>0.21017682708100721</v>
      </c>
      <c r="O365" s="9"/>
    </row>
    <row r="366" spans="4:15" x14ac:dyDescent="0.2">
      <c r="D366" s="15">
        <f>D365+'Control Panel'!$B$28</f>
        <v>3.6400000000000016E-2</v>
      </c>
      <c r="E366" s="16">
        <f t="shared" si="35"/>
        <v>0</v>
      </c>
      <c r="F366" s="62">
        <f t="shared" si="36"/>
        <v>7.3999999999999996E-2</v>
      </c>
      <c r="G366" s="121">
        <f t="shared" si="37"/>
        <v>101300</v>
      </c>
      <c r="H366" s="62">
        <f t="shared" si="38"/>
        <v>0</v>
      </c>
      <c r="I366" s="62">
        <f t="shared" si="39"/>
        <v>0</v>
      </c>
      <c r="J366" s="62">
        <f t="shared" si="40"/>
        <v>0</v>
      </c>
      <c r="K366" s="62">
        <f t="shared" si="41"/>
        <v>3620.2031304604038</v>
      </c>
      <c r="L366" s="16" cm="1">
        <f t="array" ref="L366">_xlfn.IFS(E366&lt;&gt;0,L365+K366*$B$24,E366=E365,L365,E366=0,L365+K365*$B$24)</f>
        <v>34.915294926846556</v>
      </c>
      <c r="M366" s="17" cm="1">
        <f t="array" ref="M366">_xlfn.IFS(L366&lt;&gt;L365,M365+L366*$B$24+0.5*K366*$B$24^2,L366=L365,M365,E366=0,M365+L366*$B$24+0.5*K366*$B$24^2)</f>
        <v>0.29723491935450519</v>
      </c>
      <c r="N366" s="17" cm="1">
        <f t="array" ref="N366">_xlfn.IFS(E366&lt;&gt;0,M366*COS($B$7),M366=M365,N365,E366=0,M366*COS($B$7))</f>
        <v>0.21017682708100721</v>
      </c>
      <c r="O366" s="9"/>
    </row>
    <row r="367" spans="4:15" x14ac:dyDescent="0.2">
      <c r="D367" s="15">
        <f>D366+'Control Panel'!$B$28</f>
        <v>3.6500000000000019E-2</v>
      </c>
      <c r="E367" s="16">
        <f t="shared" si="35"/>
        <v>0</v>
      </c>
      <c r="F367" s="62">
        <f t="shared" si="36"/>
        <v>7.3999999999999996E-2</v>
      </c>
      <c r="G367" s="121">
        <f t="shared" si="37"/>
        <v>101300</v>
      </c>
      <c r="H367" s="62">
        <f t="shared" si="38"/>
        <v>0</v>
      </c>
      <c r="I367" s="62">
        <f t="shared" si="39"/>
        <v>0</v>
      </c>
      <c r="J367" s="62">
        <f t="shared" si="40"/>
        <v>0</v>
      </c>
      <c r="K367" s="62">
        <f t="shared" si="41"/>
        <v>3620.2031304604038</v>
      </c>
      <c r="L367" s="16" cm="1">
        <f t="array" ref="L367">_xlfn.IFS(E367&lt;&gt;0,L366+K367*$B$24,E367=E366,L366,E367=0,L366+K366*$B$24)</f>
        <v>34.915294926846556</v>
      </c>
      <c r="M367" s="17" cm="1">
        <f t="array" ref="M367">_xlfn.IFS(L367&lt;&gt;L366,M366+L367*$B$24+0.5*K367*$B$24^2,L367=L366,M366,E367=0,M366+L367*$B$24+0.5*K367*$B$24^2)</f>
        <v>0.29723491935450519</v>
      </c>
      <c r="N367" s="17" cm="1">
        <f t="array" ref="N367">_xlfn.IFS(E367&lt;&gt;0,M367*COS($B$7),M367=M366,N366,E367=0,M367*COS($B$7))</f>
        <v>0.21017682708100721</v>
      </c>
      <c r="O367" s="9"/>
    </row>
    <row r="368" spans="4:15" x14ac:dyDescent="0.2">
      <c r="D368" s="15">
        <f>D367+'Control Panel'!$B$28</f>
        <v>3.6600000000000021E-2</v>
      </c>
      <c r="E368" s="16">
        <f t="shared" si="35"/>
        <v>0</v>
      </c>
      <c r="F368" s="62">
        <f t="shared" si="36"/>
        <v>7.3999999999999996E-2</v>
      </c>
      <c r="G368" s="121">
        <f t="shared" si="37"/>
        <v>101300</v>
      </c>
      <c r="H368" s="62">
        <f t="shared" si="38"/>
        <v>0</v>
      </c>
      <c r="I368" s="62">
        <f t="shared" si="39"/>
        <v>0</v>
      </c>
      <c r="J368" s="62">
        <f t="shared" si="40"/>
        <v>0</v>
      </c>
      <c r="K368" s="62">
        <f t="shared" si="41"/>
        <v>3620.2031304604038</v>
      </c>
      <c r="L368" s="16" cm="1">
        <f t="array" ref="L368">_xlfn.IFS(E368&lt;&gt;0,L367+K368*$B$24,E368=E367,L367,E368=0,L367+K367*$B$24)</f>
        <v>34.915294926846556</v>
      </c>
      <c r="M368" s="17" cm="1">
        <f t="array" ref="M368">_xlfn.IFS(L368&lt;&gt;L367,M367+L368*$B$24+0.5*K368*$B$24^2,L368=L367,M367,E368=0,M367+L368*$B$24+0.5*K368*$B$24^2)</f>
        <v>0.29723491935450519</v>
      </c>
      <c r="N368" s="17" cm="1">
        <f t="array" ref="N368">_xlfn.IFS(E368&lt;&gt;0,M368*COS($B$7),M368=M367,N367,E368=0,M368*COS($B$7))</f>
        <v>0.21017682708100721</v>
      </c>
      <c r="O368" s="9"/>
    </row>
    <row r="369" spans="4:15" x14ac:dyDescent="0.2">
      <c r="D369" s="15">
        <f>D368+'Control Panel'!$B$28</f>
        <v>3.6700000000000024E-2</v>
      </c>
      <c r="E369" s="16">
        <f t="shared" si="35"/>
        <v>0</v>
      </c>
      <c r="F369" s="62">
        <f t="shared" si="36"/>
        <v>7.3999999999999996E-2</v>
      </c>
      <c r="G369" s="121">
        <f t="shared" si="37"/>
        <v>101300</v>
      </c>
      <c r="H369" s="62">
        <f t="shared" si="38"/>
        <v>0</v>
      </c>
      <c r="I369" s="62">
        <f t="shared" si="39"/>
        <v>0</v>
      </c>
      <c r="J369" s="62">
        <f t="shared" si="40"/>
        <v>0</v>
      </c>
      <c r="K369" s="62">
        <f t="shared" si="41"/>
        <v>3620.2031304604038</v>
      </c>
      <c r="L369" s="16" cm="1">
        <f t="array" ref="L369">_xlfn.IFS(E369&lt;&gt;0,L368+K369*$B$24,E369=E368,L368,E369=0,L368+K368*$B$24)</f>
        <v>34.915294926846556</v>
      </c>
      <c r="M369" s="17" cm="1">
        <f t="array" ref="M369">_xlfn.IFS(L369&lt;&gt;L368,M368+L369*$B$24+0.5*K369*$B$24^2,L369=L368,M368,E369=0,M368+L369*$B$24+0.5*K369*$B$24^2)</f>
        <v>0.29723491935450519</v>
      </c>
      <c r="N369" s="17" cm="1">
        <f t="array" ref="N369">_xlfn.IFS(E369&lt;&gt;0,M369*COS($B$7),M369=M368,N368,E369=0,M369*COS($B$7))</f>
        <v>0.21017682708100721</v>
      </c>
      <c r="O369" s="9"/>
    </row>
    <row r="370" spans="4:15" x14ac:dyDescent="0.2">
      <c r="D370" s="15">
        <f>D369+'Control Panel'!$B$28</f>
        <v>3.6800000000000027E-2</v>
      </c>
      <c r="E370" s="16">
        <f t="shared" si="35"/>
        <v>0</v>
      </c>
      <c r="F370" s="62">
        <f t="shared" si="36"/>
        <v>7.3999999999999996E-2</v>
      </c>
      <c r="G370" s="121">
        <f t="shared" si="37"/>
        <v>101300</v>
      </c>
      <c r="H370" s="62">
        <f t="shared" si="38"/>
        <v>0</v>
      </c>
      <c r="I370" s="62">
        <f t="shared" si="39"/>
        <v>0</v>
      </c>
      <c r="J370" s="62">
        <f t="shared" si="40"/>
        <v>0</v>
      </c>
      <c r="K370" s="62">
        <f t="shared" si="41"/>
        <v>3620.2031304604038</v>
      </c>
      <c r="L370" s="16" cm="1">
        <f t="array" ref="L370">_xlfn.IFS(E370&lt;&gt;0,L369+K370*$B$24,E370=E369,L369,E370=0,L369+K369*$B$24)</f>
        <v>34.915294926846556</v>
      </c>
      <c r="M370" s="17" cm="1">
        <f t="array" ref="M370">_xlfn.IFS(L370&lt;&gt;L369,M369+L370*$B$24+0.5*K370*$B$24^2,L370=L369,M369,E370=0,M369+L370*$B$24+0.5*K370*$B$24^2)</f>
        <v>0.29723491935450519</v>
      </c>
      <c r="N370" s="17" cm="1">
        <f t="array" ref="N370">_xlfn.IFS(E370&lt;&gt;0,M370*COS($B$7),M370=M369,N369,E370=0,M370*COS($B$7))</f>
        <v>0.21017682708100721</v>
      </c>
      <c r="O370" s="9"/>
    </row>
    <row r="371" spans="4:15" x14ac:dyDescent="0.2">
      <c r="D371" s="15">
        <f>D370+'Control Panel'!$B$28</f>
        <v>3.690000000000003E-2</v>
      </c>
      <c r="E371" s="16">
        <f t="shared" si="35"/>
        <v>0</v>
      </c>
      <c r="F371" s="62">
        <f t="shared" si="36"/>
        <v>7.3999999999999996E-2</v>
      </c>
      <c r="G371" s="121">
        <f t="shared" si="37"/>
        <v>101300</v>
      </c>
      <c r="H371" s="62">
        <f t="shared" si="38"/>
        <v>0</v>
      </c>
      <c r="I371" s="62">
        <f t="shared" si="39"/>
        <v>0</v>
      </c>
      <c r="J371" s="62">
        <f t="shared" si="40"/>
        <v>0</v>
      </c>
      <c r="K371" s="62">
        <f t="shared" si="41"/>
        <v>3620.2031304604038</v>
      </c>
      <c r="L371" s="16" cm="1">
        <f t="array" ref="L371">_xlfn.IFS(E371&lt;&gt;0,L370+K371*$B$24,E371=E370,L370,E371=0,L370+K370*$B$24)</f>
        <v>34.915294926846556</v>
      </c>
      <c r="M371" s="17" cm="1">
        <f t="array" ref="M371">_xlfn.IFS(L371&lt;&gt;L370,M370+L371*$B$24+0.5*K371*$B$24^2,L371=L370,M370,E371=0,M370+L371*$B$24+0.5*K371*$B$24^2)</f>
        <v>0.29723491935450519</v>
      </c>
      <c r="N371" s="17" cm="1">
        <f t="array" ref="N371">_xlfn.IFS(E371&lt;&gt;0,M371*COS($B$7),M371=M370,N370,E371=0,M371*COS($B$7))</f>
        <v>0.21017682708100721</v>
      </c>
      <c r="O371" s="9"/>
    </row>
    <row r="372" spans="4:15" x14ac:dyDescent="0.2">
      <c r="D372" s="15">
        <f>D371+'Control Panel'!$B$28</f>
        <v>3.7000000000000033E-2</v>
      </c>
      <c r="E372" s="16">
        <f t="shared" si="35"/>
        <v>0</v>
      </c>
      <c r="F372" s="62">
        <f t="shared" si="36"/>
        <v>7.3999999999999996E-2</v>
      </c>
      <c r="G372" s="121">
        <f t="shared" si="37"/>
        <v>101300</v>
      </c>
      <c r="H372" s="62">
        <f t="shared" si="38"/>
        <v>0</v>
      </c>
      <c r="I372" s="62">
        <f t="shared" si="39"/>
        <v>0</v>
      </c>
      <c r="J372" s="62">
        <f t="shared" si="40"/>
        <v>0</v>
      </c>
      <c r="K372" s="62">
        <f t="shared" si="41"/>
        <v>3620.2031304604038</v>
      </c>
      <c r="L372" s="16" cm="1">
        <f t="array" ref="L372">_xlfn.IFS(E372&lt;&gt;0,L371+K372*$B$24,E372=E371,L371,E372=0,L371+K371*$B$24)</f>
        <v>34.915294926846556</v>
      </c>
      <c r="M372" s="17" cm="1">
        <f t="array" ref="M372">_xlfn.IFS(L372&lt;&gt;L371,M371+L372*$B$24+0.5*K372*$B$24^2,L372=L371,M371,E372=0,M371+L372*$B$24+0.5*K372*$B$24^2)</f>
        <v>0.29723491935450519</v>
      </c>
      <c r="N372" s="17" cm="1">
        <f t="array" ref="N372">_xlfn.IFS(E372&lt;&gt;0,M372*COS($B$7),M372=M371,N371,E372=0,M372*COS($B$7))</f>
        <v>0.21017682708100721</v>
      </c>
      <c r="O372" s="9"/>
    </row>
    <row r="373" spans="4:15" x14ac:dyDescent="0.2">
      <c r="D373" s="15">
        <f>D372+'Control Panel'!$B$28</f>
        <v>3.7100000000000036E-2</v>
      </c>
      <c r="E373" s="16">
        <f t="shared" si="35"/>
        <v>0</v>
      </c>
      <c r="F373" s="62">
        <f t="shared" si="36"/>
        <v>7.3999999999999996E-2</v>
      </c>
      <c r="G373" s="121">
        <f t="shared" si="37"/>
        <v>101300</v>
      </c>
      <c r="H373" s="62">
        <f t="shared" si="38"/>
        <v>0</v>
      </c>
      <c r="I373" s="62">
        <f t="shared" si="39"/>
        <v>0</v>
      </c>
      <c r="J373" s="62">
        <f t="shared" si="40"/>
        <v>0</v>
      </c>
      <c r="K373" s="62">
        <f t="shared" si="41"/>
        <v>3620.2031304604038</v>
      </c>
      <c r="L373" s="16" cm="1">
        <f t="array" ref="L373">_xlfn.IFS(E373&lt;&gt;0,L372+K373*$B$24,E373=E372,L372,E373=0,L372+K372*$B$24)</f>
        <v>34.915294926846556</v>
      </c>
      <c r="M373" s="17" cm="1">
        <f t="array" ref="M373">_xlfn.IFS(L373&lt;&gt;L372,M372+L373*$B$24+0.5*K373*$B$24^2,L373=L372,M372,E373=0,M372+L373*$B$24+0.5*K373*$B$24^2)</f>
        <v>0.29723491935450519</v>
      </c>
      <c r="N373" s="17" cm="1">
        <f t="array" ref="N373">_xlfn.IFS(E373&lt;&gt;0,M373*COS($B$7),M373=M372,N372,E373=0,M373*COS($B$7))</f>
        <v>0.21017682708100721</v>
      </c>
      <c r="O373" s="9"/>
    </row>
    <row r="374" spans="4:15" x14ac:dyDescent="0.2">
      <c r="D374" s="15">
        <f>D373+'Control Panel'!$B$28</f>
        <v>3.7200000000000039E-2</v>
      </c>
      <c r="E374" s="16">
        <f t="shared" si="35"/>
        <v>0</v>
      </c>
      <c r="F374" s="62">
        <f t="shared" si="36"/>
        <v>7.3999999999999996E-2</v>
      </c>
      <c r="G374" s="121">
        <f t="shared" si="37"/>
        <v>101300</v>
      </c>
      <c r="H374" s="62">
        <f t="shared" si="38"/>
        <v>0</v>
      </c>
      <c r="I374" s="62">
        <f t="shared" si="39"/>
        <v>0</v>
      </c>
      <c r="J374" s="62">
        <f t="shared" si="40"/>
        <v>0</v>
      </c>
      <c r="K374" s="62">
        <f t="shared" si="41"/>
        <v>3620.2031304604038</v>
      </c>
      <c r="L374" s="16" cm="1">
        <f t="array" ref="L374">_xlfn.IFS(E374&lt;&gt;0,L373+K374*$B$24,E374=E373,L373,E374=0,L373+K373*$B$24)</f>
        <v>34.915294926846556</v>
      </c>
      <c r="M374" s="17" cm="1">
        <f t="array" ref="M374">_xlfn.IFS(L374&lt;&gt;L373,M373+L374*$B$24+0.5*K374*$B$24^2,L374=L373,M373,E374=0,M373+L374*$B$24+0.5*K374*$B$24^2)</f>
        <v>0.29723491935450519</v>
      </c>
      <c r="N374" s="17" cm="1">
        <f t="array" ref="N374">_xlfn.IFS(E374&lt;&gt;0,M374*COS($B$7),M374=M373,N373,E374=0,M374*COS($B$7))</f>
        <v>0.21017682708100721</v>
      </c>
      <c r="O374" s="9"/>
    </row>
    <row r="375" spans="4:15" x14ac:dyDescent="0.2">
      <c r="D375" s="15">
        <f>D374+'Control Panel'!$B$28</f>
        <v>3.7300000000000041E-2</v>
      </c>
      <c r="E375" s="16">
        <f t="shared" si="35"/>
        <v>0</v>
      </c>
      <c r="F375" s="62">
        <f t="shared" si="36"/>
        <v>7.3999999999999996E-2</v>
      </c>
      <c r="G375" s="121">
        <f t="shared" si="37"/>
        <v>101300</v>
      </c>
      <c r="H375" s="62">
        <f t="shared" si="38"/>
        <v>0</v>
      </c>
      <c r="I375" s="62">
        <f t="shared" si="39"/>
        <v>0</v>
      </c>
      <c r="J375" s="62">
        <f t="shared" si="40"/>
        <v>0</v>
      </c>
      <c r="K375" s="62">
        <f t="shared" si="41"/>
        <v>3620.2031304604038</v>
      </c>
      <c r="L375" s="16" cm="1">
        <f t="array" ref="L375">_xlfn.IFS(E375&lt;&gt;0,L374+K375*$B$24,E375=E374,L374,E375=0,L374+K374*$B$24)</f>
        <v>34.915294926846556</v>
      </c>
      <c r="M375" s="17" cm="1">
        <f t="array" ref="M375">_xlfn.IFS(L375&lt;&gt;L374,M374+L375*$B$24+0.5*K375*$B$24^2,L375=L374,M374,E375=0,M374+L375*$B$24+0.5*K375*$B$24^2)</f>
        <v>0.29723491935450519</v>
      </c>
      <c r="N375" s="17" cm="1">
        <f t="array" ref="N375">_xlfn.IFS(E375&lt;&gt;0,M375*COS($B$7),M375=M374,N374,E375=0,M375*COS($B$7))</f>
        <v>0.21017682708100721</v>
      </c>
      <c r="O375" s="9"/>
    </row>
    <row r="376" spans="4:15" x14ac:dyDescent="0.2">
      <c r="D376" s="15">
        <f>D375+'Control Panel'!$B$28</f>
        <v>3.7400000000000044E-2</v>
      </c>
      <c r="E376" s="16">
        <f t="shared" si="35"/>
        <v>0</v>
      </c>
      <c r="F376" s="62">
        <f t="shared" si="36"/>
        <v>7.3999999999999996E-2</v>
      </c>
      <c r="G376" s="121">
        <f t="shared" si="37"/>
        <v>101300</v>
      </c>
      <c r="H376" s="62">
        <f t="shared" si="38"/>
        <v>0</v>
      </c>
      <c r="I376" s="62">
        <f t="shared" si="39"/>
        <v>0</v>
      </c>
      <c r="J376" s="62">
        <f t="shared" si="40"/>
        <v>0</v>
      </c>
      <c r="K376" s="62">
        <f t="shared" si="41"/>
        <v>3620.2031304604038</v>
      </c>
      <c r="L376" s="16" cm="1">
        <f t="array" ref="L376">_xlfn.IFS(E376&lt;&gt;0,L375+K376*$B$24,E376=E375,L375,E376=0,L375+K375*$B$24)</f>
        <v>34.915294926846556</v>
      </c>
      <c r="M376" s="17" cm="1">
        <f t="array" ref="M376">_xlfn.IFS(L376&lt;&gt;L375,M375+L376*$B$24+0.5*K376*$B$24^2,L376=L375,M375,E376=0,M375+L376*$B$24+0.5*K376*$B$24^2)</f>
        <v>0.29723491935450519</v>
      </c>
      <c r="N376" s="17" cm="1">
        <f t="array" ref="N376">_xlfn.IFS(E376&lt;&gt;0,M376*COS($B$7),M376=M375,N375,E376=0,M376*COS($B$7))</f>
        <v>0.21017682708100721</v>
      </c>
      <c r="O376" s="9"/>
    </row>
    <row r="377" spans="4:15" x14ac:dyDescent="0.2">
      <c r="D377" s="15">
        <f>D376+'Control Panel'!$B$28</f>
        <v>3.7500000000000047E-2</v>
      </c>
      <c r="E377" s="16">
        <f t="shared" si="35"/>
        <v>0</v>
      </c>
      <c r="F377" s="62">
        <f t="shared" si="36"/>
        <v>7.3999999999999996E-2</v>
      </c>
      <c r="G377" s="121">
        <f t="shared" si="37"/>
        <v>101300</v>
      </c>
      <c r="H377" s="62">
        <f t="shared" si="38"/>
        <v>0</v>
      </c>
      <c r="I377" s="62">
        <f t="shared" si="39"/>
        <v>0</v>
      </c>
      <c r="J377" s="62">
        <f t="shared" si="40"/>
        <v>0</v>
      </c>
      <c r="K377" s="62">
        <f t="shared" si="41"/>
        <v>3620.2031304604038</v>
      </c>
      <c r="L377" s="16" cm="1">
        <f t="array" ref="L377">_xlfn.IFS(E377&lt;&gt;0,L376+K377*$B$24,E377=E376,L376,E377=0,L376+K376*$B$24)</f>
        <v>34.915294926846556</v>
      </c>
      <c r="M377" s="17" cm="1">
        <f t="array" ref="M377">_xlfn.IFS(L377&lt;&gt;L376,M376+L377*$B$24+0.5*K377*$B$24^2,L377=L376,M376,E377=0,M376+L377*$B$24+0.5*K377*$B$24^2)</f>
        <v>0.29723491935450519</v>
      </c>
      <c r="N377" s="17" cm="1">
        <f t="array" ref="N377">_xlfn.IFS(E377&lt;&gt;0,M377*COS($B$7),M377=M376,N376,E377=0,M377*COS($B$7))</f>
        <v>0.21017682708100721</v>
      </c>
      <c r="O377" s="9"/>
    </row>
    <row r="378" spans="4:15" x14ac:dyDescent="0.2">
      <c r="D378" s="15">
        <f>D377+'Control Panel'!$B$28</f>
        <v>3.760000000000005E-2</v>
      </c>
      <c r="E378" s="16">
        <f t="shared" si="35"/>
        <v>0</v>
      </c>
      <c r="F378" s="62">
        <f t="shared" si="36"/>
        <v>7.3999999999999996E-2</v>
      </c>
      <c r="G378" s="121">
        <f t="shared" si="37"/>
        <v>101300</v>
      </c>
      <c r="H378" s="62">
        <f t="shared" si="38"/>
        <v>0</v>
      </c>
      <c r="I378" s="62">
        <f t="shared" si="39"/>
        <v>0</v>
      </c>
      <c r="J378" s="62">
        <f t="shared" si="40"/>
        <v>0</v>
      </c>
      <c r="K378" s="62">
        <f t="shared" si="41"/>
        <v>3620.2031304604038</v>
      </c>
      <c r="L378" s="16" cm="1">
        <f t="array" ref="L378">_xlfn.IFS(E378&lt;&gt;0,L377+K378*$B$24,E378=E377,L377,E378=0,L377+K377*$B$24)</f>
        <v>34.915294926846556</v>
      </c>
      <c r="M378" s="17" cm="1">
        <f t="array" ref="M378">_xlfn.IFS(L378&lt;&gt;L377,M377+L378*$B$24+0.5*K378*$B$24^2,L378=L377,M377,E378=0,M377+L378*$B$24+0.5*K378*$B$24^2)</f>
        <v>0.29723491935450519</v>
      </c>
      <c r="N378" s="17" cm="1">
        <f t="array" ref="N378">_xlfn.IFS(E378&lt;&gt;0,M378*COS($B$7),M378=M377,N377,E378=0,M378*COS($B$7))</f>
        <v>0.21017682708100721</v>
      </c>
      <c r="O378" s="9"/>
    </row>
    <row r="379" spans="4:15" x14ac:dyDescent="0.2">
      <c r="D379" s="15">
        <f>D378+'Control Panel'!$B$28</f>
        <v>3.7700000000000053E-2</v>
      </c>
      <c r="E379" s="16">
        <f t="shared" si="35"/>
        <v>0</v>
      </c>
      <c r="F379" s="62">
        <f t="shared" si="36"/>
        <v>7.3999999999999996E-2</v>
      </c>
      <c r="G379" s="121">
        <f t="shared" si="37"/>
        <v>101300</v>
      </c>
      <c r="H379" s="62">
        <f t="shared" si="38"/>
        <v>0</v>
      </c>
      <c r="I379" s="62">
        <f t="shared" si="39"/>
        <v>0</v>
      </c>
      <c r="J379" s="62">
        <f t="shared" si="40"/>
        <v>0</v>
      </c>
      <c r="K379" s="62">
        <f t="shared" si="41"/>
        <v>3620.2031304604038</v>
      </c>
      <c r="L379" s="16" cm="1">
        <f t="array" ref="L379">_xlfn.IFS(E379&lt;&gt;0,L378+K379*$B$24,E379=E378,L378,E379=0,L378+K378*$B$24)</f>
        <v>34.915294926846556</v>
      </c>
      <c r="M379" s="17" cm="1">
        <f t="array" ref="M379">_xlfn.IFS(L379&lt;&gt;L378,M378+L379*$B$24+0.5*K379*$B$24^2,L379=L378,M378,E379=0,M378+L379*$B$24+0.5*K379*$B$24^2)</f>
        <v>0.29723491935450519</v>
      </c>
      <c r="N379" s="17" cm="1">
        <f t="array" ref="N379">_xlfn.IFS(E379&lt;&gt;0,M379*COS($B$7),M379=M378,N378,E379=0,M379*COS($B$7))</f>
        <v>0.21017682708100721</v>
      </c>
      <c r="O379" s="9"/>
    </row>
    <row r="380" spans="4:15" x14ac:dyDescent="0.2">
      <c r="D380" s="15">
        <f>D379+'Control Panel'!$B$28</f>
        <v>3.7800000000000056E-2</v>
      </c>
      <c r="E380" s="16">
        <f t="shared" si="35"/>
        <v>0</v>
      </c>
      <c r="F380" s="62">
        <f t="shared" si="36"/>
        <v>7.3999999999999996E-2</v>
      </c>
      <c r="G380" s="121">
        <f t="shared" si="37"/>
        <v>101300</v>
      </c>
      <c r="H380" s="62">
        <f t="shared" si="38"/>
        <v>0</v>
      </c>
      <c r="I380" s="62">
        <f t="shared" si="39"/>
        <v>0</v>
      </c>
      <c r="J380" s="62">
        <f t="shared" si="40"/>
        <v>0</v>
      </c>
      <c r="K380" s="62">
        <f t="shared" si="41"/>
        <v>3620.2031304604038</v>
      </c>
      <c r="L380" s="16" cm="1">
        <f t="array" ref="L380">_xlfn.IFS(E380&lt;&gt;0,L379+K380*$B$24,E380=E379,L379,E380=0,L379+K379*$B$24)</f>
        <v>34.915294926846556</v>
      </c>
      <c r="M380" s="17" cm="1">
        <f t="array" ref="M380">_xlfn.IFS(L380&lt;&gt;L379,M379+L380*$B$24+0.5*K380*$B$24^2,L380=L379,M379,E380=0,M379+L380*$B$24+0.5*K380*$B$24^2)</f>
        <v>0.29723491935450519</v>
      </c>
      <c r="N380" s="17" cm="1">
        <f t="array" ref="N380">_xlfn.IFS(E380&lt;&gt;0,M380*COS($B$7),M380=M379,N379,E380=0,M380*COS($B$7))</f>
        <v>0.21017682708100721</v>
      </c>
      <c r="O380" s="9"/>
    </row>
    <row r="381" spans="4:15" x14ac:dyDescent="0.2">
      <c r="D381" s="15">
        <f>D380+'Control Panel'!$B$28</f>
        <v>3.7900000000000059E-2</v>
      </c>
      <c r="E381" s="16">
        <f t="shared" si="35"/>
        <v>0</v>
      </c>
      <c r="F381" s="62">
        <f t="shared" si="36"/>
        <v>7.3999999999999996E-2</v>
      </c>
      <c r="G381" s="121">
        <f t="shared" si="37"/>
        <v>101300</v>
      </c>
      <c r="H381" s="62">
        <f t="shared" si="38"/>
        <v>0</v>
      </c>
      <c r="I381" s="62">
        <f t="shared" si="39"/>
        <v>0</v>
      </c>
      <c r="J381" s="62">
        <f t="shared" si="40"/>
        <v>0</v>
      </c>
      <c r="K381" s="62">
        <f t="shared" si="41"/>
        <v>3620.2031304604038</v>
      </c>
      <c r="L381" s="16" cm="1">
        <f t="array" ref="L381">_xlfn.IFS(E381&lt;&gt;0,L380+K381*$B$24,E381=E380,L380,E381=0,L380+K380*$B$24)</f>
        <v>34.915294926846556</v>
      </c>
      <c r="M381" s="17" cm="1">
        <f t="array" ref="M381">_xlfn.IFS(L381&lt;&gt;L380,M380+L381*$B$24+0.5*K381*$B$24^2,L381=L380,M380,E381=0,M380+L381*$B$24+0.5*K381*$B$24^2)</f>
        <v>0.29723491935450519</v>
      </c>
      <c r="N381" s="17" cm="1">
        <f t="array" ref="N381">_xlfn.IFS(E381&lt;&gt;0,M381*COS($B$7),M381=M380,N380,E381=0,M381*COS($B$7))</f>
        <v>0.21017682708100721</v>
      </c>
      <c r="O381" s="9"/>
    </row>
    <row r="382" spans="4:15" x14ac:dyDescent="0.2">
      <c r="D382" s="15">
        <f>D381+'Control Panel'!$B$28</f>
        <v>3.8000000000000062E-2</v>
      </c>
      <c r="E382" s="16">
        <f t="shared" si="35"/>
        <v>0</v>
      </c>
      <c r="F382" s="62">
        <f t="shared" si="36"/>
        <v>7.3999999999999996E-2</v>
      </c>
      <c r="G382" s="121">
        <f t="shared" si="37"/>
        <v>101300</v>
      </c>
      <c r="H382" s="62">
        <f t="shared" si="38"/>
        <v>0</v>
      </c>
      <c r="I382" s="62">
        <f t="shared" si="39"/>
        <v>0</v>
      </c>
      <c r="J382" s="62">
        <f t="shared" si="40"/>
        <v>0</v>
      </c>
      <c r="K382" s="62">
        <f t="shared" si="41"/>
        <v>3620.2031304604038</v>
      </c>
      <c r="L382" s="16" cm="1">
        <f t="array" ref="L382">_xlfn.IFS(E382&lt;&gt;0,L381+K382*$B$24,E382=E381,L381,E382=0,L381+K381*$B$24)</f>
        <v>34.915294926846556</v>
      </c>
      <c r="M382" s="17" cm="1">
        <f t="array" ref="M382">_xlfn.IFS(L382&lt;&gt;L381,M381+L382*$B$24+0.5*K382*$B$24^2,L382=L381,M381,E382=0,M381+L382*$B$24+0.5*K382*$B$24^2)</f>
        <v>0.29723491935450519</v>
      </c>
      <c r="N382" s="17" cm="1">
        <f t="array" ref="N382">_xlfn.IFS(E382&lt;&gt;0,M382*COS($B$7),M382=M381,N381,E382=0,M382*COS($B$7))</f>
        <v>0.21017682708100721</v>
      </c>
      <c r="O382" s="9"/>
    </row>
    <row r="383" spans="4:15" x14ac:dyDescent="0.2">
      <c r="D383" s="15">
        <f>D382+'Control Panel'!$B$28</f>
        <v>3.8100000000000064E-2</v>
      </c>
      <c r="E383" s="16">
        <f t="shared" si="35"/>
        <v>0</v>
      </c>
      <c r="F383" s="62">
        <f t="shared" si="36"/>
        <v>7.3999999999999996E-2</v>
      </c>
      <c r="G383" s="121">
        <f t="shared" si="37"/>
        <v>101300</v>
      </c>
      <c r="H383" s="62">
        <f t="shared" si="38"/>
        <v>0</v>
      </c>
      <c r="I383" s="62">
        <f t="shared" si="39"/>
        <v>0</v>
      </c>
      <c r="J383" s="62">
        <f t="shared" si="40"/>
        <v>0</v>
      </c>
      <c r="K383" s="62">
        <f t="shared" si="41"/>
        <v>3620.2031304604038</v>
      </c>
      <c r="L383" s="16" cm="1">
        <f t="array" ref="L383">_xlfn.IFS(E383&lt;&gt;0,L382+K383*$B$24,E383=E382,L382,E383=0,L382+K382*$B$24)</f>
        <v>34.915294926846556</v>
      </c>
      <c r="M383" s="17" cm="1">
        <f t="array" ref="M383">_xlfn.IFS(L383&lt;&gt;L382,M382+L383*$B$24+0.5*K383*$B$24^2,L383=L382,M382,E383=0,M382+L383*$B$24+0.5*K383*$B$24^2)</f>
        <v>0.29723491935450519</v>
      </c>
      <c r="N383" s="17" cm="1">
        <f t="array" ref="N383">_xlfn.IFS(E383&lt;&gt;0,M383*COS($B$7),M383=M382,N382,E383=0,M383*COS($B$7))</f>
        <v>0.21017682708100721</v>
      </c>
      <c r="O383" s="9"/>
    </row>
    <row r="384" spans="4:15" x14ac:dyDescent="0.2">
      <c r="D384" s="15">
        <f>D383+'Control Panel'!$B$28</f>
        <v>3.8200000000000067E-2</v>
      </c>
      <c r="E384" s="16">
        <f t="shared" si="35"/>
        <v>0</v>
      </c>
      <c r="F384" s="62">
        <f t="shared" si="36"/>
        <v>7.3999999999999996E-2</v>
      </c>
      <c r="G384" s="121">
        <f t="shared" si="37"/>
        <v>101300</v>
      </c>
      <c r="H384" s="62">
        <f t="shared" si="38"/>
        <v>0</v>
      </c>
      <c r="I384" s="62">
        <f t="shared" si="39"/>
        <v>0</v>
      </c>
      <c r="J384" s="62">
        <f t="shared" si="40"/>
        <v>0</v>
      </c>
      <c r="K384" s="62">
        <f t="shared" si="41"/>
        <v>3620.2031304604038</v>
      </c>
      <c r="L384" s="16" cm="1">
        <f t="array" ref="L384">_xlfn.IFS(E384&lt;&gt;0,L383+K384*$B$24,E384=E383,L383,E384=0,L383+K383*$B$24)</f>
        <v>34.915294926846556</v>
      </c>
      <c r="M384" s="17" cm="1">
        <f t="array" ref="M384">_xlfn.IFS(L384&lt;&gt;L383,M383+L384*$B$24+0.5*K384*$B$24^2,L384=L383,M383,E384=0,M383+L384*$B$24+0.5*K384*$B$24^2)</f>
        <v>0.29723491935450519</v>
      </c>
      <c r="N384" s="17" cm="1">
        <f t="array" ref="N384">_xlfn.IFS(E384&lt;&gt;0,M384*COS($B$7),M384=M383,N383,E384=0,M384*COS($B$7))</f>
        <v>0.21017682708100721</v>
      </c>
      <c r="O384" s="9"/>
    </row>
    <row r="385" spans="4:15" x14ac:dyDescent="0.2">
      <c r="D385" s="15">
        <f>D384+'Control Panel'!$B$28</f>
        <v>3.830000000000007E-2</v>
      </c>
      <c r="E385" s="16">
        <f t="shared" si="35"/>
        <v>0</v>
      </c>
      <c r="F385" s="62">
        <f t="shared" si="36"/>
        <v>7.3999999999999996E-2</v>
      </c>
      <c r="G385" s="121">
        <f t="shared" si="37"/>
        <v>101300</v>
      </c>
      <c r="H385" s="62">
        <f t="shared" si="38"/>
        <v>0</v>
      </c>
      <c r="I385" s="62">
        <f t="shared" si="39"/>
        <v>0</v>
      </c>
      <c r="J385" s="62">
        <f t="shared" si="40"/>
        <v>0</v>
      </c>
      <c r="K385" s="62">
        <f t="shared" si="41"/>
        <v>3620.2031304604038</v>
      </c>
      <c r="L385" s="16" cm="1">
        <f t="array" ref="L385">_xlfn.IFS(E385&lt;&gt;0,L384+K385*$B$24,E385=E384,L384,E385=0,L384+K384*$B$24)</f>
        <v>34.915294926846556</v>
      </c>
      <c r="M385" s="17" cm="1">
        <f t="array" ref="M385">_xlfn.IFS(L385&lt;&gt;L384,M384+L385*$B$24+0.5*K385*$B$24^2,L385=L384,M384,E385=0,M384+L385*$B$24+0.5*K385*$B$24^2)</f>
        <v>0.29723491935450519</v>
      </c>
      <c r="N385" s="17" cm="1">
        <f t="array" ref="N385">_xlfn.IFS(E385&lt;&gt;0,M385*COS($B$7),M385=M384,N384,E385=0,M385*COS($B$7))</f>
        <v>0.21017682708100721</v>
      </c>
      <c r="O385" s="9"/>
    </row>
    <row r="386" spans="4:15" x14ac:dyDescent="0.2">
      <c r="D386" s="15">
        <f>D385+'Control Panel'!$B$28</f>
        <v>3.8400000000000073E-2</v>
      </c>
      <c r="E386" s="16">
        <f t="shared" si="35"/>
        <v>0</v>
      </c>
      <c r="F386" s="62">
        <f t="shared" si="36"/>
        <v>7.3999999999999996E-2</v>
      </c>
      <c r="G386" s="121">
        <f t="shared" si="37"/>
        <v>101300</v>
      </c>
      <c r="H386" s="62">
        <f t="shared" si="38"/>
        <v>0</v>
      </c>
      <c r="I386" s="62">
        <f t="shared" si="39"/>
        <v>0</v>
      </c>
      <c r="J386" s="62">
        <f t="shared" si="40"/>
        <v>0</v>
      </c>
      <c r="K386" s="62">
        <f t="shared" si="41"/>
        <v>3620.2031304604038</v>
      </c>
      <c r="L386" s="16" cm="1">
        <f t="array" ref="L386">_xlfn.IFS(E386&lt;&gt;0,L385+K386*$B$24,E386=E385,L385,E386=0,L385+K385*$B$24)</f>
        <v>34.915294926846556</v>
      </c>
      <c r="M386" s="17" cm="1">
        <f t="array" ref="M386">_xlfn.IFS(L386&lt;&gt;L385,M385+L386*$B$24+0.5*K386*$B$24^2,L386=L385,M385,E386=0,M385+L386*$B$24+0.5*K386*$B$24^2)</f>
        <v>0.29723491935450519</v>
      </c>
      <c r="N386" s="17" cm="1">
        <f t="array" ref="N386">_xlfn.IFS(E386&lt;&gt;0,M386*COS($B$7),M386=M385,N385,E386=0,M386*COS($B$7))</f>
        <v>0.21017682708100721</v>
      </c>
      <c r="O386" s="9"/>
    </row>
    <row r="387" spans="4:15" x14ac:dyDescent="0.2">
      <c r="D387" s="15">
        <f>D386+'Control Panel'!$B$28</f>
        <v>3.8500000000000076E-2</v>
      </c>
      <c r="E387" s="16">
        <f t="shared" si="35"/>
        <v>0</v>
      </c>
      <c r="F387" s="62">
        <f t="shared" si="36"/>
        <v>7.3999999999999996E-2</v>
      </c>
      <c r="G387" s="121">
        <f t="shared" si="37"/>
        <v>101300</v>
      </c>
      <c r="H387" s="62">
        <f t="shared" si="38"/>
        <v>0</v>
      </c>
      <c r="I387" s="62">
        <f t="shared" si="39"/>
        <v>0</v>
      </c>
      <c r="J387" s="62">
        <f t="shared" si="40"/>
        <v>0</v>
      </c>
      <c r="K387" s="62">
        <f t="shared" si="41"/>
        <v>3620.2031304604038</v>
      </c>
      <c r="L387" s="16" cm="1">
        <f t="array" ref="L387">_xlfn.IFS(E387&lt;&gt;0,L386+K387*$B$24,E387=E386,L386,E387=0,L386+K386*$B$24)</f>
        <v>34.915294926846556</v>
      </c>
      <c r="M387" s="17" cm="1">
        <f t="array" ref="M387">_xlfn.IFS(L387&lt;&gt;L386,M386+L387*$B$24+0.5*K387*$B$24^2,L387=L386,M386,E387=0,M386+L387*$B$24+0.5*K387*$B$24^2)</f>
        <v>0.29723491935450519</v>
      </c>
      <c r="N387" s="17" cm="1">
        <f t="array" ref="N387">_xlfn.IFS(E387&lt;&gt;0,M387*COS($B$7),M387=M386,N386,E387=0,M387*COS($B$7))</f>
        <v>0.21017682708100721</v>
      </c>
      <c r="O387" s="9"/>
    </row>
    <row r="388" spans="4:15" x14ac:dyDescent="0.2">
      <c r="D388" s="15">
        <f>D387+'Control Panel'!$B$28</f>
        <v>3.8600000000000079E-2</v>
      </c>
      <c r="E388" s="16">
        <f t="shared" ref="E388:E451" si="42">IF(E387&gt;J387*$B$24,E387-J387*$B$24,0)</f>
        <v>0</v>
      </c>
      <c r="F388" s="62">
        <f t="shared" ref="F388:F451" si="43">E388+$B$6</f>
        <v>7.3999999999999996E-2</v>
      </c>
      <c r="G388" s="121">
        <f t="shared" ref="G388:G451" si="44">IF(E388&lt;&gt;0,$B$10*($B$9/($B$9+($E$2/$B$21-E388/$B$21)))^$B$22,$B$20)</f>
        <v>101300</v>
      </c>
      <c r="H388" s="62">
        <f t="shared" ref="H388:H451" si="45">IF(E388&lt;&gt;0,H387-J387*$B$24/$B$21,0)</f>
        <v>0</v>
      </c>
      <c r="I388" s="62">
        <f t="shared" ref="I388:I451" si="46">IF(E388&lt;&gt;0,-SQRT(2*(G388-$B$20)/$B$21),0)</f>
        <v>0</v>
      </c>
      <c r="J388" s="62">
        <f t="shared" ref="J388:J451" si="47">IF(E388&lt;&gt;0,PI()*$B$23^2*$B$21*(-I388),0)</f>
        <v>0</v>
      </c>
      <c r="K388" s="62">
        <f t="shared" ref="K388:K451" si="48">IF(E388&lt;&gt;0,(-$B$19*L387^2-J388*I388)/F388,K387)</f>
        <v>3620.2031304604038</v>
      </c>
      <c r="L388" s="16" cm="1">
        <f t="array" ref="L388">_xlfn.IFS(E388&lt;&gt;0,L387+K388*$B$24,E388=E387,L387,E388=0,L387+K387*$B$24)</f>
        <v>34.915294926846556</v>
      </c>
      <c r="M388" s="17" cm="1">
        <f t="array" ref="M388">_xlfn.IFS(L388&lt;&gt;L387,M387+L388*$B$24+0.5*K388*$B$24^2,L388=L387,M387,E388=0,M387+L388*$B$24+0.5*K388*$B$24^2)</f>
        <v>0.29723491935450519</v>
      </c>
      <c r="N388" s="17" cm="1">
        <f t="array" ref="N388">_xlfn.IFS(E388&lt;&gt;0,M388*COS($B$7),M388=M387,N387,E388=0,M388*COS($B$7))</f>
        <v>0.21017682708100721</v>
      </c>
      <c r="O388" s="9"/>
    </row>
    <row r="389" spans="4:15" x14ac:dyDescent="0.2">
      <c r="D389" s="15">
        <f>D388+'Control Panel'!$B$28</f>
        <v>3.8700000000000082E-2</v>
      </c>
      <c r="E389" s="16">
        <f t="shared" si="42"/>
        <v>0</v>
      </c>
      <c r="F389" s="62">
        <f t="shared" si="43"/>
        <v>7.3999999999999996E-2</v>
      </c>
      <c r="G389" s="121">
        <f t="shared" si="44"/>
        <v>101300</v>
      </c>
      <c r="H389" s="62">
        <f t="shared" si="45"/>
        <v>0</v>
      </c>
      <c r="I389" s="62">
        <f t="shared" si="46"/>
        <v>0</v>
      </c>
      <c r="J389" s="62">
        <f t="shared" si="47"/>
        <v>0</v>
      </c>
      <c r="K389" s="62">
        <f t="shared" si="48"/>
        <v>3620.2031304604038</v>
      </c>
      <c r="L389" s="16" cm="1">
        <f t="array" ref="L389">_xlfn.IFS(E389&lt;&gt;0,L388+K389*$B$24,E389=E388,L388,E389=0,L388+K388*$B$24)</f>
        <v>34.915294926846556</v>
      </c>
      <c r="M389" s="17" cm="1">
        <f t="array" ref="M389">_xlfn.IFS(L389&lt;&gt;L388,M388+L389*$B$24+0.5*K389*$B$24^2,L389=L388,M388,E389=0,M388+L389*$B$24+0.5*K389*$B$24^2)</f>
        <v>0.29723491935450519</v>
      </c>
      <c r="N389" s="17" cm="1">
        <f t="array" ref="N389">_xlfn.IFS(E389&lt;&gt;0,M389*COS($B$7),M389=M388,N388,E389=0,M389*COS($B$7))</f>
        <v>0.21017682708100721</v>
      </c>
      <c r="O389" s="9"/>
    </row>
    <row r="390" spans="4:15" x14ac:dyDescent="0.2">
      <c r="D390" s="15">
        <f>D389+'Control Panel'!$B$28</f>
        <v>3.8800000000000084E-2</v>
      </c>
      <c r="E390" s="16">
        <f t="shared" si="42"/>
        <v>0</v>
      </c>
      <c r="F390" s="62">
        <f t="shared" si="43"/>
        <v>7.3999999999999996E-2</v>
      </c>
      <c r="G390" s="121">
        <f t="shared" si="44"/>
        <v>101300</v>
      </c>
      <c r="H390" s="62">
        <f t="shared" si="45"/>
        <v>0</v>
      </c>
      <c r="I390" s="62">
        <f t="shared" si="46"/>
        <v>0</v>
      </c>
      <c r="J390" s="62">
        <f t="shared" si="47"/>
        <v>0</v>
      </c>
      <c r="K390" s="62">
        <f t="shared" si="48"/>
        <v>3620.2031304604038</v>
      </c>
      <c r="L390" s="16" cm="1">
        <f t="array" ref="L390">_xlfn.IFS(E390&lt;&gt;0,L389+K390*$B$24,E390=E389,L389,E390=0,L389+K389*$B$24)</f>
        <v>34.915294926846556</v>
      </c>
      <c r="M390" s="17" cm="1">
        <f t="array" ref="M390">_xlfn.IFS(L390&lt;&gt;L389,M389+L390*$B$24+0.5*K390*$B$24^2,L390=L389,M389,E390=0,M389+L390*$B$24+0.5*K390*$B$24^2)</f>
        <v>0.29723491935450519</v>
      </c>
      <c r="N390" s="17" cm="1">
        <f t="array" ref="N390">_xlfn.IFS(E390&lt;&gt;0,M390*COS($B$7),M390=M389,N389,E390=0,M390*COS($B$7))</f>
        <v>0.21017682708100721</v>
      </c>
      <c r="O390" s="9"/>
    </row>
    <row r="391" spans="4:15" x14ac:dyDescent="0.2">
      <c r="D391" s="15">
        <f>D390+'Control Panel'!$B$28</f>
        <v>3.8900000000000087E-2</v>
      </c>
      <c r="E391" s="16">
        <f t="shared" si="42"/>
        <v>0</v>
      </c>
      <c r="F391" s="62">
        <f t="shared" si="43"/>
        <v>7.3999999999999996E-2</v>
      </c>
      <c r="G391" s="121">
        <f t="shared" si="44"/>
        <v>101300</v>
      </c>
      <c r="H391" s="62">
        <f t="shared" si="45"/>
        <v>0</v>
      </c>
      <c r="I391" s="62">
        <f t="shared" si="46"/>
        <v>0</v>
      </c>
      <c r="J391" s="62">
        <f t="shared" si="47"/>
        <v>0</v>
      </c>
      <c r="K391" s="62">
        <f t="shared" si="48"/>
        <v>3620.2031304604038</v>
      </c>
      <c r="L391" s="16" cm="1">
        <f t="array" ref="L391">_xlfn.IFS(E391&lt;&gt;0,L390+K391*$B$24,E391=E390,L390,E391=0,L390+K390*$B$24)</f>
        <v>34.915294926846556</v>
      </c>
      <c r="M391" s="17" cm="1">
        <f t="array" ref="M391">_xlfn.IFS(L391&lt;&gt;L390,M390+L391*$B$24+0.5*K391*$B$24^2,L391=L390,M390,E391=0,M390+L391*$B$24+0.5*K391*$B$24^2)</f>
        <v>0.29723491935450519</v>
      </c>
      <c r="N391" s="17" cm="1">
        <f t="array" ref="N391">_xlfn.IFS(E391&lt;&gt;0,M391*COS($B$7),M391=M390,N390,E391=0,M391*COS($B$7))</f>
        <v>0.21017682708100721</v>
      </c>
      <c r="O391" s="9"/>
    </row>
    <row r="392" spans="4:15" x14ac:dyDescent="0.2">
      <c r="D392" s="15">
        <f>D391+'Control Panel'!$B$28</f>
        <v>3.900000000000009E-2</v>
      </c>
      <c r="E392" s="16">
        <f t="shared" si="42"/>
        <v>0</v>
      </c>
      <c r="F392" s="62">
        <f t="shared" si="43"/>
        <v>7.3999999999999996E-2</v>
      </c>
      <c r="G392" s="121">
        <f t="shared" si="44"/>
        <v>101300</v>
      </c>
      <c r="H392" s="62">
        <f t="shared" si="45"/>
        <v>0</v>
      </c>
      <c r="I392" s="62">
        <f t="shared" si="46"/>
        <v>0</v>
      </c>
      <c r="J392" s="62">
        <f t="shared" si="47"/>
        <v>0</v>
      </c>
      <c r="K392" s="62">
        <f t="shared" si="48"/>
        <v>3620.2031304604038</v>
      </c>
      <c r="L392" s="16" cm="1">
        <f t="array" ref="L392">_xlfn.IFS(E392&lt;&gt;0,L391+K392*$B$24,E392=E391,L391,E392=0,L391+K391*$B$24)</f>
        <v>34.915294926846556</v>
      </c>
      <c r="M392" s="17" cm="1">
        <f t="array" ref="M392">_xlfn.IFS(L392&lt;&gt;L391,M391+L392*$B$24+0.5*K392*$B$24^2,L392=L391,M391,E392=0,M391+L392*$B$24+0.5*K392*$B$24^2)</f>
        <v>0.29723491935450519</v>
      </c>
      <c r="N392" s="17" cm="1">
        <f t="array" ref="N392">_xlfn.IFS(E392&lt;&gt;0,M392*COS($B$7),M392=M391,N391,E392=0,M392*COS($B$7))</f>
        <v>0.21017682708100721</v>
      </c>
      <c r="O392" s="9"/>
    </row>
    <row r="393" spans="4:15" x14ac:dyDescent="0.2">
      <c r="D393" s="15">
        <f>D392+'Control Panel'!$B$28</f>
        <v>3.9100000000000093E-2</v>
      </c>
      <c r="E393" s="16">
        <f t="shared" si="42"/>
        <v>0</v>
      </c>
      <c r="F393" s="62">
        <f t="shared" si="43"/>
        <v>7.3999999999999996E-2</v>
      </c>
      <c r="G393" s="121">
        <f t="shared" si="44"/>
        <v>101300</v>
      </c>
      <c r="H393" s="62">
        <f t="shared" si="45"/>
        <v>0</v>
      </c>
      <c r="I393" s="62">
        <f t="shared" si="46"/>
        <v>0</v>
      </c>
      <c r="J393" s="62">
        <f t="shared" si="47"/>
        <v>0</v>
      </c>
      <c r="K393" s="62">
        <f t="shared" si="48"/>
        <v>3620.2031304604038</v>
      </c>
      <c r="L393" s="16" cm="1">
        <f t="array" ref="L393">_xlfn.IFS(E393&lt;&gt;0,L392+K393*$B$24,E393=E392,L392,E393=0,L392+K392*$B$24)</f>
        <v>34.915294926846556</v>
      </c>
      <c r="M393" s="17" cm="1">
        <f t="array" ref="M393">_xlfn.IFS(L393&lt;&gt;L392,M392+L393*$B$24+0.5*K393*$B$24^2,L393=L392,M392,E393=0,M392+L393*$B$24+0.5*K393*$B$24^2)</f>
        <v>0.29723491935450519</v>
      </c>
      <c r="N393" s="17" cm="1">
        <f t="array" ref="N393">_xlfn.IFS(E393&lt;&gt;0,M393*COS($B$7),M393=M392,N392,E393=0,M393*COS($B$7))</f>
        <v>0.21017682708100721</v>
      </c>
      <c r="O393" s="9"/>
    </row>
    <row r="394" spans="4:15" x14ac:dyDescent="0.2">
      <c r="D394" s="15">
        <f>D393+'Control Panel'!$B$28</f>
        <v>3.9200000000000096E-2</v>
      </c>
      <c r="E394" s="16">
        <f t="shared" si="42"/>
        <v>0</v>
      </c>
      <c r="F394" s="62">
        <f t="shared" si="43"/>
        <v>7.3999999999999996E-2</v>
      </c>
      <c r="G394" s="121">
        <f t="shared" si="44"/>
        <v>101300</v>
      </c>
      <c r="H394" s="62">
        <f t="shared" si="45"/>
        <v>0</v>
      </c>
      <c r="I394" s="62">
        <f t="shared" si="46"/>
        <v>0</v>
      </c>
      <c r="J394" s="62">
        <f t="shared" si="47"/>
        <v>0</v>
      </c>
      <c r="K394" s="62">
        <f t="shared" si="48"/>
        <v>3620.2031304604038</v>
      </c>
      <c r="L394" s="16" cm="1">
        <f t="array" ref="L394">_xlfn.IFS(E394&lt;&gt;0,L393+K394*$B$24,E394=E393,L393,E394=0,L393+K393*$B$24)</f>
        <v>34.915294926846556</v>
      </c>
      <c r="M394" s="17" cm="1">
        <f t="array" ref="M394">_xlfn.IFS(L394&lt;&gt;L393,M393+L394*$B$24+0.5*K394*$B$24^2,L394=L393,M393,E394=0,M393+L394*$B$24+0.5*K394*$B$24^2)</f>
        <v>0.29723491935450519</v>
      </c>
      <c r="N394" s="17" cm="1">
        <f t="array" ref="N394">_xlfn.IFS(E394&lt;&gt;0,M394*COS($B$7),M394=M393,N393,E394=0,M394*COS($B$7))</f>
        <v>0.21017682708100721</v>
      </c>
      <c r="O394" s="9"/>
    </row>
    <row r="395" spans="4:15" x14ac:dyDescent="0.2">
      <c r="D395" s="15">
        <f>D394+'Control Panel'!$B$28</f>
        <v>3.9300000000000099E-2</v>
      </c>
      <c r="E395" s="16">
        <f t="shared" si="42"/>
        <v>0</v>
      </c>
      <c r="F395" s="62">
        <f t="shared" si="43"/>
        <v>7.3999999999999996E-2</v>
      </c>
      <c r="G395" s="121">
        <f t="shared" si="44"/>
        <v>101300</v>
      </c>
      <c r="H395" s="62">
        <f t="shared" si="45"/>
        <v>0</v>
      </c>
      <c r="I395" s="62">
        <f t="shared" si="46"/>
        <v>0</v>
      </c>
      <c r="J395" s="62">
        <f t="shared" si="47"/>
        <v>0</v>
      </c>
      <c r="K395" s="62">
        <f t="shared" si="48"/>
        <v>3620.2031304604038</v>
      </c>
      <c r="L395" s="16" cm="1">
        <f t="array" ref="L395">_xlfn.IFS(E395&lt;&gt;0,L394+K395*$B$24,E395=E394,L394,E395=0,L394+K394*$B$24)</f>
        <v>34.915294926846556</v>
      </c>
      <c r="M395" s="17" cm="1">
        <f t="array" ref="M395">_xlfn.IFS(L395&lt;&gt;L394,M394+L395*$B$24+0.5*K395*$B$24^2,L395=L394,M394,E395=0,M394+L395*$B$24+0.5*K395*$B$24^2)</f>
        <v>0.29723491935450519</v>
      </c>
      <c r="N395" s="17" cm="1">
        <f t="array" ref="N395">_xlfn.IFS(E395&lt;&gt;0,M395*COS($B$7),M395=M394,N394,E395=0,M395*COS($B$7))</f>
        <v>0.21017682708100721</v>
      </c>
      <c r="O395" s="9"/>
    </row>
    <row r="396" spans="4:15" x14ac:dyDescent="0.2">
      <c r="D396" s="15">
        <f>D395+'Control Panel'!$B$28</f>
        <v>3.9400000000000102E-2</v>
      </c>
      <c r="E396" s="16">
        <f t="shared" si="42"/>
        <v>0</v>
      </c>
      <c r="F396" s="62">
        <f t="shared" si="43"/>
        <v>7.3999999999999996E-2</v>
      </c>
      <c r="G396" s="121">
        <f t="shared" si="44"/>
        <v>101300</v>
      </c>
      <c r="H396" s="62">
        <f t="shared" si="45"/>
        <v>0</v>
      </c>
      <c r="I396" s="62">
        <f t="shared" si="46"/>
        <v>0</v>
      </c>
      <c r="J396" s="62">
        <f t="shared" si="47"/>
        <v>0</v>
      </c>
      <c r="K396" s="62">
        <f t="shared" si="48"/>
        <v>3620.2031304604038</v>
      </c>
      <c r="L396" s="16" cm="1">
        <f t="array" ref="L396">_xlfn.IFS(E396&lt;&gt;0,L395+K396*$B$24,E396=E395,L395,E396=0,L395+K395*$B$24)</f>
        <v>34.915294926846556</v>
      </c>
      <c r="M396" s="17" cm="1">
        <f t="array" ref="M396">_xlfn.IFS(L396&lt;&gt;L395,M395+L396*$B$24+0.5*K396*$B$24^2,L396=L395,M395,E396=0,M395+L396*$B$24+0.5*K396*$B$24^2)</f>
        <v>0.29723491935450519</v>
      </c>
      <c r="N396" s="17" cm="1">
        <f t="array" ref="N396">_xlfn.IFS(E396&lt;&gt;0,M396*COS($B$7),M396=M395,N395,E396=0,M396*COS($B$7))</f>
        <v>0.21017682708100721</v>
      </c>
      <c r="O396" s="9"/>
    </row>
    <row r="397" spans="4:15" x14ac:dyDescent="0.2">
      <c r="D397" s="15">
        <f>D396+'Control Panel'!$B$28</f>
        <v>3.9500000000000104E-2</v>
      </c>
      <c r="E397" s="16">
        <f t="shared" si="42"/>
        <v>0</v>
      </c>
      <c r="F397" s="62">
        <f t="shared" si="43"/>
        <v>7.3999999999999996E-2</v>
      </c>
      <c r="G397" s="121">
        <f t="shared" si="44"/>
        <v>101300</v>
      </c>
      <c r="H397" s="62">
        <f t="shared" si="45"/>
        <v>0</v>
      </c>
      <c r="I397" s="62">
        <f t="shared" si="46"/>
        <v>0</v>
      </c>
      <c r="J397" s="62">
        <f t="shared" si="47"/>
        <v>0</v>
      </c>
      <c r="K397" s="62">
        <f t="shared" si="48"/>
        <v>3620.2031304604038</v>
      </c>
      <c r="L397" s="16" cm="1">
        <f t="array" ref="L397">_xlfn.IFS(E397&lt;&gt;0,L396+K397*$B$24,E397=E396,L396,E397=0,L396+K396*$B$24)</f>
        <v>34.915294926846556</v>
      </c>
      <c r="M397" s="17" cm="1">
        <f t="array" ref="M397">_xlfn.IFS(L397&lt;&gt;L396,M396+L397*$B$24+0.5*K397*$B$24^2,L397=L396,M396,E397=0,M396+L397*$B$24+0.5*K397*$B$24^2)</f>
        <v>0.29723491935450519</v>
      </c>
      <c r="N397" s="17" cm="1">
        <f t="array" ref="N397">_xlfn.IFS(E397&lt;&gt;0,M397*COS($B$7),M397=M396,N396,E397=0,M397*COS($B$7))</f>
        <v>0.21017682708100721</v>
      </c>
      <c r="O397" s="9"/>
    </row>
    <row r="398" spans="4:15" x14ac:dyDescent="0.2">
      <c r="D398" s="15">
        <f>D397+'Control Panel'!$B$28</f>
        <v>3.9600000000000107E-2</v>
      </c>
      <c r="E398" s="16">
        <f t="shared" si="42"/>
        <v>0</v>
      </c>
      <c r="F398" s="62">
        <f t="shared" si="43"/>
        <v>7.3999999999999996E-2</v>
      </c>
      <c r="G398" s="121">
        <f t="shared" si="44"/>
        <v>101300</v>
      </c>
      <c r="H398" s="62">
        <f t="shared" si="45"/>
        <v>0</v>
      </c>
      <c r="I398" s="62">
        <f t="shared" si="46"/>
        <v>0</v>
      </c>
      <c r="J398" s="62">
        <f t="shared" si="47"/>
        <v>0</v>
      </c>
      <c r="K398" s="62">
        <f t="shared" si="48"/>
        <v>3620.2031304604038</v>
      </c>
      <c r="L398" s="16" cm="1">
        <f t="array" ref="L398">_xlfn.IFS(E398&lt;&gt;0,L397+K398*$B$24,E398=E397,L397,E398=0,L397+K397*$B$24)</f>
        <v>34.915294926846556</v>
      </c>
      <c r="M398" s="17" cm="1">
        <f t="array" ref="M398">_xlfn.IFS(L398&lt;&gt;L397,M397+L398*$B$24+0.5*K398*$B$24^2,L398=L397,M397,E398=0,M397+L398*$B$24+0.5*K398*$B$24^2)</f>
        <v>0.29723491935450519</v>
      </c>
      <c r="N398" s="17" cm="1">
        <f t="array" ref="N398">_xlfn.IFS(E398&lt;&gt;0,M398*COS($B$7),M398=M397,N397,E398=0,M398*COS($B$7))</f>
        <v>0.21017682708100721</v>
      </c>
      <c r="O398" s="9"/>
    </row>
    <row r="399" spans="4:15" x14ac:dyDescent="0.2">
      <c r="D399" s="15">
        <f>D398+'Control Panel'!$B$28</f>
        <v>3.970000000000011E-2</v>
      </c>
      <c r="E399" s="16">
        <f t="shared" si="42"/>
        <v>0</v>
      </c>
      <c r="F399" s="62">
        <f t="shared" si="43"/>
        <v>7.3999999999999996E-2</v>
      </c>
      <c r="G399" s="121">
        <f t="shared" si="44"/>
        <v>101300</v>
      </c>
      <c r="H399" s="62">
        <f t="shared" si="45"/>
        <v>0</v>
      </c>
      <c r="I399" s="62">
        <f t="shared" si="46"/>
        <v>0</v>
      </c>
      <c r="J399" s="62">
        <f t="shared" si="47"/>
        <v>0</v>
      </c>
      <c r="K399" s="62">
        <f t="shared" si="48"/>
        <v>3620.2031304604038</v>
      </c>
      <c r="L399" s="16" cm="1">
        <f t="array" ref="L399">_xlfn.IFS(E399&lt;&gt;0,L398+K399*$B$24,E399=E398,L398,E399=0,L398+K398*$B$24)</f>
        <v>34.915294926846556</v>
      </c>
      <c r="M399" s="17" cm="1">
        <f t="array" ref="M399">_xlfn.IFS(L399&lt;&gt;L398,M398+L399*$B$24+0.5*K399*$B$24^2,L399=L398,M398,E399=0,M398+L399*$B$24+0.5*K399*$B$24^2)</f>
        <v>0.29723491935450519</v>
      </c>
      <c r="N399" s="17" cm="1">
        <f t="array" ref="N399">_xlfn.IFS(E399&lt;&gt;0,M399*COS($B$7),M399=M398,N398,E399=0,M399*COS($B$7))</f>
        <v>0.21017682708100721</v>
      </c>
      <c r="O399" s="9"/>
    </row>
    <row r="400" spans="4:15" x14ac:dyDescent="0.2">
      <c r="D400" s="15">
        <f>D399+'Control Panel'!$B$28</f>
        <v>3.9800000000000113E-2</v>
      </c>
      <c r="E400" s="16">
        <f t="shared" si="42"/>
        <v>0</v>
      </c>
      <c r="F400" s="62">
        <f t="shared" si="43"/>
        <v>7.3999999999999996E-2</v>
      </c>
      <c r="G400" s="121">
        <f t="shared" si="44"/>
        <v>101300</v>
      </c>
      <c r="H400" s="62">
        <f t="shared" si="45"/>
        <v>0</v>
      </c>
      <c r="I400" s="62">
        <f t="shared" si="46"/>
        <v>0</v>
      </c>
      <c r="J400" s="62">
        <f t="shared" si="47"/>
        <v>0</v>
      </c>
      <c r="K400" s="62">
        <f t="shared" si="48"/>
        <v>3620.2031304604038</v>
      </c>
      <c r="L400" s="16" cm="1">
        <f t="array" ref="L400">_xlfn.IFS(E400&lt;&gt;0,L399+K400*$B$24,E400=E399,L399,E400=0,L399+K399*$B$24)</f>
        <v>34.915294926846556</v>
      </c>
      <c r="M400" s="17" cm="1">
        <f t="array" ref="M400">_xlfn.IFS(L400&lt;&gt;L399,M399+L400*$B$24+0.5*K400*$B$24^2,L400=L399,M399,E400=0,M399+L400*$B$24+0.5*K400*$B$24^2)</f>
        <v>0.29723491935450519</v>
      </c>
      <c r="N400" s="17" cm="1">
        <f t="array" ref="N400">_xlfn.IFS(E400&lt;&gt;0,M400*COS($B$7),M400=M399,N399,E400=0,M400*COS($B$7))</f>
        <v>0.21017682708100721</v>
      </c>
      <c r="O400" s="9"/>
    </row>
    <row r="401" spans="4:15" x14ac:dyDescent="0.2">
      <c r="D401" s="15">
        <f>D400+'Control Panel'!$B$28</f>
        <v>3.9900000000000116E-2</v>
      </c>
      <c r="E401" s="16">
        <f t="shared" si="42"/>
        <v>0</v>
      </c>
      <c r="F401" s="62">
        <f t="shared" si="43"/>
        <v>7.3999999999999996E-2</v>
      </c>
      <c r="G401" s="121">
        <f t="shared" si="44"/>
        <v>101300</v>
      </c>
      <c r="H401" s="62">
        <f t="shared" si="45"/>
        <v>0</v>
      </c>
      <c r="I401" s="62">
        <f t="shared" si="46"/>
        <v>0</v>
      </c>
      <c r="J401" s="62">
        <f t="shared" si="47"/>
        <v>0</v>
      </c>
      <c r="K401" s="62">
        <f t="shared" si="48"/>
        <v>3620.2031304604038</v>
      </c>
      <c r="L401" s="16" cm="1">
        <f t="array" ref="L401">_xlfn.IFS(E401&lt;&gt;0,L400+K401*$B$24,E401=E400,L400,E401=0,L400+K400*$B$24)</f>
        <v>34.915294926846556</v>
      </c>
      <c r="M401" s="17" cm="1">
        <f t="array" ref="M401">_xlfn.IFS(L401&lt;&gt;L400,M400+L401*$B$24+0.5*K401*$B$24^2,L401=L400,M400,E401=0,M400+L401*$B$24+0.5*K401*$B$24^2)</f>
        <v>0.29723491935450519</v>
      </c>
      <c r="N401" s="17" cm="1">
        <f t="array" ref="N401">_xlfn.IFS(E401&lt;&gt;0,M401*COS($B$7),M401=M400,N400,E401=0,M401*COS($B$7))</f>
        <v>0.21017682708100721</v>
      </c>
      <c r="O401" s="9"/>
    </row>
    <row r="402" spans="4:15" x14ac:dyDescent="0.2">
      <c r="D402" s="15">
        <f>D401+'Control Panel'!$B$28</f>
        <v>4.0000000000000119E-2</v>
      </c>
      <c r="E402" s="16">
        <f t="shared" si="42"/>
        <v>0</v>
      </c>
      <c r="F402" s="62">
        <f t="shared" si="43"/>
        <v>7.3999999999999996E-2</v>
      </c>
      <c r="G402" s="121">
        <f t="shared" si="44"/>
        <v>101300</v>
      </c>
      <c r="H402" s="62">
        <f t="shared" si="45"/>
        <v>0</v>
      </c>
      <c r="I402" s="62">
        <f t="shared" si="46"/>
        <v>0</v>
      </c>
      <c r="J402" s="62">
        <f t="shared" si="47"/>
        <v>0</v>
      </c>
      <c r="K402" s="62">
        <f t="shared" si="48"/>
        <v>3620.2031304604038</v>
      </c>
      <c r="L402" s="16" cm="1">
        <f t="array" ref="L402">_xlfn.IFS(E402&lt;&gt;0,L401+K402*$B$24,E402=E401,L401,E402=0,L401+K401*$B$24)</f>
        <v>34.915294926846556</v>
      </c>
      <c r="M402" s="17" cm="1">
        <f t="array" ref="M402">_xlfn.IFS(L402&lt;&gt;L401,M401+L402*$B$24+0.5*K402*$B$24^2,L402=L401,M401,E402=0,M401+L402*$B$24+0.5*K402*$B$24^2)</f>
        <v>0.29723491935450519</v>
      </c>
      <c r="N402" s="17" cm="1">
        <f t="array" ref="N402">_xlfn.IFS(E402&lt;&gt;0,M402*COS($B$7),M402=M401,N401,E402=0,M402*COS($B$7))</f>
        <v>0.21017682708100721</v>
      </c>
      <c r="O402" s="9"/>
    </row>
    <row r="403" spans="4:15" x14ac:dyDescent="0.2">
      <c r="D403" s="15">
        <f>D402+'Control Panel'!$B$28</f>
        <v>4.0100000000000122E-2</v>
      </c>
      <c r="E403" s="16">
        <f t="shared" si="42"/>
        <v>0</v>
      </c>
      <c r="F403" s="62">
        <f t="shared" si="43"/>
        <v>7.3999999999999996E-2</v>
      </c>
      <c r="G403" s="121">
        <f t="shared" si="44"/>
        <v>101300</v>
      </c>
      <c r="H403" s="62">
        <f t="shared" si="45"/>
        <v>0</v>
      </c>
      <c r="I403" s="62">
        <f t="shared" si="46"/>
        <v>0</v>
      </c>
      <c r="J403" s="62">
        <f t="shared" si="47"/>
        <v>0</v>
      </c>
      <c r="K403" s="62">
        <f t="shared" si="48"/>
        <v>3620.2031304604038</v>
      </c>
      <c r="L403" s="16" cm="1">
        <f t="array" ref="L403">_xlfn.IFS(E403&lt;&gt;0,L402+K403*$B$24,E403=E402,L402,E403=0,L402+K402*$B$24)</f>
        <v>34.915294926846556</v>
      </c>
      <c r="M403" s="17" cm="1">
        <f t="array" ref="M403">_xlfn.IFS(L403&lt;&gt;L402,M402+L403*$B$24+0.5*K403*$B$24^2,L403=L402,M402,E403=0,M402+L403*$B$24+0.5*K403*$B$24^2)</f>
        <v>0.29723491935450519</v>
      </c>
      <c r="N403" s="17" cm="1">
        <f t="array" ref="N403">_xlfn.IFS(E403&lt;&gt;0,M403*COS($B$7),M403=M402,N402,E403=0,M403*COS($B$7))</f>
        <v>0.21017682708100721</v>
      </c>
      <c r="O403" s="9"/>
    </row>
    <row r="404" spans="4:15" x14ac:dyDescent="0.2">
      <c r="D404" s="15">
        <f>D403+'Control Panel'!$B$28</f>
        <v>4.0200000000000125E-2</v>
      </c>
      <c r="E404" s="16">
        <f t="shared" si="42"/>
        <v>0</v>
      </c>
      <c r="F404" s="62">
        <f t="shared" si="43"/>
        <v>7.3999999999999996E-2</v>
      </c>
      <c r="G404" s="121">
        <f t="shared" si="44"/>
        <v>101300</v>
      </c>
      <c r="H404" s="62">
        <f t="shared" si="45"/>
        <v>0</v>
      </c>
      <c r="I404" s="62">
        <f t="shared" si="46"/>
        <v>0</v>
      </c>
      <c r="J404" s="62">
        <f t="shared" si="47"/>
        <v>0</v>
      </c>
      <c r="K404" s="62">
        <f t="shared" si="48"/>
        <v>3620.2031304604038</v>
      </c>
      <c r="L404" s="16" cm="1">
        <f t="array" ref="L404">_xlfn.IFS(E404&lt;&gt;0,L403+K404*$B$24,E404=E403,L403,E404=0,L403+K403*$B$24)</f>
        <v>34.915294926846556</v>
      </c>
      <c r="M404" s="17" cm="1">
        <f t="array" ref="M404">_xlfn.IFS(L404&lt;&gt;L403,M403+L404*$B$24+0.5*K404*$B$24^2,L404=L403,M403,E404=0,M403+L404*$B$24+0.5*K404*$B$24^2)</f>
        <v>0.29723491935450519</v>
      </c>
      <c r="N404" s="17" cm="1">
        <f t="array" ref="N404">_xlfn.IFS(E404&lt;&gt;0,M404*COS($B$7),M404=M403,N403,E404=0,M404*COS($B$7))</f>
        <v>0.21017682708100721</v>
      </c>
      <c r="O404" s="9"/>
    </row>
    <row r="405" spans="4:15" x14ac:dyDescent="0.2">
      <c r="D405" s="15">
        <f>D404+'Control Panel'!$B$28</f>
        <v>4.0300000000000127E-2</v>
      </c>
      <c r="E405" s="16">
        <f t="shared" si="42"/>
        <v>0</v>
      </c>
      <c r="F405" s="62">
        <f t="shared" si="43"/>
        <v>7.3999999999999996E-2</v>
      </c>
      <c r="G405" s="121">
        <f t="shared" si="44"/>
        <v>101300</v>
      </c>
      <c r="H405" s="62">
        <f t="shared" si="45"/>
        <v>0</v>
      </c>
      <c r="I405" s="62">
        <f t="shared" si="46"/>
        <v>0</v>
      </c>
      <c r="J405" s="62">
        <f t="shared" si="47"/>
        <v>0</v>
      </c>
      <c r="K405" s="62">
        <f t="shared" si="48"/>
        <v>3620.2031304604038</v>
      </c>
      <c r="L405" s="16" cm="1">
        <f t="array" ref="L405">_xlfn.IFS(E405&lt;&gt;0,L404+K405*$B$24,E405=E404,L404,E405=0,L404+K404*$B$24)</f>
        <v>34.915294926846556</v>
      </c>
      <c r="M405" s="17" cm="1">
        <f t="array" ref="M405">_xlfn.IFS(L405&lt;&gt;L404,M404+L405*$B$24+0.5*K405*$B$24^2,L405=L404,M404,E405=0,M404+L405*$B$24+0.5*K405*$B$24^2)</f>
        <v>0.29723491935450519</v>
      </c>
      <c r="N405" s="17" cm="1">
        <f t="array" ref="N405">_xlfn.IFS(E405&lt;&gt;0,M405*COS($B$7),M405=M404,N404,E405=0,M405*COS($B$7))</f>
        <v>0.21017682708100721</v>
      </c>
      <c r="O405" s="9"/>
    </row>
    <row r="406" spans="4:15" x14ac:dyDescent="0.2">
      <c r="D406" s="15">
        <f>D405+'Control Panel'!$B$28</f>
        <v>4.040000000000013E-2</v>
      </c>
      <c r="E406" s="16">
        <f t="shared" si="42"/>
        <v>0</v>
      </c>
      <c r="F406" s="62">
        <f t="shared" si="43"/>
        <v>7.3999999999999996E-2</v>
      </c>
      <c r="G406" s="121">
        <f t="shared" si="44"/>
        <v>101300</v>
      </c>
      <c r="H406" s="62">
        <f t="shared" si="45"/>
        <v>0</v>
      </c>
      <c r="I406" s="62">
        <f t="shared" si="46"/>
        <v>0</v>
      </c>
      <c r="J406" s="62">
        <f t="shared" si="47"/>
        <v>0</v>
      </c>
      <c r="K406" s="62">
        <f t="shared" si="48"/>
        <v>3620.2031304604038</v>
      </c>
      <c r="L406" s="16" cm="1">
        <f t="array" ref="L406">_xlfn.IFS(E406&lt;&gt;0,L405+K406*$B$24,E406=E405,L405,E406=0,L405+K405*$B$24)</f>
        <v>34.915294926846556</v>
      </c>
      <c r="M406" s="17" cm="1">
        <f t="array" ref="M406">_xlfn.IFS(L406&lt;&gt;L405,M405+L406*$B$24+0.5*K406*$B$24^2,L406=L405,M405,E406=0,M405+L406*$B$24+0.5*K406*$B$24^2)</f>
        <v>0.29723491935450519</v>
      </c>
      <c r="N406" s="17" cm="1">
        <f t="array" ref="N406">_xlfn.IFS(E406&lt;&gt;0,M406*COS($B$7),M406=M405,N405,E406=0,M406*COS($B$7))</f>
        <v>0.21017682708100721</v>
      </c>
      <c r="O406" s="9"/>
    </row>
    <row r="407" spans="4:15" x14ac:dyDescent="0.2">
      <c r="D407" s="15">
        <f>D406+'Control Panel'!$B$28</f>
        <v>4.0500000000000133E-2</v>
      </c>
      <c r="E407" s="16">
        <f t="shared" si="42"/>
        <v>0</v>
      </c>
      <c r="F407" s="62">
        <f t="shared" si="43"/>
        <v>7.3999999999999996E-2</v>
      </c>
      <c r="G407" s="121">
        <f t="shared" si="44"/>
        <v>101300</v>
      </c>
      <c r="H407" s="62">
        <f t="shared" si="45"/>
        <v>0</v>
      </c>
      <c r="I407" s="62">
        <f t="shared" si="46"/>
        <v>0</v>
      </c>
      <c r="J407" s="62">
        <f t="shared" si="47"/>
        <v>0</v>
      </c>
      <c r="K407" s="62">
        <f t="shared" si="48"/>
        <v>3620.2031304604038</v>
      </c>
      <c r="L407" s="16" cm="1">
        <f t="array" ref="L407">_xlfn.IFS(E407&lt;&gt;0,L406+K407*$B$24,E407=E406,L406,E407=0,L406+K406*$B$24)</f>
        <v>34.915294926846556</v>
      </c>
      <c r="M407" s="17" cm="1">
        <f t="array" ref="M407">_xlfn.IFS(L407&lt;&gt;L406,M406+L407*$B$24+0.5*K407*$B$24^2,L407=L406,M406,E407=0,M406+L407*$B$24+0.5*K407*$B$24^2)</f>
        <v>0.29723491935450519</v>
      </c>
      <c r="N407" s="17" cm="1">
        <f t="array" ref="N407">_xlfn.IFS(E407&lt;&gt;0,M407*COS($B$7),M407=M406,N406,E407=0,M407*COS($B$7))</f>
        <v>0.21017682708100721</v>
      </c>
      <c r="O407" s="9"/>
    </row>
    <row r="408" spans="4:15" x14ac:dyDescent="0.2">
      <c r="D408" s="15">
        <f>D407+'Control Panel'!$B$28</f>
        <v>4.0600000000000136E-2</v>
      </c>
      <c r="E408" s="16">
        <f t="shared" si="42"/>
        <v>0</v>
      </c>
      <c r="F408" s="62">
        <f t="shared" si="43"/>
        <v>7.3999999999999996E-2</v>
      </c>
      <c r="G408" s="121">
        <f t="shared" si="44"/>
        <v>101300</v>
      </c>
      <c r="H408" s="62">
        <f t="shared" si="45"/>
        <v>0</v>
      </c>
      <c r="I408" s="62">
        <f t="shared" si="46"/>
        <v>0</v>
      </c>
      <c r="J408" s="62">
        <f t="shared" si="47"/>
        <v>0</v>
      </c>
      <c r="K408" s="62">
        <f t="shared" si="48"/>
        <v>3620.2031304604038</v>
      </c>
      <c r="L408" s="16" cm="1">
        <f t="array" ref="L408">_xlfn.IFS(E408&lt;&gt;0,L407+K408*$B$24,E408=E407,L407,E408=0,L407+K407*$B$24)</f>
        <v>34.915294926846556</v>
      </c>
      <c r="M408" s="17" cm="1">
        <f t="array" ref="M408">_xlfn.IFS(L408&lt;&gt;L407,M407+L408*$B$24+0.5*K408*$B$24^2,L408=L407,M407,E408=0,M407+L408*$B$24+0.5*K408*$B$24^2)</f>
        <v>0.29723491935450519</v>
      </c>
      <c r="N408" s="17" cm="1">
        <f t="array" ref="N408">_xlfn.IFS(E408&lt;&gt;0,M408*COS($B$7),M408=M407,N407,E408=0,M408*COS($B$7))</f>
        <v>0.21017682708100721</v>
      </c>
      <c r="O408" s="9"/>
    </row>
    <row r="409" spans="4:15" x14ac:dyDescent="0.2">
      <c r="D409" s="15">
        <f>D408+'Control Panel'!$B$28</f>
        <v>4.0700000000000139E-2</v>
      </c>
      <c r="E409" s="16">
        <f t="shared" si="42"/>
        <v>0</v>
      </c>
      <c r="F409" s="62">
        <f t="shared" si="43"/>
        <v>7.3999999999999996E-2</v>
      </c>
      <c r="G409" s="121">
        <f t="shared" si="44"/>
        <v>101300</v>
      </c>
      <c r="H409" s="62">
        <f t="shared" si="45"/>
        <v>0</v>
      </c>
      <c r="I409" s="62">
        <f t="shared" si="46"/>
        <v>0</v>
      </c>
      <c r="J409" s="62">
        <f t="shared" si="47"/>
        <v>0</v>
      </c>
      <c r="K409" s="62">
        <f t="shared" si="48"/>
        <v>3620.2031304604038</v>
      </c>
      <c r="L409" s="16" cm="1">
        <f t="array" ref="L409">_xlfn.IFS(E409&lt;&gt;0,L408+K409*$B$24,E409=E408,L408,E409=0,L408+K408*$B$24)</f>
        <v>34.915294926846556</v>
      </c>
      <c r="M409" s="17" cm="1">
        <f t="array" ref="M409">_xlfn.IFS(L409&lt;&gt;L408,M408+L409*$B$24+0.5*K409*$B$24^2,L409=L408,M408,E409=0,M408+L409*$B$24+0.5*K409*$B$24^2)</f>
        <v>0.29723491935450519</v>
      </c>
      <c r="N409" s="17" cm="1">
        <f t="array" ref="N409">_xlfn.IFS(E409&lt;&gt;0,M409*COS($B$7),M409=M408,N408,E409=0,M409*COS($B$7))</f>
        <v>0.21017682708100721</v>
      </c>
      <c r="O409" s="9"/>
    </row>
    <row r="410" spans="4:15" x14ac:dyDescent="0.2">
      <c r="D410" s="15">
        <f>D409+'Control Panel'!$B$28</f>
        <v>4.0800000000000142E-2</v>
      </c>
      <c r="E410" s="16">
        <f t="shared" si="42"/>
        <v>0</v>
      </c>
      <c r="F410" s="62">
        <f t="shared" si="43"/>
        <v>7.3999999999999996E-2</v>
      </c>
      <c r="G410" s="121">
        <f t="shared" si="44"/>
        <v>101300</v>
      </c>
      <c r="H410" s="62">
        <f t="shared" si="45"/>
        <v>0</v>
      </c>
      <c r="I410" s="62">
        <f t="shared" si="46"/>
        <v>0</v>
      </c>
      <c r="J410" s="62">
        <f t="shared" si="47"/>
        <v>0</v>
      </c>
      <c r="K410" s="62">
        <f t="shared" si="48"/>
        <v>3620.2031304604038</v>
      </c>
      <c r="L410" s="16" cm="1">
        <f t="array" ref="L410">_xlfn.IFS(E410&lt;&gt;0,L409+K410*$B$24,E410=E409,L409,E410=0,L409+K409*$B$24)</f>
        <v>34.915294926846556</v>
      </c>
      <c r="M410" s="17" cm="1">
        <f t="array" ref="M410">_xlfn.IFS(L410&lt;&gt;L409,M409+L410*$B$24+0.5*K410*$B$24^2,L410=L409,M409,E410=0,M409+L410*$B$24+0.5*K410*$B$24^2)</f>
        <v>0.29723491935450519</v>
      </c>
      <c r="N410" s="17" cm="1">
        <f t="array" ref="N410">_xlfn.IFS(E410&lt;&gt;0,M410*COS($B$7),M410=M409,N409,E410=0,M410*COS($B$7))</f>
        <v>0.21017682708100721</v>
      </c>
      <c r="O410" s="9"/>
    </row>
    <row r="411" spans="4:15" x14ac:dyDescent="0.2">
      <c r="D411" s="15">
        <f>D410+'Control Panel'!$B$28</f>
        <v>4.0900000000000145E-2</v>
      </c>
      <c r="E411" s="16">
        <f t="shared" si="42"/>
        <v>0</v>
      </c>
      <c r="F411" s="62">
        <f t="shared" si="43"/>
        <v>7.3999999999999996E-2</v>
      </c>
      <c r="G411" s="121">
        <f t="shared" si="44"/>
        <v>101300</v>
      </c>
      <c r="H411" s="62">
        <f t="shared" si="45"/>
        <v>0</v>
      </c>
      <c r="I411" s="62">
        <f t="shared" si="46"/>
        <v>0</v>
      </c>
      <c r="J411" s="62">
        <f t="shared" si="47"/>
        <v>0</v>
      </c>
      <c r="K411" s="62">
        <f t="shared" si="48"/>
        <v>3620.2031304604038</v>
      </c>
      <c r="L411" s="16" cm="1">
        <f t="array" ref="L411">_xlfn.IFS(E411&lt;&gt;0,L410+K411*$B$24,E411=E410,L410,E411=0,L410+K410*$B$24)</f>
        <v>34.915294926846556</v>
      </c>
      <c r="M411" s="17" cm="1">
        <f t="array" ref="M411">_xlfn.IFS(L411&lt;&gt;L410,M410+L411*$B$24+0.5*K411*$B$24^2,L411=L410,M410,E411=0,M410+L411*$B$24+0.5*K411*$B$24^2)</f>
        <v>0.29723491935450519</v>
      </c>
      <c r="N411" s="17" cm="1">
        <f t="array" ref="N411">_xlfn.IFS(E411&lt;&gt;0,M411*COS($B$7),M411=M410,N410,E411=0,M411*COS($B$7))</f>
        <v>0.21017682708100721</v>
      </c>
      <c r="O411" s="9"/>
    </row>
    <row r="412" spans="4:15" x14ac:dyDescent="0.2">
      <c r="D412" s="15">
        <f>D411+'Control Panel'!$B$28</f>
        <v>4.1000000000000147E-2</v>
      </c>
      <c r="E412" s="16">
        <f t="shared" si="42"/>
        <v>0</v>
      </c>
      <c r="F412" s="62">
        <f t="shared" si="43"/>
        <v>7.3999999999999996E-2</v>
      </c>
      <c r="G412" s="121">
        <f t="shared" si="44"/>
        <v>101300</v>
      </c>
      <c r="H412" s="62">
        <f t="shared" si="45"/>
        <v>0</v>
      </c>
      <c r="I412" s="62">
        <f t="shared" si="46"/>
        <v>0</v>
      </c>
      <c r="J412" s="62">
        <f t="shared" si="47"/>
        <v>0</v>
      </c>
      <c r="K412" s="62">
        <f t="shared" si="48"/>
        <v>3620.2031304604038</v>
      </c>
      <c r="L412" s="16" cm="1">
        <f t="array" ref="L412">_xlfn.IFS(E412&lt;&gt;0,L411+K412*$B$24,E412=E411,L411,E412=0,L411+K411*$B$24)</f>
        <v>34.915294926846556</v>
      </c>
      <c r="M412" s="17" cm="1">
        <f t="array" ref="M412">_xlfn.IFS(L412&lt;&gt;L411,M411+L412*$B$24+0.5*K412*$B$24^2,L412=L411,M411,E412=0,M411+L412*$B$24+0.5*K412*$B$24^2)</f>
        <v>0.29723491935450519</v>
      </c>
      <c r="N412" s="17" cm="1">
        <f t="array" ref="N412">_xlfn.IFS(E412&lt;&gt;0,M412*COS($B$7),M412=M411,N411,E412=0,M412*COS($B$7))</f>
        <v>0.21017682708100721</v>
      </c>
      <c r="O412" s="9"/>
    </row>
    <row r="413" spans="4:15" x14ac:dyDescent="0.2">
      <c r="D413" s="15">
        <f>D412+'Control Panel'!$B$28</f>
        <v>4.110000000000015E-2</v>
      </c>
      <c r="E413" s="16">
        <f t="shared" si="42"/>
        <v>0</v>
      </c>
      <c r="F413" s="62">
        <f t="shared" si="43"/>
        <v>7.3999999999999996E-2</v>
      </c>
      <c r="G413" s="121">
        <f t="shared" si="44"/>
        <v>101300</v>
      </c>
      <c r="H413" s="62">
        <f t="shared" si="45"/>
        <v>0</v>
      </c>
      <c r="I413" s="62">
        <f t="shared" si="46"/>
        <v>0</v>
      </c>
      <c r="J413" s="62">
        <f t="shared" si="47"/>
        <v>0</v>
      </c>
      <c r="K413" s="62">
        <f t="shared" si="48"/>
        <v>3620.2031304604038</v>
      </c>
      <c r="L413" s="16" cm="1">
        <f t="array" ref="L413">_xlfn.IFS(E413&lt;&gt;0,L412+K413*$B$24,E413=E412,L412,E413=0,L412+K412*$B$24)</f>
        <v>34.915294926846556</v>
      </c>
      <c r="M413" s="17" cm="1">
        <f t="array" ref="M413">_xlfn.IFS(L413&lt;&gt;L412,M412+L413*$B$24+0.5*K413*$B$24^2,L413=L412,M412,E413=0,M412+L413*$B$24+0.5*K413*$B$24^2)</f>
        <v>0.29723491935450519</v>
      </c>
      <c r="N413" s="17" cm="1">
        <f t="array" ref="N413">_xlfn.IFS(E413&lt;&gt;0,M413*COS($B$7),M413=M412,N412,E413=0,M413*COS($B$7))</f>
        <v>0.21017682708100721</v>
      </c>
      <c r="O413" s="9"/>
    </row>
    <row r="414" spans="4:15" x14ac:dyDescent="0.2">
      <c r="D414" s="15">
        <f>D413+'Control Panel'!$B$28</f>
        <v>4.1200000000000153E-2</v>
      </c>
      <c r="E414" s="16">
        <f t="shared" si="42"/>
        <v>0</v>
      </c>
      <c r="F414" s="62">
        <f t="shared" si="43"/>
        <v>7.3999999999999996E-2</v>
      </c>
      <c r="G414" s="121">
        <f t="shared" si="44"/>
        <v>101300</v>
      </c>
      <c r="H414" s="62">
        <f t="shared" si="45"/>
        <v>0</v>
      </c>
      <c r="I414" s="62">
        <f t="shared" si="46"/>
        <v>0</v>
      </c>
      <c r="J414" s="62">
        <f t="shared" si="47"/>
        <v>0</v>
      </c>
      <c r="K414" s="62">
        <f t="shared" si="48"/>
        <v>3620.2031304604038</v>
      </c>
      <c r="L414" s="16" cm="1">
        <f t="array" ref="L414">_xlfn.IFS(E414&lt;&gt;0,L413+K414*$B$24,E414=E413,L413,E414=0,L413+K413*$B$24)</f>
        <v>34.915294926846556</v>
      </c>
      <c r="M414" s="17" cm="1">
        <f t="array" ref="M414">_xlfn.IFS(L414&lt;&gt;L413,M413+L414*$B$24+0.5*K414*$B$24^2,L414=L413,M413,E414=0,M413+L414*$B$24+0.5*K414*$B$24^2)</f>
        <v>0.29723491935450519</v>
      </c>
      <c r="N414" s="17" cm="1">
        <f t="array" ref="N414">_xlfn.IFS(E414&lt;&gt;0,M414*COS($B$7),M414=M413,N413,E414=0,M414*COS($B$7))</f>
        <v>0.21017682708100721</v>
      </c>
      <c r="O414" s="9"/>
    </row>
    <row r="415" spans="4:15" x14ac:dyDescent="0.2">
      <c r="D415" s="15">
        <f>D414+'Control Panel'!$B$28</f>
        <v>4.1300000000000156E-2</v>
      </c>
      <c r="E415" s="16">
        <f t="shared" si="42"/>
        <v>0</v>
      </c>
      <c r="F415" s="62">
        <f t="shared" si="43"/>
        <v>7.3999999999999996E-2</v>
      </c>
      <c r="G415" s="121">
        <f t="shared" si="44"/>
        <v>101300</v>
      </c>
      <c r="H415" s="62">
        <f t="shared" si="45"/>
        <v>0</v>
      </c>
      <c r="I415" s="62">
        <f t="shared" si="46"/>
        <v>0</v>
      </c>
      <c r="J415" s="62">
        <f t="shared" si="47"/>
        <v>0</v>
      </c>
      <c r="K415" s="62">
        <f t="shared" si="48"/>
        <v>3620.2031304604038</v>
      </c>
      <c r="L415" s="16" cm="1">
        <f t="array" ref="L415">_xlfn.IFS(E415&lt;&gt;0,L414+K415*$B$24,E415=E414,L414,E415=0,L414+K414*$B$24)</f>
        <v>34.915294926846556</v>
      </c>
      <c r="M415" s="17" cm="1">
        <f t="array" ref="M415">_xlfn.IFS(L415&lt;&gt;L414,M414+L415*$B$24+0.5*K415*$B$24^2,L415=L414,M414,E415=0,M414+L415*$B$24+0.5*K415*$B$24^2)</f>
        <v>0.29723491935450519</v>
      </c>
      <c r="N415" s="17" cm="1">
        <f t="array" ref="N415">_xlfn.IFS(E415&lt;&gt;0,M415*COS($B$7),M415=M414,N414,E415=0,M415*COS($B$7))</f>
        <v>0.21017682708100721</v>
      </c>
      <c r="O415" s="9"/>
    </row>
    <row r="416" spans="4:15" x14ac:dyDescent="0.2">
      <c r="D416" s="15">
        <f>D415+'Control Panel'!$B$28</f>
        <v>4.1400000000000159E-2</v>
      </c>
      <c r="E416" s="16">
        <f t="shared" si="42"/>
        <v>0</v>
      </c>
      <c r="F416" s="62">
        <f t="shared" si="43"/>
        <v>7.3999999999999996E-2</v>
      </c>
      <c r="G416" s="121">
        <f t="shared" si="44"/>
        <v>101300</v>
      </c>
      <c r="H416" s="62">
        <f t="shared" si="45"/>
        <v>0</v>
      </c>
      <c r="I416" s="62">
        <f t="shared" si="46"/>
        <v>0</v>
      </c>
      <c r="J416" s="62">
        <f t="shared" si="47"/>
        <v>0</v>
      </c>
      <c r="K416" s="62">
        <f t="shared" si="48"/>
        <v>3620.2031304604038</v>
      </c>
      <c r="L416" s="16" cm="1">
        <f t="array" ref="L416">_xlfn.IFS(E416&lt;&gt;0,L415+K416*$B$24,E416=E415,L415,E416=0,L415+K415*$B$24)</f>
        <v>34.915294926846556</v>
      </c>
      <c r="M416" s="17" cm="1">
        <f t="array" ref="M416">_xlfn.IFS(L416&lt;&gt;L415,M415+L416*$B$24+0.5*K416*$B$24^2,L416=L415,M415,E416=0,M415+L416*$B$24+0.5*K416*$B$24^2)</f>
        <v>0.29723491935450519</v>
      </c>
      <c r="N416" s="17" cm="1">
        <f t="array" ref="N416">_xlfn.IFS(E416&lt;&gt;0,M416*COS($B$7),M416=M415,N415,E416=0,M416*COS($B$7))</f>
        <v>0.21017682708100721</v>
      </c>
      <c r="O416" s="9"/>
    </row>
    <row r="417" spans="4:15" x14ac:dyDescent="0.2">
      <c r="D417" s="15">
        <f>D416+'Control Panel'!$B$28</f>
        <v>4.1500000000000162E-2</v>
      </c>
      <c r="E417" s="16">
        <f t="shared" si="42"/>
        <v>0</v>
      </c>
      <c r="F417" s="62">
        <f t="shared" si="43"/>
        <v>7.3999999999999996E-2</v>
      </c>
      <c r="G417" s="121">
        <f t="shared" si="44"/>
        <v>101300</v>
      </c>
      <c r="H417" s="62">
        <f t="shared" si="45"/>
        <v>0</v>
      </c>
      <c r="I417" s="62">
        <f t="shared" si="46"/>
        <v>0</v>
      </c>
      <c r="J417" s="62">
        <f t="shared" si="47"/>
        <v>0</v>
      </c>
      <c r="K417" s="62">
        <f t="shared" si="48"/>
        <v>3620.2031304604038</v>
      </c>
      <c r="L417" s="16" cm="1">
        <f t="array" ref="L417">_xlfn.IFS(E417&lt;&gt;0,L416+K417*$B$24,E417=E416,L416,E417=0,L416+K416*$B$24)</f>
        <v>34.915294926846556</v>
      </c>
      <c r="M417" s="17" cm="1">
        <f t="array" ref="M417">_xlfn.IFS(L417&lt;&gt;L416,M416+L417*$B$24+0.5*K417*$B$24^2,L417=L416,M416,E417=0,M416+L417*$B$24+0.5*K417*$B$24^2)</f>
        <v>0.29723491935450519</v>
      </c>
      <c r="N417" s="17" cm="1">
        <f t="array" ref="N417">_xlfn.IFS(E417&lt;&gt;0,M417*COS($B$7),M417=M416,N416,E417=0,M417*COS($B$7))</f>
        <v>0.21017682708100721</v>
      </c>
      <c r="O417" s="9"/>
    </row>
    <row r="418" spans="4:15" x14ac:dyDescent="0.2">
      <c r="D418" s="15">
        <f>D417+'Control Panel'!$B$28</f>
        <v>4.1600000000000165E-2</v>
      </c>
      <c r="E418" s="16">
        <f t="shared" si="42"/>
        <v>0</v>
      </c>
      <c r="F418" s="62">
        <f t="shared" si="43"/>
        <v>7.3999999999999996E-2</v>
      </c>
      <c r="G418" s="121">
        <f t="shared" si="44"/>
        <v>101300</v>
      </c>
      <c r="H418" s="62">
        <f t="shared" si="45"/>
        <v>0</v>
      </c>
      <c r="I418" s="62">
        <f t="shared" si="46"/>
        <v>0</v>
      </c>
      <c r="J418" s="62">
        <f t="shared" si="47"/>
        <v>0</v>
      </c>
      <c r="K418" s="62">
        <f t="shared" si="48"/>
        <v>3620.2031304604038</v>
      </c>
      <c r="L418" s="16" cm="1">
        <f t="array" ref="L418">_xlfn.IFS(E418&lt;&gt;0,L417+K418*$B$24,E418=E417,L417,E418=0,L417+K417*$B$24)</f>
        <v>34.915294926846556</v>
      </c>
      <c r="M418" s="17" cm="1">
        <f t="array" ref="M418">_xlfn.IFS(L418&lt;&gt;L417,M417+L418*$B$24+0.5*K418*$B$24^2,L418=L417,M417,E418=0,M417+L418*$B$24+0.5*K418*$B$24^2)</f>
        <v>0.29723491935450519</v>
      </c>
      <c r="N418" s="17" cm="1">
        <f t="array" ref="N418">_xlfn.IFS(E418&lt;&gt;0,M418*COS($B$7),M418=M417,N417,E418=0,M418*COS($B$7))</f>
        <v>0.21017682708100721</v>
      </c>
      <c r="O418" s="9"/>
    </row>
    <row r="419" spans="4:15" x14ac:dyDescent="0.2">
      <c r="D419" s="15">
        <f>D418+'Control Panel'!$B$28</f>
        <v>4.1700000000000167E-2</v>
      </c>
      <c r="E419" s="16">
        <f t="shared" si="42"/>
        <v>0</v>
      </c>
      <c r="F419" s="62">
        <f t="shared" si="43"/>
        <v>7.3999999999999996E-2</v>
      </c>
      <c r="G419" s="121">
        <f t="shared" si="44"/>
        <v>101300</v>
      </c>
      <c r="H419" s="62">
        <f t="shared" si="45"/>
        <v>0</v>
      </c>
      <c r="I419" s="62">
        <f t="shared" si="46"/>
        <v>0</v>
      </c>
      <c r="J419" s="62">
        <f t="shared" si="47"/>
        <v>0</v>
      </c>
      <c r="K419" s="62">
        <f t="shared" si="48"/>
        <v>3620.2031304604038</v>
      </c>
      <c r="L419" s="16" cm="1">
        <f t="array" ref="L419">_xlfn.IFS(E419&lt;&gt;0,L418+K419*$B$24,E419=E418,L418,E419=0,L418+K418*$B$24)</f>
        <v>34.915294926846556</v>
      </c>
      <c r="M419" s="17" cm="1">
        <f t="array" ref="M419">_xlfn.IFS(L419&lt;&gt;L418,M418+L419*$B$24+0.5*K419*$B$24^2,L419=L418,M418,E419=0,M418+L419*$B$24+0.5*K419*$B$24^2)</f>
        <v>0.29723491935450519</v>
      </c>
      <c r="N419" s="17" cm="1">
        <f t="array" ref="N419">_xlfn.IFS(E419&lt;&gt;0,M419*COS($B$7),M419=M418,N418,E419=0,M419*COS($B$7))</f>
        <v>0.21017682708100721</v>
      </c>
      <c r="O419" s="9"/>
    </row>
    <row r="420" spans="4:15" x14ac:dyDescent="0.2">
      <c r="D420" s="15">
        <f>D419+'Control Panel'!$B$28</f>
        <v>4.180000000000017E-2</v>
      </c>
      <c r="E420" s="16">
        <f t="shared" si="42"/>
        <v>0</v>
      </c>
      <c r="F420" s="62">
        <f t="shared" si="43"/>
        <v>7.3999999999999996E-2</v>
      </c>
      <c r="G420" s="121">
        <f t="shared" si="44"/>
        <v>101300</v>
      </c>
      <c r="H420" s="62">
        <f t="shared" si="45"/>
        <v>0</v>
      </c>
      <c r="I420" s="62">
        <f t="shared" si="46"/>
        <v>0</v>
      </c>
      <c r="J420" s="62">
        <f t="shared" si="47"/>
        <v>0</v>
      </c>
      <c r="K420" s="62">
        <f t="shared" si="48"/>
        <v>3620.2031304604038</v>
      </c>
      <c r="L420" s="16" cm="1">
        <f t="array" ref="L420">_xlfn.IFS(E420&lt;&gt;0,L419+K420*$B$24,E420=E419,L419,E420=0,L419+K419*$B$24)</f>
        <v>34.915294926846556</v>
      </c>
      <c r="M420" s="17" cm="1">
        <f t="array" ref="M420">_xlfn.IFS(L420&lt;&gt;L419,M419+L420*$B$24+0.5*K420*$B$24^2,L420=L419,M419,E420=0,M419+L420*$B$24+0.5*K420*$B$24^2)</f>
        <v>0.29723491935450519</v>
      </c>
      <c r="N420" s="17" cm="1">
        <f t="array" ref="N420">_xlfn.IFS(E420&lt;&gt;0,M420*COS($B$7),M420=M419,N419,E420=0,M420*COS($B$7))</f>
        <v>0.21017682708100721</v>
      </c>
      <c r="O420" s="9"/>
    </row>
    <row r="421" spans="4:15" x14ac:dyDescent="0.2">
      <c r="D421" s="15">
        <f>D420+'Control Panel'!$B$28</f>
        <v>4.1900000000000173E-2</v>
      </c>
      <c r="E421" s="16">
        <f t="shared" si="42"/>
        <v>0</v>
      </c>
      <c r="F421" s="62">
        <f t="shared" si="43"/>
        <v>7.3999999999999996E-2</v>
      </c>
      <c r="G421" s="121">
        <f t="shared" si="44"/>
        <v>101300</v>
      </c>
      <c r="H421" s="62">
        <f t="shared" si="45"/>
        <v>0</v>
      </c>
      <c r="I421" s="62">
        <f t="shared" si="46"/>
        <v>0</v>
      </c>
      <c r="J421" s="62">
        <f t="shared" si="47"/>
        <v>0</v>
      </c>
      <c r="K421" s="62">
        <f t="shared" si="48"/>
        <v>3620.2031304604038</v>
      </c>
      <c r="L421" s="16" cm="1">
        <f t="array" ref="L421">_xlfn.IFS(E421&lt;&gt;0,L420+K421*$B$24,E421=E420,L420,E421=0,L420+K420*$B$24)</f>
        <v>34.915294926846556</v>
      </c>
      <c r="M421" s="17" cm="1">
        <f t="array" ref="M421">_xlfn.IFS(L421&lt;&gt;L420,M420+L421*$B$24+0.5*K421*$B$24^2,L421=L420,M420,E421=0,M420+L421*$B$24+0.5*K421*$B$24^2)</f>
        <v>0.29723491935450519</v>
      </c>
      <c r="N421" s="17" cm="1">
        <f t="array" ref="N421">_xlfn.IFS(E421&lt;&gt;0,M421*COS($B$7),M421=M420,N420,E421=0,M421*COS($B$7))</f>
        <v>0.21017682708100721</v>
      </c>
      <c r="O421" s="9"/>
    </row>
    <row r="422" spans="4:15" x14ac:dyDescent="0.2">
      <c r="D422" s="15">
        <f>D421+'Control Panel'!$B$28</f>
        <v>4.2000000000000176E-2</v>
      </c>
      <c r="E422" s="16">
        <f t="shared" si="42"/>
        <v>0</v>
      </c>
      <c r="F422" s="62">
        <f t="shared" si="43"/>
        <v>7.3999999999999996E-2</v>
      </c>
      <c r="G422" s="121">
        <f t="shared" si="44"/>
        <v>101300</v>
      </c>
      <c r="H422" s="62">
        <f t="shared" si="45"/>
        <v>0</v>
      </c>
      <c r="I422" s="62">
        <f t="shared" si="46"/>
        <v>0</v>
      </c>
      <c r="J422" s="62">
        <f t="shared" si="47"/>
        <v>0</v>
      </c>
      <c r="K422" s="62">
        <f t="shared" si="48"/>
        <v>3620.2031304604038</v>
      </c>
      <c r="L422" s="16" cm="1">
        <f t="array" ref="L422">_xlfn.IFS(E422&lt;&gt;0,L421+K422*$B$24,E422=E421,L421,E422=0,L421+K421*$B$24)</f>
        <v>34.915294926846556</v>
      </c>
      <c r="M422" s="17" cm="1">
        <f t="array" ref="M422">_xlfn.IFS(L422&lt;&gt;L421,M421+L422*$B$24+0.5*K422*$B$24^2,L422=L421,M421,E422=0,M421+L422*$B$24+0.5*K422*$B$24^2)</f>
        <v>0.29723491935450519</v>
      </c>
      <c r="N422" s="17" cm="1">
        <f t="array" ref="N422">_xlfn.IFS(E422&lt;&gt;0,M422*COS($B$7),M422=M421,N421,E422=0,M422*COS($B$7))</f>
        <v>0.21017682708100721</v>
      </c>
      <c r="O422" s="9"/>
    </row>
    <row r="423" spans="4:15" x14ac:dyDescent="0.2">
      <c r="D423" s="15">
        <f>D422+'Control Panel'!$B$28</f>
        <v>4.2100000000000179E-2</v>
      </c>
      <c r="E423" s="16">
        <f t="shared" si="42"/>
        <v>0</v>
      </c>
      <c r="F423" s="62">
        <f t="shared" si="43"/>
        <v>7.3999999999999996E-2</v>
      </c>
      <c r="G423" s="121">
        <f t="shared" si="44"/>
        <v>101300</v>
      </c>
      <c r="H423" s="62">
        <f t="shared" si="45"/>
        <v>0</v>
      </c>
      <c r="I423" s="62">
        <f t="shared" si="46"/>
        <v>0</v>
      </c>
      <c r="J423" s="62">
        <f t="shared" si="47"/>
        <v>0</v>
      </c>
      <c r="K423" s="62">
        <f t="shared" si="48"/>
        <v>3620.2031304604038</v>
      </c>
      <c r="L423" s="16" cm="1">
        <f t="array" ref="L423">_xlfn.IFS(E423&lt;&gt;0,L422+K423*$B$24,E423=E422,L422,E423=0,L422+K422*$B$24)</f>
        <v>34.915294926846556</v>
      </c>
      <c r="M423" s="17" cm="1">
        <f t="array" ref="M423">_xlfn.IFS(L423&lt;&gt;L422,M422+L423*$B$24+0.5*K423*$B$24^2,L423=L422,M422,E423=0,M422+L423*$B$24+0.5*K423*$B$24^2)</f>
        <v>0.29723491935450519</v>
      </c>
      <c r="N423" s="17" cm="1">
        <f t="array" ref="N423">_xlfn.IFS(E423&lt;&gt;0,M423*COS($B$7),M423=M422,N422,E423=0,M423*COS($B$7))</f>
        <v>0.21017682708100721</v>
      </c>
      <c r="O423" s="9"/>
    </row>
    <row r="424" spans="4:15" x14ac:dyDescent="0.2">
      <c r="D424" s="15">
        <f>D423+'Control Panel'!$B$28</f>
        <v>4.2200000000000182E-2</v>
      </c>
      <c r="E424" s="16">
        <f t="shared" si="42"/>
        <v>0</v>
      </c>
      <c r="F424" s="62">
        <f t="shared" si="43"/>
        <v>7.3999999999999996E-2</v>
      </c>
      <c r="G424" s="121">
        <f t="shared" si="44"/>
        <v>101300</v>
      </c>
      <c r="H424" s="62">
        <f t="shared" si="45"/>
        <v>0</v>
      </c>
      <c r="I424" s="62">
        <f t="shared" si="46"/>
        <v>0</v>
      </c>
      <c r="J424" s="62">
        <f t="shared" si="47"/>
        <v>0</v>
      </c>
      <c r="K424" s="62">
        <f t="shared" si="48"/>
        <v>3620.2031304604038</v>
      </c>
      <c r="L424" s="16" cm="1">
        <f t="array" ref="L424">_xlfn.IFS(E424&lt;&gt;0,L423+K424*$B$24,E424=E423,L423,E424=0,L423+K423*$B$24)</f>
        <v>34.915294926846556</v>
      </c>
      <c r="M424" s="17" cm="1">
        <f t="array" ref="M424">_xlfn.IFS(L424&lt;&gt;L423,M423+L424*$B$24+0.5*K424*$B$24^2,L424=L423,M423,E424=0,M423+L424*$B$24+0.5*K424*$B$24^2)</f>
        <v>0.29723491935450519</v>
      </c>
      <c r="N424" s="17" cm="1">
        <f t="array" ref="N424">_xlfn.IFS(E424&lt;&gt;0,M424*COS($B$7),M424=M423,N423,E424=0,M424*COS($B$7))</f>
        <v>0.21017682708100721</v>
      </c>
      <c r="O424" s="9"/>
    </row>
    <row r="425" spans="4:15" x14ac:dyDescent="0.2">
      <c r="D425" s="15">
        <f>D424+'Control Panel'!$B$28</f>
        <v>4.2300000000000185E-2</v>
      </c>
      <c r="E425" s="16">
        <f t="shared" si="42"/>
        <v>0</v>
      </c>
      <c r="F425" s="62">
        <f t="shared" si="43"/>
        <v>7.3999999999999996E-2</v>
      </c>
      <c r="G425" s="121">
        <f t="shared" si="44"/>
        <v>101300</v>
      </c>
      <c r="H425" s="62">
        <f t="shared" si="45"/>
        <v>0</v>
      </c>
      <c r="I425" s="62">
        <f t="shared" si="46"/>
        <v>0</v>
      </c>
      <c r="J425" s="62">
        <f t="shared" si="47"/>
        <v>0</v>
      </c>
      <c r="K425" s="62">
        <f t="shared" si="48"/>
        <v>3620.2031304604038</v>
      </c>
      <c r="L425" s="16" cm="1">
        <f t="array" ref="L425">_xlfn.IFS(E425&lt;&gt;0,L424+K425*$B$24,E425=E424,L424,E425=0,L424+K424*$B$24)</f>
        <v>34.915294926846556</v>
      </c>
      <c r="M425" s="17" cm="1">
        <f t="array" ref="M425">_xlfn.IFS(L425&lt;&gt;L424,M424+L425*$B$24+0.5*K425*$B$24^2,L425=L424,M424,E425=0,M424+L425*$B$24+0.5*K425*$B$24^2)</f>
        <v>0.29723491935450519</v>
      </c>
      <c r="N425" s="17" cm="1">
        <f t="array" ref="N425">_xlfn.IFS(E425&lt;&gt;0,M425*COS($B$7),M425=M424,N424,E425=0,M425*COS($B$7))</f>
        <v>0.21017682708100721</v>
      </c>
      <c r="O425" s="9"/>
    </row>
    <row r="426" spans="4:15" x14ac:dyDescent="0.2">
      <c r="D426" s="15">
        <f>D425+'Control Panel'!$B$28</f>
        <v>4.2400000000000188E-2</v>
      </c>
      <c r="E426" s="16">
        <f t="shared" si="42"/>
        <v>0</v>
      </c>
      <c r="F426" s="62">
        <f t="shared" si="43"/>
        <v>7.3999999999999996E-2</v>
      </c>
      <c r="G426" s="121">
        <f t="shared" si="44"/>
        <v>101300</v>
      </c>
      <c r="H426" s="62">
        <f t="shared" si="45"/>
        <v>0</v>
      </c>
      <c r="I426" s="62">
        <f t="shared" si="46"/>
        <v>0</v>
      </c>
      <c r="J426" s="62">
        <f t="shared" si="47"/>
        <v>0</v>
      </c>
      <c r="K426" s="62">
        <f t="shared" si="48"/>
        <v>3620.2031304604038</v>
      </c>
      <c r="L426" s="16" cm="1">
        <f t="array" ref="L426">_xlfn.IFS(E426&lt;&gt;0,L425+K426*$B$24,E426=E425,L425,E426=0,L425+K425*$B$24)</f>
        <v>34.915294926846556</v>
      </c>
      <c r="M426" s="17" cm="1">
        <f t="array" ref="M426">_xlfn.IFS(L426&lt;&gt;L425,M425+L426*$B$24+0.5*K426*$B$24^2,L426=L425,M425,E426=0,M425+L426*$B$24+0.5*K426*$B$24^2)</f>
        <v>0.29723491935450519</v>
      </c>
      <c r="N426" s="17" cm="1">
        <f t="array" ref="N426">_xlfn.IFS(E426&lt;&gt;0,M426*COS($B$7),M426=M425,N425,E426=0,M426*COS($B$7))</f>
        <v>0.21017682708100721</v>
      </c>
      <c r="O426" s="9"/>
    </row>
    <row r="427" spans="4:15" x14ac:dyDescent="0.2">
      <c r="D427" s="15">
        <f>D426+'Control Panel'!$B$28</f>
        <v>4.250000000000019E-2</v>
      </c>
      <c r="E427" s="16">
        <f t="shared" si="42"/>
        <v>0</v>
      </c>
      <c r="F427" s="62">
        <f t="shared" si="43"/>
        <v>7.3999999999999996E-2</v>
      </c>
      <c r="G427" s="121">
        <f t="shared" si="44"/>
        <v>101300</v>
      </c>
      <c r="H427" s="62">
        <f t="shared" si="45"/>
        <v>0</v>
      </c>
      <c r="I427" s="62">
        <f t="shared" si="46"/>
        <v>0</v>
      </c>
      <c r="J427" s="62">
        <f t="shared" si="47"/>
        <v>0</v>
      </c>
      <c r="K427" s="62">
        <f t="shared" si="48"/>
        <v>3620.2031304604038</v>
      </c>
      <c r="L427" s="16" cm="1">
        <f t="array" ref="L427">_xlfn.IFS(E427&lt;&gt;0,L426+K427*$B$24,E427=E426,L426,E427=0,L426+K426*$B$24)</f>
        <v>34.915294926846556</v>
      </c>
      <c r="M427" s="17" cm="1">
        <f t="array" ref="M427">_xlfn.IFS(L427&lt;&gt;L426,M426+L427*$B$24+0.5*K427*$B$24^2,L427=L426,M426,E427=0,M426+L427*$B$24+0.5*K427*$B$24^2)</f>
        <v>0.29723491935450519</v>
      </c>
      <c r="N427" s="17" cm="1">
        <f t="array" ref="N427">_xlfn.IFS(E427&lt;&gt;0,M427*COS($B$7),M427=M426,N426,E427=0,M427*COS($B$7))</f>
        <v>0.21017682708100721</v>
      </c>
      <c r="O427" s="9"/>
    </row>
    <row r="428" spans="4:15" x14ac:dyDescent="0.2">
      <c r="D428" s="15">
        <f>D427+'Control Panel'!$B$28</f>
        <v>4.2600000000000193E-2</v>
      </c>
      <c r="E428" s="16">
        <f t="shared" si="42"/>
        <v>0</v>
      </c>
      <c r="F428" s="62">
        <f t="shared" si="43"/>
        <v>7.3999999999999996E-2</v>
      </c>
      <c r="G428" s="121">
        <f t="shared" si="44"/>
        <v>101300</v>
      </c>
      <c r="H428" s="62">
        <f t="shared" si="45"/>
        <v>0</v>
      </c>
      <c r="I428" s="62">
        <f t="shared" si="46"/>
        <v>0</v>
      </c>
      <c r="J428" s="62">
        <f t="shared" si="47"/>
        <v>0</v>
      </c>
      <c r="K428" s="62">
        <f t="shared" si="48"/>
        <v>3620.2031304604038</v>
      </c>
      <c r="L428" s="16" cm="1">
        <f t="array" ref="L428">_xlfn.IFS(E428&lt;&gt;0,L427+K428*$B$24,E428=E427,L427,E428=0,L427+K427*$B$24)</f>
        <v>34.915294926846556</v>
      </c>
      <c r="M428" s="17" cm="1">
        <f t="array" ref="M428">_xlfn.IFS(L428&lt;&gt;L427,M427+L428*$B$24+0.5*K428*$B$24^2,L428=L427,M427,E428=0,M427+L428*$B$24+0.5*K428*$B$24^2)</f>
        <v>0.29723491935450519</v>
      </c>
      <c r="N428" s="17" cm="1">
        <f t="array" ref="N428">_xlfn.IFS(E428&lt;&gt;0,M428*COS($B$7),M428=M427,N427,E428=0,M428*COS($B$7))</f>
        <v>0.21017682708100721</v>
      </c>
      <c r="O428" s="9"/>
    </row>
    <row r="429" spans="4:15" x14ac:dyDescent="0.2">
      <c r="D429" s="15">
        <f>D428+'Control Panel'!$B$28</f>
        <v>4.2700000000000196E-2</v>
      </c>
      <c r="E429" s="16">
        <f t="shared" si="42"/>
        <v>0</v>
      </c>
      <c r="F429" s="62">
        <f t="shared" si="43"/>
        <v>7.3999999999999996E-2</v>
      </c>
      <c r="G429" s="121">
        <f t="shared" si="44"/>
        <v>101300</v>
      </c>
      <c r="H429" s="62">
        <f t="shared" si="45"/>
        <v>0</v>
      </c>
      <c r="I429" s="62">
        <f t="shared" si="46"/>
        <v>0</v>
      </c>
      <c r="J429" s="62">
        <f t="shared" si="47"/>
        <v>0</v>
      </c>
      <c r="K429" s="62">
        <f t="shared" si="48"/>
        <v>3620.2031304604038</v>
      </c>
      <c r="L429" s="16" cm="1">
        <f t="array" ref="L429">_xlfn.IFS(E429&lt;&gt;0,L428+K429*$B$24,E429=E428,L428,E429=0,L428+K428*$B$24)</f>
        <v>34.915294926846556</v>
      </c>
      <c r="M429" s="17" cm="1">
        <f t="array" ref="M429">_xlfn.IFS(L429&lt;&gt;L428,M428+L429*$B$24+0.5*K429*$B$24^2,L429=L428,M428,E429=0,M428+L429*$B$24+0.5*K429*$B$24^2)</f>
        <v>0.29723491935450519</v>
      </c>
      <c r="N429" s="17" cm="1">
        <f t="array" ref="N429">_xlfn.IFS(E429&lt;&gt;0,M429*COS($B$7),M429=M428,N428,E429=0,M429*COS($B$7))</f>
        <v>0.21017682708100721</v>
      </c>
      <c r="O429" s="9"/>
    </row>
    <row r="430" spans="4:15" x14ac:dyDescent="0.2">
      <c r="D430" s="15">
        <f>D429+'Control Panel'!$B$28</f>
        <v>4.2800000000000199E-2</v>
      </c>
      <c r="E430" s="16">
        <f t="shared" si="42"/>
        <v>0</v>
      </c>
      <c r="F430" s="62">
        <f t="shared" si="43"/>
        <v>7.3999999999999996E-2</v>
      </c>
      <c r="G430" s="121">
        <f t="shared" si="44"/>
        <v>101300</v>
      </c>
      <c r="H430" s="62">
        <f t="shared" si="45"/>
        <v>0</v>
      </c>
      <c r="I430" s="62">
        <f t="shared" si="46"/>
        <v>0</v>
      </c>
      <c r="J430" s="62">
        <f t="shared" si="47"/>
        <v>0</v>
      </c>
      <c r="K430" s="62">
        <f t="shared" si="48"/>
        <v>3620.2031304604038</v>
      </c>
      <c r="L430" s="16" cm="1">
        <f t="array" ref="L430">_xlfn.IFS(E430&lt;&gt;0,L429+K430*$B$24,E430=E429,L429,E430=0,L429+K429*$B$24)</f>
        <v>34.915294926846556</v>
      </c>
      <c r="M430" s="17" cm="1">
        <f t="array" ref="M430">_xlfn.IFS(L430&lt;&gt;L429,M429+L430*$B$24+0.5*K430*$B$24^2,L430=L429,M429,E430=0,M429+L430*$B$24+0.5*K430*$B$24^2)</f>
        <v>0.29723491935450519</v>
      </c>
      <c r="N430" s="17" cm="1">
        <f t="array" ref="N430">_xlfn.IFS(E430&lt;&gt;0,M430*COS($B$7),M430=M429,N429,E430=0,M430*COS($B$7))</f>
        <v>0.21017682708100721</v>
      </c>
      <c r="O430" s="9"/>
    </row>
    <row r="431" spans="4:15" x14ac:dyDescent="0.2">
      <c r="D431" s="15">
        <f>D430+'Control Panel'!$B$28</f>
        <v>4.2900000000000202E-2</v>
      </c>
      <c r="E431" s="16">
        <f t="shared" si="42"/>
        <v>0</v>
      </c>
      <c r="F431" s="62">
        <f t="shared" si="43"/>
        <v>7.3999999999999996E-2</v>
      </c>
      <c r="G431" s="121">
        <f t="shared" si="44"/>
        <v>101300</v>
      </c>
      <c r="H431" s="62">
        <f t="shared" si="45"/>
        <v>0</v>
      </c>
      <c r="I431" s="62">
        <f t="shared" si="46"/>
        <v>0</v>
      </c>
      <c r="J431" s="62">
        <f t="shared" si="47"/>
        <v>0</v>
      </c>
      <c r="K431" s="62">
        <f t="shared" si="48"/>
        <v>3620.2031304604038</v>
      </c>
      <c r="L431" s="16" cm="1">
        <f t="array" ref="L431">_xlfn.IFS(E431&lt;&gt;0,L430+K431*$B$24,E431=E430,L430,E431=0,L430+K430*$B$24)</f>
        <v>34.915294926846556</v>
      </c>
      <c r="M431" s="17" cm="1">
        <f t="array" ref="M431">_xlfn.IFS(L431&lt;&gt;L430,M430+L431*$B$24+0.5*K431*$B$24^2,L431=L430,M430,E431=0,M430+L431*$B$24+0.5*K431*$B$24^2)</f>
        <v>0.29723491935450519</v>
      </c>
      <c r="N431" s="17" cm="1">
        <f t="array" ref="N431">_xlfn.IFS(E431&lt;&gt;0,M431*COS($B$7),M431=M430,N430,E431=0,M431*COS($B$7))</f>
        <v>0.21017682708100721</v>
      </c>
      <c r="O431" s="9"/>
    </row>
    <row r="432" spans="4:15" x14ac:dyDescent="0.2">
      <c r="D432" s="15">
        <f>D431+'Control Panel'!$B$28</f>
        <v>4.3000000000000205E-2</v>
      </c>
      <c r="E432" s="16">
        <f t="shared" si="42"/>
        <v>0</v>
      </c>
      <c r="F432" s="62">
        <f t="shared" si="43"/>
        <v>7.3999999999999996E-2</v>
      </c>
      <c r="G432" s="121">
        <f t="shared" si="44"/>
        <v>101300</v>
      </c>
      <c r="H432" s="62">
        <f t="shared" si="45"/>
        <v>0</v>
      </c>
      <c r="I432" s="62">
        <f t="shared" si="46"/>
        <v>0</v>
      </c>
      <c r="J432" s="62">
        <f t="shared" si="47"/>
        <v>0</v>
      </c>
      <c r="K432" s="62">
        <f t="shared" si="48"/>
        <v>3620.2031304604038</v>
      </c>
      <c r="L432" s="16" cm="1">
        <f t="array" ref="L432">_xlfn.IFS(E432&lt;&gt;0,L431+K432*$B$24,E432=E431,L431,E432=0,L431+K431*$B$24)</f>
        <v>34.915294926846556</v>
      </c>
      <c r="M432" s="17" cm="1">
        <f t="array" ref="M432">_xlfn.IFS(L432&lt;&gt;L431,M431+L432*$B$24+0.5*K432*$B$24^2,L432=L431,M431,E432=0,M431+L432*$B$24+0.5*K432*$B$24^2)</f>
        <v>0.29723491935450519</v>
      </c>
      <c r="N432" s="17" cm="1">
        <f t="array" ref="N432">_xlfn.IFS(E432&lt;&gt;0,M432*COS($B$7),M432=M431,N431,E432=0,M432*COS($B$7))</f>
        <v>0.21017682708100721</v>
      </c>
      <c r="O432" s="9"/>
    </row>
    <row r="433" spans="4:15" x14ac:dyDescent="0.2">
      <c r="D433" s="15">
        <f>D432+'Control Panel'!$B$28</f>
        <v>4.3100000000000208E-2</v>
      </c>
      <c r="E433" s="16">
        <f t="shared" si="42"/>
        <v>0</v>
      </c>
      <c r="F433" s="62">
        <f t="shared" si="43"/>
        <v>7.3999999999999996E-2</v>
      </c>
      <c r="G433" s="121">
        <f t="shared" si="44"/>
        <v>101300</v>
      </c>
      <c r="H433" s="62">
        <f t="shared" si="45"/>
        <v>0</v>
      </c>
      <c r="I433" s="62">
        <f t="shared" si="46"/>
        <v>0</v>
      </c>
      <c r="J433" s="62">
        <f t="shared" si="47"/>
        <v>0</v>
      </c>
      <c r="K433" s="62">
        <f t="shared" si="48"/>
        <v>3620.2031304604038</v>
      </c>
      <c r="L433" s="16" cm="1">
        <f t="array" ref="L433">_xlfn.IFS(E433&lt;&gt;0,L432+K433*$B$24,E433=E432,L432,E433=0,L432+K432*$B$24)</f>
        <v>34.915294926846556</v>
      </c>
      <c r="M433" s="17" cm="1">
        <f t="array" ref="M433">_xlfn.IFS(L433&lt;&gt;L432,M432+L433*$B$24+0.5*K433*$B$24^2,L433=L432,M432,E433=0,M432+L433*$B$24+0.5*K433*$B$24^2)</f>
        <v>0.29723491935450519</v>
      </c>
      <c r="N433" s="17" cm="1">
        <f t="array" ref="N433">_xlfn.IFS(E433&lt;&gt;0,M433*COS($B$7),M433=M432,N432,E433=0,M433*COS($B$7))</f>
        <v>0.21017682708100721</v>
      </c>
      <c r="O433" s="9"/>
    </row>
    <row r="434" spans="4:15" x14ac:dyDescent="0.2">
      <c r="D434" s="15">
        <f>D433+'Control Panel'!$B$28</f>
        <v>4.320000000000021E-2</v>
      </c>
      <c r="E434" s="16">
        <f t="shared" si="42"/>
        <v>0</v>
      </c>
      <c r="F434" s="62">
        <f t="shared" si="43"/>
        <v>7.3999999999999996E-2</v>
      </c>
      <c r="G434" s="121">
        <f t="shared" si="44"/>
        <v>101300</v>
      </c>
      <c r="H434" s="62">
        <f t="shared" si="45"/>
        <v>0</v>
      </c>
      <c r="I434" s="62">
        <f t="shared" si="46"/>
        <v>0</v>
      </c>
      <c r="J434" s="62">
        <f t="shared" si="47"/>
        <v>0</v>
      </c>
      <c r="K434" s="62">
        <f t="shared" si="48"/>
        <v>3620.2031304604038</v>
      </c>
      <c r="L434" s="16" cm="1">
        <f t="array" ref="L434">_xlfn.IFS(E434&lt;&gt;0,L433+K434*$B$24,E434=E433,L433,E434=0,L433+K433*$B$24)</f>
        <v>34.915294926846556</v>
      </c>
      <c r="M434" s="17" cm="1">
        <f t="array" ref="M434">_xlfn.IFS(L434&lt;&gt;L433,M433+L434*$B$24+0.5*K434*$B$24^2,L434=L433,M433,E434=0,M433+L434*$B$24+0.5*K434*$B$24^2)</f>
        <v>0.29723491935450519</v>
      </c>
      <c r="N434" s="17" cm="1">
        <f t="array" ref="N434">_xlfn.IFS(E434&lt;&gt;0,M434*COS($B$7),M434=M433,N433,E434=0,M434*COS($B$7))</f>
        <v>0.21017682708100721</v>
      </c>
      <c r="O434" s="9"/>
    </row>
    <row r="435" spans="4:15" x14ac:dyDescent="0.2">
      <c r="D435" s="15">
        <f>D434+'Control Panel'!$B$28</f>
        <v>4.3300000000000213E-2</v>
      </c>
      <c r="E435" s="16">
        <f t="shared" si="42"/>
        <v>0</v>
      </c>
      <c r="F435" s="62">
        <f t="shared" si="43"/>
        <v>7.3999999999999996E-2</v>
      </c>
      <c r="G435" s="121">
        <f t="shared" si="44"/>
        <v>101300</v>
      </c>
      <c r="H435" s="62">
        <f t="shared" si="45"/>
        <v>0</v>
      </c>
      <c r="I435" s="62">
        <f t="shared" si="46"/>
        <v>0</v>
      </c>
      <c r="J435" s="62">
        <f t="shared" si="47"/>
        <v>0</v>
      </c>
      <c r="K435" s="62">
        <f t="shared" si="48"/>
        <v>3620.2031304604038</v>
      </c>
      <c r="L435" s="16" cm="1">
        <f t="array" ref="L435">_xlfn.IFS(E435&lt;&gt;0,L434+K435*$B$24,E435=E434,L434,E435=0,L434+K434*$B$24)</f>
        <v>34.915294926846556</v>
      </c>
      <c r="M435" s="17" cm="1">
        <f t="array" ref="M435">_xlfn.IFS(L435&lt;&gt;L434,M434+L435*$B$24+0.5*K435*$B$24^2,L435=L434,M434,E435=0,M434+L435*$B$24+0.5*K435*$B$24^2)</f>
        <v>0.29723491935450519</v>
      </c>
      <c r="N435" s="17" cm="1">
        <f t="array" ref="N435">_xlfn.IFS(E435&lt;&gt;0,M435*COS($B$7),M435=M434,N434,E435=0,M435*COS($B$7))</f>
        <v>0.21017682708100721</v>
      </c>
      <c r="O435" s="9"/>
    </row>
    <row r="436" spans="4:15" x14ac:dyDescent="0.2">
      <c r="D436" s="15">
        <f>D435+'Control Panel'!$B$28</f>
        <v>4.3400000000000216E-2</v>
      </c>
      <c r="E436" s="16">
        <f t="shared" si="42"/>
        <v>0</v>
      </c>
      <c r="F436" s="62">
        <f t="shared" si="43"/>
        <v>7.3999999999999996E-2</v>
      </c>
      <c r="G436" s="121">
        <f t="shared" si="44"/>
        <v>101300</v>
      </c>
      <c r="H436" s="62">
        <f t="shared" si="45"/>
        <v>0</v>
      </c>
      <c r="I436" s="62">
        <f t="shared" si="46"/>
        <v>0</v>
      </c>
      <c r="J436" s="62">
        <f t="shared" si="47"/>
        <v>0</v>
      </c>
      <c r="K436" s="62">
        <f t="shared" si="48"/>
        <v>3620.2031304604038</v>
      </c>
      <c r="L436" s="16" cm="1">
        <f t="array" ref="L436">_xlfn.IFS(E436&lt;&gt;0,L435+K436*$B$24,E436=E435,L435,E436=0,L435+K435*$B$24)</f>
        <v>34.915294926846556</v>
      </c>
      <c r="M436" s="17" cm="1">
        <f t="array" ref="M436">_xlfn.IFS(L436&lt;&gt;L435,M435+L436*$B$24+0.5*K436*$B$24^2,L436=L435,M435,E436=0,M435+L436*$B$24+0.5*K436*$B$24^2)</f>
        <v>0.29723491935450519</v>
      </c>
      <c r="N436" s="17" cm="1">
        <f t="array" ref="N436">_xlfn.IFS(E436&lt;&gt;0,M436*COS($B$7),M436=M435,N435,E436=0,M436*COS($B$7))</f>
        <v>0.21017682708100721</v>
      </c>
      <c r="O436" s="9"/>
    </row>
    <row r="437" spans="4:15" x14ac:dyDescent="0.2">
      <c r="D437" s="15">
        <f>D436+'Control Panel'!$B$28</f>
        <v>4.3500000000000219E-2</v>
      </c>
      <c r="E437" s="16">
        <f t="shared" si="42"/>
        <v>0</v>
      </c>
      <c r="F437" s="62">
        <f t="shared" si="43"/>
        <v>7.3999999999999996E-2</v>
      </c>
      <c r="G437" s="121">
        <f t="shared" si="44"/>
        <v>101300</v>
      </c>
      <c r="H437" s="62">
        <f t="shared" si="45"/>
        <v>0</v>
      </c>
      <c r="I437" s="62">
        <f t="shared" si="46"/>
        <v>0</v>
      </c>
      <c r="J437" s="62">
        <f t="shared" si="47"/>
        <v>0</v>
      </c>
      <c r="K437" s="62">
        <f t="shared" si="48"/>
        <v>3620.2031304604038</v>
      </c>
      <c r="L437" s="16" cm="1">
        <f t="array" ref="L437">_xlfn.IFS(E437&lt;&gt;0,L436+K437*$B$24,E437=E436,L436,E437=0,L436+K436*$B$24)</f>
        <v>34.915294926846556</v>
      </c>
      <c r="M437" s="17" cm="1">
        <f t="array" ref="M437">_xlfn.IFS(L437&lt;&gt;L436,M436+L437*$B$24+0.5*K437*$B$24^2,L437=L436,M436,E437=0,M436+L437*$B$24+0.5*K437*$B$24^2)</f>
        <v>0.29723491935450519</v>
      </c>
      <c r="N437" s="17" cm="1">
        <f t="array" ref="N437">_xlfn.IFS(E437&lt;&gt;0,M437*COS($B$7),M437=M436,N436,E437=0,M437*COS($B$7))</f>
        <v>0.21017682708100721</v>
      </c>
      <c r="O437" s="9"/>
    </row>
    <row r="438" spans="4:15" x14ac:dyDescent="0.2">
      <c r="D438" s="15">
        <f>D437+'Control Panel'!$B$28</f>
        <v>4.3600000000000222E-2</v>
      </c>
      <c r="E438" s="16">
        <f t="shared" si="42"/>
        <v>0</v>
      </c>
      <c r="F438" s="62">
        <f t="shared" si="43"/>
        <v>7.3999999999999996E-2</v>
      </c>
      <c r="G438" s="121">
        <f t="shared" si="44"/>
        <v>101300</v>
      </c>
      <c r="H438" s="62">
        <f t="shared" si="45"/>
        <v>0</v>
      </c>
      <c r="I438" s="62">
        <f t="shared" si="46"/>
        <v>0</v>
      </c>
      <c r="J438" s="62">
        <f t="shared" si="47"/>
        <v>0</v>
      </c>
      <c r="K438" s="62">
        <f t="shared" si="48"/>
        <v>3620.2031304604038</v>
      </c>
      <c r="L438" s="16" cm="1">
        <f t="array" ref="L438">_xlfn.IFS(E438&lt;&gt;0,L437+K438*$B$24,E438=E437,L437,E438=0,L437+K437*$B$24)</f>
        <v>34.915294926846556</v>
      </c>
      <c r="M438" s="17" cm="1">
        <f t="array" ref="M438">_xlfn.IFS(L438&lt;&gt;L437,M437+L438*$B$24+0.5*K438*$B$24^2,L438=L437,M437,E438=0,M437+L438*$B$24+0.5*K438*$B$24^2)</f>
        <v>0.29723491935450519</v>
      </c>
      <c r="N438" s="17" cm="1">
        <f t="array" ref="N438">_xlfn.IFS(E438&lt;&gt;0,M438*COS($B$7),M438=M437,N437,E438=0,M438*COS($B$7))</f>
        <v>0.21017682708100721</v>
      </c>
      <c r="O438" s="9"/>
    </row>
    <row r="439" spans="4:15" x14ac:dyDescent="0.2">
      <c r="D439" s="15">
        <f>D438+'Control Panel'!$B$28</f>
        <v>4.3700000000000225E-2</v>
      </c>
      <c r="E439" s="16">
        <f t="shared" si="42"/>
        <v>0</v>
      </c>
      <c r="F439" s="62">
        <f t="shared" si="43"/>
        <v>7.3999999999999996E-2</v>
      </c>
      <c r="G439" s="121">
        <f t="shared" si="44"/>
        <v>101300</v>
      </c>
      <c r="H439" s="62">
        <f t="shared" si="45"/>
        <v>0</v>
      </c>
      <c r="I439" s="62">
        <f t="shared" si="46"/>
        <v>0</v>
      </c>
      <c r="J439" s="62">
        <f t="shared" si="47"/>
        <v>0</v>
      </c>
      <c r="K439" s="62">
        <f t="shared" si="48"/>
        <v>3620.2031304604038</v>
      </c>
      <c r="L439" s="16" cm="1">
        <f t="array" ref="L439">_xlfn.IFS(E439&lt;&gt;0,L438+K439*$B$24,E439=E438,L438,E439=0,L438+K438*$B$24)</f>
        <v>34.915294926846556</v>
      </c>
      <c r="M439" s="17" cm="1">
        <f t="array" ref="M439">_xlfn.IFS(L439&lt;&gt;L438,M438+L439*$B$24+0.5*K439*$B$24^2,L439=L438,M438,E439=0,M438+L439*$B$24+0.5*K439*$B$24^2)</f>
        <v>0.29723491935450519</v>
      </c>
      <c r="N439" s="17" cm="1">
        <f t="array" ref="N439">_xlfn.IFS(E439&lt;&gt;0,M439*COS($B$7),M439=M438,N438,E439=0,M439*COS($B$7))</f>
        <v>0.21017682708100721</v>
      </c>
      <c r="O439" s="9"/>
    </row>
    <row r="440" spans="4:15" x14ac:dyDescent="0.2">
      <c r="D440" s="15">
        <f>D439+'Control Panel'!$B$28</f>
        <v>4.3800000000000228E-2</v>
      </c>
      <c r="E440" s="16">
        <f t="shared" si="42"/>
        <v>0</v>
      </c>
      <c r="F440" s="62">
        <f t="shared" si="43"/>
        <v>7.3999999999999996E-2</v>
      </c>
      <c r="G440" s="121">
        <f t="shared" si="44"/>
        <v>101300</v>
      </c>
      <c r="H440" s="62">
        <f t="shared" si="45"/>
        <v>0</v>
      </c>
      <c r="I440" s="62">
        <f t="shared" si="46"/>
        <v>0</v>
      </c>
      <c r="J440" s="62">
        <f t="shared" si="47"/>
        <v>0</v>
      </c>
      <c r="K440" s="62">
        <f t="shared" si="48"/>
        <v>3620.2031304604038</v>
      </c>
      <c r="L440" s="16" cm="1">
        <f t="array" ref="L440">_xlfn.IFS(E440&lt;&gt;0,L439+K440*$B$24,E440=E439,L439,E440=0,L439+K439*$B$24)</f>
        <v>34.915294926846556</v>
      </c>
      <c r="M440" s="17" cm="1">
        <f t="array" ref="M440">_xlfn.IFS(L440&lt;&gt;L439,M439+L440*$B$24+0.5*K440*$B$24^2,L440=L439,M439,E440=0,M439+L440*$B$24+0.5*K440*$B$24^2)</f>
        <v>0.29723491935450519</v>
      </c>
      <c r="N440" s="17" cm="1">
        <f t="array" ref="N440">_xlfn.IFS(E440&lt;&gt;0,M440*COS($B$7),M440=M439,N439,E440=0,M440*COS($B$7))</f>
        <v>0.21017682708100721</v>
      </c>
      <c r="O440" s="9"/>
    </row>
    <row r="441" spans="4:15" x14ac:dyDescent="0.2">
      <c r="D441" s="15">
        <f>D440+'Control Panel'!$B$28</f>
        <v>4.3900000000000231E-2</v>
      </c>
      <c r="E441" s="16">
        <f t="shared" si="42"/>
        <v>0</v>
      </c>
      <c r="F441" s="62">
        <f t="shared" si="43"/>
        <v>7.3999999999999996E-2</v>
      </c>
      <c r="G441" s="121">
        <f t="shared" si="44"/>
        <v>101300</v>
      </c>
      <c r="H441" s="62">
        <f t="shared" si="45"/>
        <v>0</v>
      </c>
      <c r="I441" s="62">
        <f t="shared" si="46"/>
        <v>0</v>
      </c>
      <c r="J441" s="62">
        <f t="shared" si="47"/>
        <v>0</v>
      </c>
      <c r="K441" s="62">
        <f t="shared" si="48"/>
        <v>3620.2031304604038</v>
      </c>
      <c r="L441" s="16" cm="1">
        <f t="array" ref="L441">_xlfn.IFS(E441&lt;&gt;0,L440+K441*$B$24,E441=E440,L440,E441=0,L440+K440*$B$24)</f>
        <v>34.915294926846556</v>
      </c>
      <c r="M441" s="17" cm="1">
        <f t="array" ref="M441">_xlfn.IFS(L441&lt;&gt;L440,M440+L441*$B$24+0.5*K441*$B$24^2,L441=L440,M440,E441=0,M440+L441*$B$24+0.5*K441*$B$24^2)</f>
        <v>0.29723491935450519</v>
      </c>
      <c r="N441" s="17" cm="1">
        <f t="array" ref="N441">_xlfn.IFS(E441&lt;&gt;0,M441*COS($B$7),M441=M440,N440,E441=0,M441*COS($B$7))</f>
        <v>0.21017682708100721</v>
      </c>
      <c r="O441" s="9"/>
    </row>
    <row r="442" spans="4:15" x14ac:dyDescent="0.2">
      <c r="D442" s="15">
        <f>D441+'Control Panel'!$B$28</f>
        <v>4.4000000000000233E-2</v>
      </c>
      <c r="E442" s="16">
        <f t="shared" si="42"/>
        <v>0</v>
      </c>
      <c r="F442" s="62">
        <f t="shared" si="43"/>
        <v>7.3999999999999996E-2</v>
      </c>
      <c r="G442" s="121">
        <f t="shared" si="44"/>
        <v>101300</v>
      </c>
      <c r="H442" s="62">
        <f t="shared" si="45"/>
        <v>0</v>
      </c>
      <c r="I442" s="62">
        <f t="shared" si="46"/>
        <v>0</v>
      </c>
      <c r="J442" s="62">
        <f t="shared" si="47"/>
        <v>0</v>
      </c>
      <c r="K442" s="62">
        <f t="shared" si="48"/>
        <v>3620.2031304604038</v>
      </c>
      <c r="L442" s="16" cm="1">
        <f t="array" ref="L442">_xlfn.IFS(E442&lt;&gt;0,L441+K442*$B$24,E442=E441,L441,E442=0,L441+K441*$B$24)</f>
        <v>34.915294926846556</v>
      </c>
      <c r="M442" s="17" cm="1">
        <f t="array" ref="M442">_xlfn.IFS(L442&lt;&gt;L441,M441+L442*$B$24+0.5*K442*$B$24^2,L442=L441,M441,E442=0,M441+L442*$B$24+0.5*K442*$B$24^2)</f>
        <v>0.29723491935450519</v>
      </c>
      <c r="N442" s="17" cm="1">
        <f t="array" ref="N442">_xlfn.IFS(E442&lt;&gt;0,M442*COS($B$7),M442=M441,N441,E442=0,M442*COS($B$7))</f>
        <v>0.21017682708100721</v>
      </c>
      <c r="O442" s="9"/>
    </row>
    <row r="443" spans="4:15" x14ac:dyDescent="0.2">
      <c r="D443" s="15">
        <f>D442+'Control Panel'!$B$28</f>
        <v>4.4100000000000236E-2</v>
      </c>
      <c r="E443" s="16">
        <f t="shared" si="42"/>
        <v>0</v>
      </c>
      <c r="F443" s="62">
        <f t="shared" si="43"/>
        <v>7.3999999999999996E-2</v>
      </c>
      <c r="G443" s="121">
        <f t="shared" si="44"/>
        <v>101300</v>
      </c>
      <c r="H443" s="62">
        <f t="shared" si="45"/>
        <v>0</v>
      </c>
      <c r="I443" s="62">
        <f t="shared" si="46"/>
        <v>0</v>
      </c>
      <c r="J443" s="62">
        <f t="shared" si="47"/>
        <v>0</v>
      </c>
      <c r="K443" s="62">
        <f t="shared" si="48"/>
        <v>3620.2031304604038</v>
      </c>
      <c r="L443" s="16" cm="1">
        <f t="array" ref="L443">_xlfn.IFS(E443&lt;&gt;0,L442+K443*$B$24,E443=E442,L442,E443=0,L442+K442*$B$24)</f>
        <v>34.915294926846556</v>
      </c>
      <c r="M443" s="17" cm="1">
        <f t="array" ref="M443">_xlfn.IFS(L443&lt;&gt;L442,M442+L443*$B$24+0.5*K443*$B$24^2,L443=L442,M442,E443=0,M442+L443*$B$24+0.5*K443*$B$24^2)</f>
        <v>0.29723491935450519</v>
      </c>
      <c r="N443" s="17" cm="1">
        <f t="array" ref="N443">_xlfn.IFS(E443&lt;&gt;0,M443*COS($B$7),M443=M442,N442,E443=0,M443*COS($B$7))</f>
        <v>0.21017682708100721</v>
      </c>
      <c r="O443" s="9"/>
    </row>
    <row r="444" spans="4:15" x14ac:dyDescent="0.2">
      <c r="D444" s="15">
        <f>D443+'Control Panel'!$B$28</f>
        <v>4.4200000000000239E-2</v>
      </c>
      <c r="E444" s="16">
        <f t="shared" si="42"/>
        <v>0</v>
      </c>
      <c r="F444" s="62">
        <f t="shared" si="43"/>
        <v>7.3999999999999996E-2</v>
      </c>
      <c r="G444" s="121">
        <f t="shared" si="44"/>
        <v>101300</v>
      </c>
      <c r="H444" s="62">
        <f t="shared" si="45"/>
        <v>0</v>
      </c>
      <c r="I444" s="62">
        <f t="shared" si="46"/>
        <v>0</v>
      </c>
      <c r="J444" s="62">
        <f t="shared" si="47"/>
        <v>0</v>
      </c>
      <c r="K444" s="62">
        <f t="shared" si="48"/>
        <v>3620.2031304604038</v>
      </c>
      <c r="L444" s="16" cm="1">
        <f t="array" ref="L444">_xlfn.IFS(E444&lt;&gt;0,L443+K444*$B$24,E444=E443,L443,E444=0,L443+K443*$B$24)</f>
        <v>34.915294926846556</v>
      </c>
      <c r="M444" s="17" cm="1">
        <f t="array" ref="M444">_xlfn.IFS(L444&lt;&gt;L443,M443+L444*$B$24+0.5*K444*$B$24^2,L444=L443,M443,E444=0,M443+L444*$B$24+0.5*K444*$B$24^2)</f>
        <v>0.29723491935450519</v>
      </c>
      <c r="N444" s="17" cm="1">
        <f t="array" ref="N444">_xlfn.IFS(E444&lt;&gt;0,M444*COS($B$7),M444=M443,N443,E444=0,M444*COS($B$7))</f>
        <v>0.21017682708100721</v>
      </c>
      <c r="O444" s="9"/>
    </row>
    <row r="445" spans="4:15" x14ac:dyDescent="0.2">
      <c r="D445" s="15">
        <f>D444+'Control Panel'!$B$28</f>
        <v>4.4300000000000242E-2</v>
      </c>
      <c r="E445" s="16">
        <f t="shared" si="42"/>
        <v>0</v>
      </c>
      <c r="F445" s="62">
        <f t="shared" si="43"/>
        <v>7.3999999999999996E-2</v>
      </c>
      <c r="G445" s="121">
        <f t="shared" si="44"/>
        <v>101300</v>
      </c>
      <c r="H445" s="62">
        <f t="shared" si="45"/>
        <v>0</v>
      </c>
      <c r="I445" s="62">
        <f t="shared" si="46"/>
        <v>0</v>
      </c>
      <c r="J445" s="62">
        <f t="shared" si="47"/>
        <v>0</v>
      </c>
      <c r="K445" s="62">
        <f t="shared" si="48"/>
        <v>3620.2031304604038</v>
      </c>
      <c r="L445" s="16" cm="1">
        <f t="array" ref="L445">_xlfn.IFS(E445&lt;&gt;0,L444+K445*$B$24,E445=E444,L444,E445=0,L444+K444*$B$24)</f>
        <v>34.915294926846556</v>
      </c>
      <c r="M445" s="17" cm="1">
        <f t="array" ref="M445">_xlfn.IFS(L445&lt;&gt;L444,M444+L445*$B$24+0.5*K445*$B$24^2,L445=L444,M444,E445=0,M444+L445*$B$24+0.5*K445*$B$24^2)</f>
        <v>0.29723491935450519</v>
      </c>
      <c r="N445" s="17" cm="1">
        <f t="array" ref="N445">_xlfn.IFS(E445&lt;&gt;0,M445*COS($B$7),M445=M444,N444,E445=0,M445*COS($B$7))</f>
        <v>0.21017682708100721</v>
      </c>
      <c r="O445" s="9"/>
    </row>
    <row r="446" spans="4:15" x14ac:dyDescent="0.2">
      <c r="D446" s="15">
        <f>D445+'Control Panel'!$B$28</f>
        <v>4.4400000000000245E-2</v>
      </c>
      <c r="E446" s="16">
        <f t="shared" si="42"/>
        <v>0</v>
      </c>
      <c r="F446" s="62">
        <f t="shared" si="43"/>
        <v>7.3999999999999996E-2</v>
      </c>
      <c r="G446" s="121">
        <f t="shared" si="44"/>
        <v>101300</v>
      </c>
      <c r="H446" s="62">
        <f t="shared" si="45"/>
        <v>0</v>
      </c>
      <c r="I446" s="62">
        <f t="shared" si="46"/>
        <v>0</v>
      </c>
      <c r="J446" s="62">
        <f t="shared" si="47"/>
        <v>0</v>
      </c>
      <c r="K446" s="62">
        <f t="shared" si="48"/>
        <v>3620.2031304604038</v>
      </c>
      <c r="L446" s="16" cm="1">
        <f t="array" ref="L446">_xlfn.IFS(E446&lt;&gt;0,L445+K446*$B$24,E446=E445,L445,E446=0,L445+K445*$B$24)</f>
        <v>34.915294926846556</v>
      </c>
      <c r="M446" s="17" cm="1">
        <f t="array" ref="M446">_xlfn.IFS(L446&lt;&gt;L445,M445+L446*$B$24+0.5*K446*$B$24^2,L446=L445,M445,E446=0,M445+L446*$B$24+0.5*K446*$B$24^2)</f>
        <v>0.29723491935450519</v>
      </c>
      <c r="N446" s="17" cm="1">
        <f t="array" ref="N446">_xlfn.IFS(E446&lt;&gt;0,M446*COS($B$7),M446=M445,N445,E446=0,M446*COS($B$7))</f>
        <v>0.21017682708100721</v>
      </c>
      <c r="O446" s="9"/>
    </row>
    <row r="447" spans="4:15" x14ac:dyDescent="0.2">
      <c r="D447" s="15">
        <f>D446+'Control Panel'!$B$28</f>
        <v>4.4500000000000248E-2</v>
      </c>
      <c r="E447" s="16">
        <f t="shared" si="42"/>
        <v>0</v>
      </c>
      <c r="F447" s="62">
        <f t="shared" si="43"/>
        <v>7.3999999999999996E-2</v>
      </c>
      <c r="G447" s="121">
        <f t="shared" si="44"/>
        <v>101300</v>
      </c>
      <c r="H447" s="62">
        <f t="shared" si="45"/>
        <v>0</v>
      </c>
      <c r="I447" s="62">
        <f t="shared" si="46"/>
        <v>0</v>
      </c>
      <c r="J447" s="62">
        <f t="shared" si="47"/>
        <v>0</v>
      </c>
      <c r="K447" s="62">
        <f t="shared" si="48"/>
        <v>3620.2031304604038</v>
      </c>
      <c r="L447" s="16" cm="1">
        <f t="array" ref="L447">_xlfn.IFS(E447&lt;&gt;0,L446+K447*$B$24,E447=E446,L446,E447=0,L446+K446*$B$24)</f>
        <v>34.915294926846556</v>
      </c>
      <c r="M447" s="17" cm="1">
        <f t="array" ref="M447">_xlfn.IFS(L447&lt;&gt;L446,M446+L447*$B$24+0.5*K447*$B$24^2,L447=L446,M446,E447=0,M446+L447*$B$24+0.5*K447*$B$24^2)</f>
        <v>0.29723491935450519</v>
      </c>
      <c r="N447" s="17" cm="1">
        <f t="array" ref="N447">_xlfn.IFS(E447&lt;&gt;0,M447*COS($B$7),M447=M446,N446,E447=0,M447*COS($B$7))</f>
        <v>0.21017682708100721</v>
      </c>
      <c r="O447" s="9"/>
    </row>
    <row r="448" spans="4:15" x14ac:dyDescent="0.2">
      <c r="D448" s="15">
        <f>D447+'Control Panel'!$B$28</f>
        <v>4.4600000000000251E-2</v>
      </c>
      <c r="E448" s="16">
        <f t="shared" si="42"/>
        <v>0</v>
      </c>
      <c r="F448" s="62">
        <f t="shared" si="43"/>
        <v>7.3999999999999996E-2</v>
      </c>
      <c r="G448" s="121">
        <f t="shared" si="44"/>
        <v>101300</v>
      </c>
      <c r="H448" s="62">
        <f t="shared" si="45"/>
        <v>0</v>
      </c>
      <c r="I448" s="62">
        <f t="shared" si="46"/>
        <v>0</v>
      </c>
      <c r="J448" s="62">
        <f t="shared" si="47"/>
        <v>0</v>
      </c>
      <c r="K448" s="62">
        <f t="shared" si="48"/>
        <v>3620.2031304604038</v>
      </c>
      <c r="L448" s="16" cm="1">
        <f t="array" ref="L448">_xlfn.IFS(E448&lt;&gt;0,L447+K448*$B$24,E448=E447,L447,E448=0,L447+K447*$B$24)</f>
        <v>34.915294926846556</v>
      </c>
      <c r="M448" s="17" cm="1">
        <f t="array" ref="M448">_xlfn.IFS(L448&lt;&gt;L447,M447+L448*$B$24+0.5*K448*$B$24^2,L448=L447,M447,E448=0,M447+L448*$B$24+0.5*K448*$B$24^2)</f>
        <v>0.29723491935450519</v>
      </c>
      <c r="N448" s="17" cm="1">
        <f t="array" ref="N448">_xlfn.IFS(E448&lt;&gt;0,M448*COS($B$7),M448=M447,N447,E448=0,M448*COS($B$7))</f>
        <v>0.21017682708100721</v>
      </c>
      <c r="O448" s="9"/>
    </row>
    <row r="449" spans="4:15" x14ac:dyDescent="0.2">
      <c r="D449" s="15">
        <f>D448+'Control Panel'!$B$28</f>
        <v>4.4700000000000253E-2</v>
      </c>
      <c r="E449" s="16">
        <f t="shared" si="42"/>
        <v>0</v>
      </c>
      <c r="F449" s="62">
        <f t="shared" si="43"/>
        <v>7.3999999999999996E-2</v>
      </c>
      <c r="G449" s="121">
        <f t="shared" si="44"/>
        <v>101300</v>
      </c>
      <c r="H449" s="62">
        <f t="shared" si="45"/>
        <v>0</v>
      </c>
      <c r="I449" s="62">
        <f t="shared" si="46"/>
        <v>0</v>
      </c>
      <c r="J449" s="62">
        <f t="shared" si="47"/>
        <v>0</v>
      </c>
      <c r="K449" s="62">
        <f t="shared" si="48"/>
        <v>3620.2031304604038</v>
      </c>
      <c r="L449" s="16" cm="1">
        <f t="array" ref="L449">_xlfn.IFS(E449&lt;&gt;0,L448+K449*$B$24,E449=E448,L448,E449=0,L448+K448*$B$24)</f>
        <v>34.915294926846556</v>
      </c>
      <c r="M449" s="17" cm="1">
        <f t="array" ref="M449">_xlfn.IFS(L449&lt;&gt;L448,M448+L449*$B$24+0.5*K449*$B$24^2,L449=L448,M448,E449=0,M448+L449*$B$24+0.5*K449*$B$24^2)</f>
        <v>0.29723491935450519</v>
      </c>
      <c r="N449" s="17" cm="1">
        <f t="array" ref="N449">_xlfn.IFS(E449&lt;&gt;0,M449*COS($B$7),M449=M448,N448,E449=0,M449*COS($B$7))</f>
        <v>0.21017682708100721</v>
      </c>
      <c r="O449" s="9"/>
    </row>
    <row r="450" spans="4:15" x14ac:dyDescent="0.2">
      <c r="D450" s="15">
        <f>D449+'Control Panel'!$B$28</f>
        <v>4.4800000000000256E-2</v>
      </c>
      <c r="E450" s="16">
        <f t="shared" si="42"/>
        <v>0</v>
      </c>
      <c r="F450" s="62">
        <f t="shared" si="43"/>
        <v>7.3999999999999996E-2</v>
      </c>
      <c r="G450" s="121">
        <f t="shared" si="44"/>
        <v>101300</v>
      </c>
      <c r="H450" s="62">
        <f t="shared" si="45"/>
        <v>0</v>
      </c>
      <c r="I450" s="62">
        <f t="shared" si="46"/>
        <v>0</v>
      </c>
      <c r="J450" s="62">
        <f t="shared" si="47"/>
        <v>0</v>
      </c>
      <c r="K450" s="62">
        <f t="shared" si="48"/>
        <v>3620.2031304604038</v>
      </c>
      <c r="L450" s="16" cm="1">
        <f t="array" ref="L450">_xlfn.IFS(E450&lt;&gt;0,L449+K450*$B$24,E450=E449,L449,E450=0,L449+K449*$B$24)</f>
        <v>34.915294926846556</v>
      </c>
      <c r="M450" s="17" cm="1">
        <f t="array" ref="M450">_xlfn.IFS(L450&lt;&gt;L449,M449+L450*$B$24+0.5*K450*$B$24^2,L450=L449,M449,E450=0,M449+L450*$B$24+0.5*K450*$B$24^2)</f>
        <v>0.29723491935450519</v>
      </c>
      <c r="N450" s="17" cm="1">
        <f t="array" ref="N450">_xlfn.IFS(E450&lt;&gt;0,M450*COS($B$7),M450=M449,N449,E450=0,M450*COS($B$7))</f>
        <v>0.21017682708100721</v>
      </c>
      <c r="O450" s="9"/>
    </row>
    <row r="451" spans="4:15" x14ac:dyDescent="0.2">
      <c r="D451" s="15">
        <f>D450+'Control Panel'!$B$28</f>
        <v>4.4900000000000259E-2</v>
      </c>
      <c r="E451" s="16">
        <f t="shared" si="42"/>
        <v>0</v>
      </c>
      <c r="F451" s="62">
        <f t="shared" si="43"/>
        <v>7.3999999999999996E-2</v>
      </c>
      <c r="G451" s="121">
        <f t="shared" si="44"/>
        <v>101300</v>
      </c>
      <c r="H451" s="62">
        <f t="shared" si="45"/>
        <v>0</v>
      </c>
      <c r="I451" s="62">
        <f t="shared" si="46"/>
        <v>0</v>
      </c>
      <c r="J451" s="62">
        <f t="shared" si="47"/>
        <v>0</v>
      </c>
      <c r="K451" s="62">
        <f t="shared" si="48"/>
        <v>3620.2031304604038</v>
      </c>
      <c r="L451" s="16" cm="1">
        <f t="array" ref="L451">_xlfn.IFS(E451&lt;&gt;0,L450+K451*$B$24,E451=E450,L450,E451=0,L450+K450*$B$24)</f>
        <v>34.915294926846556</v>
      </c>
      <c r="M451" s="17" cm="1">
        <f t="array" ref="M451">_xlfn.IFS(L451&lt;&gt;L450,M450+L451*$B$24+0.5*K451*$B$24^2,L451=L450,M450,E451=0,M450+L451*$B$24+0.5*K451*$B$24^2)</f>
        <v>0.29723491935450519</v>
      </c>
      <c r="N451" s="17" cm="1">
        <f t="array" ref="N451">_xlfn.IFS(E451&lt;&gt;0,M451*COS($B$7),M451=M450,N450,E451=0,M451*COS($B$7))</f>
        <v>0.21017682708100721</v>
      </c>
      <c r="O451" s="9"/>
    </row>
    <row r="452" spans="4:15" x14ac:dyDescent="0.2">
      <c r="D452" s="15">
        <f>D451+'Control Panel'!$B$28</f>
        <v>4.5000000000000262E-2</v>
      </c>
      <c r="E452" s="16">
        <f t="shared" ref="E452:E509" si="49">IF(E451&gt;J451*$B$24,E451-J451*$B$24,0)</f>
        <v>0</v>
      </c>
      <c r="F452" s="62">
        <f t="shared" ref="F452:F509" si="50">E452+$B$6</f>
        <v>7.3999999999999996E-2</v>
      </c>
      <c r="G452" s="121">
        <f t="shared" ref="G452:G510" si="51">IF(E452&lt;&gt;0,$B$10*($B$9/($B$9+($E$2/$B$21-E452/$B$21)))^$B$22,$B$20)</f>
        <v>101300</v>
      </c>
      <c r="H452" s="62">
        <f t="shared" ref="H452:H509" si="52">IF(E452&lt;&gt;0,H451-J451*$B$24/$B$21,0)</f>
        <v>0</v>
      </c>
      <c r="I452" s="62">
        <f t="shared" ref="I452:I509" si="53">IF(E452&lt;&gt;0,-SQRT(2*(G452-$B$20)/$B$21),0)</f>
        <v>0</v>
      </c>
      <c r="J452" s="62">
        <f t="shared" ref="J452:J509" si="54">IF(E452&lt;&gt;0,PI()*$B$23^2*$B$21*(-I452),0)</f>
        <v>0</v>
      </c>
      <c r="K452" s="62">
        <f t="shared" ref="K452:K509" si="55">IF(E452&lt;&gt;0,(-$B$19*L451^2-J452*I452)/F452,K451)</f>
        <v>3620.2031304604038</v>
      </c>
      <c r="L452" s="16" cm="1">
        <f t="array" ref="L452">_xlfn.IFS(E452&lt;&gt;0,L451+K452*$B$24,E452=E451,L451,E452=0,L451+K451*$B$24)</f>
        <v>34.915294926846556</v>
      </c>
      <c r="M452" s="17" cm="1">
        <f t="array" ref="M452">_xlfn.IFS(L452&lt;&gt;L451,M451+L452*$B$24+0.5*K452*$B$24^2,L452=L451,M451,E452=0,M451+L452*$B$24+0.5*K452*$B$24^2)</f>
        <v>0.29723491935450519</v>
      </c>
      <c r="N452" s="17" cm="1">
        <f t="array" ref="N452">_xlfn.IFS(E452&lt;&gt;0,M452*COS($B$7),M452=M451,N451,E452=0,M452*COS($B$7))</f>
        <v>0.21017682708100721</v>
      </c>
      <c r="O452" s="9"/>
    </row>
    <row r="453" spans="4:15" x14ac:dyDescent="0.2">
      <c r="D453" s="15">
        <f>D452+'Control Panel'!$B$28</f>
        <v>4.5100000000000265E-2</v>
      </c>
      <c r="E453" s="16">
        <f t="shared" si="49"/>
        <v>0</v>
      </c>
      <c r="F453" s="62">
        <f t="shared" si="50"/>
        <v>7.3999999999999996E-2</v>
      </c>
      <c r="G453" s="121">
        <f t="shared" si="51"/>
        <v>101300</v>
      </c>
      <c r="H453" s="62">
        <f t="shared" si="52"/>
        <v>0</v>
      </c>
      <c r="I453" s="62">
        <f t="shared" si="53"/>
        <v>0</v>
      </c>
      <c r="J453" s="62">
        <f t="shared" si="54"/>
        <v>0</v>
      </c>
      <c r="K453" s="62">
        <f t="shared" si="55"/>
        <v>3620.2031304604038</v>
      </c>
      <c r="L453" s="16" cm="1">
        <f t="array" ref="L453">_xlfn.IFS(E453&lt;&gt;0,L452+K453*$B$24,E453=E452,L452,E453=0,L452+K452*$B$24)</f>
        <v>34.915294926846556</v>
      </c>
      <c r="M453" s="17" cm="1">
        <f t="array" ref="M453">_xlfn.IFS(L453&lt;&gt;L452,M452+L453*$B$24+0.5*K453*$B$24^2,L453=L452,M452,E453=0,M452+L453*$B$24+0.5*K453*$B$24^2)</f>
        <v>0.29723491935450519</v>
      </c>
      <c r="N453" s="17" cm="1">
        <f t="array" ref="N453">_xlfn.IFS(E453&lt;&gt;0,M453*COS($B$7),M453=M452,N452,E453=0,M453*COS($B$7))</f>
        <v>0.21017682708100721</v>
      </c>
      <c r="O453" s="9"/>
    </row>
    <row r="454" spans="4:15" x14ac:dyDescent="0.2">
      <c r="D454" s="15">
        <f>D453+'Control Panel'!$B$28</f>
        <v>4.5200000000000268E-2</v>
      </c>
      <c r="E454" s="16">
        <f t="shared" si="49"/>
        <v>0</v>
      </c>
      <c r="F454" s="62">
        <f t="shared" si="50"/>
        <v>7.3999999999999996E-2</v>
      </c>
      <c r="G454" s="121">
        <f t="shared" si="51"/>
        <v>101300</v>
      </c>
      <c r="H454" s="62">
        <f t="shared" si="52"/>
        <v>0</v>
      </c>
      <c r="I454" s="62">
        <f t="shared" si="53"/>
        <v>0</v>
      </c>
      <c r="J454" s="62">
        <f t="shared" si="54"/>
        <v>0</v>
      </c>
      <c r="K454" s="62">
        <f t="shared" si="55"/>
        <v>3620.2031304604038</v>
      </c>
      <c r="L454" s="16" cm="1">
        <f t="array" ref="L454">_xlfn.IFS(E454&lt;&gt;0,L453+K454*$B$24,E454=E453,L453,E454=0,L453+K453*$B$24)</f>
        <v>34.915294926846556</v>
      </c>
      <c r="M454" s="17" cm="1">
        <f t="array" ref="M454">_xlfn.IFS(L454&lt;&gt;L453,M453+L454*$B$24+0.5*K454*$B$24^2,L454=L453,M453,E454=0,M453+L454*$B$24+0.5*K454*$B$24^2)</f>
        <v>0.29723491935450519</v>
      </c>
      <c r="N454" s="17" cm="1">
        <f t="array" ref="N454">_xlfn.IFS(E454&lt;&gt;0,M454*COS($B$7),M454=M453,N453,E454=0,M454*COS($B$7))</f>
        <v>0.21017682708100721</v>
      </c>
      <c r="O454" s="9"/>
    </row>
    <row r="455" spans="4:15" x14ac:dyDescent="0.2">
      <c r="D455" s="15">
        <f>D454+'Control Panel'!$B$28</f>
        <v>4.5300000000000271E-2</v>
      </c>
      <c r="E455" s="16">
        <f t="shared" si="49"/>
        <v>0</v>
      </c>
      <c r="F455" s="62">
        <f t="shared" si="50"/>
        <v>7.3999999999999996E-2</v>
      </c>
      <c r="G455" s="121">
        <f t="shared" si="51"/>
        <v>101300</v>
      </c>
      <c r="H455" s="62">
        <f t="shared" si="52"/>
        <v>0</v>
      </c>
      <c r="I455" s="62">
        <f t="shared" si="53"/>
        <v>0</v>
      </c>
      <c r="J455" s="62">
        <f t="shared" si="54"/>
        <v>0</v>
      </c>
      <c r="K455" s="62">
        <f t="shared" si="55"/>
        <v>3620.2031304604038</v>
      </c>
      <c r="L455" s="16" cm="1">
        <f t="array" ref="L455">_xlfn.IFS(E455&lt;&gt;0,L454+K455*$B$24,E455=E454,L454,E455=0,L454+K454*$B$24)</f>
        <v>34.915294926846556</v>
      </c>
      <c r="M455" s="17" cm="1">
        <f t="array" ref="M455">_xlfn.IFS(L455&lt;&gt;L454,M454+L455*$B$24+0.5*K455*$B$24^2,L455=L454,M454,E455=0,M454+L455*$B$24+0.5*K455*$B$24^2)</f>
        <v>0.29723491935450519</v>
      </c>
      <c r="N455" s="17" cm="1">
        <f t="array" ref="N455">_xlfn.IFS(E455&lt;&gt;0,M455*COS($B$7),M455=M454,N454,E455=0,M455*COS($B$7))</f>
        <v>0.21017682708100721</v>
      </c>
      <c r="O455" s="9"/>
    </row>
    <row r="456" spans="4:15" x14ac:dyDescent="0.2">
      <c r="D456" s="15">
        <f>D455+'Control Panel'!$B$28</f>
        <v>4.5400000000000273E-2</v>
      </c>
      <c r="E456" s="16">
        <f t="shared" si="49"/>
        <v>0</v>
      </c>
      <c r="F456" s="62">
        <f t="shared" si="50"/>
        <v>7.3999999999999996E-2</v>
      </c>
      <c r="G456" s="121">
        <f t="shared" si="51"/>
        <v>101300</v>
      </c>
      <c r="H456" s="62">
        <f t="shared" si="52"/>
        <v>0</v>
      </c>
      <c r="I456" s="62">
        <f t="shared" si="53"/>
        <v>0</v>
      </c>
      <c r="J456" s="62">
        <f t="shared" si="54"/>
        <v>0</v>
      </c>
      <c r="K456" s="62">
        <f t="shared" si="55"/>
        <v>3620.2031304604038</v>
      </c>
      <c r="L456" s="16" cm="1">
        <f t="array" ref="L456">_xlfn.IFS(E456&lt;&gt;0,L455+K456*$B$24,E456=E455,L455,E456=0,L455+K455*$B$24)</f>
        <v>34.915294926846556</v>
      </c>
      <c r="M456" s="17" cm="1">
        <f t="array" ref="M456">_xlfn.IFS(L456&lt;&gt;L455,M455+L456*$B$24+0.5*K456*$B$24^2,L456=L455,M455,E456=0,M455+L456*$B$24+0.5*K456*$B$24^2)</f>
        <v>0.29723491935450519</v>
      </c>
      <c r="N456" s="17" cm="1">
        <f t="array" ref="N456">_xlfn.IFS(E456&lt;&gt;0,M456*COS($B$7),M456=M455,N455,E456=0,M456*COS($B$7))</f>
        <v>0.21017682708100721</v>
      </c>
      <c r="O456" s="9"/>
    </row>
    <row r="457" spans="4:15" x14ac:dyDescent="0.2">
      <c r="D457" s="15">
        <f>D456+'Control Panel'!$B$28</f>
        <v>4.5500000000000276E-2</v>
      </c>
      <c r="E457" s="16">
        <f t="shared" si="49"/>
        <v>0</v>
      </c>
      <c r="F457" s="62">
        <f t="shared" si="50"/>
        <v>7.3999999999999996E-2</v>
      </c>
      <c r="G457" s="121">
        <f t="shared" si="51"/>
        <v>101300</v>
      </c>
      <c r="H457" s="62">
        <f t="shared" si="52"/>
        <v>0</v>
      </c>
      <c r="I457" s="62">
        <f t="shared" si="53"/>
        <v>0</v>
      </c>
      <c r="J457" s="62">
        <f t="shared" si="54"/>
        <v>0</v>
      </c>
      <c r="K457" s="62">
        <f t="shared" si="55"/>
        <v>3620.2031304604038</v>
      </c>
      <c r="L457" s="16" cm="1">
        <f t="array" ref="L457">_xlfn.IFS(E457&lt;&gt;0,L456+K457*$B$24,E457=E456,L456,E457=0,L456+K456*$B$24)</f>
        <v>34.915294926846556</v>
      </c>
      <c r="M457" s="17" cm="1">
        <f t="array" ref="M457">_xlfn.IFS(L457&lt;&gt;L456,M456+L457*$B$24+0.5*K457*$B$24^2,L457=L456,M456,E457=0,M456+L457*$B$24+0.5*K457*$B$24^2)</f>
        <v>0.29723491935450519</v>
      </c>
      <c r="N457" s="17" cm="1">
        <f t="array" ref="N457">_xlfn.IFS(E457&lt;&gt;0,M457*COS($B$7),M457=M456,N456,E457=0,M457*COS($B$7))</f>
        <v>0.21017682708100721</v>
      </c>
      <c r="O457" s="9"/>
    </row>
    <row r="458" spans="4:15" x14ac:dyDescent="0.2">
      <c r="D458" s="15">
        <f>D457+'Control Panel'!$B$28</f>
        <v>4.5600000000000279E-2</v>
      </c>
      <c r="E458" s="16">
        <f t="shared" si="49"/>
        <v>0</v>
      </c>
      <c r="F458" s="62">
        <f t="shared" si="50"/>
        <v>7.3999999999999996E-2</v>
      </c>
      <c r="G458" s="121">
        <f t="shared" si="51"/>
        <v>101300</v>
      </c>
      <c r="H458" s="62">
        <f t="shared" si="52"/>
        <v>0</v>
      </c>
      <c r="I458" s="62">
        <f t="shared" si="53"/>
        <v>0</v>
      </c>
      <c r="J458" s="62">
        <f t="shared" si="54"/>
        <v>0</v>
      </c>
      <c r="K458" s="62">
        <f t="shared" si="55"/>
        <v>3620.2031304604038</v>
      </c>
      <c r="L458" s="16" cm="1">
        <f t="array" ref="L458">_xlfn.IFS(E458&lt;&gt;0,L457+K458*$B$24,E458=E457,L457,E458=0,L457+K457*$B$24)</f>
        <v>34.915294926846556</v>
      </c>
      <c r="M458" s="17" cm="1">
        <f t="array" ref="M458">_xlfn.IFS(L458&lt;&gt;L457,M457+L458*$B$24+0.5*K458*$B$24^2,L458=L457,M457,E458=0,M457+L458*$B$24+0.5*K458*$B$24^2)</f>
        <v>0.29723491935450519</v>
      </c>
      <c r="N458" s="17" cm="1">
        <f t="array" ref="N458">_xlfn.IFS(E458&lt;&gt;0,M458*COS($B$7),M458=M457,N457,E458=0,M458*COS($B$7))</f>
        <v>0.21017682708100721</v>
      </c>
      <c r="O458" s="9"/>
    </row>
    <row r="459" spans="4:15" x14ac:dyDescent="0.2">
      <c r="D459" s="15">
        <f>D458+'Control Panel'!$B$28</f>
        <v>4.5700000000000282E-2</v>
      </c>
      <c r="E459" s="16">
        <f t="shared" si="49"/>
        <v>0</v>
      </c>
      <c r="F459" s="62">
        <f t="shared" si="50"/>
        <v>7.3999999999999996E-2</v>
      </c>
      <c r="G459" s="121">
        <f t="shared" si="51"/>
        <v>101300</v>
      </c>
      <c r="H459" s="62">
        <f t="shared" si="52"/>
        <v>0</v>
      </c>
      <c r="I459" s="62">
        <f t="shared" si="53"/>
        <v>0</v>
      </c>
      <c r="J459" s="62">
        <f t="shared" si="54"/>
        <v>0</v>
      </c>
      <c r="K459" s="62">
        <f t="shared" si="55"/>
        <v>3620.2031304604038</v>
      </c>
      <c r="L459" s="16" cm="1">
        <f t="array" ref="L459">_xlfn.IFS(E459&lt;&gt;0,L458+K459*$B$24,E459=E458,L458,E459=0,L458+K458*$B$24)</f>
        <v>34.915294926846556</v>
      </c>
      <c r="M459" s="17" cm="1">
        <f t="array" ref="M459">_xlfn.IFS(L459&lt;&gt;L458,M458+L459*$B$24+0.5*K459*$B$24^2,L459=L458,M458,E459=0,M458+L459*$B$24+0.5*K459*$B$24^2)</f>
        <v>0.29723491935450519</v>
      </c>
      <c r="N459" s="17" cm="1">
        <f t="array" ref="N459">_xlfn.IFS(E459&lt;&gt;0,M459*COS($B$7),M459=M458,N458,E459=0,M459*COS($B$7))</f>
        <v>0.21017682708100721</v>
      </c>
      <c r="O459" s="9"/>
    </row>
    <row r="460" spans="4:15" x14ac:dyDescent="0.2">
      <c r="D460" s="15">
        <f>D459+'Control Panel'!$B$28</f>
        <v>4.5800000000000285E-2</v>
      </c>
      <c r="E460" s="16">
        <f t="shared" si="49"/>
        <v>0</v>
      </c>
      <c r="F460" s="62">
        <f t="shared" si="50"/>
        <v>7.3999999999999996E-2</v>
      </c>
      <c r="G460" s="121">
        <f t="shared" si="51"/>
        <v>101300</v>
      </c>
      <c r="H460" s="62">
        <f t="shared" si="52"/>
        <v>0</v>
      </c>
      <c r="I460" s="62">
        <f t="shared" si="53"/>
        <v>0</v>
      </c>
      <c r="J460" s="62">
        <f t="shared" si="54"/>
        <v>0</v>
      </c>
      <c r="K460" s="62">
        <f t="shared" si="55"/>
        <v>3620.2031304604038</v>
      </c>
      <c r="L460" s="16" cm="1">
        <f t="array" ref="L460">_xlfn.IFS(E460&lt;&gt;0,L459+K460*$B$24,E460=E459,L459,E460=0,L459+K459*$B$24)</f>
        <v>34.915294926846556</v>
      </c>
      <c r="M460" s="17" cm="1">
        <f t="array" ref="M460">_xlfn.IFS(L460&lt;&gt;L459,M459+L460*$B$24+0.5*K460*$B$24^2,L460=L459,M459,E460=0,M459+L460*$B$24+0.5*K460*$B$24^2)</f>
        <v>0.29723491935450519</v>
      </c>
      <c r="N460" s="17" cm="1">
        <f t="array" ref="N460">_xlfn.IFS(E460&lt;&gt;0,M460*COS($B$7),M460=M459,N459,E460=0,M460*COS($B$7))</f>
        <v>0.21017682708100721</v>
      </c>
      <c r="O460" s="9"/>
    </row>
    <row r="461" spans="4:15" x14ac:dyDescent="0.2">
      <c r="D461" s="15">
        <f>D460+'Control Panel'!$B$28</f>
        <v>4.5900000000000288E-2</v>
      </c>
      <c r="E461" s="16">
        <f t="shared" si="49"/>
        <v>0</v>
      </c>
      <c r="F461" s="62">
        <f t="shared" si="50"/>
        <v>7.3999999999999996E-2</v>
      </c>
      <c r="G461" s="121">
        <f t="shared" si="51"/>
        <v>101300</v>
      </c>
      <c r="H461" s="62">
        <f t="shared" si="52"/>
        <v>0</v>
      </c>
      <c r="I461" s="62">
        <f t="shared" si="53"/>
        <v>0</v>
      </c>
      <c r="J461" s="62">
        <f t="shared" si="54"/>
        <v>0</v>
      </c>
      <c r="K461" s="62">
        <f t="shared" si="55"/>
        <v>3620.2031304604038</v>
      </c>
      <c r="L461" s="16" cm="1">
        <f t="array" ref="L461">_xlfn.IFS(E461&lt;&gt;0,L460+K461*$B$24,E461=E460,L460,E461=0,L460+K460*$B$24)</f>
        <v>34.915294926846556</v>
      </c>
      <c r="M461" s="17" cm="1">
        <f t="array" ref="M461">_xlfn.IFS(L461&lt;&gt;L460,M460+L461*$B$24+0.5*K461*$B$24^2,L461=L460,M460,E461=0,M460+L461*$B$24+0.5*K461*$B$24^2)</f>
        <v>0.29723491935450519</v>
      </c>
      <c r="N461" s="17" cm="1">
        <f t="array" ref="N461">_xlfn.IFS(E461&lt;&gt;0,M461*COS($B$7),M461=M460,N460,E461=0,M461*COS($B$7))</f>
        <v>0.21017682708100721</v>
      </c>
      <c r="O461" s="9"/>
    </row>
    <row r="462" spans="4:15" x14ac:dyDescent="0.2">
      <c r="D462" s="15">
        <f>D461+'Control Panel'!$B$28</f>
        <v>4.6000000000000291E-2</v>
      </c>
      <c r="E462" s="16">
        <f t="shared" si="49"/>
        <v>0</v>
      </c>
      <c r="F462" s="62">
        <f t="shared" si="50"/>
        <v>7.3999999999999996E-2</v>
      </c>
      <c r="G462" s="121">
        <f t="shared" si="51"/>
        <v>101300</v>
      </c>
      <c r="H462" s="62">
        <f t="shared" si="52"/>
        <v>0</v>
      </c>
      <c r="I462" s="62">
        <f t="shared" si="53"/>
        <v>0</v>
      </c>
      <c r="J462" s="62">
        <f t="shared" si="54"/>
        <v>0</v>
      </c>
      <c r="K462" s="62">
        <f t="shared" si="55"/>
        <v>3620.2031304604038</v>
      </c>
      <c r="L462" s="16" cm="1">
        <f t="array" ref="L462">_xlfn.IFS(E462&lt;&gt;0,L461+K462*$B$24,E462=E461,L461,E462=0,L461+K461*$B$24)</f>
        <v>34.915294926846556</v>
      </c>
      <c r="M462" s="17" cm="1">
        <f t="array" ref="M462">_xlfn.IFS(L462&lt;&gt;L461,M461+L462*$B$24+0.5*K462*$B$24^2,L462=L461,M461,E462=0,M461+L462*$B$24+0.5*K462*$B$24^2)</f>
        <v>0.29723491935450519</v>
      </c>
      <c r="N462" s="17" cm="1">
        <f t="array" ref="N462">_xlfn.IFS(E462&lt;&gt;0,M462*COS($B$7),M462=M461,N461,E462=0,M462*COS($B$7))</f>
        <v>0.21017682708100721</v>
      </c>
      <c r="O462" s="9"/>
    </row>
    <row r="463" spans="4:15" x14ac:dyDescent="0.2">
      <c r="D463" s="15">
        <f>D462+'Control Panel'!$B$28</f>
        <v>4.6100000000000294E-2</v>
      </c>
      <c r="E463" s="16">
        <f t="shared" si="49"/>
        <v>0</v>
      </c>
      <c r="F463" s="62">
        <f t="shared" si="50"/>
        <v>7.3999999999999996E-2</v>
      </c>
      <c r="G463" s="121">
        <f t="shared" si="51"/>
        <v>101300</v>
      </c>
      <c r="H463" s="62">
        <f t="shared" si="52"/>
        <v>0</v>
      </c>
      <c r="I463" s="62">
        <f t="shared" si="53"/>
        <v>0</v>
      </c>
      <c r="J463" s="62">
        <f t="shared" si="54"/>
        <v>0</v>
      </c>
      <c r="K463" s="62">
        <f t="shared" si="55"/>
        <v>3620.2031304604038</v>
      </c>
      <c r="L463" s="16" cm="1">
        <f t="array" ref="L463">_xlfn.IFS(E463&lt;&gt;0,L462+K463*$B$24,E463=E462,L462,E463=0,L462+K462*$B$24)</f>
        <v>34.915294926846556</v>
      </c>
      <c r="M463" s="17" cm="1">
        <f t="array" ref="M463">_xlfn.IFS(L463&lt;&gt;L462,M462+L463*$B$24+0.5*K463*$B$24^2,L463=L462,M462,E463=0,M462+L463*$B$24+0.5*K463*$B$24^2)</f>
        <v>0.29723491935450519</v>
      </c>
      <c r="N463" s="17" cm="1">
        <f t="array" ref="N463">_xlfn.IFS(E463&lt;&gt;0,M463*COS($B$7),M463=M462,N462,E463=0,M463*COS($B$7))</f>
        <v>0.21017682708100721</v>
      </c>
      <c r="O463" s="9"/>
    </row>
    <row r="464" spans="4:15" x14ac:dyDescent="0.2">
      <c r="D464" s="15">
        <f>D463+'Control Panel'!$B$28</f>
        <v>4.6200000000000296E-2</v>
      </c>
      <c r="E464" s="16">
        <f t="shared" si="49"/>
        <v>0</v>
      </c>
      <c r="F464" s="62">
        <f t="shared" si="50"/>
        <v>7.3999999999999996E-2</v>
      </c>
      <c r="G464" s="121">
        <f t="shared" si="51"/>
        <v>101300</v>
      </c>
      <c r="H464" s="62">
        <f t="shared" si="52"/>
        <v>0</v>
      </c>
      <c r="I464" s="62">
        <f t="shared" si="53"/>
        <v>0</v>
      </c>
      <c r="J464" s="62">
        <f t="shared" si="54"/>
        <v>0</v>
      </c>
      <c r="K464" s="62">
        <f t="shared" si="55"/>
        <v>3620.2031304604038</v>
      </c>
      <c r="L464" s="16" cm="1">
        <f t="array" ref="L464">_xlfn.IFS(E464&lt;&gt;0,L463+K464*$B$24,E464=E463,L463,E464=0,L463+K463*$B$24)</f>
        <v>34.915294926846556</v>
      </c>
      <c r="M464" s="17" cm="1">
        <f t="array" ref="M464">_xlfn.IFS(L464&lt;&gt;L463,M463+L464*$B$24+0.5*K464*$B$24^2,L464=L463,M463,E464=0,M463+L464*$B$24+0.5*K464*$B$24^2)</f>
        <v>0.29723491935450519</v>
      </c>
      <c r="N464" s="17" cm="1">
        <f t="array" ref="N464">_xlfn.IFS(E464&lt;&gt;0,M464*COS($B$7),M464=M463,N463,E464=0,M464*COS($B$7))</f>
        <v>0.21017682708100721</v>
      </c>
      <c r="O464" s="9"/>
    </row>
    <row r="465" spans="4:15" x14ac:dyDescent="0.2">
      <c r="D465" s="15">
        <f>D464+'Control Panel'!$B$28</f>
        <v>4.6300000000000299E-2</v>
      </c>
      <c r="E465" s="16">
        <f t="shared" si="49"/>
        <v>0</v>
      </c>
      <c r="F465" s="62">
        <f t="shared" si="50"/>
        <v>7.3999999999999996E-2</v>
      </c>
      <c r="G465" s="121">
        <f t="shared" si="51"/>
        <v>101300</v>
      </c>
      <c r="H465" s="62">
        <f t="shared" si="52"/>
        <v>0</v>
      </c>
      <c r="I465" s="62">
        <f t="shared" si="53"/>
        <v>0</v>
      </c>
      <c r="J465" s="62">
        <f t="shared" si="54"/>
        <v>0</v>
      </c>
      <c r="K465" s="62">
        <f t="shared" si="55"/>
        <v>3620.2031304604038</v>
      </c>
      <c r="L465" s="16" cm="1">
        <f t="array" ref="L465">_xlfn.IFS(E465&lt;&gt;0,L464+K465*$B$24,E465=E464,L464,E465=0,L464+K464*$B$24)</f>
        <v>34.915294926846556</v>
      </c>
      <c r="M465" s="17" cm="1">
        <f t="array" ref="M465">_xlfn.IFS(L465&lt;&gt;L464,M464+L465*$B$24+0.5*K465*$B$24^2,L465=L464,M464,E465=0,M464+L465*$B$24+0.5*K465*$B$24^2)</f>
        <v>0.29723491935450519</v>
      </c>
      <c r="N465" s="17" cm="1">
        <f t="array" ref="N465">_xlfn.IFS(E465&lt;&gt;0,M465*COS($B$7),M465=M464,N464,E465=0,M465*COS($B$7))</f>
        <v>0.21017682708100721</v>
      </c>
      <c r="O465" s="9"/>
    </row>
    <row r="466" spans="4:15" x14ac:dyDescent="0.2">
      <c r="D466" s="15">
        <f>D465+'Control Panel'!$B$28</f>
        <v>4.6400000000000302E-2</v>
      </c>
      <c r="E466" s="16">
        <f t="shared" si="49"/>
        <v>0</v>
      </c>
      <c r="F466" s="62">
        <f t="shared" si="50"/>
        <v>7.3999999999999996E-2</v>
      </c>
      <c r="G466" s="121">
        <f t="shared" si="51"/>
        <v>101300</v>
      </c>
      <c r="H466" s="62">
        <f t="shared" si="52"/>
        <v>0</v>
      </c>
      <c r="I466" s="62">
        <f t="shared" si="53"/>
        <v>0</v>
      </c>
      <c r="J466" s="62">
        <f t="shared" si="54"/>
        <v>0</v>
      </c>
      <c r="K466" s="62">
        <f t="shared" si="55"/>
        <v>3620.2031304604038</v>
      </c>
      <c r="L466" s="16" cm="1">
        <f t="array" ref="L466">_xlfn.IFS(E466&lt;&gt;0,L465+K466*$B$24,E466=E465,L465,E466=0,L465+K465*$B$24)</f>
        <v>34.915294926846556</v>
      </c>
      <c r="M466" s="17" cm="1">
        <f t="array" ref="M466">_xlfn.IFS(L466&lt;&gt;L465,M465+L466*$B$24+0.5*K466*$B$24^2,L466=L465,M465,E466=0,M465+L466*$B$24+0.5*K466*$B$24^2)</f>
        <v>0.29723491935450519</v>
      </c>
      <c r="N466" s="17" cm="1">
        <f t="array" ref="N466">_xlfn.IFS(E466&lt;&gt;0,M466*COS($B$7),M466=M465,N465,E466=0,M466*COS($B$7))</f>
        <v>0.21017682708100721</v>
      </c>
      <c r="O466" s="9"/>
    </row>
    <row r="467" spans="4:15" x14ac:dyDescent="0.2">
      <c r="D467" s="15">
        <f>D466+'Control Panel'!$B$28</f>
        <v>4.6500000000000305E-2</v>
      </c>
      <c r="E467" s="16">
        <f t="shared" si="49"/>
        <v>0</v>
      </c>
      <c r="F467" s="62">
        <f t="shared" si="50"/>
        <v>7.3999999999999996E-2</v>
      </c>
      <c r="G467" s="121">
        <f t="shared" si="51"/>
        <v>101300</v>
      </c>
      <c r="H467" s="62">
        <f t="shared" si="52"/>
        <v>0</v>
      </c>
      <c r="I467" s="62">
        <f t="shared" si="53"/>
        <v>0</v>
      </c>
      <c r="J467" s="62">
        <f t="shared" si="54"/>
        <v>0</v>
      </c>
      <c r="K467" s="62">
        <f t="shared" si="55"/>
        <v>3620.2031304604038</v>
      </c>
      <c r="L467" s="16" cm="1">
        <f t="array" ref="L467">_xlfn.IFS(E467&lt;&gt;0,L466+K467*$B$24,E467=E466,L466,E467=0,L466+K466*$B$24)</f>
        <v>34.915294926846556</v>
      </c>
      <c r="M467" s="17" cm="1">
        <f t="array" ref="M467">_xlfn.IFS(L467&lt;&gt;L466,M466+L467*$B$24+0.5*K467*$B$24^2,L467=L466,M466,E467=0,M466+L467*$B$24+0.5*K467*$B$24^2)</f>
        <v>0.29723491935450519</v>
      </c>
      <c r="N467" s="17" cm="1">
        <f t="array" ref="N467">_xlfn.IFS(E467&lt;&gt;0,M467*COS($B$7),M467=M466,N466,E467=0,M467*COS($B$7))</f>
        <v>0.21017682708100721</v>
      </c>
      <c r="O467" s="9"/>
    </row>
    <row r="468" spans="4:15" x14ac:dyDescent="0.2">
      <c r="D468" s="15">
        <f>D467+'Control Panel'!$B$28</f>
        <v>4.6600000000000308E-2</v>
      </c>
      <c r="E468" s="16">
        <f t="shared" si="49"/>
        <v>0</v>
      </c>
      <c r="F468" s="62">
        <f t="shared" si="50"/>
        <v>7.3999999999999996E-2</v>
      </c>
      <c r="G468" s="121">
        <f t="shared" si="51"/>
        <v>101300</v>
      </c>
      <c r="H468" s="62">
        <f t="shared" si="52"/>
        <v>0</v>
      </c>
      <c r="I468" s="62">
        <f t="shared" si="53"/>
        <v>0</v>
      </c>
      <c r="J468" s="62">
        <f t="shared" si="54"/>
        <v>0</v>
      </c>
      <c r="K468" s="62">
        <f t="shared" si="55"/>
        <v>3620.2031304604038</v>
      </c>
      <c r="L468" s="16" cm="1">
        <f t="array" ref="L468">_xlfn.IFS(E468&lt;&gt;0,L467+K468*$B$24,E468=E467,L467,E468=0,L467+K467*$B$24)</f>
        <v>34.915294926846556</v>
      </c>
      <c r="M468" s="17" cm="1">
        <f t="array" ref="M468">_xlfn.IFS(L468&lt;&gt;L467,M467+L468*$B$24+0.5*K468*$B$24^2,L468=L467,M467,E468=0,M467+L468*$B$24+0.5*K468*$B$24^2)</f>
        <v>0.29723491935450519</v>
      </c>
      <c r="N468" s="17" cm="1">
        <f t="array" ref="N468">_xlfn.IFS(E468&lt;&gt;0,M468*COS($B$7),M468=M467,N467,E468=0,M468*COS($B$7))</f>
        <v>0.21017682708100721</v>
      </c>
      <c r="O468" s="9"/>
    </row>
    <row r="469" spans="4:15" x14ac:dyDescent="0.2">
      <c r="D469" s="15">
        <f>D468+'Control Panel'!$B$28</f>
        <v>4.6700000000000311E-2</v>
      </c>
      <c r="E469" s="16">
        <f t="shared" si="49"/>
        <v>0</v>
      </c>
      <c r="F469" s="62">
        <f t="shared" si="50"/>
        <v>7.3999999999999996E-2</v>
      </c>
      <c r="G469" s="121">
        <f t="shared" si="51"/>
        <v>101300</v>
      </c>
      <c r="H469" s="62">
        <f t="shared" si="52"/>
        <v>0</v>
      </c>
      <c r="I469" s="62">
        <f t="shared" si="53"/>
        <v>0</v>
      </c>
      <c r="J469" s="62">
        <f t="shared" si="54"/>
        <v>0</v>
      </c>
      <c r="K469" s="62">
        <f t="shared" si="55"/>
        <v>3620.2031304604038</v>
      </c>
      <c r="L469" s="16" cm="1">
        <f t="array" ref="L469">_xlfn.IFS(E469&lt;&gt;0,L468+K469*$B$24,E469=E468,L468,E469=0,L468+K468*$B$24)</f>
        <v>34.915294926846556</v>
      </c>
      <c r="M469" s="17" cm="1">
        <f t="array" ref="M469">_xlfn.IFS(L469&lt;&gt;L468,M468+L469*$B$24+0.5*K469*$B$24^2,L469=L468,M468,E469=0,M468+L469*$B$24+0.5*K469*$B$24^2)</f>
        <v>0.29723491935450519</v>
      </c>
      <c r="N469" s="17" cm="1">
        <f t="array" ref="N469">_xlfn.IFS(E469&lt;&gt;0,M469*COS($B$7),M469=M468,N468,E469=0,M469*COS($B$7))</f>
        <v>0.21017682708100721</v>
      </c>
      <c r="O469" s="9"/>
    </row>
    <row r="470" spans="4:15" x14ac:dyDescent="0.2">
      <c r="D470" s="15">
        <f>D469+'Control Panel'!$B$28</f>
        <v>4.6800000000000314E-2</v>
      </c>
      <c r="E470" s="16">
        <f t="shared" si="49"/>
        <v>0</v>
      </c>
      <c r="F470" s="62">
        <f t="shared" si="50"/>
        <v>7.3999999999999996E-2</v>
      </c>
      <c r="G470" s="121">
        <f t="shared" si="51"/>
        <v>101300</v>
      </c>
      <c r="H470" s="62">
        <f t="shared" si="52"/>
        <v>0</v>
      </c>
      <c r="I470" s="62">
        <f t="shared" si="53"/>
        <v>0</v>
      </c>
      <c r="J470" s="62">
        <f t="shared" si="54"/>
        <v>0</v>
      </c>
      <c r="K470" s="62">
        <f t="shared" si="55"/>
        <v>3620.2031304604038</v>
      </c>
      <c r="L470" s="16" cm="1">
        <f t="array" ref="L470">_xlfn.IFS(E470&lt;&gt;0,L469+K470*$B$24,E470=E469,L469,E470=0,L469+K469*$B$24)</f>
        <v>34.915294926846556</v>
      </c>
      <c r="M470" s="17" cm="1">
        <f t="array" ref="M470">_xlfn.IFS(L470&lt;&gt;L469,M469+L470*$B$24+0.5*K470*$B$24^2,L470=L469,M469,E470=0,M469+L470*$B$24+0.5*K470*$B$24^2)</f>
        <v>0.29723491935450519</v>
      </c>
      <c r="N470" s="17" cm="1">
        <f t="array" ref="N470">_xlfn.IFS(E470&lt;&gt;0,M470*COS($B$7),M470=M469,N469,E470=0,M470*COS($B$7))</f>
        <v>0.21017682708100721</v>
      </c>
      <c r="O470" s="9"/>
    </row>
    <row r="471" spans="4:15" x14ac:dyDescent="0.2">
      <c r="D471" s="15">
        <f>D470+'Control Panel'!$B$28</f>
        <v>4.6900000000000316E-2</v>
      </c>
      <c r="E471" s="16">
        <f t="shared" si="49"/>
        <v>0</v>
      </c>
      <c r="F471" s="62">
        <f t="shared" si="50"/>
        <v>7.3999999999999996E-2</v>
      </c>
      <c r="G471" s="121">
        <f t="shared" si="51"/>
        <v>101300</v>
      </c>
      <c r="H471" s="62">
        <f t="shared" si="52"/>
        <v>0</v>
      </c>
      <c r="I471" s="62">
        <f t="shared" si="53"/>
        <v>0</v>
      </c>
      <c r="J471" s="62">
        <f t="shared" si="54"/>
        <v>0</v>
      </c>
      <c r="K471" s="62">
        <f t="shared" si="55"/>
        <v>3620.2031304604038</v>
      </c>
      <c r="L471" s="16" cm="1">
        <f t="array" ref="L471">_xlfn.IFS(E471&lt;&gt;0,L470+K471*$B$24,E471=E470,L470,E471=0,L470+K470*$B$24)</f>
        <v>34.915294926846556</v>
      </c>
      <c r="M471" s="17" cm="1">
        <f t="array" ref="M471">_xlfn.IFS(L471&lt;&gt;L470,M470+L471*$B$24+0.5*K471*$B$24^2,L471=L470,M470,E471=0,M470+L471*$B$24+0.5*K471*$B$24^2)</f>
        <v>0.29723491935450519</v>
      </c>
      <c r="N471" s="17" cm="1">
        <f t="array" ref="N471">_xlfn.IFS(E471&lt;&gt;0,M471*COS($B$7),M471=M470,N470,E471=0,M471*COS($B$7))</f>
        <v>0.21017682708100721</v>
      </c>
      <c r="O471" s="9"/>
    </row>
    <row r="472" spans="4:15" x14ac:dyDescent="0.2">
      <c r="D472" s="15">
        <f>D471+'Control Panel'!$B$28</f>
        <v>4.7000000000000319E-2</v>
      </c>
      <c r="E472" s="16">
        <f t="shared" si="49"/>
        <v>0</v>
      </c>
      <c r="F472" s="62">
        <f t="shared" si="50"/>
        <v>7.3999999999999996E-2</v>
      </c>
      <c r="G472" s="121">
        <f t="shared" si="51"/>
        <v>101300</v>
      </c>
      <c r="H472" s="62">
        <f t="shared" si="52"/>
        <v>0</v>
      </c>
      <c r="I472" s="62">
        <f t="shared" si="53"/>
        <v>0</v>
      </c>
      <c r="J472" s="62">
        <f t="shared" si="54"/>
        <v>0</v>
      </c>
      <c r="K472" s="62">
        <f t="shared" si="55"/>
        <v>3620.2031304604038</v>
      </c>
      <c r="L472" s="16" cm="1">
        <f t="array" ref="L472">_xlfn.IFS(E472&lt;&gt;0,L471+K472*$B$24,E472=E471,L471,E472=0,L471+K471*$B$24)</f>
        <v>34.915294926846556</v>
      </c>
      <c r="M472" s="17" cm="1">
        <f t="array" ref="M472">_xlfn.IFS(L472&lt;&gt;L471,M471+L472*$B$24+0.5*K472*$B$24^2,L472=L471,M471,E472=0,M471+L472*$B$24+0.5*K472*$B$24^2)</f>
        <v>0.29723491935450519</v>
      </c>
      <c r="N472" s="17" cm="1">
        <f t="array" ref="N472">_xlfn.IFS(E472&lt;&gt;0,M472*COS($B$7),M472=M471,N471,E472=0,M472*COS($B$7))</f>
        <v>0.21017682708100721</v>
      </c>
      <c r="O472" s="9"/>
    </row>
    <row r="473" spans="4:15" x14ac:dyDescent="0.2">
      <c r="D473" s="15">
        <f>D472+'Control Panel'!$B$28</f>
        <v>4.7100000000000322E-2</v>
      </c>
      <c r="E473" s="16">
        <f t="shared" si="49"/>
        <v>0</v>
      </c>
      <c r="F473" s="62">
        <f t="shared" si="50"/>
        <v>7.3999999999999996E-2</v>
      </c>
      <c r="G473" s="121">
        <f t="shared" si="51"/>
        <v>101300</v>
      </c>
      <c r="H473" s="62">
        <f t="shared" si="52"/>
        <v>0</v>
      </c>
      <c r="I473" s="62">
        <f t="shared" si="53"/>
        <v>0</v>
      </c>
      <c r="J473" s="62">
        <f t="shared" si="54"/>
        <v>0</v>
      </c>
      <c r="K473" s="62">
        <f t="shared" si="55"/>
        <v>3620.2031304604038</v>
      </c>
      <c r="L473" s="16" cm="1">
        <f t="array" ref="L473">_xlfn.IFS(E473&lt;&gt;0,L472+K473*$B$24,E473=E472,L472,E473=0,L472+K472*$B$24)</f>
        <v>34.915294926846556</v>
      </c>
      <c r="M473" s="17" cm="1">
        <f t="array" ref="M473">_xlfn.IFS(L473&lt;&gt;L472,M472+L473*$B$24+0.5*K473*$B$24^2,L473=L472,M472,E473=0,M472+L473*$B$24+0.5*K473*$B$24^2)</f>
        <v>0.29723491935450519</v>
      </c>
      <c r="N473" s="17" cm="1">
        <f t="array" ref="N473">_xlfn.IFS(E473&lt;&gt;0,M473*COS($B$7),M473=M472,N472,E473=0,M473*COS($B$7))</f>
        <v>0.21017682708100721</v>
      </c>
      <c r="O473" s="9"/>
    </row>
    <row r="474" spans="4:15" x14ac:dyDescent="0.2">
      <c r="D474" s="15">
        <f>D473+'Control Panel'!$B$28</f>
        <v>4.7200000000000325E-2</v>
      </c>
      <c r="E474" s="16">
        <f t="shared" si="49"/>
        <v>0</v>
      </c>
      <c r="F474" s="62">
        <f t="shared" si="50"/>
        <v>7.3999999999999996E-2</v>
      </c>
      <c r="G474" s="121">
        <f t="shared" si="51"/>
        <v>101300</v>
      </c>
      <c r="H474" s="62">
        <f t="shared" si="52"/>
        <v>0</v>
      </c>
      <c r="I474" s="62">
        <f t="shared" si="53"/>
        <v>0</v>
      </c>
      <c r="J474" s="62">
        <f t="shared" si="54"/>
        <v>0</v>
      </c>
      <c r="K474" s="62">
        <f t="shared" si="55"/>
        <v>3620.2031304604038</v>
      </c>
      <c r="L474" s="16" cm="1">
        <f t="array" ref="L474">_xlfn.IFS(E474&lt;&gt;0,L473+K474*$B$24,E474=E473,L473,E474=0,L473+K473*$B$24)</f>
        <v>34.915294926846556</v>
      </c>
      <c r="M474" s="17" cm="1">
        <f t="array" ref="M474">_xlfn.IFS(L474&lt;&gt;L473,M473+L474*$B$24+0.5*K474*$B$24^2,L474=L473,M473,E474=0,M473+L474*$B$24+0.5*K474*$B$24^2)</f>
        <v>0.29723491935450519</v>
      </c>
      <c r="N474" s="17" cm="1">
        <f t="array" ref="N474">_xlfn.IFS(E474&lt;&gt;0,M474*COS($B$7),M474=M473,N473,E474=0,M474*COS($B$7))</f>
        <v>0.21017682708100721</v>
      </c>
      <c r="O474" s="9"/>
    </row>
    <row r="475" spans="4:15" x14ac:dyDescent="0.2">
      <c r="D475" s="15">
        <f>D474+'Control Panel'!$B$28</f>
        <v>4.7300000000000328E-2</v>
      </c>
      <c r="E475" s="16">
        <f t="shared" si="49"/>
        <v>0</v>
      </c>
      <c r="F475" s="62">
        <f t="shared" si="50"/>
        <v>7.3999999999999996E-2</v>
      </c>
      <c r="G475" s="121">
        <f t="shared" si="51"/>
        <v>101300</v>
      </c>
      <c r="H475" s="62">
        <f t="shared" si="52"/>
        <v>0</v>
      </c>
      <c r="I475" s="62">
        <f t="shared" si="53"/>
        <v>0</v>
      </c>
      <c r="J475" s="62">
        <f t="shared" si="54"/>
        <v>0</v>
      </c>
      <c r="K475" s="62">
        <f t="shared" si="55"/>
        <v>3620.2031304604038</v>
      </c>
      <c r="L475" s="16" cm="1">
        <f t="array" ref="L475">_xlfn.IFS(E475&lt;&gt;0,L474+K475*$B$24,E475=E474,L474,E475=0,L474+K474*$B$24)</f>
        <v>34.915294926846556</v>
      </c>
      <c r="M475" s="17" cm="1">
        <f t="array" ref="M475">_xlfn.IFS(L475&lt;&gt;L474,M474+L475*$B$24+0.5*K475*$B$24^2,L475=L474,M474,E475=0,M474+L475*$B$24+0.5*K475*$B$24^2)</f>
        <v>0.29723491935450519</v>
      </c>
      <c r="N475" s="17" cm="1">
        <f t="array" ref="N475">_xlfn.IFS(E475&lt;&gt;0,M475*COS($B$7),M475=M474,N474,E475=0,M475*COS($B$7))</f>
        <v>0.21017682708100721</v>
      </c>
      <c r="O475" s="9"/>
    </row>
    <row r="476" spans="4:15" x14ac:dyDescent="0.2">
      <c r="D476" s="15">
        <f>D475+'Control Panel'!$B$28</f>
        <v>4.7400000000000331E-2</v>
      </c>
      <c r="E476" s="16">
        <f t="shared" si="49"/>
        <v>0</v>
      </c>
      <c r="F476" s="62">
        <f t="shared" si="50"/>
        <v>7.3999999999999996E-2</v>
      </c>
      <c r="G476" s="121">
        <f t="shared" si="51"/>
        <v>101300</v>
      </c>
      <c r="H476" s="62">
        <f t="shared" si="52"/>
        <v>0</v>
      </c>
      <c r="I476" s="62">
        <f t="shared" si="53"/>
        <v>0</v>
      </c>
      <c r="J476" s="62">
        <f t="shared" si="54"/>
        <v>0</v>
      </c>
      <c r="K476" s="62">
        <f t="shared" si="55"/>
        <v>3620.2031304604038</v>
      </c>
      <c r="L476" s="16" cm="1">
        <f t="array" ref="L476">_xlfn.IFS(E476&lt;&gt;0,L475+K476*$B$24,E476=E475,L475,E476=0,L475+K475*$B$24)</f>
        <v>34.915294926846556</v>
      </c>
      <c r="M476" s="17" cm="1">
        <f t="array" ref="M476">_xlfn.IFS(L476&lt;&gt;L475,M475+L476*$B$24+0.5*K476*$B$24^2,L476=L475,M475,E476=0,M475+L476*$B$24+0.5*K476*$B$24^2)</f>
        <v>0.29723491935450519</v>
      </c>
      <c r="N476" s="17" cm="1">
        <f t="array" ref="N476">_xlfn.IFS(E476&lt;&gt;0,M476*COS($B$7),M476=M475,N475,E476=0,M476*COS($B$7))</f>
        <v>0.21017682708100721</v>
      </c>
      <c r="O476" s="9"/>
    </row>
    <row r="477" spans="4:15" x14ac:dyDescent="0.2">
      <c r="D477" s="15">
        <f>D476+'Control Panel'!$B$28</f>
        <v>4.7500000000000334E-2</v>
      </c>
      <c r="E477" s="16">
        <f t="shared" si="49"/>
        <v>0</v>
      </c>
      <c r="F477" s="62">
        <f t="shared" si="50"/>
        <v>7.3999999999999996E-2</v>
      </c>
      <c r="G477" s="121">
        <f t="shared" si="51"/>
        <v>101300</v>
      </c>
      <c r="H477" s="62">
        <f t="shared" si="52"/>
        <v>0</v>
      </c>
      <c r="I477" s="62">
        <f t="shared" si="53"/>
        <v>0</v>
      </c>
      <c r="J477" s="62">
        <f t="shared" si="54"/>
        <v>0</v>
      </c>
      <c r="K477" s="62">
        <f t="shared" si="55"/>
        <v>3620.2031304604038</v>
      </c>
      <c r="L477" s="16" cm="1">
        <f t="array" ref="L477">_xlfn.IFS(E477&lt;&gt;0,L476+K477*$B$24,E477=E476,L476,E477=0,L476+K476*$B$24)</f>
        <v>34.915294926846556</v>
      </c>
      <c r="M477" s="17" cm="1">
        <f t="array" ref="M477">_xlfn.IFS(L477&lt;&gt;L476,M476+L477*$B$24+0.5*K477*$B$24^2,L477=L476,M476,E477=0,M476+L477*$B$24+0.5*K477*$B$24^2)</f>
        <v>0.29723491935450519</v>
      </c>
      <c r="N477" s="17" cm="1">
        <f t="array" ref="N477">_xlfn.IFS(E477&lt;&gt;0,M477*COS($B$7),M477=M476,N476,E477=0,M477*COS($B$7))</f>
        <v>0.21017682708100721</v>
      </c>
      <c r="O477" s="9"/>
    </row>
    <row r="478" spans="4:15" x14ac:dyDescent="0.2">
      <c r="D478" s="15">
        <f>D477+'Control Panel'!$B$28</f>
        <v>4.7600000000000336E-2</v>
      </c>
      <c r="E478" s="16">
        <f t="shared" si="49"/>
        <v>0</v>
      </c>
      <c r="F478" s="62">
        <f t="shared" si="50"/>
        <v>7.3999999999999996E-2</v>
      </c>
      <c r="G478" s="121">
        <f t="shared" si="51"/>
        <v>101300</v>
      </c>
      <c r="H478" s="62">
        <f t="shared" si="52"/>
        <v>0</v>
      </c>
      <c r="I478" s="62">
        <f t="shared" si="53"/>
        <v>0</v>
      </c>
      <c r="J478" s="62">
        <f t="shared" si="54"/>
        <v>0</v>
      </c>
      <c r="K478" s="62">
        <f t="shared" si="55"/>
        <v>3620.2031304604038</v>
      </c>
      <c r="L478" s="16" cm="1">
        <f t="array" ref="L478">_xlfn.IFS(E478&lt;&gt;0,L477+K478*$B$24,E478=E477,L477,E478=0,L477+K477*$B$24)</f>
        <v>34.915294926846556</v>
      </c>
      <c r="M478" s="17" cm="1">
        <f t="array" ref="M478">_xlfn.IFS(L478&lt;&gt;L477,M477+L478*$B$24+0.5*K478*$B$24^2,L478=L477,M477,E478=0,M477+L478*$B$24+0.5*K478*$B$24^2)</f>
        <v>0.29723491935450519</v>
      </c>
      <c r="N478" s="17" cm="1">
        <f t="array" ref="N478">_xlfn.IFS(E478&lt;&gt;0,M478*COS($B$7),M478=M477,N477,E478=0,M478*COS($B$7))</f>
        <v>0.21017682708100721</v>
      </c>
      <c r="O478" s="9"/>
    </row>
    <row r="479" spans="4:15" x14ac:dyDescent="0.2">
      <c r="D479" s="15">
        <f>D478+'Control Panel'!$B$28</f>
        <v>4.7700000000000339E-2</v>
      </c>
      <c r="E479" s="16">
        <f t="shared" si="49"/>
        <v>0</v>
      </c>
      <c r="F479" s="62">
        <f t="shared" si="50"/>
        <v>7.3999999999999996E-2</v>
      </c>
      <c r="G479" s="121">
        <f t="shared" si="51"/>
        <v>101300</v>
      </c>
      <c r="H479" s="62">
        <f t="shared" si="52"/>
        <v>0</v>
      </c>
      <c r="I479" s="62">
        <f t="shared" si="53"/>
        <v>0</v>
      </c>
      <c r="J479" s="62">
        <f t="shared" si="54"/>
        <v>0</v>
      </c>
      <c r="K479" s="62">
        <f t="shared" si="55"/>
        <v>3620.2031304604038</v>
      </c>
      <c r="L479" s="16" cm="1">
        <f t="array" ref="L479">_xlfn.IFS(E479&lt;&gt;0,L478+K479*$B$24,E479=E478,L478,E479=0,L478+K478*$B$24)</f>
        <v>34.915294926846556</v>
      </c>
      <c r="M479" s="17" cm="1">
        <f t="array" ref="M479">_xlfn.IFS(L479&lt;&gt;L478,M478+L479*$B$24+0.5*K479*$B$24^2,L479=L478,M478,E479=0,M478+L479*$B$24+0.5*K479*$B$24^2)</f>
        <v>0.29723491935450519</v>
      </c>
      <c r="N479" s="17" cm="1">
        <f t="array" ref="N479">_xlfn.IFS(E479&lt;&gt;0,M479*COS($B$7),M479=M478,N478,E479=0,M479*COS($B$7))</f>
        <v>0.21017682708100721</v>
      </c>
      <c r="O479" s="9"/>
    </row>
    <row r="480" spans="4:15" x14ac:dyDescent="0.2">
      <c r="D480" s="15">
        <f>D479+'Control Panel'!$B$28</f>
        <v>4.7800000000000342E-2</v>
      </c>
      <c r="E480" s="16">
        <f t="shared" si="49"/>
        <v>0</v>
      </c>
      <c r="F480" s="62">
        <f t="shared" si="50"/>
        <v>7.3999999999999996E-2</v>
      </c>
      <c r="G480" s="121">
        <f t="shared" si="51"/>
        <v>101300</v>
      </c>
      <c r="H480" s="62">
        <f t="shared" si="52"/>
        <v>0</v>
      </c>
      <c r="I480" s="62">
        <f t="shared" si="53"/>
        <v>0</v>
      </c>
      <c r="J480" s="62">
        <f t="shared" si="54"/>
        <v>0</v>
      </c>
      <c r="K480" s="62">
        <f t="shared" si="55"/>
        <v>3620.2031304604038</v>
      </c>
      <c r="L480" s="16" cm="1">
        <f t="array" ref="L480">_xlfn.IFS(E480&lt;&gt;0,L479+K480*$B$24,E480=E479,L479,E480=0,L479+K479*$B$24)</f>
        <v>34.915294926846556</v>
      </c>
      <c r="M480" s="17" cm="1">
        <f t="array" ref="M480">_xlfn.IFS(L480&lt;&gt;L479,M479+L480*$B$24+0.5*K480*$B$24^2,L480=L479,M479,E480=0,M479+L480*$B$24+0.5*K480*$B$24^2)</f>
        <v>0.29723491935450519</v>
      </c>
      <c r="N480" s="17" cm="1">
        <f t="array" ref="N480">_xlfn.IFS(E480&lt;&gt;0,M480*COS($B$7),M480=M479,N479,E480=0,M480*COS($B$7))</f>
        <v>0.21017682708100721</v>
      </c>
      <c r="O480" s="9"/>
    </row>
    <row r="481" spans="4:15" x14ac:dyDescent="0.2">
      <c r="D481" s="15">
        <f>D480+'Control Panel'!$B$28</f>
        <v>4.7900000000000345E-2</v>
      </c>
      <c r="E481" s="16">
        <f t="shared" si="49"/>
        <v>0</v>
      </c>
      <c r="F481" s="62">
        <f t="shared" si="50"/>
        <v>7.3999999999999996E-2</v>
      </c>
      <c r="G481" s="121">
        <f t="shared" si="51"/>
        <v>101300</v>
      </c>
      <c r="H481" s="62">
        <f t="shared" si="52"/>
        <v>0</v>
      </c>
      <c r="I481" s="62">
        <f t="shared" si="53"/>
        <v>0</v>
      </c>
      <c r="J481" s="62">
        <f t="shared" si="54"/>
        <v>0</v>
      </c>
      <c r="K481" s="62">
        <f t="shared" si="55"/>
        <v>3620.2031304604038</v>
      </c>
      <c r="L481" s="16" cm="1">
        <f t="array" ref="L481">_xlfn.IFS(E481&lt;&gt;0,L480+K481*$B$24,E481=E480,L480,E481=0,L480+K480*$B$24)</f>
        <v>34.915294926846556</v>
      </c>
      <c r="M481" s="17" cm="1">
        <f t="array" ref="M481">_xlfn.IFS(L481&lt;&gt;L480,M480+L481*$B$24+0.5*K481*$B$24^2,L481=L480,M480,E481=0,M480+L481*$B$24+0.5*K481*$B$24^2)</f>
        <v>0.29723491935450519</v>
      </c>
      <c r="N481" s="17" cm="1">
        <f t="array" ref="N481">_xlfn.IFS(E481&lt;&gt;0,M481*COS($B$7),M481=M480,N480,E481=0,M481*COS($B$7))</f>
        <v>0.21017682708100721</v>
      </c>
      <c r="O481" s="9"/>
    </row>
    <row r="482" spans="4:15" x14ac:dyDescent="0.2">
      <c r="D482" s="15">
        <f>D481+'Control Panel'!$B$28</f>
        <v>4.8000000000000348E-2</v>
      </c>
      <c r="E482" s="16">
        <f t="shared" si="49"/>
        <v>0</v>
      </c>
      <c r="F482" s="62">
        <f t="shared" si="50"/>
        <v>7.3999999999999996E-2</v>
      </c>
      <c r="G482" s="121">
        <f t="shared" si="51"/>
        <v>101300</v>
      </c>
      <c r="H482" s="62">
        <f t="shared" si="52"/>
        <v>0</v>
      </c>
      <c r="I482" s="62">
        <f t="shared" si="53"/>
        <v>0</v>
      </c>
      <c r="J482" s="62">
        <f t="shared" si="54"/>
        <v>0</v>
      </c>
      <c r="K482" s="62">
        <f t="shared" si="55"/>
        <v>3620.2031304604038</v>
      </c>
      <c r="L482" s="16" cm="1">
        <f t="array" ref="L482">_xlfn.IFS(E482&lt;&gt;0,L481+K482*$B$24,E482=E481,L481,E482=0,L481+K481*$B$24)</f>
        <v>34.915294926846556</v>
      </c>
      <c r="M482" s="17" cm="1">
        <f t="array" ref="M482">_xlfn.IFS(L482&lt;&gt;L481,M481+L482*$B$24+0.5*K482*$B$24^2,L482=L481,M481,E482=0,M481+L482*$B$24+0.5*K482*$B$24^2)</f>
        <v>0.29723491935450519</v>
      </c>
      <c r="N482" s="17" cm="1">
        <f t="array" ref="N482">_xlfn.IFS(E482&lt;&gt;0,M482*COS($B$7),M482=M481,N481,E482=0,M482*COS($B$7))</f>
        <v>0.21017682708100721</v>
      </c>
      <c r="O482" s="9"/>
    </row>
    <row r="483" spans="4:15" x14ac:dyDescent="0.2">
      <c r="D483" s="15">
        <f>D482+'Control Panel'!$B$28</f>
        <v>4.8100000000000351E-2</v>
      </c>
      <c r="E483" s="16">
        <f t="shared" si="49"/>
        <v>0</v>
      </c>
      <c r="F483" s="62">
        <f t="shared" si="50"/>
        <v>7.3999999999999996E-2</v>
      </c>
      <c r="G483" s="121">
        <f t="shared" si="51"/>
        <v>101300</v>
      </c>
      <c r="H483" s="62">
        <f t="shared" si="52"/>
        <v>0</v>
      </c>
      <c r="I483" s="62">
        <f t="shared" si="53"/>
        <v>0</v>
      </c>
      <c r="J483" s="62">
        <f t="shared" si="54"/>
        <v>0</v>
      </c>
      <c r="K483" s="62">
        <f t="shared" si="55"/>
        <v>3620.2031304604038</v>
      </c>
      <c r="L483" s="16" cm="1">
        <f t="array" ref="L483">_xlfn.IFS(E483&lt;&gt;0,L482+K483*$B$24,E483=E482,L482,E483=0,L482+K482*$B$24)</f>
        <v>34.915294926846556</v>
      </c>
      <c r="M483" s="17" cm="1">
        <f t="array" ref="M483">_xlfn.IFS(L483&lt;&gt;L482,M482+L483*$B$24+0.5*K483*$B$24^2,L483=L482,M482,E483=0,M482+L483*$B$24+0.5*K483*$B$24^2)</f>
        <v>0.29723491935450519</v>
      </c>
      <c r="N483" s="17" cm="1">
        <f t="array" ref="N483">_xlfn.IFS(E483&lt;&gt;0,M483*COS($B$7),M483=M482,N482,E483=0,M483*COS($B$7))</f>
        <v>0.21017682708100721</v>
      </c>
      <c r="O483" s="9"/>
    </row>
    <row r="484" spans="4:15" x14ac:dyDescent="0.2">
      <c r="D484" s="15">
        <f>D483+'Control Panel'!$B$28</f>
        <v>4.8200000000000354E-2</v>
      </c>
      <c r="E484" s="16">
        <f t="shared" si="49"/>
        <v>0</v>
      </c>
      <c r="F484" s="62">
        <f t="shared" si="50"/>
        <v>7.3999999999999996E-2</v>
      </c>
      <c r="G484" s="121">
        <f t="shared" si="51"/>
        <v>101300</v>
      </c>
      <c r="H484" s="62">
        <f t="shared" si="52"/>
        <v>0</v>
      </c>
      <c r="I484" s="62">
        <f t="shared" si="53"/>
        <v>0</v>
      </c>
      <c r="J484" s="62">
        <f t="shared" si="54"/>
        <v>0</v>
      </c>
      <c r="K484" s="62">
        <f t="shared" si="55"/>
        <v>3620.2031304604038</v>
      </c>
      <c r="L484" s="16" cm="1">
        <f t="array" ref="L484">_xlfn.IFS(E484&lt;&gt;0,L483+K484*$B$24,E484=E483,L483,E484=0,L483+K483*$B$24)</f>
        <v>34.915294926846556</v>
      </c>
      <c r="M484" s="17" cm="1">
        <f t="array" ref="M484">_xlfn.IFS(L484&lt;&gt;L483,M483+L484*$B$24+0.5*K484*$B$24^2,L484=L483,M483,E484=0,M483+L484*$B$24+0.5*K484*$B$24^2)</f>
        <v>0.29723491935450519</v>
      </c>
      <c r="N484" s="17" cm="1">
        <f t="array" ref="N484">_xlfn.IFS(E484&lt;&gt;0,M484*COS($B$7),M484=M483,N483,E484=0,M484*COS($B$7))</f>
        <v>0.21017682708100721</v>
      </c>
      <c r="O484" s="9"/>
    </row>
    <row r="485" spans="4:15" x14ac:dyDescent="0.2">
      <c r="D485" s="15">
        <f>D484+'Control Panel'!$B$28</f>
        <v>4.8300000000000357E-2</v>
      </c>
      <c r="E485" s="16">
        <f t="shared" si="49"/>
        <v>0</v>
      </c>
      <c r="F485" s="62">
        <f t="shared" si="50"/>
        <v>7.3999999999999996E-2</v>
      </c>
      <c r="G485" s="121">
        <f t="shared" si="51"/>
        <v>101300</v>
      </c>
      <c r="H485" s="62">
        <f t="shared" si="52"/>
        <v>0</v>
      </c>
      <c r="I485" s="62">
        <f t="shared" si="53"/>
        <v>0</v>
      </c>
      <c r="J485" s="62">
        <f t="shared" si="54"/>
        <v>0</v>
      </c>
      <c r="K485" s="62">
        <f t="shared" si="55"/>
        <v>3620.2031304604038</v>
      </c>
      <c r="L485" s="16" cm="1">
        <f t="array" ref="L485">_xlfn.IFS(E485&lt;&gt;0,L484+K485*$B$24,E485=E484,L484,E485=0,L484+K484*$B$24)</f>
        <v>34.915294926846556</v>
      </c>
      <c r="M485" s="17" cm="1">
        <f t="array" ref="M485">_xlfn.IFS(L485&lt;&gt;L484,M484+L485*$B$24+0.5*K485*$B$24^2,L485=L484,M484,E485=0,M484+L485*$B$24+0.5*K485*$B$24^2)</f>
        <v>0.29723491935450519</v>
      </c>
      <c r="N485" s="17" cm="1">
        <f t="array" ref="N485">_xlfn.IFS(E485&lt;&gt;0,M485*COS($B$7),M485=M484,N484,E485=0,M485*COS($B$7))</f>
        <v>0.21017682708100721</v>
      </c>
      <c r="O485" s="9"/>
    </row>
    <row r="486" spans="4:15" x14ac:dyDescent="0.2">
      <c r="D486" s="15">
        <f>D485+'Control Panel'!$B$28</f>
        <v>4.8400000000000359E-2</v>
      </c>
      <c r="E486" s="16">
        <f t="shared" si="49"/>
        <v>0</v>
      </c>
      <c r="F486" s="62">
        <f t="shared" si="50"/>
        <v>7.3999999999999996E-2</v>
      </c>
      <c r="G486" s="121">
        <f t="shared" si="51"/>
        <v>101300</v>
      </c>
      <c r="H486" s="62">
        <f t="shared" si="52"/>
        <v>0</v>
      </c>
      <c r="I486" s="62">
        <f t="shared" si="53"/>
        <v>0</v>
      </c>
      <c r="J486" s="62">
        <f t="shared" si="54"/>
        <v>0</v>
      </c>
      <c r="K486" s="62">
        <f t="shared" si="55"/>
        <v>3620.2031304604038</v>
      </c>
      <c r="L486" s="16" cm="1">
        <f t="array" ref="L486">_xlfn.IFS(E486&lt;&gt;0,L485+K486*$B$24,E486=E485,L485,E486=0,L485+K485*$B$24)</f>
        <v>34.915294926846556</v>
      </c>
      <c r="M486" s="17" cm="1">
        <f t="array" ref="M486">_xlfn.IFS(L486&lt;&gt;L485,M485+L486*$B$24+0.5*K486*$B$24^2,L486=L485,M485,E486=0,M485+L486*$B$24+0.5*K486*$B$24^2)</f>
        <v>0.29723491935450519</v>
      </c>
      <c r="N486" s="17" cm="1">
        <f t="array" ref="N486">_xlfn.IFS(E486&lt;&gt;0,M486*COS($B$7),M486=M485,N485,E486=0,M486*COS($B$7))</f>
        <v>0.21017682708100721</v>
      </c>
      <c r="O486" s="9"/>
    </row>
    <row r="487" spans="4:15" x14ac:dyDescent="0.2">
      <c r="D487" s="15">
        <f>D486+'Control Panel'!$B$28</f>
        <v>4.8500000000000362E-2</v>
      </c>
      <c r="E487" s="16">
        <f t="shared" si="49"/>
        <v>0</v>
      </c>
      <c r="F487" s="62">
        <f t="shared" si="50"/>
        <v>7.3999999999999996E-2</v>
      </c>
      <c r="G487" s="121">
        <f t="shared" si="51"/>
        <v>101300</v>
      </c>
      <c r="H487" s="62">
        <f t="shared" si="52"/>
        <v>0</v>
      </c>
      <c r="I487" s="62">
        <f t="shared" si="53"/>
        <v>0</v>
      </c>
      <c r="J487" s="62">
        <f t="shared" si="54"/>
        <v>0</v>
      </c>
      <c r="K487" s="62">
        <f t="shared" si="55"/>
        <v>3620.2031304604038</v>
      </c>
      <c r="L487" s="16" cm="1">
        <f t="array" ref="L487">_xlfn.IFS(E487&lt;&gt;0,L486+K487*$B$24,E487=E486,L486,E487=0,L486+K486*$B$24)</f>
        <v>34.915294926846556</v>
      </c>
      <c r="M487" s="17" cm="1">
        <f t="array" ref="M487">_xlfn.IFS(L487&lt;&gt;L486,M486+L487*$B$24+0.5*K487*$B$24^2,L487=L486,M486,E487=0,M486+L487*$B$24+0.5*K487*$B$24^2)</f>
        <v>0.29723491935450519</v>
      </c>
      <c r="N487" s="17" cm="1">
        <f t="array" ref="N487">_xlfn.IFS(E487&lt;&gt;0,M487*COS($B$7),M487=M486,N486,E487=0,M487*COS($B$7))</f>
        <v>0.21017682708100721</v>
      </c>
      <c r="O487" s="9"/>
    </row>
    <row r="488" spans="4:15" x14ac:dyDescent="0.2">
      <c r="D488" s="15">
        <f>D487+'Control Panel'!$B$28</f>
        <v>4.8600000000000365E-2</v>
      </c>
      <c r="E488" s="16">
        <f t="shared" si="49"/>
        <v>0</v>
      </c>
      <c r="F488" s="62">
        <f t="shared" si="50"/>
        <v>7.3999999999999996E-2</v>
      </c>
      <c r="G488" s="121">
        <f t="shared" si="51"/>
        <v>101300</v>
      </c>
      <c r="H488" s="62">
        <f t="shared" si="52"/>
        <v>0</v>
      </c>
      <c r="I488" s="62">
        <f t="shared" si="53"/>
        <v>0</v>
      </c>
      <c r="J488" s="62">
        <f t="shared" si="54"/>
        <v>0</v>
      </c>
      <c r="K488" s="62">
        <f t="shared" si="55"/>
        <v>3620.2031304604038</v>
      </c>
      <c r="L488" s="16" cm="1">
        <f t="array" ref="L488">_xlfn.IFS(E488&lt;&gt;0,L487+K488*$B$24,E488=E487,L487,E488=0,L487+K487*$B$24)</f>
        <v>34.915294926846556</v>
      </c>
      <c r="M488" s="17" cm="1">
        <f t="array" ref="M488">_xlfn.IFS(L488&lt;&gt;L487,M487+L488*$B$24+0.5*K488*$B$24^2,L488=L487,M487,E488=0,M487+L488*$B$24+0.5*K488*$B$24^2)</f>
        <v>0.29723491935450519</v>
      </c>
      <c r="N488" s="17" cm="1">
        <f t="array" ref="N488">_xlfn.IFS(E488&lt;&gt;0,M488*COS($B$7),M488=M487,N487,E488=0,M488*COS($B$7))</f>
        <v>0.21017682708100721</v>
      </c>
      <c r="O488" s="9"/>
    </row>
    <row r="489" spans="4:15" x14ac:dyDescent="0.2">
      <c r="D489" s="15">
        <f>D488+'Control Panel'!$B$28</f>
        <v>4.8700000000000368E-2</v>
      </c>
      <c r="E489" s="16">
        <f t="shared" si="49"/>
        <v>0</v>
      </c>
      <c r="F489" s="62">
        <f t="shared" si="50"/>
        <v>7.3999999999999996E-2</v>
      </c>
      <c r="G489" s="121">
        <f t="shared" si="51"/>
        <v>101300</v>
      </c>
      <c r="H489" s="62">
        <f t="shared" si="52"/>
        <v>0</v>
      </c>
      <c r="I489" s="62">
        <f t="shared" si="53"/>
        <v>0</v>
      </c>
      <c r="J489" s="62">
        <f t="shared" si="54"/>
        <v>0</v>
      </c>
      <c r="K489" s="62">
        <f t="shared" si="55"/>
        <v>3620.2031304604038</v>
      </c>
      <c r="L489" s="16" cm="1">
        <f t="array" ref="L489">_xlfn.IFS(E489&lt;&gt;0,L488+K489*$B$24,E489=E488,L488,E489=0,L488+K488*$B$24)</f>
        <v>34.915294926846556</v>
      </c>
      <c r="M489" s="17" cm="1">
        <f t="array" ref="M489">_xlfn.IFS(L489&lt;&gt;L488,M488+L489*$B$24+0.5*K489*$B$24^2,L489=L488,M488,E489=0,M488+L489*$B$24+0.5*K489*$B$24^2)</f>
        <v>0.29723491935450519</v>
      </c>
      <c r="N489" s="17" cm="1">
        <f t="array" ref="N489">_xlfn.IFS(E489&lt;&gt;0,M489*COS($B$7),M489=M488,N488,E489=0,M489*COS($B$7))</f>
        <v>0.21017682708100721</v>
      </c>
      <c r="O489" s="9"/>
    </row>
    <row r="490" spans="4:15" x14ac:dyDescent="0.2">
      <c r="D490" s="15">
        <f>D489+'Control Panel'!$B$28</f>
        <v>4.8800000000000371E-2</v>
      </c>
      <c r="E490" s="16">
        <f t="shared" si="49"/>
        <v>0</v>
      </c>
      <c r="F490" s="62">
        <f t="shared" si="50"/>
        <v>7.3999999999999996E-2</v>
      </c>
      <c r="G490" s="121">
        <f t="shared" si="51"/>
        <v>101300</v>
      </c>
      <c r="H490" s="62">
        <f t="shared" si="52"/>
        <v>0</v>
      </c>
      <c r="I490" s="62">
        <f t="shared" si="53"/>
        <v>0</v>
      </c>
      <c r="J490" s="62">
        <f t="shared" si="54"/>
        <v>0</v>
      </c>
      <c r="K490" s="62">
        <f t="shared" si="55"/>
        <v>3620.2031304604038</v>
      </c>
      <c r="L490" s="16" cm="1">
        <f t="array" ref="L490">_xlfn.IFS(E490&lt;&gt;0,L489+K490*$B$24,E490=E489,L489,E490=0,L489+K489*$B$24)</f>
        <v>34.915294926846556</v>
      </c>
      <c r="M490" s="17" cm="1">
        <f t="array" ref="M490">_xlfn.IFS(L490&lt;&gt;L489,M489+L490*$B$24+0.5*K490*$B$24^2,L490=L489,M489,E490=0,M489+L490*$B$24+0.5*K490*$B$24^2)</f>
        <v>0.29723491935450519</v>
      </c>
      <c r="N490" s="17" cm="1">
        <f t="array" ref="N490">_xlfn.IFS(E490&lt;&gt;0,M490*COS($B$7),M490=M489,N489,E490=0,M490*COS($B$7))</f>
        <v>0.21017682708100721</v>
      </c>
      <c r="O490" s="9"/>
    </row>
    <row r="491" spans="4:15" x14ac:dyDescent="0.2">
      <c r="D491" s="15">
        <f>D490+'Control Panel'!$B$28</f>
        <v>4.8900000000000374E-2</v>
      </c>
      <c r="E491" s="16">
        <f t="shared" si="49"/>
        <v>0</v>
      </c>
      <c r="F491" s="62">
        <f t="shared" si="50"/>
        <v>7.3999999999999996E-2</v>
      </c>
      <c r="G491" s="121">
        <f t="shared" si="51"/>
        <v>101300</v>
      </c>
      <c r="H491" s="62">
        <f t="shared" si="52"/>
        <v>0</v>
      </c>
      <c r="I491" s="62">
        <f t="shared" si="53"/>
        <v>0</v>
      </c>
      <c r="J491" s="62">
        <f t="shared" si="54"/>
        <v>0</v>
      </c>
      <c r="K491" s="62">
        <f t="shared" si="55"/>
        <v>3620.2031304604038</v>
      </c>
      <c r="L491" s="16" cm="1">
        <f t="array" ref="L491">_xlfn.IFS(E491&lt;&gt;0,L490+K491*$B$24,E491=E490,L490,E491=0,L490+K490*$B$24)</f>
        <v>34.915294926846556</v>
      </c>
      <c r="M491" s="17" cm="1">
        <f t="array" ref="M491">_xlfn.IFS(L491&lt;&gt;L490,M490+L491*$B$24+0.5*K491*$B$24^2,L491=L490,M490,E491=0,M490+L491*$B$24+0.5*K491*$B$24^2)</f>
        <v>0.29723491935450519</v>
      </c>
      <c r="N491" s="17" cm="1">
        <f t="array" ref="N491">_xlfn.IFS(E491&lt;&gt;0,M491*COS($B$7),M491=M490,N490,E491=0,M491*COS($B$7))</f>
        <v>0.21017682708100721</v>
      </c>
      <c r="O491" s="9"/>
    </row>
    <row r="492" spans="4:15" x14ac:dyDescent="0.2">
      <c r="D492" s="15">
        <f>D491+'Control Panel'!$B$28</f>
        <v>4.9000000000000377E-2</v>
      </c>
      <c r="E492" s="16">
        <f t="shared" si="49"/>
        <v>0</v>
      </c>
      <c r="F492" s="62">
        <f t="shared" si="50"/>
        <v>7.3999999999999996E-2</v>
      </c>
      <c r="G492" s="121">
        <f t="shared" si="51"/>
        <v>101300</v>
      </c>
      <c r="H492" s="62">
        <f t="shared" si="52"/>
        <v>0</v>
      </c>
      <c r="I492" s="62">
        <f t="shared" si="53"/>
        <v>0</v>
      </c>
      <c r="J492" s="62">
        <f t="shared" si="54"/>
        <v>0</v>
      </c>
      <c r="K492" s="62">
        <f t="shared" si="55"/>
        <v>3620.2031304604038</v>
      </c>
      <c r="L492" s="16" cm="1">
        <f t="array" ref="L492">_xlfn.IFS(E492&lt;&gt;0,L491+K492*$B$24,E492=E491,L491,E492=0,L491+K491*$B$24)</f>
        <v>34.915294926846556</v>
      </c>
      <c r="M492" s="17" cm="1">
        <f t="array" ref="M492">_xlfn.IFS(L492&lt;&gt;L491,M491+L492*$B$24+0.5*K492*$B$24^2,L492=L491,M491,E492=0,M491+L492*$B$24+0.5*K492*$B$24^2)</f>
        <v>0.29723491935450519</v>
      </c>
      <c r="N492" s="17" cm="1">
        <f t="array" ref="N492">_xlfn.IFS(E492&lt;&gt;0,M492*COS($B$7),M492=M491,N491,E492=0,M492*COS($B$7))</f>
        <v>0.21017682708100721</v>
      </c>
      <c r="O492" s="9"/>
    </row>
    <row r="493" spans="4:15" x14ac:dyDescent="0.2">
      <c r="D493" s="15">
        <f>D492+'Control Panel'!$B$28</f>
        <v>4.9100000000000379E-2</v>
      </c>
      <c r="E493" s="16">
        <f t="shared" si="49"/>
        <v>0</v>
      </c>
      <c r="F493" s="62">
        <f t="shared" si="50"/>
        <v>7.3999999999999996E-2</v>
      </c>
      <c r="G493" s="121">
        <f t="shared" si="51"/>
        <v>101300</v>
      </c>
      <c r="H493" s="62">
        <f t="shared" si="52"/>
        <v>0</v>
      </c>
      <c r="I493" s="62">
        <f t="shared" si="53"/>
        <v>0</v>
      </c>
      <c r="J493" s="62">
        <f t="shared" si="54"/>
        <v>0</v>
      </c>
      <c r="K493" s="62">
        <f t="shared" si="55"/>
        <v>3620.2031304604038</v>
      </c>
      <c r="L493" s="16" cm="1">
        <f t="array" ref="L493">_xlfn.IFS(E493&lt;&gt;0,L492+K493*$B$24,E493=E492,L492,E493=0,L492+K492*$B$24)</f>
        <v>34.915294926846556</v>
      </c>
      <c r="M493" s="17" cm="1">
        <f t="array" ref="M493">_xlfn.IFS(L493&lt;&gt;L492,M492+L493*$B$24+0.5*K493*$B$24^2,L493=L492,M492,E493=0,M492+L493*$B$24+0.5*K493*$B$24^2)</f>
        <v>0.29723491935450519</v>
      </c>
      <c r="N493" s="17" cm="1">
        <f t="array" ref="N493">_xlfn.IFS(E493&lt;&gt;0,M493*COS($B$7),M493=M492,N492,E493=0,M493*COS($B$7))</f>
        <v>0.21017682708100721</v>
      </c>
      <c r="O493" s="9"/>
    </row>
    <row r="494" spans="4:15" x14ac:dyDescent="0.2">
      <c r="D494" s="15">
        <f>D493+'Control Panel'!$B$28</f>
        <v>4.9200000000000382E-2</v>
      </c>
      <c r="E494" s="16">
        <f t="shared" si="49"/>
        <v>0</v>
      </c>
      <c r="F494" s="62">
        <f t="shared" si="50"/>
        <v>7.3999999999999996E-2</v>
      </c>
      <c r="G494" s="121">
        <f t="shared" si="51"/>
        <v>101300</v>
      </c>
      <c r="H494" s="62">
        <f t="shared" si="52"/>
        <v>0</v>
      </c>
      <c r="I494" s="62">
        <f t="shared" si="53"/>
        <v>0</v>
      </c>
      <c r="J494" s="62">
        <f t="shared" si="54"/>
        <v>0</v>
      </c>
      <c r="K494" s="62">
        <f t="shared" si="55"/>
        <v>3620.2031304604038</v>
      </c>
      <c r="L494" s="16" cm="1">
        <f t="array" ref="L494">_xlfn.IFS(E494&lt;&gt;0,L493+K494*$B$24,E494=E493,L493,E494=0,L493+K493*$B$24)</f>
        <v>34.915294926846556</v>
      </c>
      <c r="M494" s="17" cm="1">
        <f t="array" ref="M494">_xlfn.IFS(L494&lt;&gt;L493,M493+L494*$B$24+0.5*K494*$B$24^2,L494=L493,M493,E494=0,M493+L494*$B$24+0.5*K494*$B$24^2)</f>
        <v>0.29723491935450519</v>
      </c>
      <c r="N494" s="17" cm="1">
        <f t="array" ref="N494">_xlfn.IFS(E494&lt;&gt;0,M494*COS($B$7),M494=M493,N493,E494=0,M494*COS($B$7))</f>
        <v>0.21017682708100721</v>
      </c>
      <c r="O494" s="9"/>
    </row>
    <row r="495" spans="4:15" x14ac:dyDescent="0.2">
      <c r="D495" s="15">
        <f>D494+'Control Panel'!$B$28</f>
        <v>4.9300000000000385E-2</v>
      </c>
      <c r="E495" s="16">
        <f t="shared" si="49"/>
        <v>0</v>
      </c>
      <c r="F495" s="62">
        <f t="shared" si="50"/>
        <v>7.3999999999999996E-2</v>
      </c>
      <c r="G495" s="121">
        <f t="shared" si="51"/>
        <v>101300</v>
      </c>
      <c r="H495" s="62">
        <f t="shared" si="52"/>
        <v>0</v>
      </c>
      <c r="I495" s="62">
        <f t="shared" si="53"/>
        <v>0</v>
      </c>
      <c r="J495" s="62">
        <f t="shared" si="54"/>
        <v>0</v>
      </c>
      <c r="K495" s="62">
        <f t="shared" si="55"/>
        <v>3620.2031304604038</v>
      </c>
      <c r="L495" s="16" cm="1">
        <f t="array" ref="L495">_xlfn.IFS(E495&lt;&gt;0,L494+K495*$B$24,E495=E494,L494,E495=0,L494+K494*$B$24)</f>
        <v>34.915294926846556</v>
      </c>
      <c r="M495" s="17" cm="1">
        <f t="array" ref="M495">_xlfn.IFS(L495&lt;&gt;L494,M494+L495*$B$24+0.5*K495*$B$24^2,L495=L494,M494,E495=0,M494+L495*$B$24+0.5*K495*$B$24^2)</f>
        <v>0.29723491935450519</v>
      </c>
      <c r="N495" s="17" cm="1">
        <f t="array" ref="N495">_xlfn.IFS(E495&lt;&gt;0,M495*COS($B$7),M495=M494,N494,E495=0,M495*COS($B$7))</f>
        <v>0.21017682708100721</v>
      </c>
      <c r="O495" s="9"/>
    </row>
    <row r="496" spans="4:15" x14ac:dyDescent="0.2">
      <c r="D496" s="15">
        <f>D495+'Control Panel'!$B$28</f>
        <v>4.9400000000000388E-2</v>
      </c>
      <c r="E496" s="16">
        <f t="shared" si="49"/>
        <v>0</v>
      </c>
      <c r="F496" s="62">
        <f t="shared" si="50"/>
        <v>7.3999999999999996E-2</v>
      </c>
      <c r="G496" s="121">
        <f t="shared" si="51"/>
        <v>101300</v>
      </c>
      <c r="H496" s="62">
        <f t="shared" si="52"/>
        <v>0</v>
      </c>
      <c r="I496" s="62">
        <f t="shared" si="53"/>
        <v>0</v>
      </c>
      <c r="J496" s="62">
        <f t="shared" si="54"/>
        <v>0</v>
      </c>
      <c r="K496" s="62">
        <f t="shared" si="55"/>
        <v>3620.2031304604038</v>
      </c>
      <c r="L496" s="16" cm="1">
        <f t="array" ref="L496">_xlfn.IFS(E496&lt;&gt;0,L495+K496*$B$24,E496=E495,L495,E496=0,L495+K495*$B$24)</f>
        <v>34.915294926846556</v>
      </c>
      <c r="M496" s="17" cm="1">
        <f t="array" ref="M496">_xlfn.IFS(L496&lt;&gt;L495,M495+L496*$B$24+0.5*K496*$B$24^2,L496=L495,M495,E496=0,M495+L496*$B$24+0.5*K496*$B$24^2)</f>
        <v>0.29723491935450519</v>
      </c>
      <c r="N496" s="17" cm="1">
        <f t="array" ref="N496">_xlfn.IFS(E496&lt;&gt;0,M496*COS($B$7),M496=M495,N495,E496=0,M496*COS($B$7))</f>
        <v>0.21017682708100721</v>
      </c>
      <c r="O496" s="9"/>
    </row>
    <row r="497" spans="4:15" x14ac:dyDescent="0.2">
      <c r="D497" s="15">
        <f>D496+'Control Panel'!$B$28</f>
        <v>4.9500000000000391E-2</v>
      </c>
      <c r="E497" s="16">
        <f t="shared" si="49"/>
        <v>0</v>
      </c>
      <c r="F497" s="62">
        <f t="shared" si="50"/>
        <v>7.3999999999999996E-2</v>
      </c>
      <c r="G497" s="121">
        <f t="shared" si="51"/>
        <v>101300</v>
      </c>
      <c r="H497" s="62">
        <f t="shared" si="52"/>
        <v>0</v>
      </c>
      <c r="I497" s="62">
        <f t="shared" si="53"/>
        <v>0</v>
      </c>
      <c r="J497" s="62">
        <f t="shared" si="54"/>
        <v>0</v>
      </c>
      <c r="K497" s="62">
        <f t="shared" si="55"/>
        <v>3620.2031304604038</v>
      </c>
      <c r="L497" s="16" cm="1">
        <f t="array" ref="L497">_xlfn.IFS(E497&lt;&gt;0,L496+K497*$B$24,E497=E496,L496,E497=0,L496+K496*$B$24)</f>
        <v>34.915294926846556</v>
      </c>
      <c r="M497" s="17" cm="1">
        <f t="array" ref="M497">_xlfn.IFS(L497&lt;&gt;L496,M496+L497*$B$24+0.5*K497*$B$24^2,L497=L496,M496,E497=0,M496+L497*$B$24+0.5*K497*$B$24^2)</f>
        <v>0.29723491935450519</v>
      </c>
      <c r="N497" s="17" cm="1">
        <f t="array" ref="N497">_xlfn.IFS(E497&lt;&gt;0,M497*COS($B$7),M497=M496,N496,E497=0,M497*COS($B$7))</f>
        <v>0.21017682708100721</v>
      </c>
      <c r="O497" s="9"/>
    </row>
    <row r="498" spans="4:15" x14ac:dyDescent="0.2">
      <c r="D498" s="15">
        <f>D497+'Control Panel'!$B$28</f>
        <v>4.9600000000000394E-2</v>
      </c>
      <c r="E498" s="16">
        <f t="shared" si="49"/>
        <v>0</v>
      </c>
      <c r="F498" s="62">
        <f t="shared" si="50"/>
        <v>7.3999999999999996E-2</v>
      </c>
      <c r="G498" s="121">
        <f t="shared" si="51"/>
        <v>101300</v>
      </c>
      <c r="H498" s="62">
        <f t="shared" si="52"/>
        <v>0</v>
      </c>
      <c r="I498" s="62">
        <f t="shared" si="53"/>
        <v>0</v>
      </c>
      <c r="J498" s="62">
        <f t="shared" si="54"/>
        <v>0</v>
      </c>
      <c r="K498" s="62">
        <f t="shared" si="55"/>
        <v>3620.2031304604038</v>
      </c>
      <c r="L498" s="16" cm="1">
        <f t="array" ref="L498">_xlfn.IFS(E498&lt;&gt;0,L497+K498*$B$24,E498=E497,L497,E498=0,L497+K497*$B$24)</f>
        <v>34.915294926846556</v>
      </c>
      <c r="M498" s="17" cm="1">
        <f t="array" ref="M498">_xlfn.IFS(L498&lt;&gt;L497,M497+L498*$B$24+0.5*K498*$B$24^2,L498=L497,M497,E498=0,M497+L498*$B$24+0.5*K498*$B$24^2)</f>
        <v>0.29723491935450519</v>
      </c>
      <c r="N498" s="17" cm="1">
        <f t="array" ref="N498">_xlfn.IFS(E498&lt;&gt;0,M498*COS($B$7),M498=M497,N497,E498=0,M498*COS($B$7))</f>
        <v>0.21017682708100721</v>
      </c>
      <c r="O498" s="9"/>
    </row>
    <row r="499" spans="4:15" x14ac:dyDescent="0.2">
      <c r="D499" s="15">
        <f>D498+'Control Panel'!$B$28</f>
        <v>4.9700000000000397E-2</v>
      </c>
      <c r="E499" s="16">
        <f t="shared" si="49"/>
        <v>0</v>
      </c>
      <c r="F499" s="62">
        <f t="shared" si="50"/>
        <v>7.3999999999999996E-2</v>
      </c>
      <c r="G499" s="121">
        <f t="shared" si="51"/>
        <v>101300</v>
      </c>
      <c r="H499" s="62">
        <f t="shared" si="52"/>
        <v>0</v>
      </c>
      <c r="I499" s="62">
        <f t="shared" si="53"/>
        <v>0</v>
      </c>
      <c r="J499" s="62">
        <f t="shared" si="54"/>
        <v>0</v>
      </c>
      <c r="K499" s="62">
        <f t="shared" si="55"/>
        <v>3620.2031304604038</v>
      </c>
      <c r="L499" s="16" cm="1">
        <f t="array" ref="L499">_xlfn.IFS(E499&lt;&gt;0,L498+K499*$B$24,E499=E498,L498,E499=0,L498+K498*$B$24)</f>
        <v>34.915294926846556</v>
      </c>
      <c r="M499" s="17" cm="1">
        <f t="array" ref="M499">_xlfn.IFS(L499&lt;&gt;L498,M498+L499*$B$24+0.5*K499*$B$24^2,L499=L498,M498,E499=0,M498+L499*$B$24+0.5*K499*$B$24^2)</f>
        <v>0.29723491935450519</v>
      </c>
      <c r="N499" s="17" cm="1">
        <f t="array" ref="N499">_xlfn.IFS(E499&lt;&gt;0,M499*COS($B$7),M499=M498,N498,E499=0,M499*COS($B$7))</f>
        <v>0.21017682708100721</v>
      </c>
      <c r="O499" s="9"/>
    </row>
    <row r="500" spans="4:15" x14ac:dyDescent="0.2">
      <c r="D500" s="15">
        <f>D499+'Control Panel'!$B$28</f>
        <v>4.98000000000004E-2</v>
      </c>
      <c r="E500" s="16">
        <f t="shared" si="49"/>
        <v>0</v>
      </c>
      <c r="F500" s="62">
        <f t="shared" si="50"/>
        <v>7.3999999999999996E-2</v>
      </c>
      <c r="G500" s="121">
        <f t="shared" si="51"/>
        <v>101300</v>
      </c>
      <c r="H500" s="62">
        <f t="shared" si="52"/>
        <v>0</v>
      </c>
      <c r="I500" s="62">
        <f t="shared" si="53"/>
        <v>0</v>
      </c>
      <c r="J500" s="62">
        <f t="shared" si="54"/>
        <v>0</v>
      </c>
      <c r="K500" s="62">
        <f t="shared" si="55"/>
        <v>3620.2031304604038</v>
      </c>
      <c r="L500" s="16" cm="1">
        <f t="array" ref="L500">_xlfn.IFS(E500&lt;&gt;0,L499+K500*$B$24,E500=E499,L499,E500=0,L499+K499*$B$24)</f>
        <v>34.915294926846556</v>
      </c>
      <c r="M500" s="17" cm="1">
        <f t="array" ref="M500">_xlfn.IFS(L500&lt;&gt;L499,M499+L500*$B$24+0.5*K500*$B$24^2,L500=L499,M499,E500=0,M499+L500*$B$24+0.5*K500*$B$24^2)</f>
        <v>0.29723491935450519</v>
      </c>
      <c r="N500" s="17" cm="1">
        <f t="array" ref="N500">_xlfn.IFS(E500&lt;&gt;0,M500*COS($B$7),M500=M499,N499,E500=0,M500*COS($B$7))</f>
        <v>0.21017682708100721</v>
      </c>
      <c r="O500" s="9"/>
    </row>
    <row r="501" spans="4:15" x14ac:dyDescent="0.2">
      <c r="D501" s="15">
        <f>D500+'Control Panel'!$B$28</f>
        <v>4.9900000000000402E-2</v>
      </c>
      <c r="E501" s="16">
        <f t="shared" si="49"/>
        <v>0</v>
      </c>
      <c r="F501" s="62">
        <f t="shared" si="50"/>
        <v>7.3999999999999996E-2</v>
      </c>
      <c r="G501" s="121">
        <f t="shared" si="51"/>
        <v>101300</v>
      </c>
      <c r="H501" s="62">
        <f t="shared" si="52"/>
        <v>0</v>
      </c>
      <c r="I501" s="62">
        <f t="shared" si="53"/>
        <v>0</v>
      </c>
      <c r="J501" s="62">
        <f t="shared" si="54"/>
        <v>0</v>
      </c>
      <c r="K501" s="62">
        <f t="shared" si="55"/>
        <v>3620.2031304604038</v>
      </c>
      <c r="L501" s="16" cm="1">
        <f t="array" ref="L501">_xlfn.IFS(E501&lt;&gt;0,L500+K501*$B$24,E501=E500,L500,E501=0,L500+K500*$B$24)</f>
        <v>34.915294926846556</v>
      </c>
      <c r="M501" s="17" cm="1">
        <f t="array" ref="M501">_xlfn.IFS(L501&lt;&gt;L500,M500+L501*$B$24+0.5*K501*$B$24^2,L501=L500,M500,E501=0,M500+L501*$B$24+0.5*K501*$B$24^2)</f>
        <v>0.29723491935450519</v>
      </c>
      <c r="N501" s="17" cm="1">
        <f t="array" ref="N501">_xlfn.IFS(E501&lt;&gt;0,M501*COS($B$7),M501=M500,N500,E501=0,M501*COS($B$7))</f>
        <v>0.21017682708100721</v>
      </c>
      <c r="O501" s="9"/>
    </row>
    <row r="502" spans="4:15" x14ac:dyDescent="0.2">
      <c r="D502" s="15">
        <f>D501+'Control Panel'!$B$28</f>
        <v>5.0000000000000405E-2</v>
      </c>
      <c r="E502" s="16">
        <f t="shared" si="49"/>
        <v>0</v>
      </c>
      <c r="F502" s="62">
        <f t="shared" si="50"/>
        <v>7.3999999999999996E-2</v>
      </c>
      <c r="G502" s="121">
        <f t="shared" si="51"/>
        <v>101300</v>
      </c>
      <c r="H502" s="62">
        <f t="shared" si="52"/>
        <v>0</v>
      </c>
      <c r="I502" s="62">
        <f t="shared" si="53"/>
        <v>0</v>
      </c>
      <c r="J502" s="62">
        <f t="shared" si="54"/>
        <v>0</v>
      </c>
      <c r="K502" s="62">
        <f t="shared" si="55"/>
        <v>3620.2031304604038</v>
      </c>
      <c r="L502" s="16" cm="1">
        <f t="array" ref="L502">_xlfn.IFS(E502&lt;&gt;0,L501+K502*$B$24,E502=E501,L501,E502=0,L501+K501*$B$24)</f>
        <v>34.915294926846556</v>
      </c>
      <c r="M502" s="17" cm="1">
        <f t="array" ref="M502">_xlfn.IFS(L502&lt;&gt;L501,M501+L502*$B$24+0.5*K502*$B$24^2,L502=L501,M501,E502=0,M501+L502*$B$24+0.5*K502*$B$24^2)</f>
        <v>0.29723491935450519</v>
      </c>
      <c r="N502" s="17" cm="1">
        <f t="array" ref="N502">_xlfn.IFS(E502&lt;&gt;0,M502*COS($B$7),M502=M501,N501,E502=0,M502*COS($B$7))</f>
        <v>0.21017682708100721</v>
      </c>
      <c r="O502" s="9"/>
    </row>
    <row r="503" spans="4:15" x14ac:dyDescent="0.2">
      <c r="D503" s="15">
        <f>D502+'Control Panel'!$B$28</f>
        <v>5.0100000000000408E-2</v>
      </c>
      <c r="E503" s="16">
        <f t="shared" si="49"/>
        <v>0</v>
      </c>
      <c r="F503" s="62">
        <f t="shared" si="50"/>
        <v>7.3999999999999996E-2</v>
      </c>
      <c r="G503" s="121">
        <f t="shared" si="51"/>
        <v>101300</v>
      </c>
      <c r="H503" s="62">
        <f t="shared" si="52"/>
        <v>0</v>
      </c>
      <c r="I503" s="62">
        <f t="shared" si="53"/>
        <v>0</v>
      </c>
      <c r="J503" s="62">
        <f t="shared" si="54"/>
        <v>0</v>
      </c>
      <c r="K503" s="62">
        <f t="shared" si="55"/>
        <v>3620.2031304604038</v>
      </c>
      <c r="L503" s="16" cm="1">
        <f t="array" ref="L503">_xlfn.IFS(E503&lt;&gt;0,L502+K503*$B$24,E503=E502,L502,E503=0,L502+K502*$B$24)</f>
        <v>34.915294926846556</v>
      </c>
      <c r="M503" s="17" cm="1">
        <f t="array" ref="M503">_xlfn.IFS(L503&lt;&gt;L502,M502+L503*$B$24+0.5*K503*$B$24^2,L503=L502,M502,E503=0,M502+L503*$B$24+0.5*K503*$B$24^2)</f>
        <v>0.29723491935450519</v>
      </c>
      <c r="N503" s="17" cm="1">
        <f t="array" ref="N503">_xlfn.IFS(E503&lt;&gt;0,M503*COS($B$7),M503=M502,N502,E503=0,M503*COS($B$7))</f>
        <v>0.21017682708100721</v>
      </c>
      <c r="O503" s="9"/>
    </row>
    <row r="504" spans="4:15" x14ac:dyDescent="0.2">
      <c r="D504" s="15">
        <f>D503+'Control Panel'!$B$28</f>
        <v>5.0200000000000411E-2</v>
      </c>
      <c r="E504" s="16">
        <f t="shared" si="49"/>
        <v>0</v>
      </c>
      <c r="F504" s="62">
        <f t="shared" si="50"/>
        <v>7.3999999999999996E-2</v>
      </c>
      <c r="G504" s="121">
        <f t="shared" si="51"/>
        <v>101300</v>
      </c>
      <c r="H504" s="62">
        <f t="shared" si="52"/>
        <v>0</v>
      </c>
      <c r="I504" s="62">
        <f t="shared" si="53"/>
        <v>0</v>
      </c>
      <c r="J504" s="62">
        <f t="shared" si="54"/>
        <v>0</v>
      </c>
      <c r="K504" s="62">
        <f t="shared" si="55"/>
        <v>3620.2031304604038</v>
      </c>
      <c r="L504" s="16" cm="1">
        <f t="array" ref="L504">_xlfn.IFS(E504&lt;&gt;0,L503+K504*$B$24,E504=E503,L503,E504=0,L503+K503*$B$24)</f>
        <v>34.915294926846556</v>
      </c>
      <c r="M504" s="17" cm="1">
        <f t="array" ref="M504">_xlfn.IFS(L504&lt;&gt;L503,M503+L504*$B$24+0.5*K504*$B$24^2,L504=L503,M503,E504=0,M503+L504*$B$24+0.5*K504*$B$24^2)</f>
        <v>0.29723491935450519</v>
      </c>
      <c r="N504" s="17" cm="1">
        <f t="array" ref="N504">_xlfn.IFS(E504&lt;&gt;0,M504*COS($B$7),M504=M503,N503,E504=0,M504*COS($B$7))</f>
        <v>0.21017682708100721</v>
      </c>
      <c r="O504" s="9"/>
    </row>
    <row r="505" spans="4:15" x14ac:dyDescent="0.2">
      <c r="D505" s="15">
        <f>D504+'Control Panel'!$B$28</f>
        <v>5.0300000000000414E-2</v>
      </c>
      <c r="E505" s="16">
        <f t="shared" si="49"/>
        <v>0</v>
      </c>
      <c r="F505" s="62">
        <f t="shared" si="50"/>
        <v>7.3999999999999996E-2</v>
      </c>
      <c r="G505" s="121">
        <f t="shared" si="51"/>
        <v>101300</v>
      </c>
      <c r="H505" s="62">
        <f t="shared" si="52"/>
        <v>0</v>
      </c>
      <c r="I505" s="62">
        <f t="shared" si="53"/>
        <v>0</v>
      </c>
      <c r="J505" s="62">
        <f t="shared" si="54"/>
        <v>0</v>
      </c>
      <c r="K505" s="62">
        <f t="shared" si="55"/>
        <v>3620.2031304604038</v>
      </c>
      <c r="L505" s="16" cm="1">
        <f t="array" ref="L505">_xlfn.IFS(E505&lt;&gt;0,L504+K505*$B$24,E505=E504,L504,E505=0,L504+K504*$B$24)</f>
        <v>34.915294926846556</v>
      </c>
      <c r="M505" s="17" cm="1">
        <f t="array" ref="M505">_xlfn.IFS(L505&lt;&gt;L504,M504+L505*$B$24+0.5*K505*$B$24^2,L505=L504,M504,E505=0,M504+L505*$B$24+0.5*K505*$B$24^2)</f>
        <v>0.29723491935450519</v>
      </c>
      <c r="N505" s="17" cm="1">
        <f t="array" ref="N505">_xlfn.IFS(E505&lt;&gt;0,M505*COS($B$7),M505=M504,N504,E505=0,M505*COS($B$7))</f>
        <v>0.21017682708100721</v>
      </c>
      <c r="O505" s="9"/>
    </row>
    <row r="506" spans="4:15" x14ac:dyDescent="0.2">
      <c r="D506" s="15">
        <f>D505+'Control Panel'!$B$28</f>
        <v>5.0400000000000417E-2</v>
      </c>
      <c r="E506" s="16">
        <f t="shared" si="49"/>
        <v>0</v>
      </c>
      <c r="F506" s="62">
        <f t="shared" si="50"/>
        <v>7.3999999999999996E-2</v>
      </c>
      <c r="G506" s="121">
        <f t="shared" si="51"/>
        <v>101300</v>
      </c>
      <c r="H506" s="62">
        <f t="shared" si="52"/>
        <v>0</v>
      </c>
      <c r="I506" s="62">
        <f t="shared" si="53"/>
        <v>0</v>
      </c>
      <c r="J506" s="62">
        <f t="shared" si="54"/>
        <v>0</v>
      </c>
      <c r="K506" s="62">
        <f t="shared" si="55"/>
        <v>3620.2031304604038</v>
      </c>
      <c r="L506" s="16" cm="1">
        <f t="array" ref="L506">_xlfn.IFS(E506&lt;&gt;0,L505+K506*$B$24,E506=E505,L505,E506=0,L505+K505*$B$24)</f>
        <v>34.915294926846556</v>
      </c>
      <c r="M506" s="17" cm="1">
        <f t="array" ref="M506">_xlfn.IFS(L506&lt;&gt;L505,M505+L506*$B$24+0.5*K506*$B$24^2,L506=L505,M505,E506=0,M505+L506*$B$24+0.5*K506*$B$24^2)</f>
        <v>0.29723491935450519</v>
      </c>
      <c r="N506" s="17" cm="1">
        <f t="array" ref="N506">_xlfn.IFS(E506&lt;&gt;0,M506*COS($B$7),M506=M505,N505,E506=0,M506*COS($B$7))</f>
        <v>0.21017682708100721</v>
      </c>
      <c r="O506" s="9"/>
    </row>
    <row r="507" spans="4:15" x14ac:dyDescent="0.2">
      <c r="D507" s="15">
        <f>D506+'Control Panel'!$B$28</f>
        <v>5.050000000000042E-2</v>
      </c>
      <c r="E507" s="16">
        <f t="shared" si="49"/>
        <v>0</v>
      </c>
      <c r="F507" s="62">
        <f t="shared" si="50"/>
        <v>7.3999999999999996E-2</v>
      </c>
      <c r="G507" s="121">
        <f t="shared" si="51"/>
        <v>101300</v>
      </c>
      <c r="H507" s="62">
        <f t="shared" si="52"/>
        <v>0</v>
      </c>
      <c r="I507" s="62">
        <f t="shared" si="53"/>
        <v>0</v>
      </c>
      <c r="J507" s="62">
        <f t="shared" si="54"/>
        <v>0</v>
      </c>
      <c r="K507" s="62">
        <f t="shared" si="55"/>
        <v>3620.2031304604038</v>
      </c>
      <c r="L507" s="16" cm="1">
        <f t="array" ref="L507">_xlfn.IFS(E507&lt;&gt;0,L506+K507*$B$24,E507=E506,L506,E507=0,L506+K506*$B$24)</f>
        <v>34.915294926846556</v>
      </c>
      <c r="M507" s="17" cm="1">
        <f t="array" ref="M507">_xlfn.IFS(L507&lt;&gt;L506,M506+L507*$B$24+0.5*K507*$B$24^2,L507=L506,M506,E507=0,M506+L507*$B$24+0.5*K507*$B$24^2)</f>
        <v>0.29723491935450519</v>
      </c>
      <c r="N507" s="17" cm="1">
        <f t="array" ref="N507">_xlfn.IFS(E507&lt;&gt;0,M507*COS($B$7),M507=M506,N506,E507=0,M507*COS($B$7))</f>
        <v>0.21017682708100721</v>
      </c>
      <c r="O507" s="9"/>
    </row>
    <row r="508" spans="4:15" x14ac:dyDescent="0.2">
      <c r="D508" s="15">
        <f>D507+'Control Panel'!$B$28</f>
        <v>5.0600000000000422E-2</v>
      </c>
      <c r="E508" s="16">
        <f t="shared" si="49"/>
        <v>0</v>
      </c>
      <c r="F508" s="62">
        <f t="shared" si="50"/>
        <v>7.3999999999999996E-2</v>
      </c>
      <c r="G508" s="121">
        <f t="shared" si="51"/>
        <v>101300</v>
      </c>
      <c r="H508" s="62">
        <f t="shared" si="52"/>
        <v>0</v>
      </c>
      <c r="I508" s="62">
        <f t="shared" si="53"/>
        <v>0</v>
      </c>
      <c r="J508" s="62">
        <f t="shared" si="54"/>
        <v>0</v>
      </c>
      <c r="K508" s="62">
        <f t="shared" si="55"/>
        <v>3620.2031304604038</v>
      </c>
      <c r="L508" s="16" cm="1">
        <f t="array" ref="L508">_xlfn.IFS(E508&lt;&gt;0,L507+K508*$B$24,E508=E507,L507,E508=0,L507+K507*$B$24)</f>
        <v>34.915294926846556</v>
      </c>
      <c r="M508" s="17" cm="1">
        <f t="array" ref="M508">_xlfn.IFS(L508&lt;&gt;L507,M507+L508*$B$24+0.5*K508*$B$24^2,L508=L507,M507,E508=0,M507+L508*$B$24+0.5*K508*$B$24^2)</f>
        <v>0.29723491935450519</v>
      </c>
      <c r="N508" s="17" cm="1">
        <f t="array" ref="N508">_xlfn.IFS(E508&lt;&gt;0,M508*COS($B$7),M508=M507,N507,E508=0,M508*COS($B$7))</f>
        <v>0.21017682708100721</v>
      </c>
      <c r="O508" s="9"/>
    </row>
    <row r="509" spans="4:15" x14ac:dyDescent="0.2">
      <c r="D509" s="15">
        <f>D508+'Control Panel'!$B$28</f>
        <v>5.0700000000000425E-2</v>
      </c>
      <c r="E509" s="16">
        <f t="shared" si="49"/>
        <v>0</v>
      </c>
      <c r="F509" s="62">
        <f t="shared" si="50"/>
        <v>7.3999999999999996E-2</v>
      </c>
      <c r="G509" s="121">
        <f t="shared" si="51"/>
        <v>101300</v>
      </c>
      <c r="H509" s="62">
        <f t="shared" si="52"/>
        <v>0</v>
      </c>
      <c r="I509" s="62">
        <f t="shared" si="53"/>
        <v>0</v>
      </c>
      <c r="J509" s="62">
        <f t="shared" si="54"/>
        <v>0</v>
      </c>
      <c r="K509" s="62">
        <f t="shared" si="55"/>
        <v>3620.2031304604038</v>
      </c>
      <c r="L509" s="16" cm="1">
        <f t="array" ref="L509">_xlfn.IFS(E509&lt;&gt;0,L508+K509*$B$24,E509=E508,L508,E509=0,L508+K508*$B$24)</f>
        <v>34.915294926846556</v>
      </c>
      <c r="M509" s="17" cm="1">
        <f t="array" ref="M509">_xlfn.IFS(L509&lt;&gt;L508,M508+L509*$B$24+0.5*K509*$B$24^2,L509=L508,M508,E509=0,M508+L509*$B$24+0.5*K509*$B$24^2)</f>
        <v>0.29723491935450519</v>
      </c>
      <c r="N509" s="17" cm="1">
        <f t="array" ref="N509">_xlfn.IFS(E509&lt;&gt;0,M509*COS($B$7),M509=M508,N508,E509=0,M509*COS($B$7))</f>
        <v>0.21017682708100721</v>
      </c>
      <c r="O509" s="9"/>
    </row>
    <row r="510" spans="4:15" x14ac:dyDescent="0.2">
      <c r="G510" s="121">
        <f t="shared" si="51"/>
        <v>101300</v>
      </c>
      <c r="N510" s="60">
        <f>'Free Flight'!$B$27</f>
        <v>90.402099536917433</v>
      </c>
    </row>
  </sheetData>
  <sheetProtection selectLockedCells="1" selectUnlockedCells="1"/>
  <phoneticPr fontId="5" type="noConversion"/>
  <pageMargins left="0.75000000000000011" right="0.75000000000000011" top="1" bottom="1" header="0.5" footer="0.5"/>
  <pageSetup paperSize="9" orientation="landscape" horizontalDpi="4294967292" verticalDpi="4294967292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1038"/>
  <sheetViews>
    <sheetView topLeftCell="B1" zoomScale="104" zoomScaleNormal="58" zoomScalePageLayoutView="70" workbookViewId="0">
      <selection activeCell="F3" sqref="F3"/>
    </sheetView>
  </sheetViews>
  <sheetFormatPr defaultColWidth="10.75" defaultRowHeight="12.75" x14ac:dyDescent="0.2"/>
  <cols>
    <col min="1" max="1" width="22.75" style="7" customWidth="1"/>
    <col min="2" max="2" width="19.25" style="7" customWidth="1"/>
    <col min="3" max="3" width="10.75" style="7" customWidth="1"/>
    <col min="4" max="12" width="10.75" style="32"/>
    <col min="13" max="13" width="10.75" style="33"/>
    <col min="14" max="16384" width="10.75" style="7"/>
  </cols>
  <sheetData>
    <row r="1" spans="1:15" ht="14.25" x14ac:dyDescent="0.25">
      <c r="D1" s="13" t="s">
        <v>81</v>
      </c>
      <c r="E1" s="13" t="s">
        <v>73</v>
      </c>
      <c r="F1" s="13" t="s">
        <v>74</v>
      </c>
      <c r="G1" s="13" t="s">
        <v>75</v>
      </c>
      <c r="H1" s="13" t="s">
        <v>76</v>
      </c>
      <c r="I1" s="13" t="s">
        <v>2</v>
      </c>
      <c r="J1" s="49" t="s">
        <v>77</v>
      </c>
      <c r="K1" s="13" t="s">
        <v>78</v>
      </c>
      <c r="L1" s="13" t="s">
        <v>79</v>
      </c>
      <c r="M1" s="14" t="s">
        <v>80</v>
      </c>
      <c r="N1" s="34"/>
    </row>
    <row r="2" spans="1:15" ht="13.5" thickBot="1" x14ac:dyDescent="0.25">
      <c r="A2" s="8" t="s">
        <v>7</v>
      </c>
      <c r="D2" s="31">
        <v>0</v>
      </c>
      <c r="E2" s="31">
        <f>$B$10*COS($B$12)</f>
        <v>0.21017682708100721</v>
      </c>
      <c r="F2" s="31">
        <f>$B$10*SIN($B$12)</f>
        <v>0.21017682708100718</v>
      </c>
      <c r="G2" s="31">
        <f>$B$9*COS($B$12)</f>
        <v>24.688841809901461</v>
      </c>
      <c r="H2" s="31">
        <f>$B$9*SIN($B$12)</f>
        <v>24.688841809901458</v>
      </c>
      <c r="I2" s="31">
        <f>$B$9</f>
        <v>34.915294926846556</v>
      </c>
      <c r="J2" s="31">
        <f>$B$12</f>
        <v>0.78539816339744828</v>
      </c>
      <c r="K2" s="31">
        <f>$B$4*$B$9^2</f>
        <v>0.40313177133489281</v>
      </c>
      <c r="L2" s="32">
        <f>-K2*COS($B$12)/$B$13</f>
        <v>-3.8521244489546946</v>
      </c>
      <c r="M2" s="33">
        <f>(-$B$13*$B$3-K2*SIN($B$12))/$B$13</f>
        <v>-13.432124448954694</v>
      </c>
      <c r="O2" s="35"/>
    </row>
    <row r="3" spans="1:15" x14ac:dyDescent="0.2">
      <c r="A3" s="18" t="s">
        <v>62</v>
      </c>
      <c r="B3" s="75">
        <f>'Control Panel'!H7</f>
        <v>9.58</v>
      </c>
      <c r="C3" s="52" t="s">
        <v>55</v>
      </c>
      <c r="D3" s="92">
        <f>D2+'Control Panel'!$B$29</f>
        <v>5.0000000000000001E-3</v>
      </c>
      <c r="E3" s="31">
        <f>IF(F3&lt;&gt;F2,E2+G2*$B$5+0.5*L2*$B$5^2,E2)</f>
        <v>0.33357288457490258</v>
      </c>
      <c r="F3" s="31">
        <f>IF(F2+H2*$B$5+0.5*M2*$B$5^2&gt;0,F2+H2*$B$5+0.5*M2*$B$5^2,0)</f>
        <v>0.33345313457490255</v>
      </c>
      <c r="G3" s="31">
        <f>G2+L2*$B$5</f>
        <v>24.669581187656689</v>
      </c>
      <c r="H3" s="31">
        <f>H2+M2*$B$5</f>
        <v>24.621681187656684</v>
      </c>
      <c r="I3" s="31">
        <f>SQRT(G3^2+H3^2)</f>
        <v>34.854202336031044</v>
      </c>
      <c r="J3" s="31">
        <f>ATAN2(G3,H3)</f>
        <v>0.78442638903798401</v>
      </c>
      <c r="K3" s="31">
        <f>$B$4*I3^2</f>
        <v>0.40172225623157448</v>
      </c>
      <c r="L3" s="32">
        <f>-K3*COS(J3)/$B$13</f>
        <v>-3.8423843257692236</v>
      </c>
      <c r="M3" s="33">
        <f>(-$B$13*$B$3-K3*SIN(J3))/$B$13</f>
        <v>-13.414923712319636</v>
      </c>
      <c r="O3" s="35"/>
    </row>
    <row r="4" spans="1:15" x14ac:dyDescent="0.2">
      <c r="A4" s="19" t="s">
        <v>97</v>
      </c>
      <c r="B4" s="118">
        <f>'Control Panel'!H11</f>
        <v>3.3068583873632198E-4</v>
      </c>
      <c r="C4" s="89" t="s">
        <v>101</v>
      </c>
      <c r="D4" s="92">
        <f>D3+'Control Panel'!$B$29</f>
        <v>0.01</v>
      </c>
      <c r="E4" s="31">
        <f>IF(F4&lt;&gt;F3,E3+G3*$B$5+0.5*L3*$B$5^2,E3)</f>
        <v>0.45687276070911392</v>
      </c>
      <c r="F4" s="31">
        <f>IF(F3+H3*$B$5+0.5*M3*$B$5^2&gt;0,F3+H3*$B$5+0.5*M3*$B$5^2,0)</f>
        <v>0.456393853966782</v>
      </c>
      <c r="G4" s="31">
        <f t="shared" ref="G4:G67" si="0">G3+L3*$B$5</f>
        <v>24.650369266027845</v>
      </c>
      <c r="H4" s="31">
        <f t="shared" ref="H4:H67" si="1">H3+M3*$B$5</f>
        <v>24.554606569095085</v>
      </c>
      <c r="I4" s="31">
        <f t="shared" ref="I4:I67" si="2">SQRT(G4^2+H4^2)</f>
        <v>34.793237973988241</v>
      </c>
      <c r="J4" s="31">
        <f t="shared" ref="J4:J67" si="3">ATAN2(G4,H4)</f>
        <v>0.78345196640413262</v>
      </c>
      <c r="K4" s="31">
        <f t="shared" ref="K4:K67" si="4">$B$4*I4^2</f>
        <v>0.40031816026931338</v>
      </c>
      <c r="L4" s="32">
        <f t="shared" ref="L4:L67" si="5">-K4*COS(J4)/$B$13</f>
        <v>-3.8326764162781468</v>
      </c>
      <c r="M4" s="33">
        <f t="shared" ref="M4:M67" si="6">(-$B$13*$B$3-K4*SIN(J4))/$B$13</f>
        <v>-13.397787088409165</v>
      </c>
      <c r="O4" s="35"/>
    </row>
    <row r="5" spans="1:15" ht="13.5" thickBot="1" x14ac:dyDescent="0.25">
      <c r="A5" s="4" t="s">
        <v>0</v>
      </c>
      <c r="B5" s="76">
        <f>'Control Panel'!B29</f>
        <v>5.0000000000000001E-3</v>
      </c>
      <c r="C5" s="90" t="s">
        <v>56</v>
      </c>
      <c r="D5" s="92">
        <f>D4+'Control Panel'!$B$29</f>
        <v>1.4999999999999999E-2</v>
      </c>
      <c r="E5" s="31">
        <f t="shared" ref="E5:E68" si="7">IF(F5&lt;&gt;F4,E4+G4*$B$5+0.5*L4*$B$5^2,E4)</f>
        <v>0.58007669858404964</v>
      </c>
      <c r="F5" s="31">
        <f t="shared" ref="F5:F68" si="8">IF(F4+H4*$B$5+0.5*M4*$B$5^2&gt;0,F4+H4*$B$5+0.5*M4*$B$5^2,0)</f>
        <v>0.57899941447365233</v>
      </c>
      <c r="G5" s="31">
        <f t="shared" si="0"/>
        <v>24.631205883946453</v>
      </c>
      <c r="H5" s="31">
        <f t="shared" si="1"/>
        <v>24.487617633653041</v>
      </c>
      <c r="I5" s="31">
        <f t="shared" si="2"/>
        <v>34.732401596626659</v>
      </c>
      <c r="J5" s="31">
        <f t="shared" si="3"/>
        <v>0.78247488814374089</v>
      </c>
      <c r="K5" s="31">
        <f t="shared" si="4"/>
        <v>0.39891946233048575</v>
      </c>
      <c r="L5" s="32">
        <f t="shared" si="5"/>
        <v>-3.8230005957855044</v>
      </c>
      <c r="M5" s="33">
        <f t="shared" si="6"/>
        <v>-13.380714315162221</v>
      </c>
      <c r="O5" s="35"/>
    </row>
    <row r="6" spans="1:15" x14ac:dyDescent="0.2">
      <c r="D6" s="92">
        <f>D5+'Control Panel'!$B$29</f>
        <v>0.02</v>
      </c>
      <c r="E6" s="31">
        <f t="shared" si="7"/>
        <v>0.70318494049633462</v>
      </c>
      <c r="F6" s="31">
        <f t="shared" si="8"/>
        <v>0.70127024371297797</v>
      </c>
      <c r="G6" s="31">
        <f t="shared" si="0"/>
        <v>24.612090880967525</v>
      </c>
      <c r="H6" s="31">
        <f t="shared" si="1"/>
        <v>24.420714062077231</v>
      </c>
      <c r="I6" s="31">
        <f t="shared" si="2"/>
        <v>34.671692961762645</v>
      </c>
      <c r="J6" s="31">
        <f t="shared" si="3"/>
        <v>0.78149514688983468</v>
      </c>
      <c r="K6" s="31">
        <f t="shared" si="4"/>
        <v>0.39752614141304188</v>
      </c>
      <c r="L6" s="32">
        <f t="shared" si="5"/>
        <v>-3.8133567403273849</v>
      </c>
      <c r="M6" s="33">
        <f t="shared" si="6"/>
        <v>-13.363705131864405</v>
      </c>
      <c r="O6" s="35"/>
    </row>
    <row r="7" spans="1:15" x14ac:dyDescent="0.2">
      <c r="B7" s="36"/>
      <c r="D7" s="92">
        <f>D6+'Control Panel'!$B$29</f>
        <v>2.5000000000000001E-2</v>
      </c>
      <c r="E7" s="31">
        <f t="shared" si="7"/>
        <v>0.82619772794191815</v>
      </c>
      <c r="F7" s="31">
        <f t="shared" si="8"/>
        <v>0.82320676770921586</v>
      </c>
      <c r="G7" s="31">
        <f t="shared" si="0"/>
        <v>24.593024097265889</v>
      </c>
      <c r="H7" s="31">
        <f t="shared" si="1"/>
        <v>24.353895536417909</v>
      </c>
      <c r="I7" s="31">
        <f t="shared" si="2"/>
        <v>34.611111829114314</v>
      </c>
      <c r="J7" s="31">
        <f t="shared" si="3"/>
        <v>0.78051273526070519</v>
      </c>
      <c r="K7" s="31">
        <f t="shared" si="4"/>
        <v>0.39613817662977879</v>
      </c>
      <c r="L7" s="32">
        <f t="shared" si="5"/>
        <v>-3.8037447266676017</v>
      </c>
      <c r="M7" s="33">
        <f t="shared" si="6"/>
        <v>-13.346759279138917</v>
      </c>
      <c r="O7" s="35"/>
    </row>
    <row r="8" spans="1:15" ht="13.5" thickBot="1" x14ac:dyDescent="0.25">
      <c r="A8" s="8" t="s">
        <v>6</v>
      </c>
      <c r="D8" s="92">
        <f>D7+'Control Panel'!$B$29</f>
        <v>3.0000000000000002E-2</v>
      </c>
      <c r="E8" s="31">
        <f t="shared" si="7"/>
        <v>0.94911530161916424</v>
      </c>
      <c r="F8" s="31">
        <f t="shared" si="8"/>
        <v>0.94480941090031623</v>
      </c>
      <c r="G8" s="31">
        <f t="shared" si="0"/>
        <v>24.574005373632552</v>
      </c>
      <c r="H8" s="31">
        <f t="shared" si="1"/>
        <v>24.287161740022214</v>
      </c>
      <c r="I8" s="31">
        <f t="shared" si="2"/>
        <v>34.550657960295354</v>
      </c>
      <c r="J8" s="31">
        <f t="shared" si="3"/>
        <v>0.77952764585999801</v>
      </c>
      <c r="K8" s="31">
        <f t="shared" si="4"/>
        <v>0.39475554720761397</v>
      </c>
      <c r="L8" s="32">
        <f t="shared" si="5"/>
        <v>-3.7941644322933588</v>
      </c>
      <c r="M8" s="33">
        <f t="shared" si="6"/>
        <v>-13.329876498937493</v>
      </c>
      <c r="O8" s="35"/>
    </row>
    <row r="9" spans="1:15" x14ac:dyDescent="0.2">
      <c r="A9" s="21" t="s">
        <v>3</v>
      </c>
      <c r="B9" s="98">
        <f>Thrust!B34</f>
        <v>34.915294926846556</v>
      </c>
      <c r="C9" s="22" t="s">
        <v>31</v>
      </c>
      <c r="D9" s="119">
        <f>D8+'Control Panel'!$B$29</f>
        <v>3.5000000000000003E-2</v>
      </c>
      <c r="E9" s="31">
        <f t="shared" si="7"/>
        <v>1.0719379014319235</v>
      </c>
      <c r="F9" s="31">
        <f t="shared" si="8"/>
        <v>1.0660785961441905</v>
      </c>
      <c r="G9" s="31">
        <f t="shared" si="0"/>
        <v>24.555034551471085</v>
      </c>
      <c r="H9" s="31">
        <f t="shared" si="1"/>
        <v>24.220512357527525</v>
      </c>
      <c r="I9" s="31">
        <f t="shared" si="2"/>
        <v>34.490331118808967</v>
      </c>
      <c r="J9" s="31">
        <f t="shared" si="3"/>
        <v>0.77853987127680413</v>
      </c>
      <c r="K9" s="31">
        <f t="shared" si="4"/>
        <v>0.39337823248686682</v>
      </c>
      <c r="L9" s="32">
        <f t="shared" si="5"/>
        <v>-3.784615735410966</v>
      </c>
      <c r="M9" s="33">
        <f t="shared" si="6"/>
        <v>-13.313056534531439</v>
      </c>
      <c r="O9" s="35"/>
    </row>
    <row r="10" spans="1:15" x14ac:dyDescent="0.2">
      <c r="A10" s="120" t="s">
        <v>96</v>
      </c>
      <c r="B10" s="107">
        <f>Thrust!B35</f>
        <v>0.29723491935450519</v>
      </c>
      <c r="C10" s="106" t="s">
        <v>28</v>
      </c>
      <c r="D10" s="119">
        <f>D9+'Control Panel'!$B$29</f>
        <v>0.04</v>
      </c>
      <c r="E10" s="31">
        <f t="shared" si="7"/>
        <v>1.1946657664925862</v>
      </c>
      <c r="F10" s="31">
        <f t="shared" si="8"/>
        <v>1.1870147447251465</v>
      </c>
      <c r="G10" s="31">
        <f t="shared" si="0"/>
        <v>24.53611147279403</v>
      </c>
      <c r="H10" s="31">
        <f t="shared" si="1"/>
        <v>24.153947074854869</v>
      </c>
      <c r="I10" s="31">
        <f t="shared" si="2"/>
        <v>34.430131070041902</v>
      </c>
      <c r="J10" s="31">
        <f t="shared" si="3"/>
        <v>0.77754940408575191</v>
      </c>
      <c r="K10" s="31">
        <f t="shared" si="4"/>
        <v>0.39200621192054563</v>
      </c>
      <c r="L10" s="32">
        <f t="shared" si="5"/>
        <v>-3.7750985149415999</v>
      </c>
      <c r="M10" s="33">
        <f t="shared" si="6"/>
        <v>-13.296299130502735</v>
      </c>
      <c r="O10" s="35"/>
    </row>
    <row r="11" spans="1:15" x14ac:dyDescent="0.2">
      <c r="A11" s="2" t="s">
        <v>4</v>
      </c>
      <c r="B11" s="77">
        <f>'Control Panel'!B9</f>
        <v>45</v>
      </c>
      <c r="C11" s="23" t="s">
        <v>32</v>
      </c>
      <c r="D11" s="119">
        <f>D10+'Control Panel'!$B$29</f>
        <v>4.4999999999999998E-2</v>
      </c>
      <c r="E11" s="31">
        <f t="shared" si="7"/>
        <v>1.3172991351251195</v>
      </c>
      <c r="F11" s="31">
        <f t="shared" si="8"/>
        <v>1.3076182763602895</v>
      </c>
      <c r="G11" s="31">
        <f t="shared" si="0"/>
        <v>24.517235980219322</v>
      </c>
      <c r="H11" s="31">
        <f t="shared" si="1"/>
        <v>24.087465579202355</v>
      </c>
      <c r="I11" s="31">
        <f t="shared" si="2"/>
        <v>34.370057581258415</v>
      </c>
      <c r="J11" s="31">
        <f t="shared" si="3"/>
        <v>0.77655623684710184</v>
      </c>
      <c r="K11" s="31">
        <f t="shared" si="4"/>
        <v>0.39063946507363845</v>
      </c>
      <c r="L11" s="32">
        <f t="shared" si="5"/>
        <v>-3.7656126505170753</v>
      </c>
      <c r="M11" s="33">
        <f t="shared" si="6"/>
        <v>-13.279604032735163</v>
      </c>
      <c r="O11" s="35"/>
    </row>
    <row r="12" spans="1:15" x14ac:dyDescent="0.2">
      <c r="A12" s="2" t="s">
        <v>5</v>
      </c>
      <c r="B12" s="78">
        <f>'Control Panel'!B10</f>
        <v>0.78539816339744828</v>
      </c>
      <c r="C12" s="23" t="s">
        <v>39</v>
      </c>
      <c r="D12" s="119">
        <f>D11+'Control Panel'!$B$29</f>
        <v>4.9999999999999996E-2</v>
      </c>
      <c r="E12" s="31">
        <f t="shared" si="7"/>
        <v>1.4398382448680846</v>
      </c>
      <c r="F12" s="31">
        <f t="shared" si="8"/>
        <v>1.4278896092058921</v>
      </c>
      <c r="G12" s="31">
        <f t="shared" si="0"/>
        <v>24.498407916966737</v>
      </c>
      <c r="H12" s="31">
        <f t="shared" si="1"/>
        <v>24.021067559038681</v>
      </c>
      <c r="I12" s="31">
        <f t="shared" si="2"/>
        <v>34.310110421594374</v>
      </c>
      <c r="J12" s="31">
        <f t="shared" si="3"/>
        <v>0.77556036210684287</v>
      </c>
      <c r="K12" s="31">
        <f t="shared" si="4"/>
        <v>0.38927797162240957</v>
      </c>
      <c r="L12" s="32">
        <f t="shared" si="5"/>
        <v>-3.7561580224756517</v>
      </c>
      <c r="M12" s="33">
        <f t="shared" si="6"/>
        <v>-13.262970988405526</v>
      </c>
      <c r="O12" s="35"/>
    </row>
    <row r="13" spans="1:15" ht="13.5" thickBot="1" x14ac:dyDescent="0.25">
      <c r="A13" s="4" t="s">
        <v>63</v>
      </c>
      <c r="B13" s="79">
        <f>'Control Panel'!B8</f>
        <v>7.3999999999999996E-2</v>
      </c>
      <c r="C13" s="5" t="s">
        <v>38</v>
      </c>
      <c r="D13" s="119">
        <f>D12+'Control Panel'!$B$29</f>
        <v>5.4999999999999993E-2</v>
      </c>
      <c r="E13" s="31">
        <f t="shared" si="7"/>
        <v>1.5622833324776373</v>
      </c>
      <c r="F13" s="31">
        <f t="shared" si="8"/>
        <v>1.5478291598637306</v>
      </c>
      <c r="G13" s="31">
        <f t="shared" si="0"/>
        <v>24.479627126854361</v>
      </c>
      <c r="H13" s="31">
        <f t="shared" si="1"/>
        <v>23.954752704096652</v>
      </c>
      <c r="I13" s="31">
        <f t="shared" si="2"/>
        <v>34.250289362051376</v>
      </c>
      <c r="J13" s="31">
        <f t="shared" si="3"/>
        <v>0.77456177239679092</v>
      </c>
      <c r="K13" s="31">
        <f t="shared" si="4"/>
        <v>0.38792171135370218</v>
      </c>
      <c r="L13" s="32">
        <f t="shared" si="5"/>
        <v>-3.7467345118578872</v>
      </c>
      <c r="M13" s="33">
        <f t="shared" si="6"/>
        <v>-13.246399745974935</v>
      </c>
      <c r="O13" s="35"/>
    </row>
    <row r="14" spans="1:15" x14ac:dyDescent="0.2">
      <c r="D14" s="92">
        <f>D13+'Control Panel'!$B$29</f>
        <v>5.9999999999999991E-2</v>
      </c>
      <c r="E14" s="31">
        <f t="shared" si="7"/>
        <v>1.6846346339305109</v>
      </c>
      <c r="F14" s="31">
        <f t="shared" si="8"/>
        <v>1.667437343387389</v>
      </c>
      <c r="G14" s="31">
        <f t="shared" si="0"/>
        <v>24.460893454295071</v>
      </c>
      <c r="H14" s="31">
        <f t="shared" si="1"/>
        <v>23.888520705366776</v>
      </c>
      <c r="I14" s="31">
        <f t="shared" si="2"/>
        <v>34.190594175490908</v>
      </c>
      <c r="J14" s="31">
        <f t="shared" si="3"/>
        <v>0.77356046023468905</v>
      </c>
      <c r="K14" s="31">
        <f t="shared" si="4"/>
        <v>0.38657066416424507</v>
      </c>
      <c r="L14" s="32">
        <f t="shared" si="5"/>
        <v>-3.7373420004025064</v>
      </c>
      <c r="M14" s="33">
        <f t="shared" si="6"/>
        <v>-13.229890055180125</v>
      </c>
      <c r="O14" s="35"/>
    </row>
    <row r="15" spans="1:15" x14ac:dyDescent="0.2">
      <c r="B15" s="35"/>
      <c r="D15" s="92">
        <f>D14+'Control Panel'!$B$29</f>
        <v>6.4999999999999988E-2</v>
      </c>
      <c r="E15" s="31">
        <f t="shared" si="7"/>
        <v>1.8068923844269811</v>
      </c>
      <c r="F15" s="31">
        <f t="shared" si="8"/>
        <v>1.7867145732885332</v>
      </c>
      <c r="G15" s="31">
        <f t="shared" si="0"/>
        <v>24.44220674429306</v>
      </c>
      <c r="H15" s="31">
        <f t="shared" si="1"/>
        <v>23.822371255090875</v>
      </c>
      <c r="I15" s="31">
        <f t="shared" si="2"/>
        <v>34.131024636628553</v>
      </c>
      <c r="J15" s="31">
        <f t="shared" si="3"/>
        <v>0.77255641812430964</v>
      </c>
      <c r="K15" s="31">
        <f t="shared" si="4"/>
        <v>0.38522481005996451</v>
      </c>
      <c r="L15" s="32">
        <f t="shared" si="5"/>
        <v>-3.7279803705423036</v>
      </c>
      <c r="M15" s="33">
        <f t="shared" si="6"/>
        <v>-13.213441667024842</v>
      </c>
      <c r="O15" s="35"/>
    </row>
    <row r="16" spans="1:15" ht="13.5" thickBot="1" x14ac:dyDescent="0.25">
      <c r="A16" s="8" t="s">
        <v>1</v>
      </c>
      <c r="B16" s="35"/>
      <c r="D16" s="92">
        <f>D15+'Control Panel'!$B$29</f>
        <v>6.9999999999999993E-2</v>
      </c>
      <c r="E16" s="31">
        <f t="shared" si="7"/>
        <v>1.9290568183938146</v>
      </c>
      <c r="F16" s="31">
        <f t="shared" si="8"/>
        <v>1.9056612615431496</v>
      </c>
      <c r="G16" s="31">
        <f t="shared" si="0"/>
        <v>24.423566842440348</v>
      </c>
      <c r="H16" s="31">
        <f t="shared" si="1"/>
        <v>23.756304046755751</v>
      </c>
      <c r="I16" s="31">
        <f t="shared" si="2"/>
        <v>34.071580522028256</v>
      </c>
      <c r="J16" s="31">
        <f t="shared" si="3"/>
        <v>0.77154963855555903</v>
      </c>
      <c r="K16" s="31">
        <f t="shared" si="4"/>
        <v>0.38388412915530173</v>
      </c>
      <c r="L16" s="32">
        <f t="shared" si="5"/>
        <v>-3.718649505400081</v>
      </c>
      <c r="M16" s="33">
        <f t="shared" si="6"/>
        <v>-13.197054333771314</v>
      </c>
      <c r="O16" s="35"/>
    </row>
    <row r="17" spans="1:15" x14ac:dyDescent="0.2">
      <c r="A17" s="18" t="s">
        <v>67</v>
      </c>
      <c r="B17" s="101">
        <f>B9*COS(B12)</f>
        <v>24.688841809901461</v>
      </c>
      <c r="C17" s="52" t="s">
        <v>31</v>
      </c>
      <c r="D17" s="92">
        <f>D16+'Control Panel'!$B$29</f>
        <v>7.4999999999999997E-2</v>
      </c>
      <c r="E17" s="31">
        <f t="shared" si="7"/>
        <v>2.0511281694871988</v>
      </c>
      <c r="F17" s="31">
        <f t="shared" si="8"/>
        <v>2.0242778185977564</v>
      </c>
      <c r="G17" s="31">
        <f t="shared" si="0"/>
        <v>24.404973594913347</v>
      </c>
      <c r="H17" s="31">
        <f t="shared" si="1"/>
        <v>23.690318775086894</v>
      </c>
      <c r="I17" s="31">
        <f t="shared" si="2"/>
        <v>34.012261610096623</v>
      </c>
      <c r="J17" s="31">
        <f t="shared" si="3"/>
        <v>0.77054011400458366</v>
      </c>
      <c r="K17" s="31">
        <f t="shared" si="4"/>
        <v>0.38254860167253524</v>
      </c>
      <c r="L17" s="32">
        <f t="shared" si="5"/>
        <v>-3.7093492887846158</v>
      </c>
      <c r="M17" s="33">
        <f t="shared" si="6"/>
        <v>-13.180727808931744</v>
      </c>
      <c r="O17" s="35"/>
    </row>
    <row r="18" spans="1:15" x14ac:dyDescent="0.2">
      <c r="A18" s="19" t="s">
        <v>66</v>
      </c>
      <c r="B18" s="102">
        <f>B9*SIN(B12)</f>
        <v>24.688841809901458</v>
      </c>
      <c r="C18" s="53" t="s">
        <v>31</v>
      </c>
      <c r="D18" s="92">
        <f>D17+'Control Panel'!$B$29</f>
        <v>0.08</v>
      </c>
      <c r="E18" s="31">
        <f t="shared" si="7"/>
        <v>2.1731066705956557</v>
      </c>
      <c r="F18" s="31">
        <f t="shared" si="8"/>
        <v>2.1425646533755791</v>
      </c>
      <c r="G18" s="31">
        <f t="shared" si="0"/>
        <v>24.386426848469423</v>
      </c>
      <c r="H18" s="31">
        <f t="shared" si="1"/>
        <v>23.624415136042234</v>
      </c>
      <c r="I18" s="31">
        <f t="shared" si="2"/>
        <v>33.953067681077243</v>
      </c>
      <c r="J18" s="31">
        <f t="shared" si="3"/>
        <v>0.76952783693387872</v>
      </c>
      <c r="K18" s="31">
        <f t="shared" si="4"/>
        <v>0.38121820794110722</v>
      </c>
      <c r="L18" s="32">
        <f t="shared" si="5"/>
        <v>-3.7000796051866507</v>
      </c>
      <c r="M18" s="33">
        <f t="shared" si="6"/>
        <v>-13.164461847259883</v>
      </c>
      <c r="O18" s="35"/>
    </row>
    <row r="19" spans="1:15" x14ac:dyDescent="0.2">
      <c r="A19" s="19" t="s">
        <v>64</v>
      </c>
      <c r="B19" s="102">
        <f>B10*COS(B12)</f>
        <v>0.21017682708100721</v>
      </c>
      <c r="C19" s="53" t="s">
        <v>28</v>
      </c>
      <c r="D19" s="92">
        <f>D18+'Control Panel'!$B$29</f>
        <v>8.5000000000000006E-2</v>
      </c>
      <c r="E19" s="31">
        <f t="shared" si="7"/>
        <v>2.2949925538429379</v>
      </c>
      <c r="F19" s="31">
        <f t="shared" si="8"/>
        <v>2.2605221732826992</v>
      </c>
      <c r="G19" s="31">
        <f t="shared" si="0"/>
        <v>24.367926450443491</v>
      </c>
      <c r="H19" s="31">
        <f t="shared" si="1"/>
        <v>23.558592826805935</v>
      </c>
      <c r="I19" s="31">
        <f t="shared" si="2"/>
        <v>33.893998517045098</v>
      </c>
      <c r="J19" s="31">
        <f t="shared" si="3"/>
        <v>0.76851279979239828</v>
      </c>
      <c r="K19" s="31">
        <f t="shared" si="4"/>
        <v>0.3798929283969561</v>
      </c>
      <c r="L19" s="32">
        <f t="shared" si="5"/>
        <v>-3.6908403397749203</v>
      </c>
      <c r="M19" s="33">
        <f t="shared" si="6"/>
        <v>-13.148256204742646</v>
      </c>
      <c r="O19" s="35"/>
    </row>
    <row r="20" spans="1:15" ht="13.5" thickBot="1" x14ac:dyDescent="0.25">
      <c r="A20" s="20" t="s">
        <v>65</v>
      </c>
      <c r="B20" s="103">
        <f>B10*SIN(B12)</f>
        <v>0.21017682708100718</v>
      </c>
      <c r="C20" s="55" t="s">
        <v>28</v>
      </c>
      <c r="D20" s="92">
        <f>D19+'Control Panel'!$B$29</f>
        <v>9.0000000000000011E-2</v>
      </c>
      <c r="E20" s="31">
        <f t="shared" si="7"/>
        <v>2.416786050590908</v>
      </c>
      <c r="F20" s="31">
        <f t="shared" si="8"/>
        <v>2.3781507842141694</v>
      </c>
      <c r="G20" s="31">
        <f t="shared" si="0"/>
        <v>24.349472248744618</v>
      </c>
      <c r="H20" s="31">
        <f t="shared" si="1"/>
        <v>23.492851545782223</v>
      </c>
      <c r="I20" s="31">
        <f t="shared" si="2"/>
        <v>33.835053901901006</v>
      </c>
      <c r="J20" s="31">
        <f t="shared" si="3"/>
        <v>0.76749499501566854</v>
      </c>
      <c r="K20" s="31">
        <f t="shared" si="4"/>
        <v>0.378572743581854</v>
      </c>
      <c r="L20" s="32">
        <f t="shared" si="5"/>
        <v>-3.681631378392213</v>
      </c>
      <c r="M20" s="33">
        <f t="shared" si="6"/>
        <v>-13.132110638591813</v>
      </c>
      <c r="O20" s="35"/>
    </row>
    <row r="21" spans="1:15" x14ac:dyDescent="0.2">
      <c r="D21" s="92">
        <f>D20+'Control Panel'!$B$29</f>
        <v>9.5000000000000015E-2</v>
      </c>
      <c r="E21" s="31">
        <f t="shared" si="7"/>
        <v>2.5384873914424011</v>
      </c>
      <c r="F21" s="31">
        <f t="shared" si="8"/>
        <v>2.4954508905600981</v>
      </c>
      <c r="G21" s="31">
        <f t="shared" si="0"/>
        <v>24.331064091852657</v>
      </c>
      <c r="H21" s="31">
        <f t="shared" si="1"/>
        <v>23.427190992589264</v>
      </c>
      <c r="I21" s="31">
        <f t="shared" si="2"/>
        <v>33.776233621366032</v>
      </c>
      <c r="J21" s="31">
        <f t="shared" si="3"/>
        <v>0.76647441502590197</v>
      </c>
      <c r="K21" s="31">
        <f t="shared" si="4"/>
        <v>0.3772576341427466</v>
      </c>
      <c r="L21" s="32">
        <f t="shared" si="5"/>
        <v>-3.6724526075514392</v>
      </c>
      <c r="M21" s="33">
        <f t="shared" si="6"/>
        <v>-13.116024907235735</v>
      </c>
      <c r="O21" s="35"/>
    </row>
    <row r="22" spans="1:15" x14ac:dyDescent="0.2">
      <c r="D22" s="92">
        <f>D21+'Control Panel'!$B$29</f>
        <v>0.10000000000000002</v>
      </c>
      <c r="E22" s="31">
        <f t="shared" si="7"/>
        <v>2.66009680624407</v>
      </c>
      <c r="F22" s="31">
        <f t="shared" si="8"/>
        <v>2.6124228952117039</v>
      </c>
      <c r="G22" s="31">
        <f t="shared" si="0"/>
        <v>24.312701828814898</v>
      </c>
      <c r="H22" s="31">
        <f t="shared" si="1"/>
        <v>23.361610868053084</v>
      </c>
      <c r="I22" s="31">
        <f t="shared" si="2"/>
        <v>33.717537462976082</v>
      </c>
      <c r="J22" s="31">
        <f t="shared" si="3"/>
        <v>0.7654510522321144</v>
      </c>
      <c r="K22" s="31">
        <f t="shared" si="4"/>
        <v>0.37594758083110186</v>
      </c>
      <c r="L22" s="32">
        <f t="shared" si="5"/>
        <v>-3.6633039144317614</v>
      </c>
      <c r="M22" s="33">
        <f t="shared" si="6"/>
        <v>-13.099998770311165</v>
      </c>
      <c r="O22" s="35"/>
    </row>
    <row r="23" spans="1:15" x14ac:dyDescent="0.2">
      <c r="A23" s="8"/>
      <c r="D23" s="92">
        <f>D22+'Control Panel'!$B$29</f>
        <v>0.10500000000000002</v>
      </c>
      <c r="E23" s="31">
        <f t="shared" si="7"/>
        <v>2.7816145240892141</v>
      </c>
      <c r="F23" s="31">
        <f t="shared" si="8"/>
        <v>2.7290671995673406</v>
      </c>
      <c r="G23" s="31">
        <f t="shared" si="0"/>
        <v>24.294385309242738</v>
      </c>
      <c r="H23" s="31">
        <f t="shared" si="1"/>
        <v>23.296110874201528</v>
      </c>
      <c r="I23" s="31">
        <f t="shared" si="2"/>
        <v>33.658965216076382</v>
      </c>
      <c r="J23" s="31">
        <f t="shared" si="3"/>
        <v>0.76442489903024424</v>
      </c>
      <c r="K23" s="31">
        <f t="shared" si="4"/>
        <v>0.37464256450225936</v>
      </c>
      <c r="L23" s="32">
        <f t="shared" si="5"/>
        <v>-3.6541851868747193</v>
      </c>
      <c r="M23" s="33">
        <f t="shared" si="6"/>
        <v>-13.084031988655067</v>
      </c>
      <c r="O23" s="35"/>
    </row>
    <row r="24" spans="1:15" x14ac:dyDescent="0.2">
      <c r="A24" s="8" t="s">
        <v>33</v>
      </c>
      <c r="D24" s="92">
        <f>D23+'Control Panel'!$B$29</f>
        <v>0.11000000000000003</v>
      </c>
      <c r="E24" s="31">
        <f t="shared" si="7"/>
        <v>2.9030407733205918</v>
      </c>
      <c r="F24" s="31">
        <f t="shared" si="8"/>
        <v>2.8453842035384898</v>
      </c>
      <c r="G24" s="31">
        <f t="shared" si="0"/>
        <v>24.276114383308364</v>
      </c>
      <c r="H24" s="31">
        <f t="shared" si="1"/>
        <v>23.230690714258252</v>
      </c>
      <c r="I24" s="31">
        <f t="shared" si="2"/>
        <v>33.600516671816166</v>
      </c>
      <c r="J24" s="31">
        <f t="shared" si="3"/>
        <v>0.76339594780327369</v>
      </c>
      <c r="K24" s="31">
        <f t="shared" si="4"/>
        <v>0.37334256611478817</v>
      </c>
      <c r="L24" s="32">
        <f t="shared" si="5"/>
        <v>-3.6450963133804182</v>
      </c>
      <c r="M24" s="33">
        <f t="shared" si="6"/>
        <v>-13.06812432429656</v>
      </c>
      <c r="O24" s="35"/>
    </row>
    <row r="25" spans="1:15" x14ac:dyDescent="0.2">
      <c r="D25" s="92">
        <f>D24+'Control Panel'!$B$29</f>
        <v>0.11500000000000003</v>
      </c>
      <c r="E25" s="31">
        <f t="shared" si="7"/>
        <v>3.0243757815332164</v>
      </c>
      <c r="F25" s="31">
        <f t="shared" si="8"/>
        <v>2.9613743055557276</v>
      </c>
      <c r="G25" s="31">
        <f t="shared" si="0"/>
        <v>24.257888901741463</v>
      </c>
      <c r="H25" s="31">
        <f t="shared" si="1"/>
        <v>23.165350092636768</v>
      </c>
      <c r="I25" s="31">
        <f t="shared" si="2"/>
        <v>33.542191623143196</v>
      </c>
      <c r="J25" s="31">
        <f t="shared" si="3"/>
        <v>0.76236419092135221</v>
      </c>
      <c r="K25" s="31">
        <f t="shared" si="4"/>
        <v>0.37204756672984501</v>
      </c>
      <c r="L25" s="32">
        <f t="shared" si="5"/>
        <v>-3.6360371831037011</v>
      </c>
      <c r="M25" s="33">
        <f t="shared" si="6"/>
        <v>-13.05227554044883</v>
      </c>
      <c r="O25" s="35"/>
    </row>
    <row r="26" spans="1:15" ht="13.5" thickBot="1" x14ac:dyDescent="0.25">
      <c r="D26" s="92">
        <f>D25+'Control Panel'!$B$29</f>
        <v>0.12000000000000004</v>
      </c>
      <c r="E26" s="31">
        <f t="shared" si="7"/>
        <v>3.1456197755771349</v>
      </c>
      <c r="F26" s="31">
        <f t="shared" si="8"/>
        <v>3.0770379025746557</v>
      </c>
      <c r="G26" s="31">
        <f t="shared" si="0"/>
        <v>24.239708715825945</v>
      </c>
      <c r="H26" s="31">
        <f t="shared" si="1"/>
        <v>23.100088714934525</v>
      </c>
      <c r="I26" s="31">
        <f t="shared" si="2"/>
        <v>33.483989864798573</v>
      </c>
      <c r="J26" s="31">
        <f t="shared" si="3"/>
        <v>0.76132962074192245</v>
      </c>
      <c r="K26" s="31">
        <f t="shared" si="4"/>
        <v>0.37075754751054274</v>
      </c>
      <c r="L26" s="32">
        <f t="shared" si="5"/>
        <v>-3.6270076858504061</v>
      </c>
      <c r="M26" s="33">
        <f t="shared" si="6"/>
        <v>-13.036485401501201</v>
      </c>
      <c r="O26" s="35"/>
    </row>
    <row r="27" spans="1:15" ht="13.5" thickBot="1" x14ac:dyDescent="0.25">
      <c r="A27" s="46" t="s">
        <v>34</v>
      </c>
      <c r="B27" s="108">
        <f>MAX(E2:E1100)</f>
        <v>90.402099536917433</v>
      </c>
      <c r="C27" s="91" t="s">
        <v>28</v>
      </c>
      <c r="D27" s="92">
        <f>D26+'Control Panel'!$B$29</f>
        <v>0.12500000000000003</v>
      </c>
      <c r="E27" s="31">
        <f t="shared" si="7"/>
        <v>3.2667729815601918</v>
      </c>
      <c r="F27" s="31">
        <f t="shared" si="8"/>
        <v>3.1923753900818093</v>
      </c>
      <c r="G27" s="31">
        <f t="shared" si="0"/>
        <v>24.221573677396691</v>
      </c>
      <c r="H27" s="31">
        <f t="shared" si="1"/>
        <v>23.034906287927019</v>
      </c>
      <c r="I27" s="31">
        <f t="shared" si="2"/>
        <v>33.425911193311336</v>
      </c>
      <c r="J27" s="31">
        <f t="shared" si="3"/>
        <v>0.76029222960984755</v>
      </c>
      <c r="K27" s="31">
        <f t="shared" si="4"/>
        <v>0.36947248972131663</v>
      </c>
      <c r="L27" s="32">
        <f t="shared" si="5"/>
        <v>-3.6180077120735898</v>
      </c>
      <c r="M27" s="33">
        <f t="shared" si="6"/>
        <v>-13.020753673011132</v>
      </c>
      <c r="O27" s="35"/>
    </row>
    <row r="28" spans="1:15" x14ac:dyDescent="0.2">
      <c r="B28" s="35"/>
      <c r="D28" s="92">
        <f>D27+'Control Panel'!$B$29</f>
        <v>0.13000000000000003</v>
      </c>
      <c r="E28" s="31">
        <f t="shared" si="7"/>
        <v>3.3878356248507746</v>
      </c>
      <c r="F28" s="31">
        <f t="shared" si="8"/>
        <v>3.3073871621005315</v>
      </c>
      <c r="G28" s="31">
        <f t="shared" si="0"/>
        <v>24.203483638836325</v>
      </c>
      <c r="H28" s="31">
        <f t="shared" si="1"/>
        <v>22.969802519561963</v>
      </c>
      <c r="I28" s="31">
        <f t="shared" si="2"/>
        <v>33.367955406993289</v>
      </c>
      <c r="J28" s="31">
        <f t="shared" si="3"/>
        <v>0.75925200985754249</v>
      </c>
      <c r="K28" s="31">
        <f t="shared" si="4"/>
        <v>0.36819237472730149</v>
      </c>
      <c r="L28" s="32">
        <f t="shared" si="5"/>
        <v>-3.6090371528698255</v>
      </c>
      <c r="M28" s="33">
        <f t="shared" si="6"/>
        <v>-13.005080121696389</v>
      </c>
      <c r="O28" s="35"/>
    </row>
    <row r="29" spans="1:15" x14ac:dyDescent="0.2">
      <c r="D29" s="92">
        <f>D28+'Control Panel'!$B$29</f>
        <v>0.13500000000000004</v>
      </c>
      <c r="E29" s="31">
        <f t="shared" si="7"/>
        <v>3.5088079300805455</v>
      </c>
      <c r="F29" s="31">
        <f t="shared" si="8"/>
        <v>3.4220736111968204</v>
      </c>
      <c r="G29" s="31">
        <f t="shared" si="0"/>
        <v>24.185438453071974</v>
      </c>
      <c r="H29" s="31">
        <f t="shared" si="1"/>
        <v>22.904777118953479</v>
      </c>
      <c r="I29" s="31">
        <f t="shared" si="2"/>
        <v>33.310122305933781</v>
      </c>
      <c r="J29" s="31">
        <f t="shared" si="3"/>
        <v>0.75820895380510578</v>
      </c>
      <c r="K29" s="31">
        <f t="shared" si="4"/>
        <v>0.36691718399370943</v>
      </c>
      <c r="L29" s="32">
        <f t="shared" si="5"/>
        <v>-3.6000958999755084</v>
      </c>
      <c r="M29" s="33">
        <f t="shared" si="6"/>
        <v>-12.989464515427194</v>
      </c>
      <c r="O29" s="35"/>
    </row>
    <row r="30" spans="1:15" x14ac:dyDescent="0.2">
      <c r="D30" s="92">
        <f>D29+'Control Panel'!$B$29</f>
        <v>0.14000000000000004</v>
      </c>
      <c r="E30" s="31">
        <f t="shared" si="7"/>
        <v>3.6296901211471559</v>
      </c>
      <c r="F30" s="31">
        <f t="shared" si="8"/>
        <v>3.5364351284851452</v>
      </c>
      <c r="G30" s="31">
        <f t="shared" si="0"/>
        <v>24.167437973572095</v>
      </c>
      <c r="H30" s="31">
        <f t="shared" si="1"/>
        <v>22.839829796376343</v>
      </c>
      <c r="I30" s="31">
        <f t="shared" si="2"/>
        <v>33.252411691994539</v>
      </c>
      <c r="J30" s="31">
        <f t="shared" si="3"/>
        <v>0.75716305376045512</v>
      </c>
      <c r="K30" s="31">
        <f t="shared" si="4"/>
        <v>0.36564689908521342</v>
      </c>
      <c r="L30" s="32">
        <f t="shared" si="5"/>
        <v>-3.5911838457631871</v>
      </c>
      <c r="M30" s="33">
        <f t="shared" si="6"/>
        <v>-12.973906623218451</v>
      </c>
      <c r="O30" s="35"/>
    </row>
    <row r="31" spans="1:15" x14ac:dyDescent="0.2">
      <c r="D31" s="92">
        <f>D30+'Control Panel'!$B$29</f>
        <v>0.14500000000000005</v>
      </c>
      <c r="E31" s="31">
        <f t="shared" si="7"/>
        <v>3.7504824212169443</v>
      </c>
      <c r="F31" s="31">
        <f t="shared" si="8"/>
        <v>3.6504721036342365</v>
      </c>
      <c r="G31" s="31">
        <f t="shared" si="0"/>
        <v>24.149482054343281</v>
      </c>
      <c r="H31" s="31">
        <f t="shared" si="1"/>
        <v>22.774960263260251</v>
      </c>
      <c r="I31" s="31">
        <f t="shared" si="2"/>
        <v>33.194823368804535</v>
      </c>
      <c r="J31" s="31">
        <f t="shared" si="3"/>
        <v>0.75611430201946417</v>
      </c>
      <c r="K31" s="31">
        <f t="shared" si="4"/>
        <v>0.36438150166533506</v>
      </c>
      <c r="L31" s="32">
        <f t="shared" si="5"/>
        <v>-3.5823008832379273</v>
      </c>
      <c r="M31" s="33">
        <f t="shared" si="6"/>
        <v>-12.958406215222016</v>
      </c>
      <c r="O31" s="35"/>
    </row>
    <row r="32" spans="1:15" x14ac:dyDescent="0.2">
      <c r="D32" s="92">
        <f>D31+'Control Panel'!$B$29</f>
        <v>0.15000000000000005</v>
      </c>
      <c r="E32" s="31">
        <f t="shared" si="7"/>
        <v>3.8711850527276201</v>
      </c>
      <c r="F32" s="31">
        <f t="shared" si="8"/>
        <v>3.7641849248728474</v>
      </c>
      <c r="G32" s="31">
        <f t="shared" si="0"/>
        <v>24.13157054992709</v>
      </c>
      <c r="H32" s="31">
        <f t="shared" si="1"/>
        <v>22.710168232184142</v>
      </c>
      <c r="I32" s="31">
        <f t="shared" si="2"/>
        <v>33.137357141754897</v>
      </c>
      <c r="J32" s="31">
        <f t="shared" si="3"/>
        <v>0.75506269086610256</v>
      </c>
      <c r="K32" s="31">
        <f t="shared" si="4"/>
        <v>0.36312097349583683</v>
      </c>
      <c r="L32" s="32">
        <f t="shared" si="5"/>
        <v>-3.5734469060336993</v>
      </c>
      <c r="M32" s="33">
        <f t="shared" si="6"/>
        <v>-12.942963062719032</v>
      </c>
      <c r="O32" s="35"/>
    </row>
    <row r="33" spans="1:15" x14ac:dyDescent="0.2">
      <c r="D33" s="92">
        <f>D32+'Control Panel'!$B$29</f>
        <v>0.15500000000000005</v>
      </c>
      <c r="E33" s="31">
        <f t="shared" si="7"/>
        <v>3.9917982373909302</v>
      </c>
      <c r="F33" s="31">
        <f t="shared" si="8"/>
        <v>3.8775739789954837</v>
      </c>
      <c r="G33" s="31">
        <f t="shared" si="0"/>
        <v>24.113703315396922</v>
      </c>
      <c r="H33" s="31">
        <f t="shared" si="1"/>
        <v>22.645453416870545</v>
      </c>
      <c r="I33" s="31">
        <f t="shared" si="2"/>
        <v>33.080012817993861</v>
      </c>
      <c r="J33" s="31">
        <f t="shared" si="3"/>
        <v>0.75400821257257777</v>
      </c>
      <c r="K33" s="31">
        <f t="shared" si="4"/>
        <v>0.36186529643611864</v>
      </c>
      <c r="L33" s="32">
        <f t="shared" si="5"/>
        <v>-3.5646218084097887</v>
      </c>
      <c r="M33" s="33">
        <f t="shared" si="6"/>
        <v>-12.927576938112296</v>
      </c>
      <c r="O33" s="35"/>
    </row>
    <row r="34" spans="1:15" x14ac:dyDescent="0.2">
      <c r="D34" s="92">
        <f>D33+'Control Panel'!$B$29</f>
        <v>0.16000000000000006</v>
      </c>
      <c r="E34" s="31">
        <f t="shared" si="7"/>
        <v>4.1123221961953096</v>
      </c>
      <c r="F34" s="31">
        <f t="shared" si="8"/>
        <v>3.9906396513681099</v>
      </c>
      <c r="G34" s="31">
        <f t="shared" si="0"/>
        <v>24.095880206354874</v>
      </c>
      <c r="H34" s="31">
        <f t="shared" si="1"/>
        <v>22.580815532179983</v>
      </c>
      <c r="I34" s="31">
        <f t="shared" si="2"/>
        <v>33.022790206421767</v>
      </c>
      <c r="J34" s="31">
        <f t="shared" si="3"/>
        <v>0.75295085939948003</v>
      </c>
      <c r="K34" s="31">
        <f t="shared" si="4"/>
        <v>0.36061445244261942</v>
      </c>
      <c r="L34" s="32">
        <f t="shared" si="5"/>
        <v>-3.5558254852472491</v>
      </c>
      <c r="M34" s="33">
        <f t="shared" si="6"/>
        <v>-12.912247614918691</v>
      </c>
      <c r="O34" s="35"/>
    </row>
    <row r="35" spans="1:15" x14ac:dyDescent="0.2">
      <c r="D35" s="92">
        <f>D34+'Control Panel'!$B$29</f>
        <v>0.16500000000000006</v>
      </c>
      <c r="E35" s="31">
        <f t="shared" si="7"/>
        <v>4.2327571494085188</v>
      </c>
      <c r="F35" s="31">
        <f t="shared" si="8"/>
        <v>4.1033823259338229</v>
      </c>
      <c r="G35" s="31">
        <f t="shared" si="0"/>
        <v>24.078101078928636</v>
      </c>
      <c r="H35" s="31">
        <f t="shared" si="1"/>
        <v>22.516254294105391</v>
      </c>
      <c r="I35" s="31">
        <f t="shared" si="2"/>
        <v>32.96568911768604</v>
      </c>
      <c r="J35" s="31">
        <f t="shared" si="3"/>
        <v>0.75189062359592906</v>
      </c>
      <c r="K35" s="31">
        <f t="shared" si="4"/>
        <v>0.35936842356822085</v>
      </c>
      <c r="L35" s="32">
        <f t="shared" si="5"/>
        <v>-3.5470578320453465</v>
      </c>
      <c r="M35" s="33">
        <f t="shared" si="6"/>
        <v>-12.89697486776166</v>
      </c>
      <c r="O35" s="35"/>
    </row>
    <row r="36" spans="1:15" x14ac:dyDescent="0.2">
      <c r="D36" s="92">
        <f>D35+'Control Panel'!$B$29</f>
        <v>0.17000000000000007</v>
      </c>
      <c r="E36" s="31">
        <f t="shared" si="7"/>
        <v>4.3531033165802615</v>
      </c>
      <c r="F36" s="31">
        <f t="shared" si="8"/>
        <v>4.2158023852185025</v>
      </c>
      <c r="G36" s="31">
        <f t="shared" si="0"/>
        <v>24.060365789768408</v>
      </c>
      <c r="H36" s="31">
        <f t="shared" si="1"/>
        <v>22.451769419766581</v>
      </c>
      <c r="I36" s="31">
        <f t="shared" si="2"/>
        <v>32.908709364176282</v>
      </c>
      <c r="J36" s="31">
        <f t="shared" si="3"/>
        <v>0.75082749739972343</v>
      </c>
      <c r="K36" s="31">
        <f t="shared" si="4"/>
        <v>0.35812719196165832</v>
      </c>
      <c r="L36" s="32">
        <f t="shared" si="5"/>
        <v>-3.5383187449180706</v>
      </c>
      <c r="M36" s="33">
        <f t="shared" si="6"/>
        <v>-12.881758472363734</v>
      </c>
      <c r="O36" s="35"/>
    </row>
    <row r="37" spans="1:15" x14ac:dyDescent="0.2">
      <c r="D37" s="92">
        <f>D36+'Control Panel'!$B$29</f>
        <v>0.17500000000000007</v>
      </c>
      <c r="E37" s="31">
        <f t="shared" si="7"/>
        <v>4.4733609165447925</v>
      </c>
      <c r="F37" s="31">
        <f t="shared" si="8"/>
        <v>4.3279002103364306</v>
      </c>
      <c r="G37" s="31">
        <f t="shared" si="0"/>
        <v>24.042674196043819</v>
      </c>
      <c r="H37" s="31">
        <f t="shared" si="1"/>
        <v>22.387360627404764</v>
      </c>
      <c r="I37" s="31">
        <f t="shared" si="2"/>
        <v>32.851850760019353</v>
      </c>
      <c r="J37" s="31">
        <f t="shared" si="3"/>
        <v>0.74976147303749296</v>
      </c>
      <c r="K37" s="31">
        <f t="shared" si="4"/>
        <v>0.35689073986693398</v>
      </c>
      <c r="L37" s="32">
        <f t="shared" si="5"/>
        <v>-3.5296081205906438</v>
      </c>
      <c r="M37" s="33">
        <f t="shared" si="6"/>
        <v>-12.866598205539111</v>
      </c>
      <c r="O37" s="35"/>
    </row>
    <row r="38" spans="1:15" x14ac:dyDescent="0.2">
      <c r="D38" s="92">
        <f>D37+'Control Panel'!$B$29</f>
        <v>0.18000000000000008</v>
      </c>
      <c r="E38" s="31">
        <f t="shared" si="7"/>
        <v>4.5935301674235038</v>
      </c>
      <c r="F38" s="31">
        <f t="shared" si="8"/>
        <v>4.4396761809958853</v>
      </c>
      <c r="G38" s="31">
        <f t="shared" si="0"/>
        <v>24.025026155440866</v>
      </c>
      <c r="H38" s="31">
        <f t="shared" si="1"/>
        <v>22.32302763637707</v>
      </c>
      <c r="I38" s="31">
        <f t="shared" si="2"/>
        <v>32.795113121074486</v>
      </c>
      <c r="J38" s="31">
        <f t="shared" si="3"/>
        <v>0.74869254272485286</v>
      </c>
      <c r="K38" s="31">
        <f t="shared" si="4"/>
        <v>0.35565904962273442</v>
      </c>
      <c r="L38" s="32">
        <f t="shared" si="5"/>
        <v>-3.5209258563960586</v>
      </c>
      <c r="M38" s="33">
        <f t="shared" si="6"/>
        <v>-12.851493845186264</v>
      </c>
      <c r="O38" s="35"/>
    </row>
    <row r="39" spans="1:15" x14ac:dyDescent="0.2">
      <c r="A39" s="8"/>
      <c r="D39" s="92">
        <f>D38+'Control Panel'!$B$29</f>
        <v>0.18500000000000008</v>
      </c>
      <c r="E39" s="31">
        <f t="shared" si="7"/>
        <v>4.7136112866275033</v>
      </c>
      <c r="F39" s="31">
        <f t="shared" si="8"/>
        <v>4.5511306755047052</v>
      </c>
      <c r="G39" s="31">
        <f t="shared" si="0"/>
        <v>24.007421526158886</v>
      </c>
      <c r="H39" s="31">
        <f t="shared" si="1"/>
        <v>22.258770167151138</v>
      </c>
      <c r="I39" s="31">
        <f t="shared" si="2"/>
        <v>32.738496264928457</v>
      </c>
      <c r="J39" s="31">
        <f t="shared" si="3"/>
        <v>0.74762069866656122</v>
      </c>
      <c r="K39" s="31">
        <f t="shared" si="4"/>
        <v>0.35443210366185324</v>
      </c>
      <c r="L39" s="32">
        <f t="shared" si="5"/>
        <v>-3.5122718502716515</v>
      </c>
      <c r="M39" s="33">
        <f t="shared" si="6"/>
        <v>-12.83644517028063</v>
      </c>
      <c r="O39" s="35"/>
    </row>
    <row r="40" spans="1:15" x14ac:dyDescent="0.2">
      <c r="A40" s="10"/>
      <c r="D40" s="92">
        <f>D39+'Control Panel'!$B$29</f>
        <v>0.19000000000000009</v>
      </c>
      <c r="E40" s="31">
        <f t="shared" si="7"/>
        <v>4.8336044908601687</v>
      </c>
      <c r="F40" s="31">
        <f t="shared" si="8"/>
        <v>4.6622640707758318</v>
      </c>
      <c r="G40" s="31">
        <f t="shared" si="0"/>
        <v>23.989860166907526</v>
      </c>
      <c r="H40" s="31">
        <f t="shared" si="1"/>
        <v>22.194587941299734</v>
      </c>
      <c r="I40" s="31">
        <f t="shared" si="2"/>
        <v>32.682000010890768</v>
      </c>
      <c r="J40" s="31">
        <f t="shared" si="3"/>
        <v>0.74654593305667838</v>
      </c>
      <c r="K40" s="31">
        <f t="shared" si="4"/>
        <v>0.35320988451061647</v>
      </c>
      <c r="L40" s="32">
        <f t="shared" si="5"/>
        <v>-3.5036460007556847</v>
      </c>
      <c r="M40" s="33">
        <f t="shared" si="6"/>
        <v>-12.82145196086732</v>
      </c>
      <c r="O40" s="35"/>
    </row>
    <row r="41" spans="1:15" x14ac:dyDescent="0.2">
      <c r="D41" s="92">
        <f>D40+'Control Panel'!$B$29</f>
        <v>0.19500000000000009</v>
      </c>
      <c r="E41" s="31">
        <f t="shared" si="7"/>
        <v>4.9535099961196973</v>
      </c>
      <c r="F41" s="31">
        <f t="shared" si="8"/>
        <v>4.7730767423328198</v>
      </c>
      <c r="G41" s="31">
        <f t="shared" si="0"/>
        <v>23.972341936903749</v>
      </c>
      <c r="H41" s="31">
        <f t="shared" si="1"/>
        <v>22.130480681495396</v>
      </c>
      <c r="I41" s="31">
        <f t="shared" si="2"/>
        <v>32.625624179988883</v>
      </c>
      <c r="J41" s="31">
        <f t="shared" si="3"/>
        <v>0.7454682380787292</v>
      </c>
      <c r="K41" s="31">
        <f t="shared" si="4"/>
        <v>0.35199237478831369</v>
      </c>
      <c r="L41" s="32">
        <f t="shared" si="5"/>
        <v>-3.495048206983975</v>
      </c>
      <c r="M41" s="33">
        <f t="shared" si="6"/>
        <v>-12.806513998053878</v>
      </c>
      <c r="O41" s="35"/>
    </row>
    <row r="42" spans="1:15" x14ac:dyDescent="0.2">
      <c r="A42" s="10"/>
      <c r="D42" s="92">
        <f>D41+'Control Panel'!$B$29</f>
        <v>0.20000000000000009</v>
      </c>
      <c r="E42" s="31">
        <f t="shared" si="7"/>
        <v>5.0733280177016287</v>
      </c>
      <c r="F42" s="31">
        <f t="shared" si="8"/>
        <v>4.8835690643153216</v>
      </c>
      <c r="G42" s="31">
        <f t="shared" si="0"/>
        <v>23.95486669586883</v>
      </c>
      <c r="H42" s="31">
        <f t="shared" si="1"/>
        <v>22.066448111505125</v>
      </c>
      <c r="I42" s="31">
        <f t="shared" si="2"/>
        <v>32.569368594963485</v>
      </c>
      <c r="J42" s="31">
        <f t="shared" si="3"/>
        <v>0.74438760590586828</v>
      </c>
      <c r="K42" s="31">
        <f t="shared" si="4"/>
        <v>0.35077955720663156</v>
      </c>
      <c r="L42" s="32">
        <f t="shared" si="5"/>
        <v>-3.4864783686865208</v>
      </c>
      <c r="M42" s="33">
        <f t="shared" si="6"/>
        <v>-12.791631064003122</v>
      </c>
      <c r="O42" s="35"/>
    </row>
    <row r="43" spans="1:15" x14ac:dyDescent="0.2">
      <c r="A43" s="10"/>
      <c r="D43" s="92">
        <f>D42+'Control Panel'!$B$29</f>
        <v>0.2050000000000001</v>
      </c>
      <c r="E43" s="31">
        <f t="shared" si="7"/>
        <v>5.1930587702013646</v>
      </c>
      <c r="F43" s="31">
        <f t="shared" si="8"/>
        <v>4.9937414094845467</v>
      </c>
      <c r="G43" s="31">
        <f t="shared" si="0"/>
        <v>23.937434304025398</v>
      </c>
      <c r="H43" s="31">
        <f t="shared" si="1"/>
        <v>22.002489956185109</v>
      </c>
      <c r="I43" s="31">
        <f t="shared" si="2"/>
        <v>32.513233080263774</v>
      </c>
      <c r="J43" s="31">
        <f t="shared" si="3"/>
        <v>0.7433040287010475</v>
      </c>
      <c r="K43" s="31">
        <f t="shared" si="4"/>
        <v>0.34957141456909269</v>
      </c>
      <c r="L43" s="32">
        <f t="shared" si="5"/>
        <v>-3.4779363861841719</v>
      </c>
      <c r="M43" s="33">
        <f t="shared" si="6"/>
        <v>-12.776802941925968</v>
      </c>
      <c r="O43" s="35"/>
    </row>
    <row r="44" spans="1:15" x14ac:dyDescent="0.2">
      <c r="A44" s="10"/>
      <c r="D44" s="92">
        <f>D43+'Control Panel'!$B$29</f>
        <v>0.2100000000000001</v>
      </c>
      <c r="E44" s="31">
        <f t="shared" si="7"/>
        <v>5.3127024675166643</v>
      </c>
      <c r="F44" s="31">
        <f t="shared" si="8"/>
        <v>5.103594149228698</v>
      </c>
      <c r="G44" s="31">
        <f t="shared" si="0"/>
        <v>23.920044622094476</v>
      </c>
      <c r="H44" s="31">
        <f t="shared" si="1"/>
        <v>21.93860594147548</v>
      </c>
      <c r="I44" s="31">
        <f t="shared" si="2"/>
        <v>32.45721746204277</v>
      </c>
      <c r="J44" s="31">
        <f t="shared" si="3"/>
        <v>0.74221749861718611</v>
      </c>
      <c r="K44" s="31">
        <f t="shared" si="4"/>
        <v>0.34836792977049724</v>
      </c>
      <c r="L44" s="32">
        <f t="shared" si="5"/>
        <v>-3.4694221603853133</v>
      </c>
      <c r="M44" s="33">
        <f t="shared" si="6"/>
        <v>-12.762029416074361</v>
      </c>
      <c r="O44" s="35"/>
    </row>
    <row r="45" spans="1:15" x14ac:dyDescent="0.2">
      <c r="D45" s="92">
        <f>D44+'Control Panel'!$B$29</f>
        <v>0.21500000000000011</v>
      </c>
      <c r="E45" s="31">
        <f t="shared" si="7"/>
        <v>5.4322593228501317</v>
      </c>
      <c r="F45" s="31">
        <f t="shared" si="8"/>
        <v>5.2131276535683737</v>
      </c>
      <c r="G45" s="31">
        <f t="shared" si="0"/>
        <v>23.902697511292551</v>
      </c>
      <c r="H45" s="31">
        <f t="shared" si="1"/>
        <v>21.874795794395109</v>
      </c>
      <c r="I45" s="31">
        <f t="shared" si="2"/>
        <v>32.401321568152696</v>
      </c>
      <c r="J45" s="31">
        <f t="shared" si="3"/>
        <v>0.74112800779734356</v>
      </c>
      <c r="K45" s="31">
        <f t="shared" si="4"/>
        <v>0.34716908579637001</v>
      </c>
      <c r="L45" s="32">
        <f t="shared" si="5"/>
        <v>-3.4609355927825804</v>
      </c>
      <c r="M45" s="33">
        <f t="shared" si="6"/>
        <v>-12.747310271734214</v>
      </c>
      <c r="O45" s="35"/>
    </row>
    <row r="46" spans="1:15" x14ac:dyDescent="0.2">
      <c r="A46" s="10"/>
      <c r="D46" s="92">
        <f>D45+'Control Panel'!$B$29</f>
        <v>0.22000000000000011</v>
      </c>
      <c r="E46" s="31">
        <f t="shared" si="7"/>
        <v>5.5517295487116849</v>
      </c>
      <c r="F46" s="31">
        <f t="shared" si="8"/>
        <v>5.3223422911619522</v>
      </c>
      <c r="G46" s="31">
        <f t="shared" si="0"/>
        <v>23.885392833328638</v>
      </c>
      <c r="H46" s="31">
        <f t="shared" si="1"/>
        <v>21.811059243036439</v>
      </c>
      <c r="I46" s="31">
        <f t="shared" si="2"/>
        <v>32.345545228140338</v>
      </c>
      <c r="J46" s="31">
        <f t="shared" si="3"/>
        <v>0.74003554837489605</v>
      </c>
      <c r="K46" s="31">
        <f t="shared" si="4"/>
        <v>0.34597486572240965</v>
      </c>
      <c r="L46" s="32">
        <f t="shared" si="5"/>
        <v>-3.4524765854495878</v>
      </c>
      <c r="M46" s="33">
        <f t="shared" si="6"/>
        <v>-12.732645295218413</v>
      </c>
      <c r="O46" s="35"/>
    </row>
    <row r="47" spans="1:15" x14ac:dyDescent="0.2">
      <c r="D47" s="92">
        <f>D46+'Control Panel'!$B$29</f>
        <v>0.22500000000000012</v>
      </c>
      <c r="E47" s="31">
        <f t="shared" si="7"/>
        <v>5.6711133569210102</v>
      </c>
      <c r="F47" s="31">
        <f t="shared" si="8"/>
        <v>5.4312384293109437</v>
      </c>
      <c r="G47" s="31">
        <f t="shared" si="0"/>
        <v>23.868130450401388</v>
      </c>
      <c r="H47" s="31">
        <f t="shared" si="1"/>
        <v>21.747396016560348</v>
      </c>
      <c r="I47" s="31">
        <f t="shared" si="2"/>
        <v>32.289888273242489</v>
      </c>
      <c r="J47" s="31">
        <f t="shared" si="3"/>
        <v>0.73894011247371405</v>
      </c>
      <c r="K47" s="31">
        <f t="shared" si="4"/>
        <v>0.34478525271394361</v>
      </c>
      <c r="L47" s="32">
        <f t="shared" si="5"/>
        <v>-3.4440450410376897</v>
      </c>
      <c r="M47" s="33">
        <f t="shared" si="6"/>
        <v>-12.71803427385985</v>
      </c>
      <c r="O47" s="35"/>
    </row>
    <row r="48" spans="1:15" x14ac:dyDescent="0.2">
      <c r="D48" s="92">
        <f>D47+'Control Panel'!$B$29</f>
        <v>0.23000000000000012</v>
      </c>
      <c r="E48" s="31">
        <f t="shared" si="7"/>
        <v>5.7904109586100043</v>
      </c>
      <c r="F48" s="31">
        <f t="shared" si="8"/>
        <v>5.5398164339653224</v>
      </c>
      <c r="G48" s="31">
        <f t="shared" si="0"/>
        <v>23.850910225196198</v>
      </c>
      <c r="H48" s="31">
        <f t="shared" si="1"/>
        <v>21.683805845191049</v>
      </c>
      <c r="I48" s="31">
        <f t="shared" si="2"/>
        <v>32.23435053638137</v>
      </c>
      <c r="J48" s="31">
        <f t="shared" si="3"/>
        <v>0.73784169220834417</v>
      </c>
      <c r="K48" s="31">
        <f t="shared" si="4"/>
        <v>0.34360023002538526</v>
      </c>
      <c r="L48" s="32">
        <f t="shared" si="5"/>
        <v>-3.4356408627727575</v>
      </c>
      <c r="M48" s="33">
        <f t="shared" si="6"/>
        <v>-12.703476996004515</v>
      </c>
      <c r="O48" s="35"/>
    </row>
    <row r="49" spans="4:15" x14ac:dyDescent="0.2">
      <c r="D49" s="92">
        <f>D48+'Control Panel'!$B$29</f>
        <v>0.23500000000000013</v>
      </c>
      <c r="E49" s="31">
        <f t="shared" si="7"/>
        <v>5.9096225642252005</v>
      </c>
      <c r="F49" s="31">
        <f t="shared" si="8"/>
        <v>5.6480766697288276</v>
      </c>
      <c r="G49" s="31">
        <f t="shared" si="0"/>
        <v>23.833732020882334</v>
      </c>
      <c r="H49" s="31">
        <f t="shared" si="1"/>
        <v>21.620288460211025</v>
      </c>
      <c r="I49" s="31">
        <f t="shared" si="2"/>
        <v>32.178931852160133</v>
      </c>
      <c r="J49" s="31">
        <f t="shared" si="3"/>
        <v>0.73674027968419309</v>
      </c>
      <c r="K49" s="31">
        <f t="shared" si="4"/>
        <v>0.34241978099969611</v>
      </c>
      <c r="L49" s="32">
        <f t="shared" si="5"/>
        <v>-3.4272639544519863</v>
      </c>
      <c r="M49" s="33">
        <f t="shared" si="6"/>
        <v>-12.688973251004622</v>
      </c>
      <c r="O49" s="35"/>
    </row>
    <row r="50" spans="4:15" x14ac:dyDescent="0.2">
      <c r="D50" s="92">
        <f>D49+'Control Panel'!$B$29</f>
        <v>0.24000000000000013</v>
      </c>
      <c r="E50" s="31">
        <f t="shared" si="7"/>
        <v>6.0287483835301812</v>
      </c>
      <c r="F50" s="31">
        <f t="shared" si="8"/>
        <v>5.7560194998642453</v>
      </c>
      <c r="G50" s="31">
        <f t="shared" si="0"/>
        <v>23.816595701110074</v>
      </c>
      <c r="H50" s="31">
        <f t="shared" si="1"/>
        <v>21.556843593956003</v>
      </c>
      <c r="I50" s="31">
        <f t="shared" si="2"/>
        <v>32.123632056858341</v>
      </c>
      <c r="J50" s="31">
        <f t="shared" si="3"/>
        <v>0.73563586699771477</v>
      </c>
      <c r="K50" s="31">
        <f t="shared" si="4"/>
        <v>0.34124388906785103</v>
      </c>
      <c r="L50" s="32">
        <f t="shared" si="5"/>
        <v>-3.4189142204407141</v>
      </c>
      <c r="M50" s="33">
        <f t="shared" si="6"/>
        <v>-12.674522829211789</v>
      </c>
      <c r="O50" s="35"/>
    </row>
    <row r="51" spans="4:15" x14ac:dyDescent="0.2">
      <c r="D51" s="92">
        <f>D50+'Control Panel'!$B$29</f>
        <v>0.24500000000000013</v>
      </c>
      <c r="E51" s="31">
        <f t="shared" si="7"/>
        <v>6.1477886256079755</v>
      </c>
      <c r="F51" s="31">
        <f t="shared" si="8"/>
        <v>5.8636452862986594</v>
      </c>
      <c r="G51" s="31">
        <f t="shared" si="0"/>
        <v>23.799501130007872</v>
      </c>
      <c r="H51" s="31">
        <f t="shared" si="1"/>
        <v>21.493470979809945</v>
      </c>
      <c r="I51" s="31">
        <f t="shared" si="2"/>
        <v>32.068450988427522</v>
      </c>
      <c r="J51" s="31">
        <f t="shared" si="3"/>
        <v>0.73452844623660019</v>
      </c>
      <c r="K51" s="31">
        <f t="shared" si="4"/>
        <v>0.34007253774830759</v>
      </c>
      <c r="L51" s="32">
        <f t="shared" si="5"/>
        <v>-3.4105915656692725</v>
      </c>
      <c r="M51" s="33">
        <f t="shared" si="6"/>
        <v>-12.660125521970251</v>
      </c>
      <c r="O51" s="35"/>
    </row>
    <row r="52" spans="4:15" x14ac:dyDescent="0.2">
      <c r="D52" s="92">
        <f>D51+'Control Panel'!$B$29</f>
        <v>0.25000000000000011</v>
      </c>
      <c r="E52" s="31">
        <f t="shared" si="7"/>
        <v>6.2667434988634438</v>
      </c>
      <c r="F52" s="31">
        <f t="shared" si="8"/>
        <v>5.9709543896286839</v>
      </c>
      <c r="G52" s="31">
        <f t="shared" si="0"/>
        <v>23.782448172179524</v>
      </c>
      <c r="H52" s="31">
        <f t="shared" si="1"/>
        <v>21.430170352200093</v>
      </c>
      <c r="I52" s="31">
        <f t="shared" si="2"/>
        <v>32.013388486486733</v>
      </c>
      <c r="J52" s="31">
        <f t="shared" si="3"/>
        <v>0.73341800947996982</v>
      </c>
      <c r="K52" s="31">
        <f t="shared" si="4"/>
        <v>0.33890571064647923</v>
      </c>
      <c r="L52" s="32">
        <f t="shared" si="5"/>
        <v>-3.4022958956298561</v>
      </c>
      <c r="M52" s="33">
        <f t="shared" si="6"/>
        <v>-12.645781121610117</v>
      </c>
      <c r="O52" s="35"/>
    </row>
    <row r="53" spans="4:15" x14ac:dyDescent="0.2">
      <c r="D53" s="92">
        <f>D52+'Control Panel'!$B$29</f>
        <v>0.25500000000000012</v>
      </c>
      <c r="E53" s="31">
        <f t="shared" si="7"/>
        <v>6.3856132110256461</v>
      </c>
      <c r="F53" s="31">
        <f t="shared" si="8"/>
        <v>6.0779471691256637</v>
      </c>
      <c r="G53" s="31">
        <f t="shared" si="0"/>
        <v>23.765436692701375</v>
      </c>
      <c r="H53" s="31">
        <f t="shared" si="1"/>
        <v>21.366941446592044</v>
      </c>
      <c r="I53" s="31">
        <f t="shared" si="2"/>
        <v>31.958444392318121</v>
      </c>
      <c r="J53" s="31">
        <f t="shared" si="3"/>
        <v>0.73230454879856943</v>
      </c>
      <c r="K53" s="31">
        <f t="shared" si="4"/>
        <v>0.33774339145421117</v>
      </c>
      <c r="L53" s="32">
        <f t="shared" si="5"/>
        <v>-3.3940271163734081</v>
      </c>
      <c r="M53" s="33">
        <f t="shared" si="6"/>
        <v>-12.631489421440673</v>
      </c>
      <c r="O53" s="35"/>
    </row>
    <row r="54" spans="4:15" x14ac:dyDescent="0.2">
      <c r="D54" s="92">
        <f>D53+'Control Panel'!$B$29</f>
        <v>0.26000000000000012</v>
      </c>
      <c r="E54" s="31">
        <f t="shared" si="7"/>
        <v>6.5043979691501983</v>
      </c>
      <c r="F54" s="31">
        <f t="shared" si="8"/>
        <v>6.184623982740856</v>
      </c>
      <c r="G54" s="31">
        <f t="shared" si="0"/>
        <v>23.748466557119507</v>
      </c>
      <c r="H54" s="31">
        <f t="shared" si="1"/>
        <v>21.303783999484839</v>
      </c>
      <c r="I54" s="31">
        <f t="shared" si="2"/>
        <v>31.903618548862603</v>
      </c>
      <c r="J54" s="31">
        <f t="shared" si="3"/>
        <v>0.73118805625496908</v>
      </c>
      <c r="K54" s="31">
        <f t="shared" si="4"/>
        <v>0.33658556394926226</v>
      </c>
      <c r="L54" s="32">
        <f t="shared" si="5"/>
        <v>-3.3857851345065448</v>
      </c>
      <c r="M54" s="33">
        <f t="shared" si="6"/>
        <v>-12.617250215743738</v>
      </c>
      <c r="O54" s="35"/>
    </row>
    <row r="55" spans="4:15" x14ac:dyDescent="0.2">
      <c r="D55" s="92">
        <f>D54+'Control Panel'!$B$29</f>
        <v>0.26500000000000012</v>
      </c>
      <c r="E55" s="31">
        <f t="shared" si="7"/>
        <v>6.6230979796216145</v>
      </c>
      <c r="F55" s="31">
        <f t="shared" si="8"/>
        <v>6.290985187110584</v>
      </c>
      <c r="G55" s="31">
        <f t="shared" si="0"/>
        <v>23.731537631446972</v>
      </c>
      <c r="H55" s="31">
        <f t="shared" si="1"/>
        <v>21.24069774840612</v>
      </c>
      <c r="I55" s="31">
        <f t="shared" si="2"/>
        <v>31.848910800715441</v>
      </c>
      <c r="J55" s="31">
        <f t="shared" si="3"/>
        <v>0.73006852390376442</v>
      </c>
      <c r="K55" s="31">
        <f t="shared" si="4"/>
        <v>0.33543221199478729</v>
      </c>
      <c r="L55" s="32">
        <f t="shared" si="5"/>
        <v>-3.3775698571884774</v>
      </c>
      <c r="M55" s="33">
        <f t="shared" si="6"/>
        <v>-12.603063299767037</v>
      </c>
      <c r="O55" s="35"/>
    </row>
    <row r="56" spans="4:15" x14ac:dyDescent="0.2">
      <c r="D56" s="92">
        <f>D55+'Control Panel'!$B$29</f>
        <v>0.27000000000000013</v>
      </c>
      <c r="E56" s="31">
        <f t="shared" si="7"/>
        <v>6.7417134481556342</v>
      </c>
      <c r="F56" s="31">
        <f t="shared" si="8"/>
        <v>6.3970311375613678</v>
      </c>
      <c r="G56" s="31">
        <f t="shared" si="0"/>
        <v>23.714649782161029</v>
      </c>
      <c r="H56" s="31">
        <f t="shared" si="1"/>
        <v>21.177682431907286</v>
      </c>
      <c r="I56" s="31">
        <f t="shared" si="2"/>
        <v>31.794320994121964</v>
      </c>
      <c r="J56" s="31">
        <f t="shared" si="3"/>
        <v>0.72894594379178113</v>
      </c>
      <c r="K56" s="31">
        <f t="shared" si="4"/>
        <v>0.33428331953882578</v>
      </c>
      <c r="L56" s="32">
        <f t="shared" si="5"/>
        <v>-3.3693811921279719</v>
      </c>
      <c r="M56" s="33">
        <f t="shared" si="6"/>
        <v>-12.588928469717635</v>
      </c>
      <c r="O56" s="35"/>
    </row>
    <row r="57" spans="4:15" x14ac:dyDescent="0.2">
      <c r="D57" s="92">
        <f>D56+'Control Panel'!$B$29</f>
        <v>0.27500000000000013</v>
      </c>
      <c r="E57" s="31">
        <f t="shared" si="7"/>
        <v>6.8602445798015381</v>
      </c>
      <c r="F57" s="31">
        <f t="shared" si="8"/>
        <v>6.5027621881150326</v>
      </c>
      <c r="G57" s="31">
        <f t="shared" si="0"/>
        <v>23.697802876200388</v>
      </c>
      <c r="H57" s="31">
        <f t="shared" si="1"/>
        <v>21.114737789558699</v>
      </c>
      <c r="I57" s="31">
        <f t="shared" si="2"/>
        <v>31.739848976973246</v>
      </c>
      <c r="J57" s="31">
        <f t="shared" si="3"/>
        <v>0.7278203079582829</v>
      </c>
      <c r="K57" s="31">
        <f t="shared" si="4"/>
        <v>0.33313887061379249</v>
      </c>
      <c r="L57" s="32">
        <f t="shared" si="5"/>
        <v>-3.3612190475803265</v>
      </c>
      <c r="M57" s="33">
        <f t="shared" si="6"/>
        <v>-12.574845522755401</v>
      </c>
      <c r="O57" s="35"/>
    </row>
    <row r="58" spans="4:15" x14ac:dyDescent="0.2">
      <c r="D58" s="92">
        <f>D57+'Control Panel'!$B$29</f>
        <v>0.28000000000000014</v>
      </c>
      <c r="E58" s="31">
        <f t="shared" si="7"/>
        <v>6.9786915789444448</v>
      </c>
      <c r="F58" s="31">
        <f t="shared" si="8"/>
        <v>6.6081786914937917</v>
      </c>
      <c r="G58" s="31">
        <f t="shared" si="0"/>
        <v>23.680996780962488</v>
      </c>
      <c r="H58" s="31">
        <f t="shared" si="1"/>
        <v>21.051863561944923</v>
      </c>
      <c r="I58" s="31">
        <f t="shared" si="2"/>
        <v>31.685494598801832</v>
      </c>
      <c r="J58" s="31">
        <f t="shared" si="3"/>
        <v>0.72669160843518199</v>
      </c>
      <c r="K58" s="31">
        <f t="shared" si="4"/>
        <v>0.33199884933597251</v>
      </c>
      <c r="L58" s="32">
        <f t="shared" si="5"/>
        <v>-3.3530833323443687</v>
      </c>
      <c r="M58" s="33">
        <f t="shared" si="6"/>
        <v>-12.560814256986538</v>
      </c>
      <c r="O58" s="35"/>
    </row>
    <row r="59" spans="4:15" x14ac:dyDescent="0.2">
      <c r="D59" s="92">
        <f>D58+'Control Panel'!$B$29</f>
        <v>0.28500000000000014</v>
      </c>
      <c r="E59" s="31">
        <f t="shared" si="7"/>
        <v>7.0970546493076032</v>
      </c>
      <c r="F59" s="31">
        <f t="shared" si="8"/>
        <v>6.7132809991253035</v>
      </c>
      <c r="G59" s="31">
        <f t="shared" si="0"/>
        <v>23.664231364300765</v>
      </c>
      <c r="H59" s="31">
        <f t="shared" si="1"/>
        <v>20.98905949065999</v>
      </c>
      <c r="I59" s="31">
        <f t="shared" si="2"/>
        <v>31.63125771077749</v>
      </c>
      <c r="J59" s="31">
        <f t="shared" si="3"/>
        <v>0.72555983724725326</v>
      </c>
      <c r="K59" s="31">
        <f t="shared" si="4"/>
        <v>0.33086323990501931</v>
      </c>
      <c r="L59" s="32">
        <f t="shared" si="5"/>
        <v>-3.3449739557594693</v>
      </c>
      <c r="M59" s="33">
        <f t="shared" si="6"/>
        <v>-12.5468344714571</v>
      </c>
      <c r="O59" s="35"/>
    </row>
    <row r="60" spans="4:15" x14ac:dyDescent="0.2">
      <c r="D60" s="92">
        <f>D59+'Control Panel'!$B$29</f>
        <v>0.29000000000000015</v>
      </c>
      <c r="E60" s="31">
        <f t="shared" si="7"/>
        <v>7.2153339939546601</v>
      </c>
      <c r="F60" s="31">
        <f t="shared" si="8"/>
        <v>6.8180694611477106</v>
      </c>
      <c r="G60" s="31">
        <f t="shared" si="0"/>
        <v>23.647506494521966</v>
      </c>
      <c r="H60" s="31">
        <f t="shared" si="1"/>
        <v>20.926325318302705</v>
      </c>
      <c r="I60" s="31">
        <f t="shared" si="2"/>
        <v>31.577138165702976</v>
      </c>
      <c r="J60" s="31">
        <f t="shared" si="3"/>
        <v>0.72442498641235098</v>
      </c>
      <c r="K60" s="31">
        <f t="shared" si="4"/>
        <v>0.32973202660345646</v>
      </c>
      <c r="L60" s="32">
        <f t="shared" si="5"/>
        <v>-3.3368908277025837</v>
      </c>
      <c r="M60" s="33">
        <f t="shared" si="6"/>
        <v>-12.532905966146611</v>
      </c>
      <c r="O60" s="35"/>
    </row>
    <row r="61" spans="4:15" x14ac:dyDescent="0.2">
      <c r="D61" s="92">
        <f>D60+'Control Panel'!$B$29</f>
        <v>0.29500000000000015</v>
      </c>
      <c r="E61" s="31">
        <f t="shared" si="7"/>
        <v>7.3335298152919233</v>
      </c>
      <c r="F61" s="31">
        <f t="shared" si="8"/>
        <v>6.922544426414647</v>
      </c>
      <c r="G61" s="31">
        <f t="shared" si="0"/>
        <v>23.630822040383453</v>
      </c>
      <c r="H61" s="31">
        <f t="shared" si="1"/>
        <v>20.863660788471972</v>
      </c>
      <c r="I61" s="31">
        <f t="shared" si="2"/>
        <v>31.523135818009845</v>
      </c>
      <c r="J61" s="31">
        <f t="shared" si="3"/>
        <v>0.72328704794162857</v>
      </c>
      <c r="K61" s="31">
        <f t="shared" si="4"/>
        <v>0.32860519379618292</v>
      </c>
      <c r="L61" s="32">
        <f t="shared" si="5"/>
        <v>-3.3288338585853112</v>
      </c>
      <c r="M61" s="33">
        <f t="shared" si="6"/>
        <v>-12.519028541961685</v>
      </c>
      <c r="O61" s="35"/>
    </row>
    <row r="62" spans="4:15" x14ac:dyDescent="0.2">
      <c r="D62" s="92">
        <f>D61+'Control Panel'!$B$29</f>
        <v>0.30000000000000016</v>
      </c>
      <c r="E62" s="31">
        <f t="shared" si="7"/>
        <v>7.4516423150706084</v>
      </c>
      <c r="F62" s="31">
        <f t="shared" si="8"/>
        <v>7.0267062425002322</v>
      </c>
      <c r="G62" s="31">
        <f t="shared" si="0"/>
        <v>23.614177871090526</v>
      </c>
      <c r="H62" s="31">
        <f t="shared" si="1"/>
        <v>20.801065645762161</v>
      </c>
      <c r="I62" s="31">
        <f t="shared" si="2"/>
        <v>31.469250523754269</v>
      </c>
      <c r="J62" s="31">
        <f t="shared" si="3"/>
        <v>0.72214601383976251</v>
      </c>
      <c r="K62" s="31">
        <f t="shared" si="4"/>
        <v>0.3274827259299819</v>
      </c>
      <c r="L62" s="32">
        <f t="shared" si="5"/>
        <v>-3.320802959350972</v>
      </c>
      <c r="M62" s="33">
        <f t="shared" si="6"/>
        <v>-12.505202000729692</v>
      </c>
      <c r="O62" s="35"/>
    </row>
    <row r="63" spans="4:15" x14ac:dyDescent="0.2">
      <c r="D63" s="92">
        <f>D62+'Control Panel'!$B$29</f>
        <v>0.30500000000000016</v>
      </c>
      <c r="E63" s="31">
        <f t="shared" si="7"/>
        <v>7.5696716943890694</v>
      </c>
      <c r="F63" s="31">
        <f t="shared" si="8"/>
        <v>7.1305552557040341</v>
      </c>
      <c r="G63" s="31">
        <f t="shared" si="0"/>
        <v>23.597573856293771</v>
      </c>
      <c r="H63" s="31">
        <f t="shared" si="1"/>
        <v>20.738539635758514</v>
      </c>
      <c r="I63" s="31">
        <f t="shared" si="2"/>
        <v>31.41548214061287</v>
      </c>
      <c r="J63" s="31">
        <f t="shared" si="3"/>
        <v>0.72100187610517841</v>
      </c>
      <c r="K63" s="31">
        <f t="shared" si="4"/>
        <v>0.32636460753303226</v>
      </c>
      <c r="L63" s="32">
        <f t="shared" si="5"/>
        <v>-3.3127980414717042</v>
      </c>
      <c r="M63" s="33">
        <f t="shared" si="6"/>
        <v>-12.491426145192477</v>
      </c>
      <c r="O63" s="35"/>
    </row>
    <row r="64" spans="4:15" x14ac:dyDescent="0.2">
      <c r="D64" s="92">
        <f>D63+'Control Panel'!$B$29</f>
        <v>0.31000000000000016</v>
      </c>
      <c r="E64" s="31">
        <f t="shared" si="7"/>
        <v>7.687618153695019</v>
      </c>
      <c r="F64" s="31">
        <f t="shared" si="8"/>
        <v>7.234091811056012</v>
      </c>
      <c r="G64" s="31">
        <f t="shared" si="0"/>
        <v>23.581009866086411</v>
      </c>
      <c r="H64" s="31">
        <f t="shared" si="1"/>
        <v>20.67608250503255</v>
      </c>
      <c r="I64" s="31">
        <f t="shared" si="2"/>
        <v>31.361830527878592</v>
      </c>
      <c r="J64" s="31">
        <f t="shared" si="3"/>
        <v>0.71985462673028067</v>
      </c>
      <c r="K64" s="31">
        <f t="shared" si="4"/>
        <v>0.32525082321442433</v>
      </c>
      <c r="L64" s="32">
        <f t="shared" si="5"/>
        <v>-3.3048190169455824</v>
      </c>
      <c r="M64" s="33">
        <f t="shared" si="6"/>
        <v>-12.47770077900009</v>
      </c>
      <c r="O64" s="35"/>
    </row>
    <row r="65" spans="4:15" x14ac:dyDescent="0.2">
      <c r="D65" s="92">
        <f>D64+'Control Panel'!$B$29</f>
        <v>0.31500000000000017</v>
      </c>
      <c r="E65" s="31">
        <f t="shared" si="7"/>
        <v>7.8054818927877392</v>
      </c>
      <c r="F65" s="31">
        <f t="shared" si="8"/>
        <v>7.337316252321437</v>
      </c>
      <c r="G65" s="31">
        <f t="shared" si="0"/>
        <v>23.564485771001685</v>
      </c>
      <c r="H65" s="31">
        <f t="shared" si="1"/>
        <v>20.613694001137549</v>
      </c>
      <c r="I65" s="31">
        <f t="shared" si="2"/>
        <v>31.308295546456613</v>
      </c>
      <c r="J65" s="31">
        <f t="shared" si="3"/>
        <v>0.71870425770168578</v>
      </c>
      <c r="K65" s="31">
        <f t="shared" si="4"/>
        <v>0.32414135766367919</v>
      </c>
      <c r="L65" s="32">
        <f t="shared" si="5"/>
        <v>-3.296865798293759</v>
      </c>
      <c r="M65" s="33">
        <f t="shared" si="6"/>
        <v>-12.464025706704602</v>
      </c>
      <c r="O65" s="35"/>
    </row>
    <row r="66" spans="4:15" x14ac:dyDescent="0.2">
      <c r="D66" s="92">
        <f>D65+'Control Panel'!$B$29</f>
        <v>0.32000000000000017</v>
      </c>
      <c r="E66" s="31">
        <f t="shared" si="7"/>
        <v>7.9232631108202689</v>
      </c>
      <c r="F66" s="31">
        <f t="shared" si="8"/>
        <v>7.4402289220057911</v>
      </c>
      <c r="G66" s="31">
        <f t="shared" si="0"/>
        <v>23.548001442010218</v>
      </c>
      <c r="H66" s="31">
        <f t="shared" si="1"/>
        <v>20.551373872604028</v>
      </c>
      <c r="I66" s="31">
        <f t="shared" si="2"/>
        <v>31.254877058860217</v>
      </c>
      <c r="J66" s="31">
        <f t="shared" si="3"/>
        <v>0.71755076100045823</v>
      </c>
      <c r="K66" s="31">
        <f t="shared" si="4"/>
        <v>0.32303619565026942</v>
      </c>
      <c r="L66" s="32">
        <f t="shared" si="5"/>
        <v>-3.2889382985576137</v>
      </c>
      <c r="M66" s="33">
        <f t="shared" si="6"/>
        <v>-12.450400733753886</v>
      </c>
      <c r="O66" s="35"/>
    </row>
    <row r="67" spans="4:15" x14ac:dyDescent="0.2">
      <c r="D67" s="92">
        <f>D66+'Control Panel'!$B$29</f>
        <v>0.32500000000000018</v>
      </c>
      <c r="E67" s="31">
        <f t="shared" si="7"/>
        <v>8.0409620063015872</v>
      </c>
      <c r="F67" s="31">
        <f t="shared" si="8"/>
        <v>7.5428301613596389</v>
      </c>
      <c r="G67" s="31">
        <f t="shared" si="0"/>
        <v>23.531556750517431</v>
      </c>
      <c r="H67" s="31">
        <f t="shared" si="1"/>
        <v>20.489121868935257</v>
      </c>
      <c r="I67" s="31">
        <f t="shared" si="2"/>
        <v>31.201574929206757</v>
      </c>
      <c r="J67" s="31">
        <f t="shared" si="3"/>
        <v>0.71639412860235019</v>
      </c>
      <c r="K67" s="31">
        <f t="shared" si="4"/>
        <v>0.32193532202314595</v>
      </c>
      <c r="L67" s="32">
        <f t="shared" si="5"/>
        <v>-3.2810364312959384</v>
      </c>
      <c r="M67" s="33">
        <f t="shared" si="6"/>
        <v>-12.436825666485525</v>
      </c>
      <c r="O67" s="35"/>
    </row>
    <row r="68" spans="4:15" x14ac:dyDescent="0.2">
      <c r="D68" s="92">
        <f>D67+'Control Panel'!$B$29</f>
        <v>0.33000000000000018</v>
      </c>
      <c r="E68" s="31">
        <f t="shared" si="7"/>
        <v>8.1585787770987839</v>
      </c>
      <c r="F68" s="31">
        <f t="shared" si="8"/>
        <v>7.6451203103834846</v>
      </c>
      <c r="G68" s="31">
        <f t="shared" ref="G68:G131" si="9">G67+L67*$B$5</f>
        <v>23.515151568360952</v>
      </c>
      <c r="H68" s="31">
        <f t="shared" ref="H68:H131" si="10">H67+M67*$B$5</f>
        <v>20.426937740602828</v>
      </c>
      <c r="I68" s="31">
        <f t="shared" ref="I68:I131" si="11">SQRT(G68^2+H68^2)</f>
        <v>31.148389023213586</v>
      </c>
      <c r="J68" s="31">
        <f t="shared" ref="J68:J131" si="12">ATAN2(G68,H68)</f>
        <v>0.71523435247804457</v>
      </c>
      <c r="K68" s="31">
        <f t="shared" ref="K68:K131" si="13">$B$4*I68^2</f>
        <v>0.3208387217102654</v>
      </c>
      <c r="L68" s="32">
        <f t="shared" ref="L68:L131" si="14">-K68*COS(J68)/$B$13</f>
        <v>-3.2731601105821184</v>
      </c>
      <c r="M68" s="33">
        <f t="shared" ref="M68:M131" si="15">(-$B$13*$B$3-K68*SIN(J68))/$B$13</f>
        <v>-12.423300312120674</v>
      </c>
      <c r="O68" s="35"/>
    </row>
    <row r="69" spans="4:15" x14ac:dyDescent="0.2">
      <c r="D69" s="92">
        <f>D68+'Control Panel'!$B$29</f>
        <v>0.33500000000000019</v>
      </c>
      <c r="E69" s="31">
        <f t="shared" ref="E69:E132" si="16">IF(F69&lt;&gt;F68,E68+G68*$B$5+0.5*L68*$B$5^2,E68)</f>
        <v>8.2761136204392063</v>
      </c>
      <c r="F69" s="31">
        <f t="shared" ref="F69:F132" si="17">IF(F68+H68*$B$5+0.5*M68*$B$5^2&gt;0,F68+H68*$B$5+0.5*M68*$B$5^2,0)</f>
        <v>7.7470997078325974</v>
      </c>
      <c r="G69" s="31">
        <f t="shared" si="9"/>
        <v>23.498785767808041</v>
      </c>
      <c r="H69" s="31">
        <f t="shared" si="10"/>
        <v>20.364821239042225</v>
      </c>
      <c r="I69" s="31">
        <f t="shared" si="11"/>
        <v>31.09531920819407</v>
      </c>
      <c r="J69" s="31">
        <f t="shared" si="12"/>
        <v>0.71407142459340134</v>
      </c>
      <c r="K69" s="31">
        <f t="shared" si="13"/>
        <v>0.31974637971812342</v>
      </c>
      <c r="L69" s="32">
        <f t="shared" si="14"/>
        <v>-3.2653092510013657</v>
      </c>
      <c r="M69" s="33">
        <f t="shared" si="15"/>
        <v>-12.409824478758017</v>
      </c>
      <c r="O69" s="35"/>
    </row>
    <row r="70" spans="4:15" x14ac:dyDescent="0.2">
      <c r="D70" s="92">
        <f>D69+'Control Panel'!$B$29</f>
        <v>0.34000000000000019</v>
      </c>
      <c r="E70" s="31">
        <f t="shared" si="16"/>
        <v>8.3935667329126105</v>
      </c>
      <c r="F70" s="31">
        <f t="shared" si="17"/>
        <v>7.8487686912218244</v>
      </c>
      <c r="G70" s="31">
        <f t="shared" si="9"/>
        <v>23.482459221553036</v>
      </c>
      <c r="H70" s="31">
        <f t="shared" si="10"/>
        <v>20.302772116648434</v>
      </c>
      <c r="I70" s="31">
        <f t="shared" si="11"/>
        <v>31.04236535305353</v>
      </c>
      <c r="J70" s="31">
        <f t="shared" si="12"/>
        <v>0.7129053369097067</v>
      </c>
      <c r="K70" s="31">
        <f t="shared" si="13"/>
        <v>0.31865828113128841</v>
      </c>
      <c r="L70" s="32">
        <f t="shared" si="14"/>
        <v>-3.2574837676479316</v>
      </c>
      <c r="M70" s="33">
        <f t="shared" si="15"/>
        <v>-12.396397975367732</v>
      </c>
      <c r="O70" s="35"/>
    </row>
    <row r="71" spans="4:15" x14ac:dyDescent="0.2">
      <c r="D71" s="92">
        <f>D70+'Control Panel'!$B$29</f>
        <v>0.3450000000000002</v>
      </c>
      <c r="E71" s="31">
        <f t="shared" si="16"/>
        <v>8.5109383104732803</v>
      </c>
      <c r="F71" s="31">
        <f t="shared" si="17"/>
        <v>7.9501275968303737</v>
      </c>
      <c r="G71" s="31">
        <f t="shared" si="9"/>
        <v>23.466171802714797</v>
      </c>
      <c r="H71" s="31">
        <f t="shared" si="10"/>
        <v>20.240790126771596</v>
      </c>
      <c r="I71" s="31">
        <f t="shared" si="11"/>
        <v>30.989527328285302</v>
      </c>
      <c r="J71" s="31">
        <f t="shared" si="12"/>
        <v>0.71173608138392697</v>
      </c>
      <c r="K71" s="31">
        <f t="shared" si="13"/>
        <v>0.31757441111194079</v>
      </c>
      <c r="L71" s="32">
        <f t="shared" si="14"/>
        <v>-3.2496835761223699</v>
      </c>
      <c r="M71" s="33">
        <f t="shared" si="15"/>
        <v>-12.383020611785508</v>
      </c>
      <c r="O71" s="35"/>
    </row>
    <row r="72" spans="4:15" x14ac:dyDescent="0.2">
      <c r="D72" s="92">
        <f>D71+'Control Panel'!$B$29</f>
        <v>0.3500000000000002</v>
      </c>
      <c r="E72" s="31">
        <f t="shared" si="16"/>
        <v>8.6282285484421521</v>
      </c>
      <c r="F72" s="31">
        <f t="shared" si="17"/>
        <v>8.0511767597065838</v>
      </c>
      <c r="G72" s="31">
        <f t="shared" si="9"/>
        <v>23.449923384834186</v>
      </c>
      <c r="H72" s="31">
        <f t="shared" si="10"/>
        <v>20.178875023712671</v>
      </c>
      <c r="I72" s="31">
        <f t="shared" si="11"/>
        <v>30.936805005966733</v>
      </c>
      <c r="J72" s="31">
        <f t="shared" si="12"/>
        <v>0.71056364996896493</v>
      </c>
      <c r="K72" s="31">
        <f t="shared" si="13"/>
        <v>0.31649475489941403</v>
      </c>
      <c r="L72" s="32">
        <f t="shared" si="14"/>
        <v>-3.2419085925287998</v>
      </c>
      <c r="M72" s="33">
        <f t="shared" si="15"/>
        <v>-12.369692198706579</v>
      </c>
      <c r="O72" s="35"/>
    </row>
    <row r="73" spans="4:15" x14ac:dyDescent="0.2">
      <c r="D73" s="92">
        <f>D72+'Control Panel'!$B$29</f>
        <v>0.3550000000000002</v>
      </c>
      <c r="E73" s="31">
        <f t="shared" si="16"/>
        <v>8.7454376415089161</v>
      </c>
      <c r="F73" s="31">
        <f t="shared" si="17"/>
        <v>8.1519165136726635</v>
      </c>
      <c r="G73" s="31">
        <f t="shared" si="9"/>
        <v>23.43371384187154</v>
      </c>
      <c r="H73" s="31">
        <f t="shared" si="10"/>
        <v>20.117026562719136</v>
      </c>
      <c r="I73" s="31">
        <f t="shared" si="11"/>
        <v>30.884198259755248</v>
      </c>
      <c r="J73" s="31">
        <f t="shared" si="12"/>
        <v>0.7093880346139193</v>
      </c>
      <c r="K73" s="31">
        <f t="shared" si="13"/>
        <v>0.31541929780973921</v>
      </c>
      <c r="L73" s="32">
        <f t="shared" si="14"/>
        <v>-3.2341587334721935</v>
      </c>
      <c r="M73" s="33">
        <f t="shared" si="15"/>
        <v>-12.35641254767981</v>
      </c>
      <c r="O73" s="35"/>
    </row>
    <row r="74" spans="4:15" x14ac:dyDescent="0.2">
      <c r="D74" s="92">
        <f>D73+'Control Panel'!$B$29</f>
        <v>0.36000000000000021</v>
      </c>
      <c r="E74" s="31">
        <f t="shared" si="16"/>
        <v>8.8625657837341052</v>
      </c>
      <c r="F74" s="31">
        <f t="shared" si="17"/>
        <v>8.2523471913294131</v>
      </c>
      <c r="G74" s="31">
        <f t="shared" si="9"/>
        <v>23.41754304820418</v>
      </c>
      <c r="H74" s="31">
        <f t="shared" si="10"/>
        <v>20.055244499980738</v>
      </c>
      <c r="I74" s="31">
        <f t="shared" si="11"/>
        <v>30.831706964884436</v>
      </c>
      <c r="J74" s="31">
        <f t="shared" si="12"/>
        <v>0.70820922726434943</v>
      </c>
      <c r="K74" s="31">
        <f t="shared" si="13"/>
        <v>0.31434802523519328</v>
      </c>
      <c r="L74" s="32">
        <f t="shared" si="14"/>
        <v>-3.2264339160556843</v>
      </c>
      <c r="M74" s="33">
        <f t="shared" si="15"/>
        <v>-12.343181471101824</v>
      </c>
      <c r="O74" s="35"/>
    </row>
    <row r="75" spans="4:15" x14ac:dyDescent="0.2">
      <c r="D75" s="92">
        <f>D74+'Control Panel'!$B$29</f>
        <v>0.36500000000000021</v>
      </c>
      <c r="E75" s="31">
        <f t="shared" si="16"/>
        <v>8.9796131685511753</v>
      </c>
      <c r="F75" s="31">
        <f t="shared" si="17"/>
        <v>8.3524691240609279</v>
      </c>
      <c r="G75" s="31">
        <f t="shared" si="9"/>
        <v>23.401410878623903</v>
      </c>
      <c r="H75" s="31">
        <f t="shared" si="10"/>
        <v>19.993528592625228</v>
      </c>
      <c r="I75" s="31">
        <f t="shared" si="11"/>
        <v>30.779330998160109</v>
      </c>
      <c r="J75" s="31">
        <f t="shared" si="12"/>
        <v>0.70702721986254158</v>
      </c>
      <c r="K75" s="31">
        <f t="shared" si="13"/>
        <v>0.31328092264384944</v>
      </c>
      <c r="L75" s="32">
        <f t="shared" si="14"/>
        <v>-3.218734057877886</v>
      </c>
      <c r="M75" s="33">
        <f t="shared" si="15"/>
        <v>-12.329998782211135</v>
      </c>
      <c r="O75" s="35"/>
    </row>
    <row r="76" spans="4:15" x14ac:dyDescent="0.2">
      <c r="D76" s="92">
        <f>D75+'Control Panel'!$B$29</f>
        <v>0.37000000000000022</v>
      </c>
      <c r="E76" s="31">
        <f t="shared" si="16"/>
        <v>9.096579988768573</v>
      </c>
      <c r="F76" s="31">
        <f t="shared" si="17"/>
        <v>8.4522826420392754</v>
      </c>
      <c r="G76" s="31">
        <f t="shared" si="9"/>
        <v>23.385317208334513</v>
      </c>
      <c r="H76" s="31">
        <f t="shared" si="10"/>
        <v>19.931878598714174</v>
      </c>
      <c r="I76" s="31">
        <f t="shared" si="11"/>
        <v>30.727070237956408</v>
      </c>
      <c r="J76" s="31">
        <f t="shared" si="12"/>
        <v>0.70584200434778011</v>
      </c>
      <c r="K76" s="31">
        <f t="shared" si="13"/>
        <v>0.31221797557913078</v>
      </c>
      <c r="L76" s="32">
        <f t="shared" si="14"/>
        <v>-3.2110590770302285</v>
      </c>
      <c r="M76" s="33">
        <f t="shared" si="15"/>
        <v>-12.316864295082356</v>
      </c>
      <c r="O76" s="35"/>
    </row>
    <row r="77" spans="4:15" x14ac:dyDescent="0.2">
      <c r="D77" s="92">
        <f>D76+'Control Panel'!$B$29</f>
        <v>0.37500000000000022</v>
      </c>
      <c r="E77" s="31">
        <f t="shared" si="16"/>
        <v>9.2134664365717835</v>
      </c>
      <c r="F77" s="31">
        <f t="shared" si="17"/>
        <v>8.5517880742291581</v>
      </c>
      <c r="G77" s="31">
        <f t="shared" si="9"/>
        <v>23.369261912949362</v>
      </c>
      <c r="H77" s="31">
        <f t="shared" si="10"/>
        <v>19.870294277238763</v>
      </c>
      <c r="I77" s="31">
        <f t="shared" si="11"/>
        <v>30.674924564211942</v>
      </c>
      <c r="J77" s="31">
        <f t="shared" si="12"/>
        <v>0.70465357265662176</v>
      </c>
      <c r="K77" s="31">
        <f t="shared" si="13"/>
        <v>0.31115916965936791</v>
      </c>
      <c r="L77" s="32">
        <f t="shared" si="14"/>
        <v>-3.2034088920943233</v>
      </c>
      <c r="M77" s="33">
        <f t="shared" si="15"/>
        <v>-12.303777824620402</v>
      </c>
      <c r="O77" s="35"/>
    </row>
    <row r="78" spans="4:15" x14ac:dyDescent="0.2">
      <c r="D78" s="92">
        <f>D77+'Control Panel'!$B$29</f>
        <v>0.38000000000000023</v>
      </c>
      <c r="E78" s="31">
        <f t="shared" si="16"/>
        <v>9.3302727035253792</v>
      </c>
      <c r="F78" s="31">
        <f t="shared" si="17"/>
        <v>8.6509857483925447</v>
      </c>
      <c r="G78" s="31">
        <f t="shared" si="9"/>
        <v>23.35324486848889</v>
      </c>
      <c r="H78" s="31">
        <f t="shared" si="10"/>
        <v>19.808775388115659</v>
      </c>
      <c r="I78" s="31">
        <f t="shared" si="11"/>
        <v>30.622893858425911</v>
      </c>
      <c r="J78" s="31">
        <f t="shared" si="12"/>
        <v>0.70346191672317326</v>
      </c>
      <c r="K78" s="31">
        <f t="shared" si="13"/>
        <v>0.3101044905773585</v>
      </c>
      <c r="L78" s="32">
        <f t="shared" si="14"/>
        <v>-3.1957834221393355</v>
      </c>
      <c r="M78" s="33">
        <f t="shared" si="15"/>
        <v>-12.290739186554761</v>
      </c>
      <c r="O78" s="35"/>
    </row>
    <row r="79" spans="4:15" x14ac:dyDescent="0.2">
      <c r="D79" s="92">
        <f>D78+'Control Panel'!$B$29</f>
        <v>0.38500000000000023</v>
      </c>
      <c r="E79" s="31">
        <f t="shared" si="16"/>
        <v>9.4469989805750476</v>
      </c>
      <c r="F79" s="31">
        <f t="shared" si="17"/>
        <v>8.7498759910932922</v>
      </c>
      <c r="G79" s="31">
        <f t="shared" si="9"/>
        <v>23.337265951378193</v>
      </c>
      <c r="H79" s="31">
        <f t="shared" si="10"/>
        <v>19.747321692182886</v>
      </c>
      <c r="I79" s="31">
        <f t="shared" si="11"/>
        <v>30.570978003654261</v>
      </c>
      <c r="J79" s="31">
        <f t="shared" si="12"/>
        <v>0.70226702847937383</v>
      </c>
      <c r="K79" s="31">
        <f t="shared" si="13"/>
        <v>0.30905392409993021</v>
      </c>
      <c r="L79" s="32">
        <f t="shared" si="14"/>
        <v>-3.1881825867193694</v>
      </c>
      <c r="M79" s="33">
        <f t="shared" si="15"/>
        <v>-12.277748197433775</v>
      </c>
      <c r="O79" s="35"/>
    </row>
    <row r="80" spans="4:15" x14ac:dyDescent="0.2">
      <c r="D80" s="92">
        <f>D79+'Control Panel'!$B$29</f>
        <v>0.39000000000000024</v>
      </c>
      <c r="E80" s="31">
        <f t="shared" si="16"/>
        <v>9.5636454580496046</v>
      </c>
      <c r="F80" s="31">
        <f t="shared" si="17"/>
        <v>8.848459127701739</v>
      </c>
      <c r="G80" s="31">
        <f t="shared" si="9"/>
        <v>23.321325038444595</v>
      </c>
      <c r="H80" s="31">
        <f t="shared" si="10"/>
        <v>19.685932951195717</v>
      </c>
      <c r="I80" s="31">
        <f t="shared" si="11"/>
        <v>30.519176884505846</v>
      </c>
      <c r="J80" s="31">
        <f t="shared" si="12"/>
        <v>0.70106889985527954</v>
      </c>
      <c r="K80" s="31">
        <f t="shared" si="13"/>
        <v>0.30800745606750657</v>
      </c>
      <c r="L80" s="32">
        <f t="shared" si="14"/>
        <v>-3.1806063058708824</v>
      </c>
      <c r="M80" s="33">
        <f t="shared" si="15"/>
        <v>-12.26480467461897</v>
      </c>
      <c r="O80" s="35"/>
    </row>
    <row r="81" spans="4:15" x14ac:dyDescent="0.2">
      <c r="D81" s="92">
        <f>D80+'Control Panel'!$B$29</f>
        <v>0.39500000000000024</v>
      </c>
      <c r="E81" s="31">
        <f t="shared" si="16"/>
        <v>9.6802123256630033</v>
      </c>
      <c r="F81" s="31">
        <f t="shared" si="17"/>
        <v>8.9467354823992835</v>
      </c>
      <c r="G81" s="31">
        <f t="shared" si="9"/>
        <v>23.30542200691524</v>
      </c>
      <c r="H81" s="31">
        <f t="shared" si="10"/>
        <v>19.624608927822621</v>
      </c>
      <c r="I81" s="31">
        <f t="shared" si="11"/>
        <v>30.467490387138625</v>
      </c>
      <c r="J81" s="31">
        <f t="shared" si="12"/>
        <v>0.69986752277935294</v>
      </c>
      <c r="K81" s="31">
        <f t="shared" si="13"/>
        <v>0.30696507239367621</v>
      </c>
      <c r="L81" s="32">
        <f t="shared" si="14"/>
        <v>-3.1730545001101116</v>
      </c>
      <c r="M81" s="33">
        <f t="shared" si="15"/>
        <v>-12.251908436279409</v>
      </c>
      <c r="O81" s="35"/>
    </row>
    <row r="82" spans="4:15" x14ac:dyDescent="0.2">
      <c r="D82" s="92">
        <f>D81+'Control Panel'!$B$29</f>
        <v>0.40000000000000024</v>
      </c>
      <c r="E82" s="31">
        <f t="shared" si="16"/>
        <v>9.7966997725163285</v>
      </c>
      <c r="F82" s="31">
        <f t="shared" si="17"/>
        <v>9.0447053781829432</v>
      </c>
      <c r="G82" s="31">
        <f t="shared" si="9"/>
        <v>23.289556734414688</v>
      </c>
      <c r="H82" s="31">
        <f t="shared" si="10"/>
        <v>19.563349385641224</v>
      </c>
      <c r="I82" s="31">
        <f t="shared" si="11"/>
        <v>30.415918399255833</v>
      </c>
      <c r="J82" s="31">
        <f t="shared" si="12"/>
        <v>0.69866288917875596</v>
      </c>
      <c r="K82" s="31">
        <f t="shared" si="13"/>
        <v>0.30592675906476391</v>
      </c>
      <c r="L82" s="32">
        <f t="shared" si="14"/>
        <v>-3.1655270904305062</v>
      </c>
      <c r="M82" s="33">
        <f t="shared" si="15"/>
        <v>-12.239059301386085</v>
      </c>
      <c r="O82" s="35"/>
    </row>
    <row r="83" spans="4:15" x14ac:dyDescent="0.2">
      <c r="D83" s="92">
        <f>D82+'Control Panel'!$B$29</f>
        <v>0.40500000000000025</v>
      </c>
      <c r="E83" s="31">
        <f t="shared" si="16"/>
        <v>9.9131079870997727</v>
      </c>
      <c r="F83" s="31">
        <f t="shared" si="17"/>
        <v>9.142369136869883</v>
      </c>
      <c r="G83" s="31">
        <f t="shared" si="9"/>
        <v>23.273729098962537</v>
      </c>
      <c r="H83" s="31">
        <f t="shared" si="10"/>
        <v>19.502154089134294</v>
      </c>
      <c r="I83" s="31">
        <f t="shared" si="11"/>
        <v>30.364460810102212</v>
      </c>
      <c r="J83" s="31">
        <f t="shared" si="12"/>
        <v>0.69745499097964603</v>
      </c>
      <c r="K83" s="31">
        <f t="shared" si="13"/>
        <v>0.30489250213940605</v>
      </c>
      <c r="L83" s="32">
        <f t="shared" si="14"/>
        <v>-3.1580239983001945</v>
      </c>
      <c r="M83" s="33">
        <f t="shared" si="15"/>
        <v>-12.226257089706341</v>
      </c>
      <c r="O83" s="35"/>
    </row>
    <row r="84" spans="4:15" x14ac:dyDescent="0.2">
      <c r="D84" s="92">
        <f>D83+'Control Panel'!$B$29</f>
        <v>0.41000000000000025</v>
      </c>
      <c r="E84" s="31">
        <f t="shared" si="16"/>
        <v>10.029437157294607</v>
      </c>
      <c r="F84" s="31">
        <f t="shared" si="17"/>
        <v>9.2397270791019324</v>
      </c>
      <c r="G84" s="31">
        <f t="shared" si="9"/>
        <v>23.257938978971037</v>
      </c>
      <c r="H84" s="31">
        <f t="shared" si="10"/>
        <v>19.441022803685762</v>
      </c>
      <c r="I84" s="31">
        <f t="shared" si="11"/>
        <v>30.313117510460224</v>
      </c>
      <c r="J84" s="31">
        <f t="shared" si="12"/>
        <v>0.6962438201074771</v>
      </c>
      <c r="K84" s="31">
        <f t="shared" si="13"/>
        <v>0.30386228774812762</v>
      </c>
      <c r="L84" s="32">
        <f t="shared" si="14"/>
        <v>-3.1505451456594527</v>
      </c>
      <c r="M84" s="33">
        <f t="shared" si="15"/>
        <v>-12.213501621798333</v>
      </c>
      <c r="O84" s="35"/>
    </row>
    <row r="85" spans="4:15" x14ac:dyDescent="0.2">
      <c r="D85" s="92">
        <f>D84+'Control Panel'!$B$29</f>
        <v>0.41500000000000026</v>
      </c>
      <c r="E85" s="31">
        <f t="shared" si="16"/>
        <v>10.14568747037514</v>
      </c>
      <c r="F85" s="31">
        <f t="shared" si="17"/>
        <v>9.3367795243500886</v>
      </c>
      <c r="G85" s="31">
        <f t="shared" si="9"/>
        <v>23.242186253242739</v>
      </c>
      <c r="H85" s="31">
        <f t="shared" si="10"/>
        <v>19.379955295576771</v>
      </c>
      <c r="I85" s="31">
        <f t="shared" si="11"/>
        <v>30.261888392646284</v>
      </c>
      <c r="J85" s="31">
        <f t="shared" si="12"/>
        <v>0.69502936848730335</v>
      </c>
      <c r="K85" s="31">
        <f t="shared" si="13"/>
        <v>0.30283610209292272</v>
      </c>
      <c r="L85" s="32">
        <f t="shared" si="14"/>
        <v>-3.1430904549181955</v>
      </c>
      <c r="M85" s="33">
        <f t="shared" si="15"/>
        <v>-12.200792719005518</v>
      </c>
      <c r="O85" s="35"/>
    </row>
    <row r="86" spans="4:15" x14ac:dyDescent="0.2">
      <c r="D86" s="92">
        <f>D85+'Control Panel'!$B$29</f>
        <v>0.42000000000000026</v>
      </c>
      <c r="E86" s="31">
        <f t="shared" si="16"/>
        <v>10.261859113010667</v>
      </c>
      <c r="F86" s="31">
        <f t="shared" si="17"/>
        <v>9.4335267909189842</v>
      </c>
      <c r="G86" s="31">
        <f t="shared" si="9"/>
        <v>23.226470800968148</v>
      </c>
      <c r="H86" s="31">
        <f t="shared" si="10"/>
        <v>19.318951331981744</v>
      </c>
      <c r="I86" s="31">
        <f t="shared" si="11"/>
        <v>30.210773350507019</v>
      </c>
      <c r="J86" s="31">
        <f t="shared" si="12"/>
        <v>0.6938116280440878</v>
      </c>
      <c r="K86" s="31">
        <f t="shared" si="13"/>
        <v>0.30181393144683799</v>
      </c>
      <c r="L86" s="32">
        <f t="shared" si="14"/>
        <v>-3.1356598489534822</v>
      </c>
      <c r="M86" s="33">
        <f t="shared" si="15"/>
        <v>-12.188130203451163</v>
      </c>
      <c r="O86" s="35"/>
    </row>
    <row r="87" spans="4:15" x14ac:dyDescent="0.2">
      <c r="D87" s="92">
        <f>D86+'Control Panel'!$B$29</f>
        <v>0.42500000000000027</v>
      </c>
      <c r="E87" s="31">
        <f t="shared" si="16"/>
        <v>10.377952271267395</v>
      </c>
      <c r="F87" s="31">
        <f t="shared" si="17"/>
        <v>9.5299691959513506</v>
      </c>
      <c r="G87" s="31">
        <f t="shared" si="9"/>
        <v>23.210792501723379</v>
      </c>
      <c r="H87" s="31">
        <f t="shared" si="10"/>
        <v>19.258010680964489</v>
      </c>
      <c r="I87" s="31">
        <f t="shared" si="11"/>
        <v>30.159772279415517</v>
      </c>
      <c r="J87" s="31">
        <f t="shared" si="12"/>
        <v>0.6925905907030141</v>
      </c>
      <c r="K87" s="31">
        <f t="shared" si="13"/>
        <v>0.30079576215355858</v>
      </c>
      <c r="L87" s="32">
        <f t="shared" si="14"/>
        <v>-3.1282532511070391</v>
      </c>
      <c r="M87" s="33">
        <f t="shared" si="15"/>
        <v>-12.175513898032918</v>
      </c>
      <c r="O87" s="35"/>
    </row>
    <row r="88" spans="4:15" x14ac:dyDescent="0.2">
      <c r="D88" s="92">
        <f>D87+'Control Panel'!$B$29</f>
        <v>0.43000000000000027</v>
      </c>
      <c r="E88" s="31">
        <f t="shared" si="16"/>
        <v>10.493967130610374</v>
      </c>
      <c r="F88" s="31">
        <f t="shared" si="17"/>
        <v>9.6261070554324473</v>
      </c>
      <c r="G88" s="31">
        <f t="shared" si="9"/>
        <v>23.195151235467844</v>
      </c>
      <c r="H88" s="31">
        <f t="shared" si="10"/>
        <v>19.197133111474326</v>
      </c>
      <c r="I88" s="31">
        <f t="shared" si="11"/>
        <v>30.108885076267594</v>
      </c>
      <c r="J88" s="31">
        <f t="shared" si="12"/>
        <v>0.69136624838980232</v>
      </c>
      <c r="K88" s="31">
        <f t="shared" si="13"/>
        <v>0.2997815806269965</v>
      </c>
      <c r="L88" s="32">
        <f t="shared" si="14"/>
        <v>-3.1208705851827934</v>
      </c>
      <c r="M88" s="33">
        <f t="shared" si="15"/>
        <v>-12.162943626417379</v>
      </c>
      <c r="O88" s="35"/>
    </row>
    <row r="89" spans="4:15" x14ac:dyDescent="0.2">
      <c r="D89" s="92">
        <f>D88+'Control Panel'!$B$29</f>
        <v>0.43500000000000028</v>
      </c>
      <c r="E89" s="31">
        <f t="shared" si="16"/>
        <v>10.609903875905399</v>
      </c>
      <c r="F89" s="31">
        <f t="shared" si="17"/>
        <v>9.7219406841944895</v>
      </c>
      <c r="G89" s="31">
        <f t="shared" si="9"/>
        <v>23.179546882541931</v>
      </c>
      <c r="H89" s="31">
        <f t="shared" si="10"/>
        <v>19.13631839334224</v>
      </c>
      <c r="I89" s="31">
        <f t="shared" si="11"/>
        <v>30.058111639478085</v>
      </c>
      <c r="J89" s="31">
        <f t="shared" si="12"/>
        <v>0.6901385930310292</v>
      </c>
      <c r="K89" s="31">
        <f t="shared" si="13"/>
        <v>0.29877137335088289</v>
      </c>
      <c r="L89" s="32">
        <f t="shared" si="14"/>
        <v>-3.1135117754444277</v>
      </c>
      <c r="M89" s="33">
        <f t="shared" si="15"/>
        <v>-12.150419213034722</v>
      </c>
      <c r="O89" s="35"/>
    </row>
    <row r="90" spans="4:15" x14ac:dyDescent="0.2">
      <c r="D90" s="92">
        <f>D89+'Control Panel'!$B$29</f>
        <v>0.44000000000000028</v>
      </c>
      <c r="E90" s="31">
        <f t="shared" si="16"/>
        <v>10.725762691420915</v>
      </c>
      <c r="F90" s="31">
        <f t="shared" si="17"/>
        <v>9.8174703959210383</v>
      </c>
      <c r="G90" s="31">
        <f t="shared" si="9"/>
        <v>23.163979323664709</v>
      </c>
      <c r="H90" s="31">
        <f t="shared" si="10"/>
        <v>19.075566297277067</v>
      </c>
      <c r="I90" s="31">
        <f t="shared" si="11"/>
        <v>30.007451868977128</v>
      </c>
      <c r="J90" s="31">
        <f t="shared" si="12"/>
        <v>0.68890761655445221</v>
      </c>
      <c r="K90" s="31">
        <f t="shared" si="13"/>
        <v>0.29776512687836187</v>
      </c>
      <c r="L90" s="32">
        <f t="shared" si="14"/>
        <v>-3.1061767466129466</v>
      </c>
      <c r="M90" s="33">
        <f t="shared" si="15"/>
        <v>-12.137940483073336</v>
      </c>
      <c r="O90" s="35"/>
    </row>
    <row r="91" spans="4:15" x14ac:dyDescent="0.2">
      <c r="D91" s="92">
        <f>D90+'Control Panel'!$B$29</f>
        <v>0.44500000000000028</v>
      </c>
      <c r="E91" s="31">
        <f t="shared" si="16"/>
        <v>10.841543760829905</v>
      </c>
      <c r="F91" s="31">
        <f t="shared" si="17"/>
        <v>9.9126965031513841</v>
      </c>
      <c r="G91" s="31">
        <f t="shared" si="9"/>
        <v>23.148448439931645</v>
      </c>
      <c r="H91" s="31">
        <f t="shared" si="10"/>
        <v>19.0148765948617</v>
      </c>
      <c r="I91" s="31">
        <f t="shared" si="11"/>
        <v>29.956905666206467</v>
      </c>
      <c r="J91" s="31">
        <f t="shared" si="12"/>
        <v>0.68767331088933681</v>
      </c>
      <c r="K91" s="31">
        <f t="shared" si="13"/>
        <v>0.29676282783158753</v>
      </c>
      <c r="L91" s="32">
        <f t="shared" si="14"/>
        <v>-3.0988654238642575</v>
      </c>
      <c r="M91" s="33">
        <f t="shared" si="15"/>
        <v>-12.125507262474507</v>
      </c>
      <c r="O91" s="35"/>
    </row>
    <row r="92" spans="4:15" x14ac:dyDescent="0.2">
      <c r="D92" s="92">
        <f>D91+'Control Panel'!$B$29</f>
        <v>0.45000000000000029</v>
      </c>
      <c r="E92" s="31">
        <f t="shared" si="16"/>
        <v>10.957247267211766</v>
      </c>
      <c r="F92" s="31">
        <f t="shared" si="17"/>
        <v>10.007619317284911</v>
      </c>
      <c r="G92" s="31">
        <f t="shared" si="9"/>
        <v>23.132954112812325</v>
      </c>
      <c r="H92" s="31">
        <f t="shared" si="10"/>
        <v>18.954249058549326</v>
      </c>
      <c r="I92" s="31">
        <f t="shared" si="11"/>
        <v>29.906472934115762</v>
      </c>
      <c r="J92" s="31">
        <f t="shared" si="12"/>
        <v>0.68643566796678901</v>
      </c>
      <c r="K92" s="31">
        <f t="shared" si="13"/>
        <v>0.29576446290132408</v>
      </c>
      <c r="L92" s="32">
        <f t="shared" si="14"/>
        <v>-3.0915777328267722</v>
      </c>
      <c r="M92" s="33">
        <f t="shared" si="15"/>
        <v>-12.113119377927127</v>
      </c>
      <c r="O92" s="35"/>
    </row>
    <row r="93" spans="4:15" x14ac:dyDescent="0.2">
      <c r="D93" s="92">
        <f>D92+'Control Panel'!$B$29</f>
        <v>0.45500000000000029</v>
      </c>
      <c r="E93" s="31">
        <f t="shared" si="16"/>
        <v>11.072873393054167</v>
      </c>
      <c r="F93" s="31">
        <f t="shared" si="17"/>
        <v>10.102239148585433</v>
      </c>
      <c r="G93" s="31">
        <f t="shared" si="9"/>
        <v>23.117496224148191</v>
      </c>
      <c r="H93" s="31">
        <f t="shared" si="10"/>
        <v>18.893683461659691</v>
      </c>
      <c r="I93" s="31">
        <f t="shared" si="11"/>
        <v>29.85615357715891</v>
      </c>
      <c r="J93" s="31">
        <f t="shared" si="12"/>
        <v>0.68519467972009152</v>
      </c>
      <c r="K93" s="31">
        <f t="shared" si="13"/>
        <v>0.29477001884654785</v>
      </c>
      <c r="L93" s="32">
        <f t="shared" si="14"/>
        <v>-3.084313599579013</v>
      </c>
      <c r="M93" s="33">
        <f t="shared" si="15"/>
        <v>-12.100776656862427</v>
      </c>
      <c r="O93" s="35"/>
    </row>
    <row r="94" spans="4:15" x14ac:dyDescent="0.2">
      <c r="D94" s="92">
        <f>D93+'Control Panel'!$B$29</f>
        <v>0.4600000000000003</v>
      </c>
      <c r="E94" s="31">
        <f t="shared" si="16"/>
        <v>11.188422320254913</v>
      </c>
      <c r="F94" s="31">
        <f t="shared" si="17"/>
        <v>10.196556306185521</v>
      </c>
      <c r="G94" s="31">
        <f t="shared" si="9"/>
        <v>23.102074656150297</v>
      </c>
      <c r="H94" s="31">
        <f t="shared" si="10"/>
        <v>18.833179578375379</v>
      </c>
      <c r="I94" s="31">
        <f t="shared" si="11"/>
        <v>29.805947501290362</v>
      </c>
      <c r="J94" s="31">
        <f t="shared" si="12"/>
        <v>0.68395033808504335</v>
      </c>
      <c r="K94" s="31">
        <f t="shared" si="13"/>
        <v>0.29377948249405228</v>
      </c>
      <c r="L94" s="32">
        <f t="shared" si="14"/>
        <v>-3.0770729506472434</v>
      </c>
      <c r="M94" s="33">
        <f t="shared" si="15"/>
        <v>-12.088478927448753</v>
      </c>
      <c r="O94" s="35"/>
    </row>
    <row r="95" spans="4:15" x14ac:dyDescent="0.2">
      <c r="D95" s="92">
        <f>D94+'Control Panel'!$B$29</f>
        <v>0.4650000000000003</v>
      </c>
      <c r="E95" s="31">
        <f t="shared" si="16"/>
        <v>11.303894230123781</v>
      </c>
      <c r="F95" s="31">
        <f t="shared" si="17"/>
        <v>10.290571098090805</v>
      </c>
      <c r="G95" s="31">
        <f t="shared" si="9"/>
        <v>23.086689291397061</v>
      </c>
      <c r="H95" s="31">
        <f t="shared" si="10"/>
        <v>18.772737183738137</v>
      </c>
      <c r="I95" s="31">
        <f t="shared" si="11"/>
        <v>29.755854613961471</v>
      </c>
      <c r="J95" s="31">
        <f t="shared" si="12"/>
        <v>0.68270263500030459</v>
      </c>
      <c r="K95" s="31">
        <f t="shared" si="13"/>
        <v>0.29279284073805606</v>
      </c>
      <c r="L95" s="32">
        <f t="shared" si="14"/>
        <v>-3.0698557130031081</v>
      </c>
      <c r="M95" s="33">
        <f t="shared" si="15"/>
        <v>-12.076226018586359</v>
      </c>
      <c r="O95" s="35"/>
    </row>
    <row r="96" spans="4:15" x14ac:dyDescent="0.2">
      <c r="D96" s="92">
        <f>D95+'Control Panel'!$B$29</f>
        <v>0.47000000000000031</v>
      </c>
      <c r="E96" s="31">
        <f t="shared" si="16"/>
        <v>11.419289303384353</v>
      </c>
      <c r="F96" s="31">
        <f t="shared" si="17"/>
        <v>10.384283831184264</v>
      </c>
      <c r="G96" s="31">
        <f t="shared" si="9"/>
        <v>23.071340012832046</v>
      </c>
      <c r="H96" s="31">
        <f t="shared" si="10"/>
        <v>18.712356053645205</v>
      </c>
      <c r="I96" s="31">
        <f t="shared" si="11"/>
        <v>29.705874824116819</v>
      </c>
      <c r="J96" s="31">
        <f t="shared" si="12"/>
        <v>0.68145156240774452</v>
      </c>
      <c r="K96" s="31">
        <f t="shared" si="13"/>
        <v>0.29181008053981289</v>
      </c>
      <c r="L96" s="32">
        <f t="shared" si="14"/>
        <v>-3.0626618140612871</v>
      </c>
      <c r="M96" s="33">
        <f t="shared" si="15"/>
        <v>-12.06401775990223</v>
      </c>
      <c r="O96" s="35"/>
    </row>
    <row r="97" spans="4:15" x14ac:dyDescent="0.2">
      <c r="D97" s="92">
        <f>D96+'Control Panel'!$B$29</f>
        <v>0.47500000000000031</v>
      </c>
      <c r="E97" s="31">
        <f t="shared" si="16"/>
        <v>11.534607720175837</v>
      </c>
      <c r="F97" s="31">
        <f t="shared" si="17"/>
        <v>10.477694811230492</v>
      </c>
      <c r="G97" s="31">
        <f t="shared" si="9"/>
        <v>23.056026703761738</v>
      </c>
      <c r="H97" s="31">
        <f t="shared" si="10"/>
        <v>18.652035964845695</v>
      </c>
      <c r="I97" s="31">
        <f t="shared" si="11"/>
        <v>29.656008042190567</v>
      </c>
      <c r="J97" s="31">
        <f t="shared" si="12"/>
        <v>0.680197112252795</v>
      </c>
      <c r="K97" s="31">
        <f t="shared" si="13"/>
        <v>0.29083118892722448</v>
      </c>
      <c r="L97" s="32">
        <f t="shared" si="14"/>
        <v>-3.055491181677163</v>
      </c>
      <c r="M97" s="33">
        <f t="shared" si="15"/>
        <v>-12.051853981744948</v>
      </c>
      <c r="O97" s="35"/>
    </row>
    <row r="98" spans="4:15" x14ac:dyDescent="0.2">
      <c r="D98" s="92">
        <f>D97+'Control Panel'!$B$29</f>
        <v>0.48000000000000032</v>
      </c>
      <c r="E98" s="31">
        <f t="shared" si="16"/>
        <v>11.649849660054874</v>
      </c>
      <c r="F98" s="31">
        <f t="shared" si="17"/>
        <v>10.570804342879949</v>
      </c>
      <c r="G98" s="31">
        <f t="shared" si="9"/>
        <v>23.040749247853352</v>
      </c>
      <c r="H98" s="31">
        <f t="shared" si="10"/>
        <v>18.591776694936971</v>
      </c>
      <c r="I98" s="31">
        <f t="shared" si="11"/>
        <v>29.60625418010283</v>
      </c>
      <c r="J98" s="31">
        <f t="shared" si="12"/>
        <v>0.67893927648480612</v>
      </c>
      <c r="K98" s="31">
        <f t="shared" si="13"/>
        <v>0.28985615299445638</v>
      </c>
      <c r="L98" s="32">
        <f t="shared" si="14"/>
        <v>-3.0483437441445114</v>
      </c>
      <c r="M98" s="33">
        <f t="shared" si="15"/>
        <v>-12.03973451517958</v>
      </c>
      <c r="O98" s="35"/>
    </row>
    <row r="99" spans="4:15" x14ac:dyDescent="0.2">
      <c r="D99" s="92">
        <f>D98+'Control Panel'!$B$29</f>
        <v>0.48500000000000032</v>
      </c>
      <c r="E99" s="31">
        <f t="shared" si="16"/>
        <v>11.765015301997339</v>
      </c>
      <c r="F99" s="31">
        <f t="shared" si="17"/>
        <v>10.663612729673194</v>
      </c>
      <c r="G99" s="31">
        <f t="shared" si="9"/>
        <v>23.025507529132629</v>
      </c>
      <c r="H99" s="31">
        <f t="shared" si="10"/>
        <v>18.531578022361074</v>
      </c>
      <c r="I99" s="31">
        <f t="shared" si="11"/>
        <v>29.556613151256006</v>
      </c>
      <c r="J99" s="31">
        <f t="shared" si="12"/>
        <v>0.67767804705740853</v>
      </c>
      <c r="K99" s="31">
        <f t="shared" si="13"/>
        <v>0.2888849599015556</v>
      </c>
      <c r="L99" s="32">
        <f t="shared" si="14"/>
        <v>-3.0412194301931899</v>
      </c>
      <c r="M99" s="33">
        <f t="shared" si="15"/>
        <v>-12.027659191982581</v>
      </c>
      <c r="O99" s="35"/>
    </row>
    <row r="100" spans="4:15" x14ac:dyDescent="0.2">
      <c r="D100" s="92">
        <f>D99+'Control Panel'!$B$29</f>
        <v>0.49000000000000032</v>
      </c>
      <c r="E100" s="31">
        <f t="shared" si="16"/>
        <v>11.880104824400124</v>
      </c>
      <c r="F100" s="31">
        <f t="shared" si="17"/>
        <v>10.756120274045099</v>
      </c>
      <c r="G100" s="31">
        <f t="shared" si="9"/>
        <v>23.010301431981663</v>
      </c>
      <c r="H100" s="31">
        <f t="shared" si="10"/>
        <v>18.471439726401162</v>
      </c>
      <c r="I100" s="31">
        <f t="shared" si="11"/>
        <v>29.507084870531152</v>
      </c>
      <c r="J100" s="31">
        <f t="shared" si="12"/>
        <v>0.67641341592887816</v>
      </c>
      <c r="K100" s="31">
        <f t="shared" si="13"/>
        <v>0.28791759687407098</v>
      </c>
      <c r="L100" s="32">
        <f t="shared" si="14"/>
        <v>-3.0341181689868515</v>
      </c>
      <c r="M100" s="33">
        <f t="shared" si="15"/>
        <v>-12.015627844636745</v>
      </c>
      <c r="O100" s="35"/>
    </row>
    <row r="101" spans="4:15" x14ac:dyDescent="0.2">
      <c r="D101" s="92">
        <f>D100+'Control Panel'!$B$29</f>
        <v>0.49500000000000033</v>
      </c>
      <c r="E101" s="31">
        <f t="shared" si="16"/>
        <v>11.99511840508292</v>
      </c>
      <c r="F101" s="31">
        <f t="shared" si="17"/>
        <v>10.848327277329048</v>
      </c>
      <c r="G101" s="31">
        <f t="shared" si="9"/>
        <v>22.995130841136728</v>
      </c>
      <c r="H101" s="31">
        <f t="shared" si="10"/>
        <v>18.411361587177979</v>
      </c>
      <c r="I101" s="31">
        <f t="shared" si="11"/>
        <v>29.457669254284365</v>
      </c>
      <c r="J101" s="31">
        <f t="shared" si="12"/>
        <v>0.67514537506250638</v>
      </c>
      <c r="K101" s="31">
        <f t="shared" si="13"/>
        <v>0.28695405120267681</v>
      </c>
      <c r="L101" s="32">
        <f t="shared" si="14"/>
        <v>-3.0270398901206717</v>
      </c>
      <c r="M101" s="33">
        <f t="shared" si="15"/>
        <v>-12.003640306326178</v>
      </c>
      <c r="O101" s="35"/>
    </row>
    <row r="102" spans="4:15" x14ac:dyDescent="0.2">
      <c r="D102" s="92">
        <f>D101+'Control Panel'!$B$29</f>
        <v>0.50000000000000033</v>
      </c>
      <c r="E102" s="31">
        <f t="shared" si="16"/>
        <v>12.110056221289977</v>
      </c>
      <c r="F102" s="31">
        <f t="shared" si="17"/>
        <v>10.940234039761108</v>
      </c>
      <c r="G102" s="31">
        <f t="shared" si="9"/>
        <v>22.979995641686124</v>
      </c>
      <c r="H102" s="31">
        <f t="shared" si="10"/>
        <v>18.351343385646349</v>
      </c>
      <c r="I102" s="31">
        <f t="shared" si="11"/>
        <v>29.408366220343137</v>
      </c>
      <c r="J102" s="31">
        <f t="shared" si="12"/>
        <v>0.67387391642697381</v>
      </c>
      <c r="K102" s="31">
        <f t="shared" si="13"/>
        <v>0.28599431024279764</v>
      </c>
      <c r="L102" s="32">
        <f t="shared" si="14"/>
        <v>-3.0199845236190783</v>
      </c>
      <c r="M102" s="33">
        <f t="shared" si="15"/>
        <v>-11.991696410931299</v>
      </c>
      <c r="O102" s="35"/>
    </row>
    <row r="103" spans="4:15" x14ac:dyDescent="0.2">
      <c r="D103" s="92">
        <f>D102+'Control Panel'!$B$29</f>
        <v>0.50500000000000034</v>
      </c>
      <c r="E103" s="31">
        <f t="shared" si="16"/>
        <v>12.224918449691863</v>
      </c>
      <c r="F103" s="31">
        <f t="shared" si="17"/>
        <v>11.031840860484204</v>
      </c>
      <c r="G103" s="31">
        <f t="shared" si="9"/>
        <v>22.964895719068029</v>
      </c>
      <c r="H103" s="31">
        <f t="shared" si="10"/>
        <v>18.291384903591691</v>
      </c>
      <c r="I103" s="31">
        <f t="shared" si="11"/>
        <v>29.35917568800274</v>
      </c>
      <c r="J103" s="31">
        <f t="shared" si="12"/>
        <v>0.67259903199672855</v>
      </c>
      <c r="K103" s="31">
        <f t="shared" si="13"/>
        <v>0.28503836141423694</v>
      </c>
      <c r="L103" s="32">
        <f t="shared" si="14"/>
        <v>-3.0129519999335135</v>
      </c>
      <c r="M103" s="33">
        <f t="shared" si="15"/>
        <v>-11.979795993023862</v>
      </c>
      <c r="O103" s="35"/>
    </row>
    <row r="104" spans="4:15" x14ac:dyDescent="0.2">
      <c r="D104" s="92">
        <f>D103+'Control Panel'!$B$29</f>
        <v>0.51000000000000034</v>
      </c>
      <c r="E104" s="31">
        <f t="shared" si="16"/>
        <v>12.339705266387204</v>
      </c>
      <c r="F104" s="31">
        <f t="shared" si="17"/>
        <v>11.12314803755225</v>
      </c>
      <c r="G104" s="31">
        <f t="shared" si="9"/>
        <v>22.949830959068361</v>
      </c>
      <c r="H104" s="31">
        <f t="shared" si="10"/>
        <v>18.231485923626572</v>
      </c>
      <c r="I104" s="31">
        <f t="shared" si="11"/>
        <v>29.310097578022603</v>
      </c>
      <c r="J104" s="31">
        <f t="shared" si="12"/>
        <v>0.67132071375236957</v>
      </c>
      <c r="K104" s="31">
        <f t="shared" si="13"/>
        <v>0.28408619220080689</v>
      </c>
      <c r="L104" s="32">
        <f t="shared" si="14"/>
        <v>-3.0059422499401847</v>
      </c>
      <c r="M104" s="33">
        <f t="shared" si="15"/>
        <v>-11.967938887862012</v>
      </c>
      <c r="O104" s="35"/>
    </row>
    <row r="105" spans="4:15" x14ac:dyDescent="0.2">
      <c r="D105" s="92">
        <f>D104+'Control Panel'!$B$29</f>
        <v>0.51500000000000035</v>
      </c>
      <c r="E105" s="31">
        <f t="shared" si="16"/>
        <v>12.454416846904422</v>
      </c>
      <c r="F105" s="31">
        <f t="shared" si="17"/>
        <v>11.214155867934284</v>
      </c>
      <c r="G105" s="31">
        <f t="shared" si="9"/>
        <v>22.934801247818662</v>
      </c>
      <c r="H105" s="31">
        <f t="shared" si="10"/>
        <v>18.17164622918726</v>
      </c>
      <c r="I105" s="31">
        <f t="shared" si="11"/>
        <v>29.261131812622697</v>
      </c>
      <c r="J105" s="31">
        <f t="shared" si="12"/>
        <v>0.6700389536810335</v>
      </c>
      <c r="K105" s="31">
        <f t="shared" si="13"/>
        <v>0.28313779014996182</v>
      </c>
      <c r="L105" s="32">
        <f t="shared" si="14"/>
        <v>-2.9989552049378498</v>
      </c>
      <c r="M105" s="33">
        <f t="shared" si="15"/>
        <v>-11.956124931385379</v>
      </c>
      <c r="O105" s="35"/>
    </row>
    <row r="106" spans="4:15" x14ac:dyDescent="0.2">
      <c r="D106" s="92">
        <f>D105+'Control Panel'!$B$29</f>
        <v>0.52000000000000035</v>
      </c>
      <c r="E106" s="31">
        <f t="shared" si="16"/>
        <v>12.569053366203454</v>
      </c>
      <c r="F106" s="31">
        <f t="shared" si="17"/>
        <v>11.304864647518579</v>
      </c>
      <c r="G106" s="31">
        <f t="shared" si="9"/>
        <v>22.919806471793972</v>
      </c>
      <c r="H106" s="31">
        <f t="shared" si="10"/>
        <v>18.111865604530333</v>
      </c>
      <c r="I106" s="31">
        <f t="shared" si="11"/>
        <v>29.21227831547991</v>
      </c>
      <c r="J106" s="31">
        <f t="shared" si="12"/>
        <v>0.66875374377678665</v>
      </c>
      <c r="K106" s="31">
        <f t="shared" si="13"/>
        <v>0.28219314287243302</v>
      </c>
      <c r="L106" s="32">
        <f t="shared" si="14"/>
        <v>-2.9919907966456041</v>
      </c>
      <c r="M106" s="33">
        <f t="shared" si="15"/>
        <v>-11.944353960210172</v>
      </c>
      <c r="O106" s="35"/>
    </row>
    <row r="107" spans="4:15" x14ac:dyDescent="0.2">
      <c r="D107" s="92">
        <f>D106+'Control Panel'!$B$29</f>
        <v>0.52500000000000036</v>
      </c>
      <c r="E107" s="31">
        <f t="shared" si="16"/>
        <v>12.683614998677466</v>
      </c>
      <c r="F107" s="31">
        <f t="shared" si="17"/>
        <v>11.395274671116729</v>
      </c>
      <c r="G107" s="31">
        <f t="shared" si="9"/>
        <v>22.904846517810743</v>
      </c>
      <c r="H107" s="31">
        <f t="shared" si="10"/>
        <v>18.052143834729282</v>
      </c>
      <c r="I107" s="31">
        <f t="shared" si="11"/>
        <v>29.163537011724443</v>
      </c>
      <c r="J107" s="31">
        <f t="shared" si="12"/>
        <v>0.66746507604102101</v>
      </c>
      <c r="K107" s="31">
        <f t="shared" si="13"/>
        <v>0.28125223804186678</v>
      </c>
      <c r="L107" s="32">
        <f t="shared" si="14"/>
        <v>-2.9850489572006809</v>
      </c>
      <c r="M107" s="33">
        <f t="shared" si="15"/>
        <v>-11.932625811624336</v>
      </c>
      <c r="O107" s="35"/>
    </row>
    <row r="108" spans="4:15" x14ac:dyDescent="0.2">
      <c r="D108" s="92">
        <f>D107+'Control Panel'!$B$29</f>
        <v>0.53000000000000036</v>
      </c>
      <c r="E108" s="31">
        <f t="shared" si="16"/>
        <v>12.798101918154554</v>
      </c>
      <c r="F108" s="31">
        <f t="shared" si="17"/>
        <v>11.485386232467729</v>
      </c>
      <c r="G108" s="31">
        <f t="shared" si="9"/>
        <v>22.88992127302474</v>
      </c>
      <c r="H108" s="31">
        <f t="shared" si="10"/>
        <v>17.992480705671159</v>
      </c>
      <c r="I108" s="31">
        <f t="shared" si="11"/>
        <v>29.114907827936179</v>
      </c>
      <c r="J108" s="31">
        <f t="shared" si="12"/>
        <v>0.66617294248285486</v>
      </c>
      <c r="K108" s="31">
        <f t="shared" si="13"/>
        <v>0.2803150633944641</v>
      </c>
      <c r="L108" s="32">
        <f t="shared" si="14"/>
        <v>-2.9781296191562672</v>
      </c>
      <c r="M108" s="33">
        <f t="shared" si="15"/>
        <v>-11.920940323582695</v>
      </c>
      <c r="O108" s="35"/>
    </row>
    <row r="109" spans="4:15" x14ac:dyDescent="0.2">
      <c r="D109" s="92">
        <f>D108+'Control Panel'!$B$29</f>
        <v>0.53500000000000036</v>
      </c>
      <c r="E109" s="31">
        <f t="shared" si="16"/>
        <v>12.912514297899438</v>
      </c>
      <c r="F109" s="31">
        <f t="shared" si="17"/>
        <v>11.575199624242039</v>
      </c>
      <c r="G109" s="31">
        <f t="shared" si="9"/>
        <v>22.875030624928957</v>
      </c>
      <c r="H109" s="31">
        <f t="shared" si="10"/>
        <v>17.932876004053245</v>
      </c>
      <c r="I109" s="31">
        <f t="shared" si="11"/>
        <v>29.066390692141091</v>
      </c>
      <c r="J109" s="31">
        <f t="shared" si="12"/>
        <v>0.66487733511953839</v>
      </c>
      <c r="K109" s="31">
        <f t="shared" si="13"/>
        <v>0.27938160672862339</v>
      </c>
      <c r="L109" s="32">
        <f t="shared" si="14"/>
        <v>-2.9712327154793301</v>
      </c>
      <c r="M109" s="33">
        <f t="shared" si="15"/>
        <v>-11.909297334702158</v>
      </c>
      <c r="O109" s="35"/>
    </row>
    <row r="110" spans="4:15" x14ac:dyDescent="0.2">
      <c r="D110" s="92">
        <f>D109+'Control Panel'!$B$29</f>
        <v>0.54000000000000037</v>
      </c>
      <c r="E110" s="31">
        <f t="shared" si="16"/>
        <v>13.026852310615139</v>
      </c>
      <c r="F110" s="31">
        <f t="shared" si="17"/>
        <v>11.664715138045622</v>
      </c>
      <c r="G110" s="31">
        <f t="shared" si="9"/>
        <v>22.860174461351562</v>
      </c>
      <c r="H110" s="31">
        <f t="shared" si="10"/>
        <v>17.873329517379734</v>
      </c>
      <c r="I110" s="31">
        <f t="shared" si="11"/>
        <v>29.017985533807611</v>
      </c>
      <c r="J110" s="31">
        <f t="shared" si="12"/>
        <v>0.66357824597686288</v>
      </c>
      <c r="K110" s="31">
        <f t="shared" si="13"/>
        <v>0.27845185590458504</v>
      </c>
      <c r="L110" s="32">
        <f t="shared" si="14"/>
        <v>-2.9643581795484559</v>
      </c>
      <c r="M110" s="33">
        <f t="shared" si="15"/>
        <v>-11.89769668425693</v>
      </c>
      <c r="O110" s="35"/>
    </row>
    <row r="111" spans="4:15" x14ac:dyDescent="0.2">
      <c r="D111" s="92">
        <f>D110+'Control Panel'!$B$29</f>
        <v>0.54500000000000037</v>
      </c>
      <c r="E111" s="31">
        <f t="shared" si="16"/>
        <v>13.141116128444652</v>
      </c>
      <c r="F111" s="31">
        <f t="shared" si="17"/>
        <v>11.753933064423967</v>
      </c>
      <c r="G111" s="31">
        <f t="shared" si="9"/>
        <v>22.845352670453821</v>
      </c>
      <c r="H111" s="31">
        <f t="shared" si="10"/>
        <v>17.81384103395845</v>
      </c>
      <c r="I111" s="31">
        <f t="shared" si="11"/>
        <v>28.96969228384301</v>
      </c>
      <c r="J111" s="31">
        <f t="shared" si="12"/>
        <v>0.66227566708957597</v>
      </c>
      <c r="K111" s="31">
        <f t="shared" si="13"/>
        <v>0.2775257988440783</v>
      </c>
      <c r="L111" s="32">
        <f t="shared" si="14"/>
        <v>-2.9575059451516985</v>
      </c>
      <c r="M111" s="33">
        <f t="shared" si="15"/>
        <v>-11.88613821217376</v>
      </c>
      <c r="O111" s="35"/>
    </row>
    <row r="112" spans="4:15" x14ac:dyDescent="0.2">
      <c r="D112" s="92">
        <f>D111+'Control Panel'!$B$29</f>
        <v>0.55000000000000038</v>
      </c>
      <c r="E112" s="31">
        <f t="shared" si="16"/>
        <v>13.255305922972607</v>
      </c>
      <c r="F112" s="31">
        <f t="shared" si="17"/>
        <v>11.842853692866107</v>
      </c>
      <c r="G112" s="31">
        <f t="shared" si="9"/>
        <v>22.830565140728062</v>
      </c>
      <c r="H112" s="31">
        <f t="shared" si="10"/>
        <v>17.754410342897582</v>
      </c>
      <c r="I112" s="31">
        <f t="shared" si="11"/>
        <v>28.921510874589799</v>
      </c>
      <c r="J112" s="31">
        <f t="shared" si="12"/>
        <v>0.66096959050179971</v>
      </c>
      <c r="K112" s="31">
        <f t="shared" si="13"/>
        <v>0.27660342352997097</v>
      </c>
      <c r="L112" s="32">
        <f t="shared" si="14"/>
        <v>-2.9506759464844472</v>
      </c>
      <c r="M112" s="33">
        <f t="shared" si="15"/>
        <v>-11.874621759027205</v>
      </c>
      <c r="O112" s="35"/>
    </row>
    <row r="113" spans="4:15" x14ac:dyDescent="0.2">
      <c r="D113" s="92">
        <f>D112+'Control Panel'!$B$29</f>
        <v>0.55500000000000038</v>
      </c>
      <c r="E113" s="31">
        <f t="shared" si="16"/>
        <v>13.369421865226915</v>
      </c>
      <c r="F113" s="31">
        <f t="shared" si="17"/>
        <v>11.931477311808607</v>
      </c>
      <c r="G113" s="31">
        <f t="shared" si="9"/>
        <v>22.81581176099564</v>
      </c>
      <c r="H113" s="31">
        <f t="shared" si="10"/>
        <v>17.695037234102447</v>
      </c>
      <c r="I113" s="31">
        <f t="shared" si="11"/>
        <v>28.873441239822089</v>
      </c>
      <c r="J113" s="31">
        <f t="shared" si="12"/>
        <v>0.65966000826745497</v>
      </c>
      <c r="K113" s="31">
        <f t="shared" si="13"/>
        <v>0.27568471800592065</v>
      </c>
      <c r="L113" s="32">
        <f t="shared" si="14"/>
        <v>-2.943868118147293</v>
      </c>
      <c r="M113" s="33">
        <f t="shared" si="15"/>
        <v>-11.863147166034922</v>
      </c>
      <c r="O113" s="35"/>
    </row>
    <row r="114" spans="4:15" x14ac:dyDescent="0.2">
      <c r="D114" s="92">
        <f>D113+'Control Panel'!$B$29</f>
        <v>0.56000000000000039</v>
      </c>
      <c r="E114" s="31">
        <f t="shared" si="16"/>
        <v>13.483464125680417</v>
      </c>
      <c r="F114" s="31">
        <f t="shared" si="17"/>
        <v>12.019804208639544</v>
      </c>
      <c r="G114" s="31">
        <f t="shared" si="9"/>
        <v>22.801092420404903</v>
      </c>
      <c r="H114" s="31">
        <f t="shared" si="10"/>
        <v>17.635721498272272</v>
      </c>
      <c r="I114" s="31">
        <f t="shared" si="11"/>
        <v>28.825483314741984</v>
      </c>
      <c r="J114" s="31">
        <f t="shared" si="12"/>
        <v>0.65834691245068933</v>
      </c>
      <c r="K114" s="31">
        <f t="shared" si="13"/>
        <v>0.27476967037602901</v>
      </c>
      <c r="L114" s="32">
        <f t="shared" si="14"/>
        <v>-2.9370823951439249</v>
      </c>
      <c r="M114" s="33">
        <f t="shared" si="15"/>
        <v>-11.851714275053007</v>
      </c>
      <c r="O114" s="35"/>
    </row>
    <row r="115" spans="4:15" x14ac:dyDescent="0.2">
      <c r="D115" s="92">
        <f>D114+'Control Panel'!$B$29</f>
        <v>0.56500000000000039</v>
      </c>
      <c r="E115" s="31">
        <f t="shared" si="16"/>
        <v>13.597432874252503</v>
      </c>
      <c r="F115" s="31">
        <f t="shared" si="17"/>
        <v>12.107834669702466</v>
      </c>
      <c r="G115" s="31">
        <f t="shared" si="9"/>
        <v>22.786407008429183</v>
      </c>
      <c r="H115" s="31">
        <f t="shared" si="10"/>
        <v>17.576462926897008</v>
      </c>
      <c r="I115" s="31">
        <f t="shared" si="11"/>
        <v>28.777637035975964</v>
      </c>
      <c r="J115" s="31">
        <f t="shared" si="12"/>
        <v>0.65703029512631039</v>
      </c>
      <c r="K115" s="31">
        <f t="shared" si="13"/>
        <v>0.27385826880449782</v>
      </c>
      <c r="L115" s="32">
        <f t="shared" si="14"/>
        <v>-2.93031871287902</v>
      </c>
      <c r="M115" s="33">
        <f t="shared" si="15"/>
        <v>-11.840322928571318</v>
      </c>
      <c r="O115" s="35"/>
    </row>
    <row r="116" spans="4:15" x14ac:dyDescent="0.2">
      <c r="D116" s="92">
        <f>D115+'Control Panel'!$B$29</f>
        <v>0.5700000000000004</v>
      </c>
      <c r="E116" s="31">
        <f t="shared" si="16"/>
        <v>13.711328280310736</v>
      </c>
      <c r="F116" s="31">
        <f t="shared" si="17"/>
        <v>12.195568980300344</v>
      </c>
      <c r="G116" s="31">
        <f t="shared" si="9"/>
        <v>22.771755414864788</v>
      </c>
      <c r="H116" s="31">
        <f t="shared" si="10"/>
        <v>17.517261312254153</v>
      </c>
      <c r="I116" s="31">
        <f t="shared" si="11"/>
        <v>28.729902341571229</v>
      </c>
      <c r="J116" s="31">
        <f t="shared" si="12"/>
        <v>0.65571014838022323</v>
      </c>
      <c r="K116" s="31">
        <f t="shared" si="13"/>
        <v>0.27295050151528694</v>
      </c>
      <c r="L116" s="32">
        <f t="shared" si="14"/>
        <v>-2.9235770071561542</v>
      </c>
      <c r="M116" s="33">
        <f t="shared" si="15"/>
        <v>-11.828972969708861</v>
      </c>
      <c r="O116" s="35"/>
    </row>
    <row r="117" spans="4:15" x14ac:dyDescent="0.2">
      <c r="D117" s="92">
        <f>D116+'Control Panel'!$B$29</f>
        <v>0.5750000000000004</v>
      </c>
      <c r="E117" s="31">
        <f t="shared" si="16"/>
        <v>13.825150512672471</v>
      </c>
      <c r="F117" s="31">
        <f t="shared" si="17"/>
        <v>12.283007424699493</v>
      </c>
      <c r="G117" s="31">
        <f t="shared" si="9"/>
        <v>22.757137529829009</v>
      </c>
      <c r="H117" s="31">
        <f t="shared" si="10"/>
        <v>17.458116447405608</v>
      </c>
      <c r="I117" s="31">
        <f t="shared" si="11"/>
        <v>28.682279170992082</v>
      </c>
      <c r="J117" s="31">
        <f t="shared" si="12"/>
        <v>0.65438646430987346</v>
      </c>
      <c r="K117" s="31">
        <f t="shared" si="13"/>
        <v>0.27204635679177525</v>
      </c>
      <c r="L117" s="32">
        <f t="shared" si="14"/>
        <v>-2.9168572141757214</v>
      </c>
      <c r="M117" s="33">
        <f t="shared" si="15"/>
        <v>-11.81766424220918</v>
      </c>
      <c r="O117" s="35"/>
    </row>
    <row r="118" spans="4:15" x14ac:dyDescent="0.2">
      <c r="D118" s="92">
        <f>D117+'Control Panel'!$B$29</f>
        <v>0.5800000000000004</v>
      </c>
      <c r="E118" s="31">
        <f t="shared" si="16"/>
        <v>13.938899739606438</v>
      </c>
      <c r="F118" s="31">
        <f t="shared" si="17"/>
        <v>12.370150286133493</v>
      </c>
      <c r="G118" s="31">
        <f t="shared" si="9"/>
        <v>22.742553243758131</v>
      </c>
      <c r="H118" s="31">
        <f t="shared" si="10"/>
        <v>17.399028126194562</v>
      </c>
      <c r="I118" s="31">
        <f t="shared" si="11"/>
        <v>28.634767465116301</v>
      </c>
      <c r="J118" s="31">
        <f t="shared" si="12"/>
        <v>0.65305923502469365</v>
      </c>
      <c r="K118" s="31">
        <f t="shared" si="13"/>
        <v>0.27114582297642342</v>
      </c>
      <c r="L118" s="32">
        <f t="shared" si="14"/>
        <v>-2.9101592705328692</v>
      </c>
      <c r="M118" s="33">
        <f t="shared" si="15"/>
        <v>-11.806396590435778</v>
      </c>
      <c r="O118" s="35"/>
    </row>
    <row r="119" spans="4:15" x14ac:dyDescent="0.2">
      <c r="D119" s="92">
        <f>D118+'Control Panel'!$B$29</f>
        <v>0.58500000000000041</v>
      </c>
      <c r="E119" s="31">
        <f t="shared" si="16"/>
        <v>14.052576128834348</v>
      </c>
      <c r="F119" s="31">
        <f t="shared" si="17"/>
        <v>12.456997846807086</v>
      </c>
      <c r="G119" s="31">
        <f t="shared" si="9"/>
        <v>22.728002447405466</v>
      </c>
      <c r="H119" s="31">
        <f t="shared" si="10"/>
        <v>17.339996143242384</v>
      </c>
      <c r="I119" s="31">
        <f t="shared" si="11"/>
        <v>28.587367166231481</v>
      </c>
      <c r="J119" s="31">
        <f t="shared" si="12"/>
        <v>0.65172845264655666</v>
      </c>
      <c r="K119" s="31">
        <f t="shared" si="13"/>
        <v>0.27024888847043871</v>
      </c>
      <c r="L119" s="32">
        <f t="shared" si="14"/>
        <v>-2.9034831132154322</v>
      </c>
      <c r="M119" s="33">
        <f t="shared" si="15"/>
        <v>-11.795169859367572</v>
      </c>
      <c r="O119" s="35"/>
    </row>
    <row r="120" spans="4:15" x14ac:dyDescent="0.2">
      <c r="D120" s="92">
        <f>D119+'Control Panel'!$B$29</f>
        <v>0.59000000000000041</v>
      </c>
      <c r="E120" s="31">
        <f t="shared" si="16"/>
        <v>14.16617984753246</v>
      </c>
      <c r="F120" s="31">
        <f t="shared" si="17"/>
        <v>12.543550387900055</v>
      </c>
      <c r="G120" s="31">
        <f t="shared" si="9"/>
        <v>22.71348503183939</v>
      </c>
      <c r="H120" s="31">
        <f t="shared" si="10"/>
        <v>17.281020293945545</v>
      </c>
      <c r="I120" s="31">
        <f t="shared" si="11"/>
        <v>28.54007821803139</v>
      </c>
      <c r="J120" s="31">
        <f t="shared" si="12"/>
        <v>0.65039410931023112</v>
      </c>
      <c r="K120" s="31">
        <f t="shared" si="13"/>
        <v>0.26935554173344201</v>
      </c>
      <c r="L120" s="32">
        <f t="shared" si="14"/>
        <v>-2.8968286796018949</v>
      </c>
      <c r="M120" s="33">
        <f t="shared" si="15"/>
        <v>-11.78398389459435</v>
      </c>
      <c r="O120" s="35"/>
    </row>
    <row r="121" spans="4:15" x14ac:dyDescent="0.2">
      <c r="D121" s="92">
        <f>D120+'Control Panel'!$B$29</f>
        <v>0.59500000000000042</v>
      </c>
      <c r="E121" s="31">
        <f t="shared" si="16"/>
        <v>14.279711062333162</v>
      </c>
      <c r="F121" s="31">
        <f t="shared" si="17"/>
        <v>12.629808189571101</v>
      </c>
      <c r="G121" s="31">
        <f t="shared" si="9"/>
        <v>22.699000888441379</v>
      </c>
      <c r="H121" s="31">
        <f t="shared" si="10"/>
        <v>17.222100374472575</v>
      </c>
      <c r="I121" s="31">
        <f t="shared" si="11"/>
        <v>28.49290056561232</v>
      </c>
      <c r="J121" s="31">
        <f t="shared" si="12"/>
        <v>0.64905619716384466</v>
      </c>
      <c r="K121" s="31">
        <f t="shared" si="13"/>
        <v>0.26846577128313731</v>
      </c>
      <c r="L121" s="32">
        <f t="shared" si="14"/>
        <v>-2.8901959074593471</v>
      </c>
      <c r="M121" s="33">
        <f t="shared" si="15"/>
        <v>-11.772838542312272</v>
      </c>
      <c r="O121" s="35"/>
    </row>
    <row r="122" spans="4:15" x14ac:dyDescent="0.2">
      <c r="D122" s="92">
        <f>D121+'Control Panel'!$B$29</f>
        <v>0.60000000000000042</v>
      </c>
      <c r="E122" s="31">
        <f t="shared" si="16"/>
        <v>14.393169939326524</v>
      </c>
      <c r="F122" s="31">
        <f t="shared" si="17"/>
        <v>12.715771530961684</v>
      </c>
      <c r="G122" s="31">
        <f t="shared" si="9"/>
        <v>22.684549908904081</v>
      </c>
      <c r="H122" s="31">
        <f t="shared" si="10"/>
        <v>17.163236181761015</v>
      </c>
      <c r="I122" s="31">
        <f t="shared" si="11"/>
        <v>28.445834155469417</v>
      </c>
      <c r="J122" s="31">
        <f t="shared" si="12"/>
        <v>0.64771470836934919</v>
      </c>
      <c r="K122" s="31">
        <f t="shared" si="13"/>
        <v>0.26757956569498281</v>
      </c>
      <c r="L122" s="32">
        <f t="shared" si="14"/>
        <v>-2.8835847349414618</v>
      </c>
      <c r="M122" s="33">
        <f t="shared" si="15"/>
        <v>-11.761733649319387</v>
      </c>
      <c r="O122" s="35"/>
    </row>
    <row r="123" spans="4:15" x14ac:dyDescent="0.2">
      <c r="D123" s="92">
        <f>D122+'Control Panel'!$B$29</f>
        <v>0.60500000000000043</v>
      </c>
      <c r="E123" s="31">
        <f t="shared" si="16"/>
        <v>14.506556644061858</v>
      </c>
      <c r="F123" s="31">
        <f t="shared" si="17"/>
        <v>12.801440690199874</v>
      </c>
      <c r="G123" s="31">
        <f t="shared" si="9"/>
        <v>22.670131985229375</v>
      </c>
      <c r="H123" s="31">
        <f t="shared" si="10"/>
        <v>17.104427513514416</v>
      </c>
      <c r="I123" s="31">
        <f t="shared" si="11"/>
        <v>28.398878935493016</v>
      </c>
      <c r="J123" s="31">
        <f t="shared" si="12"/>
        <v>0.64636963510299372</v>
      </c>
      <c r="K123" s="31">
        <f t="shared" si="13"/>
        <v>0.26669691360186459</v>
      </c>
      <c r="L123" s="32">
        <f t="shared" si="14"/>
        <v>-2.8769951005864791</v>
      </c>
      <c r="M123" s="33">
        <f t="shared" si="15"/>
        <v>-11.750669063011177</v>
      </c>
      <c r="O123" s="35"/>
    </row>
    <row r="124" spans="4:15" x14ac:dyDescent="0.2">
      <c r="D124" s="92">
        <f>D123+'Control Panel'!$B$29</f>
        <v>0.61000000000000043</v>
      </c>
      <c r="E124" s="31">
        <f t="shared" si="16"/>
        <v>14.619871341549247</v>
      </c>
      <c r="F124" s="31">
        <f t="shared" si="17"/>
        <v>12.886815944404159</v>
      </c>
      <c r="G124" s="31">
        <f t="shared" si="9"/>
        <v>22.655747009726444</v>
      </c>
      <c r="H124" s="31">
        <f t="shared" si="10"/>
        <v>17.045674168199362</v>
      </c>
      <c r="I124" s="31">
        <f t="shared" si="11"/>
        <v>28.352034854964955</v>
      </c>
      <c r="J124" s="31">
        <f t="shared" si="12"/>
        <v>0.64502096955580035</v>
      </c>
      <c r="K124" s="31">
        <f t="shared" si="13"/>
        <v>0.26581780369377178</v>
      </c>
      <c r="L124" s="32">
        <f t="shared" si="14"/>
        <v>-2.8704269433151972</v>
      </c>
      <c r="M124" s="33">
        <f t="shared" si="15"/>
        <v>-11.739644631376121</v>
      </c>
      <c r="O124" s="35"/>
    </row>
    <row r="125" spans="4:15" x14ac:dyDescent="0.2">
      <c r="D125" s="92">
        <f>D124+'Control Panel'!$B$29</f>
        <v>0.61500000000000044</v>
      </c>
      <c r="E125" s="31">
        <f t="shared" si="16"/>
        <v>14.73311419626109</v>
      </c>
      <c r="F125" s="31">
        <f t="shared" si="17"/>
        <v>12.971897569687263</v>
      </c>
      <c r="G125" s="31">
        <f t="shared" si="9"/>
        <v>22.641394875009869</v>
      </c>
      <c r="H125" s="31">
        <f t="shared" si="10"/>
        <v>16.986975945042481</v>
      </c>
      <c r="I125" s="31">
        <f t="shared" si="11"/>
        <v>28.305301864554899</v>
      </c>
      <c r="J125" s="31">
        <f t="shared" si="12"/>
        <v>0.64366870393404529</v>
      </c>
      <c r="K125" s="31">
        <f t="shared" si="13"/>
        <v>0.26494222471747475</v>
      </c>
      <c r="L125" s="32">
        <f t="shared" si="14"/>
        <v>-2.8638802024289829</v>
      </c>
      <c r="M125" s="33">
        <f t="shared" si="15"/>
        <v>-11.728660202991284</v>
      </c>
      <c r="O125" s="35"/>
    </row>
    <row r="126" spans="4:15" x14ac:dyDescent="0.2">
      <c r="D126" s="92">
        <f>D125+'Control Panel'!$B$29</f>
        <v>0.62000000000000044</v>
      </c>
      <c r="E126" s="31">
        <f t="shared" si="16"/>
        <v>14.846285372133609</v>
      </c>
      <c r="F126" s="31">
        <f t="shared" si="17"/>
        <v>13.056685841159938</v>
      </c>
      <c r="G126" s="31">
        <f t="shared" si="9"/>
        <v>22.627075473997724</v>
      </c>
      <c r="H126" s="31">
        <f t="shared" si="10"/>
        <v>16.928332644027524</v>
      </c>
      <c r="I126" s="31">
        <f t="shared" si="11"/>
        <v>28.258679916316638</v>
      </c>
      <c r="J126" s="31">
        <f t="shared" si="12"/>
        <v>0.64231283045974641</v>
      </c>
      <c r="K126" s="31">
        <f t="shared" si="13"/>
        <v>0.26407016547620438</v>
      </c>
      <c r="L126" s="32">
        <f t="shared" si="14"/>
        <v>-2.857354817607781</v>
      </c>
      <c r="M126" s="33">
        <f t="shared" si="15"/>
        <v>-11.717715627017931</v>
      </c>
      <c r="O126" s="35"/>
    </row>
    <row r="127" spans="4:15" x14ac:dyDescent="0.2">
      <c r="D127" s="92">
        <f>D126+'Control Panel'!$B$29</f>
        <v>0.62500000000000044</v>
      </c>
      <c r="E127" s="31">
        <f t="shared" si="16"/>
        <v>14.959385032568377</v>
      </c>
      <c r="F127" s="31">
        <f t="shared" si="17"/>
        <v>13.141181032934739</v>
      </c>
      <c r="G127" s="31">
        <f t="shared" si="9"/>
        <v>22.612788699909686</v>
      </c>
      <c r="H127" s="31">
        <f t="shared" si="10"/>
        <v>16.869744065892434</v>
      </c>
      <c r="I127" s="31">
        <f t="shared" si="11"/>
        <v>28.21216896368438</v>
      </c>
      <c r="J127" s="31">
        <f t="shared" si="12"/>
        <v>0.64095334137115345</v>
      </c>
      <c r="K127" s="31">
        <f t="shared" si="13"/>
        <v>0.26320161482933385</v>
      </c>
      <c r="L127" s="32">
        <f t="shared" si="14"/>
        <v>-2.8508507289081404</v>
      </c>
      <c r="M127" s="33">
        <f t="shared" si="15"/>
        <v>-11.706810753197164</v>
      </c>
      <c r="O127" s="35"/>
    </row>
    <row r="128" spans="4:15" x14ac:dyDescent="0.2">
      <c r="D128" s="92">
        <f>D127+'Control Panel'!$B$29</f>
        <v>0.63000000000000045</v>
      </c>
      <c r="E128" s="31">
        <f t="shared" si="16"/>
        <v>15.072413340433815</v>
      </c>
      <c r="F128" s="31">
        <f t="shared" si="17"/>
        <v>13.225383418129786</v>
      </c>
      <c r="G128" s="31">
        <f t="shared" si="9"/>
        <v>22.598534446265145</v>
      </c>
      <c r="H128" s="31">
        <f t="shared" si="10"/>
        <v>16.811210012126448</v>
      </c>
      <c r="I128" s="31">
        <f t="shared" si="11"/>
        <v>28.165768961469041</v>
      </c>
      <c r="J128" s="31">
        <f t="shared" si="12"/>
        <v>0.63959022892324568</v>
      </c>
      <c r="K128" s="31">
        <f t="shared" si="13"/>
        <v>0.26233656169206271</v>
      </c>
      <c r="L128" s="32">
        <f t="shared" si="14"/>
        <v>-2.8443678767612504</v>
      </c>
      <c r="M128" s="33">
        <f t="shared" si="15"/>
        <v>-11.695945431845574</v>
      </c>
      <c r="O128" s="35"/>
    </row>
    <row r="129" spans="4:15" x14ac:dyDescent="0.2">
      <c r="D129" s="92">
        <f>D128+'Control Panel'!$B$29</f>
        <v>0.63500000000000045</v>
      </c>
      <c r="E129" s="31">
        <f t="shared" si="16"/>
        <v>15.18537045806668</v>
      </c>
      <c r="F129" s="31">
        <f t="shared" si="17"/>
        <v>13.309293268872519</v>
      </c>
      <c r="G129" s="31">
        <f t="shared" si="9"/>
        <v>22.584312606881337</v>
      </c>
      <c r="H129" s="31">
        <f t="shared" si="10"/>
        <v>16.752730284967221</v>
      </c>
      <c r="I129" s="31">
        <f t="shared" si="11"/>
        <v>28.119479865854512</v>
      </c>
      <c r="J129" s="31">
        <f t="shared" si="12"/>
        <v>0.63822348538823237</v>
      </c>
      <c r="K129" s="31">
        <f t="shared" si="13"/>
        <v>0.26147499503510208</v>
      </c>
      <c r="L129" s="32">
        <f t="shared" si="14"/>
        <v>-2.8379062019709806</v>
      </c>
      <c r="M129" s="33">
        <f t="shared" si="15"/>
        <v>-11.685119513850934</v>
      </c>
      <c r="O129" s="35"/>
    </row>
    <row r="130" spans="4:15" x14ac:dyDescent="0.2">
      <c r="D130" s="92">
        <f>D129+'Control Panel'!$B$29</f>
        <v>0.64000000000000046</v>
      </c>
      <c r="E130" s="31">
        <f t="shared" si="16"/>
        <v>15.298256547273562</v>
      </c>
      <c r="F130" s="31">
        <f t="shared" si="17"/>
        <v>13.39291085630343</v>
      </c>
      <c r="G130" s="31">
        <f t="shared" si="9"/>
        <v>22.570123075871482</v>
      </c>
      <c r="H130" s="31">
        <f t="shared" si="10"/>
        <v>16.694304687397967</v>
      </c>
      <c r="I130" s="31">
        <f t="shared" si="11"/>
        <v>28.073301634393914</v>
      </c>
      <c r="J130" s="31">
        <f t="shared" si="12"/>
        <v>0.63685310305606024</v>
      </c>
      <c r="K130" s="31">
        <f t="shared" si="13"/>
        <v>0.26061690388436293</v>
      </c>
      <c r="L130" s="32">
        <f t="shared" si="14"/>
        <v>-2.8314656457119369</v>
      </c>
      <c r="M130" s="33">
        <f t="shared" si="15"/>
        <v>-11.674332850667893</v>
      </c>
      <c r="O130" s="35"/>
    </row>
    <row r="131" spans="4:15" x14ac:dyDescent="0.2">
      <c r="D131" s="92">
        <f>D130+'Control Panel'!$B$29</f>
        <v>0.64500000000000046</v>
      </c>
      <c r="E131" s="31">
        <f t="shared" si="16"/>
        <v>15.411071769332349</v>
      </c>
      <c r="F131" s="31">
        <f t="shared" si="17"/>
        <v>13.476236450579787</v>
      </c>
      <c r="G131" s="31">
        <f t="shared" si="9"/>
        <v>22.555965747642922</v>
      </c>
      <c r="H131" s="31">
        <f t="shared" si="10"/>
        <v>16.635933023144627</v>
      </c>
      <c r="I131" s="31">
        <f t="shared" si="11"/>
        <v>28.02723422600587</v>
      </c>
      <c r="J131" s="31">
        <f t="shared" si="12"/>
        <v>0.63547907423492467</v>
      </c>
      <c r="K131" s="31">
        <f t="shared" si="13"/>
        <v>0.25976227732064577</v>
      </c>
      <c r="L131" s="32">
        <f t="shared" si="14"/>
        <v>-2.8250461495275232</v>
      </c>
      <c r="M131" s="33">
        <f t="shared" si="15"/>
        <v>-11.663585294313709</v>
      </c>
      <c r="O131" s="35"/>
    </row>
    <row r="132" spans="4:15" x14ac:dyDescent="0.2">
      <c r="D132" s="92">
        <f>D131+'Control Panel'!$B$29</f>
        <v>0.65000000000000047</v>
      </c>
      <c r="E132" s="31">
        <f t="shared" si="16"/>
        <v>15.523816284993693</v>
      </c>
      <c r="F132" s="31">
        <f t="shared" si="17"/>
        <v>13.559270320879332</v>
      </c>
      <c r="G132" s="31">
        <f t="shared" ref="G132:G195" si="18">G131+L131*$B$5</f>
        <v>22.541840516895284</v>
      </c>
      <c r="H132" s="31">
        <f t="shared" ref="H132:H195" si="19">H131+M131*$B$5</f>
        <v>16.577615096673057</v>
      </c>
      <c r="I132" s="31">
        <f t="shared" ref="I132:I195" si="20">SQRT(G132^2+H132^2)</f>
        <v>27.981277600970692</v>
      </c>
      <c r="J132" s="31">
        <f t="shared" ref="J132:J195" si="21">ATAN2(G132,H132)</f>
        <v>0.63410139125178677</v>
      </c>
      <c r="K132" s="31">
        <f t="shared" ref="K132:K195" si="22">$B$4*I132^2</f>
        <v>0.25891110447933152</v>
      </c>
      <c r="L132" s="32">
        <f t="shared" ref="L132:L195" si="23">-K132*COS(J132)/$B$13</f>
        <v>-2.8186476553280078</v>
      </c>
      <c r="M132" s="33">
        <f t="shared" ref="M132:M195" si="24">(-$B$13*$B$3-K132*SIN(J132))/$B$13</f>
        <v>-11.652876697363993</v>
      </c>
      <c r="O132" s="35"/>
    </row>
    <row r="133" spans="4:15" x14ac:dyDescent="0.2">
      <c r="D133" s="92">
        <f>D132+'Control Panel'!$B$29</f>
        <v>0.65500000000000047</v>
      </c>
      <c r="E133" s="31">
        <f t="shared" ref="E133:E196" si="25">IF(F133&lt;&gt;F132,E132+G132*$B$5+0.5*L132*$B$5^2,E132)</f>
        <v>15.636490254482478</v>
      </c>
      <c r="F133" s="31">
        <f t="shared" ref="F133:F196" si="26">IF(F132+H132*$B$5+0.5*M132*$B$5^2&gt;0,F132+H132*$B$5+0.5*M132*$B$5^2,0)</f>
        <v>13.642012735403981</v>
      </c>
      <c r="G133" s="31">
        <f t="shared" si="18"/>
        <v>22.527747278618644</v>
      </c>
      <c r="H133" s="31">
        <f t="shared" si="19"/>
        <v>16.519350713186238</v>
      </c>
      <c r="I133" s="31">
        <f t="shared" si="20"/>
        <v>27.935431720926676</v>
      </c>
      <c r="J133" s="31">
        <f t="shared" si="21"/>
        <v>0.63272004645289537</v>
      </c>
      <c r="K133" s="31">
        <f t="shared" si="22"/>
        <v>0.25806337455007683</v>
      </c>
      <c r="L133" s="32">
        <f t="shared" si="23"/>
        <v>-2.8122701053886177</v>
      </c>
      <c r="M133" s="33">
        <f t="shared" si="24"/>
        <v>-11.642206912948485</v>
      </c>
      <c r="O133" s="35"/>
    </row>
    <row r="134" spans="4:15" x14ac:dyDescent="0.2">
      <c r="D134" s="92">
        <f>D133+'Control Panel'!$B$29</f>
        <v>0.66000000000000048</v>
      </c>
      <c r="E134" s="31">
        <f t="shared" si="25"/>
        <v>15.749093837499254</v>
      </c>
      <c r="F134" s="31">
        <f t="shared" si="26"/>
        <v>13.724463961383501</v>
      </c>
      <c r="G134" s="31">
        <f t="shared" si="18"/>
        <v>22.5136859280917</v>
      </c>
      <c r="H134" s="31">
        <f t="shared" si="19"/>
        <v>16.461139678621496</v>
      </c>
      <c r="I134" s="31">
        <f t="shared" si="20"/>
        <v>27.889696548866237</v>
      </c>
      <c r="J134" s="31">
        <f t="shared" si="21"/>
        <v>0.63133503220431397</v>
      </c>
      <c r="K134" s="31">
        <f t="shared" si="22"/>
        <v>0.2572190767765079</v>
      </c>
      <c r="L134" s="32">
        <f t="shared" si="23"/>
        <v>-2.8059134423476104</v>
      </c>
      <c r="M134" s="33">
        <f t="shared" si="24"/>
        <v>-11.631575794746849</v>
      </c>
      <c r="O134" s="35"/>
    </row>
    <row r="135" spans="4:15" x14ac:dyDescent="0.2">
      <c r="D135" s="92">
        <f>D134+'Control Panel'!$B$29</f>
        <v>0.66500000000000048</v>
      </c>
      <c r="E135" s="31">
        <f t="shared" si="25"/>
        <v>15.861627193221683</v>
      </c>
      <c r="F135" s="31">
        <f t="shared" si="26"/>
        <v>13.806624265079174</v>
      </c>
      <c r="G135" s="31">
        <f t="shared" si="18"/>
        <v>22.49965636087996</v>
      </c>
      <c r="H135" s="31">
        <f t="shared" si="19"/>
        <v>16.402981799647762</v>
      </c>
      <c r="I135" s="31">
        <f t="shared" si="20"/>
        <v>27.844072049132141</v>
      </c>
      <c r="J135" s="31">
        <f t="shared" si="21"/>
        <v>0.62994634089245305</v>
      </c>
      <c r="K135" s="31">
        <f t="shared" si="22"/>
        <v>0.25637820045591891</v>
      </c>
      <c r="L135" s="32">
        <f t="shared" si="23"/>
        <v>-2.799577609204384</v>
      </c>
      <c r="M135" s="33">
        <f t="shared" si="24"/>
        <v>-11.620983196984476</v>
      </c>
      <c r="O135" s="35"/>
    </row>
    <row r="136" spans="4:15" x14ac:dyDescent="0.2">
      <c r="D136" s="92">
        <f>D135+'Control Panel'!$B$29</f>
        <v>0.67000000000000048</v>
      </c>
      <c r="E136" s="31">
        <f t="shared" si="25"/>
        <v>15.974090480305966</v>
      </c>
      <c r="F136" s="31">
        <f t="shared" si="26"/>
        <v>13.888493911787451</v>
      </c>
      <c r="G136" s="31">
        <f t="shared" si="18"/>
        <v>22.48565847283394</v>
      </c>
      <c r="H136" s="31">
        <f t="shared" si="19"/>
        <v>16.344876883662838</v>
      </c>
      <c r="I136" s="31">
        <f t="shared" si="20"/>
        <v>27.79855818741369</v>
      </c>
      <c r="J136" s="31">
        <f t="shared" si="21"/>
        <v>0.6285539649246078</v>
      </c>
      <c r="K136" s="31">
        <f t="shared" si="22"/>
        <v>0.25554073493897167</v>
      </c>
      <c r="L136" s="32">
        <f t="shared" si="23"/>
        <v>-2.7932625493175856</v>
      </c>
      <c r="M136" s="33">
        <f t="shared" si="24"/>
        <v>-11.61042897442834</v>
      </c>
      <c r="O136" s="35"/>
    </row>
    <row r="137" spans="4:15" x14ac:dyDescent="0.2">
      <c r="D137" s="92">
        <f>D136+'Control Panel'!$B$29</f>
        <v>0.67500000000000049</v>
      </c>
      <c r="E137" s="31">
        <f t="shared" si="25"/>
        <v>16.086483856888268</v>
      </c>
      <c r="F137" s="31">
        <f t="shared" si="26"/>
        <v>13.970073165843585</v>
      </c>
      <c r="G137" s="31">
        <f t="shared" si="18"/>
        <v>22.47169216008735</v>
      </c>
      <c r="H137" s="31">
        <f t="shared" si="19"/>
        <v>16.286824738790695</v>
      </c>
      <c r="I137" s="31">
        <f t="shared" si="20"/>
        <v>27.753154930742845</v>
      </c>
      <c r="J137" s="31">
        <f t="shared" si="21"/>
        <v>0.62715789672950084</v>
      </c>
      <c r="K137" s="31">
        <f t="shared" si="22"/>
        <v>0.25470666962939587</v>
      </c>
      <c r="L137" s="32">
        <f t="shared" si="23"/>
        <v>-2.786968206403214</v>
      </c>
      <c r="M137" s="33">
        <f t="shared" si="24"/>
        <v>-11.599912982382836</v>
      </c>
      <c r="O137" s="35"/>
    </row>
    <row r="138" spans="4:15" x14ac:dyDescent="0.2">
      <c r="D138" s="92">
        <f>D137+'Control Panel'!$B$29</f>
        <v>0.68000000000000049</v>
      </c>
      <c r="E138" s="31">
        <f t="shared" si="25"/>
        <v>16.198807480586126</v>
      </c>
      <c r="F138" s="31">
        <f t="shared" si="26"/>
        <v>14.051362290625258</v>
      </c>
      <c r="G138" s="31">
        <f t="shared" si="18"/>
        <v>22.457757319055336</v>
      </c>
      <c r="H138" s="31">
        <f t="shared" si="19"/>
        <v>16.228825173878782</v>
      </c>
      <c r="I138" s="31">
        <f t="shared" si="20"/>
        <v>27.707862247490425</v>
      </c>
      <c r="J138" s="31">
        <f t="shared" si="21"/>
        <v>0.62575812875782988</v>
      </c>
      <c r="K138" s="31">
        <f t="shared" si="22"/>
        <v>0.25387599398369343</v>
      </c>
      <c r="L138" s="32">
        <f t="shared" si="23"/>
        <v>-2.7806945245327594</v>
      </c>
      <c r="M138" s="33">
        <f t="shared" si="24"/>
        <v>-11.589435076685671</v>
      </c>
      <c r="O138" s="35"/>
    </row>
    <row r="139" spans="4:15" x14ac:dyDescent="0.2">
      <c r="D139" s="92">
        <f>D138+'Control Panel'!$B$29</f>
        <v>0.6850000000000005</v>
      </c>
      <c r="E139" s="31">
        <f t="shared" si="25"/>
        <v>16.311061508499844</v>
      </c>
      <c r="F139" s="31">
        <f t="shared" si="26"/>
        <v>14.132361548556194</v>
      </c>
      <c r="G139" s="31">
        <f t="shared" si="18"/>
        <v>22.44385384643267</v>
      </c>
      <c r="H139" s="31">
        <f t="shared" si="19"/>
        <v>16.170877998495353</v>
      </c>
      <c r="I139" s="31">
        <f t="shared" si="20"/>
        <v>27.662680107362185</v>
      </c>
      <c r="J139" s="31">
        <f t="shared" si="21"/>
        <v>0.62435465348282126</v>
      </c>
      <c r="K139" s="31">
        <f t="shared" si="22"/>
        <v>0.25304869751084258</v>
      </c>
      <c r="L139" s="32">
        <f t="shared" si="23"/>
        <v>-2.7744414481313249</v>
      </c>
      <c r="M139" s="33">
        <f t="shared" si="24"/>
        <v>-11.578995113703767</v>
      </c>
      <c r="O139" s="35"/>
    </row>
    <row r="140" spans="4:15" x14ac:dyDescent="0.2">
      <c r="D140" s="92">
        <f>D139+'Control Panel'!$B$29</f>
        <v>0.6900000000000005</v>
      </c>
      <c r="E140" s="31">
        <f t="shared" si="25"/>
        <v>16.423246097213905</v>
      </c>
      <c r="F140" s="31">
        <f t="shared" si="26"/>
        <v>14.213071201109749</v>
      </c>
      <c r="G140" s="31">
        <f t="shared" si="18"/>
        <v>22.429981639192015</v>
      </c>
      <c r="H140" s="31">
        <f t="shared" si="19"/>
        <v>16.112983022926834</v>
      </c>
      <c r="I140" s="31">
        <f t="shared" si="20"/>
        <v>27.617608481394971</v>
      </c>
      <c r="J140" s="31">
        <f t="shared" si="21"/>
        <v>0.62294746340078844</v>
      </c>
      <c r="K140" s="31">
        <f t="shared" si="22"/>
        <v>0.25222476977200553</v>
      </c>
      <c r="L140" s="32">
        <f t="shared" si="23"/>
        <v>-2.7682089219757722</v>
      </c>
      <c r="M140" s="33">
        <f t="shared" si="24"/>
        <v>-11.568592950329181</v>
      </c>
      <c r="O140" s="35"/>
    </row>
    <row r="141" spans="4:15" x14ac:dyDescent="0.2">
      <c r="D141" s="92">
        <f>D140+'Control Panel'!$B$29</f>
        <v>0.69500000000000051</v>
      </c>
      <c r="E141" s="31">
        <f t="shared" si="25"/>
        <v>16.53536140279834</v>
      </c>
      <c r="F141" s="31">
        <f t="shared" si="26"/>
        <v>14.293491508812503</v>
      </c>
      <c r="G141" s="31">
        <f t="shared" si="18"/>
        <v>22.416140594582135</v>
      </c>
      <c r="H141" s="31">
        <f t="shared" si="19"/>
        <v>16.055140058175187</v>
      </c>
      <c r="I141" s="31">
        <f t="shared" si="20"/>
        <v>27.572647341952759</v>
      </c>
      <c r="J141" s="31">
        <f t="shared" si="21"/>
        <v>0.62153655103169581</v>
      </c>
      <c r="K141" s="31">
        <f t="shared" si="22"/>
        <v>0.2514042003802362</v>
      </c>
      <c r="L141" s="32">
        <f t="shared" si="23"/>
        <v>-2.7619968911928647</v>
      </c>
      <c r="M141" s="33">
        <f t="shared" si="24"/>
        <v>-11.558228443975038</v>
      </c>
      <c r="O141" s="35"/>
    </row>
    <row r="142" spans="4:15" x14ac:dyDescent="0.2">
      <c r="D142" s="92">
        <f>D141+'Control Panel'!$B$29</f>
        <v>0.70000000000000051</v>
      </c>
      <c r="E142" s="31">
        <f t="shared" si="25"/>
        <v>16.647407580810111</v>
      </c>
      <c r="F142" s="31">
        <f t="shared" si="26"/>
        <v>14.37362273124783</v>
      </c>
      <c r="G142" s="31">
        <f t="shared" si="18"/>
        <v>22.402330610126171</v>
      </c>
      <c r="H142" s="31">
        <f t="shared" si="19"/>
        <v>15.997348915955312</v>
      </c>
      <c r="I142" s="31">
        <f t="shared" si="20"/>
        <v>27.527796662722803</v>
      </c>
      <c r="J142" s="31">
        <f t="shared" si="21"/>
        <v>0.62012190891972785</v>
      </c>
      <c r="K142" s="31">
        <f t="shared" si="22"/>
        <v>0.250586979000192</v>
      </c>
      <c r="L142" s="32">
        <f t="shared" si="23"/>
        <v>-2.7558053012574333</v>
      </c>
      <c r="M142" s="33">
        <f t="shared" si="24"/>
        <v>-11.54790145257151</v>
      </c>
      <c r="O142" s="35"/>
    </row>
    <row r="143" spans="4:15" x14ac:dyDescent="0.2">
      <c r="D143" s="92">
        <f>D142+'Control Panel'!$B$29</f>
        <v>0.70500000000000052</v>
      </c>
      <c r="E143" s="31">
        <f t="shared" si="25"/>
        <v>16.759384786294476</v>
      </c>
      <c r="F143" s="31">
        <f t="shared" si="26"/>
        <v>14.453465127059451</v>
      </c>
      <c r="G143" s="31">
        <f t="shared" si="18"/>
        <v>22.388551583619883</v>
      </c>
      <c r="H143" s="31">
        <f t="shared" si="19"/>
        <v>15.939609408692455</v>
      </c>
      <c r="I143" s="31">
        <f t="shared" si="20"/>
        <v>27.483056418711609</v>
      </c>
      <c r="J143" s="31">
        <f t="shared" si="21"/>
        <v>0.61870352963386321</v>
      </c>
      <c r="K143" s="31">
        <f t="shared" si="22"/>
        <v>0.24977309534784475</v>
      </c>
      <c r="L143" s="32">
        <f t="shared" si="23"/>
        <v>-2.749634097990528</v>
      </c>
      <c r="M143" s="33">
        <f t="shared" si="24"/>
        <v>-11.53761183456179</v>
      </c>
      <c r="O143" s="35"/>
    </row>
    <row r="144" spans="4:15" x14ac:dyDescent="0.2">
      <c r="D144" s="92">
        <f>D143+'Control Panel'!$B$29</f>
        <v>0.71000000000000052</v>
      </c>
      <c r="E144" s="31">
        <f t="shared" si="25"/>
        <v>16.871293173786352</v>
      </c>
      <c r="F144" s="31">
        <f t="shared" si="26"/>
        <v>14.533018953954981</v>
      </c>
      <c r="G144" s="31">
        <f t="shared" si="18"/>
        <v>22.374803413129928</v>
      </c>
      <c r="H144" s="31">
        <f t="shared" si="19"/>
        <v>15.881921349519645</v>
      </c>
      <c r="I144" s="31">
        <f t="shared" si="20"/>
        <v>27.438426586241032</v>
      </c>
      <c r="J144" s="31">
        <f t="shared" si="21"/>
        <v>0.61728140576845525</v>
      </c>
      <c r="K144" s="31">
        <f t="shared" si="22"/>
        <v>0.24896253919019601</v>
      </c>
      <c r="L144" s="32">
        <f t="shared" si="23"/>
        <v>-2.7434832275576015</v>
      </c>
      <c r="M144" s="33">
        <f t="shared" si="24"/>
        <v>-11.527359448898105</v>
      </c>
      <c r="O144" s="35"/>
    </row>
    <row r="145" spans="4:15" x14ac:dyDescent="0.2">
      <c r="D145" s="92">
        <f>D144+'Control Panel'!$B$29</f>
        <v>0.71500000000000052</v>
      </c>
      <c r="E145" s="31">
        <f t="shared" si="25"/>
        <v>16.983132897311656</v>
      </c>
      <c r="F145" s="31">
        <f t="shared" si="26"/>
        <v>14.612284468709468</v>
      </c>
      <c r="G145" s="31">
        <f t="shared" si="18"/>
        <v>22.361085996992141</v>
      </c>
      <c r="H145" s="31">
        <f t="shared" si="19"/>
        <v>15.824284552275154</v>
      </c>
      <c r="I145" s="31">
        <f t="shared" si="20"/>
        <v>27.393907142944251</v>
      </c>
      <c r="J145" s="31">
        <f t="shared" si="21"/>
        <v>0.61585552994381665</v>
      </c>
      <c r="K145" s="31">
        <f t="shared" si="22"/>
        <v>0.24815530034499197</v>
      </c>
      <c r="L145" s="32">
        <f t="shared" si="23"/>
        <v>-2.7373526364666807</v>
      </c>
      <c r="M145" s="33">
        <f t="shared" si="24"/>
        <v>-11.517144155037732</v>
      </c>
      <c r="O145" s="35"/>
    </row>
    <row r="146" spans="4:15" x14ac:dyDescent="0.2">
      <c r="D146" s="92">
        <f>D145+'Control Panel'!$B$29</f>
        <v>0.72000000000000053</v>
      </c>
      <c r="E146" s="31">
        <f t="shared" si="25"/>
        <v>17.094904110388661</v>
      </c>
      <c r="F146" s="31">
        <f t="shared" si="26"/>
        <v>14.691261927168906</v>
      </c>
      <c r="G146" s="31">
        <f t="shared" si="18"/>
        <v>22.347399233809806</v>
      </c>
      <c r="H146" s="31">
        <f t="shared" si="19"/>
        <v>15.766698831499966</v>
      </c>
      <c r="I146" s="31">
        <f t="shared" si="20"/>
        <v>27.349498067761782</v>
      </c>
      <c r="J146" s="31">
        <f t="shared" si="21"/>
        <v>0.61442589480681009</v>
      </c>
      <c r="K146" s="31">
        <f t="shared" si="22"/>
        <v>0.24735136868044191</v>
      </c>
      <c r="L146" s="32">
        <f t="shared" si="23"/>
        <v>-2.7312422715665572</v>
      </c>
      <c r="M146" s="33">
        <f t="shared" si="24"/>
        <v>-11.506965812939047</v>
      </c>
      <c r="O146" s="35"/>
    </row>
    <row r="147" spans="4:15" x14ac:dyDescent="0.2">
      <c r="D147" s="92">
        <f>D146+'Control Panel'!$B$29</f>
        <v>0.72500000000000053</v>
      </c>
      <c r="E147" s="31">
        <f t="shared" si="25"/>
        <v>17.206606966029316</v>
      </c>
      <c r="F147" s="31">
        <f t="shared" si="26"/>
        <v>14.769951584253745</v>
      </c>
      <c r="G147" s="31">
        <f t="shared" si="18"/>
        <v>22.333743022451973</v>
      </c>
      <c r="H147" s="31">
        <f t="shared" si="19"/>
        <v>15.709164002435271</v>
      </c>
      <c r="I147" s="31">
        <f t="shared" si="20"/>
        <v>27.305199340937438</v>
      </c>
      <c r="J147" s="31">
        <f t="shared" si="21"/>
        <v>0.61299249303144465</v>
      </c>
      <c r="K147" s="31">
        <f t="shared" si="22"/>
        <v>0.24655073411493703</v>
      </c>
      <c r="L147" s="32">
        <f t="shared" si="23"/>
        <v>-2.7251520800449796</v>
      </c>
      <c r="M147" s="33">
        <f t="shared" si="24"/>
        <v>-11.496824283057602</v>
      </c>
      <c r="O147" s="35"/>
    </row>
    <row r="148" spans="4:15" x14ac:dyDescent="0.2">
      <c r="D148" s="92">
        <f>D147+'Control Panel'!$B$29</f>
        <v>0.73000000000000054</v>
      </c>
      <c r="E148" s="31">
        <f t="shared" si="25"/>
        <v>17.318241616740575</v>
      </c>
      <c r="F148" s="31">
        <f t="shared" si="26"/>
        <v>14.848353693962382</v>
      </c>
      <c r="G148" s="31">
        <f t="shared" si="18"/>
        <v>22.320117262051749</v>
      </c>
      <c r="H148" s="31">
        <f t="shared" si="19"/>
        <v>15.651679881019984</v>
      </c>
      <c r="I148" s="31">
        <f t="shared" si="20"/>
        <v>27.261010944014277</v>
      </c>
      <c r="J148" s="31">
        <f t="shared" si="21"/>
        <v>0.61155531731947654</v>
      </c>
      <c r="K148" s="31">
        <f t="shared" si="22"/>
        <v>0.24575338661677174</v>
      </c>
      <c r="L148" s="32">
        <f t="shared" si="23"/>
        <v>-2.7190820094268577</v>
      </c>
      <c r="M148" s="33">
        <f t="shared" si="24"/>
        <v>-11.486719426342191</v>
      </c>
      <c r="O148" s="35"/>
    </row>
    <row r="149" spans="4:15" x14ac:dyDescent="0.2">
      <c r="D149" s="92">
        <f>D148+'Control Panel'!$B$29</f>
        <v>0.73500000000000054</v>
      </c>
      <c r="E149" s="31">
        <f t="shared" si="25"/>
        <v>17.429808214525718</v>
      </c>
      <c r="F149" s="31">
        <f t="shared" si="26"/>
        <v>14.926468509374653</v>
      </c>
      <c r="G149" s="31">
        <f t="shared" si="18"/>
        <v>22.306521852004614</v>
      </c>
      <c r="H149" s="31">
        <f t="shared" si="19"/>
        <v>15.594246283888273</v>
      </c>
      <c r="I149" s="31">
        <f t="shared" si="20"/>
        <v>27.216932859830525</v>
      </c>
      <c r="J149" s="31">
        <f t="shared" si="21"/>
        <v>0.61011436040101596</v>
      </c>
      <c r="K149" s="31">
        <f t="shared" si="22"/>
        <v>0.24495931620386643</v>
      </c>
      <c r="L149" s="32">
        <f t="shared" si="23"/>
        <v>-2.7130320075724654</v>
      </c>
      <c r="M149" s="33">
        <f t="shared" si="24"/>
        <v>-11.476651104230973</v>
      </c>
      <c r="O149" s="35"/>
    </row>
    <row r="150" spans="4:15" x14ac:dyDescent="0.2">
      <c r="D150" s="92">
        <f>D149+'Control Panel'!$B$29</f>
        <v>0.74000000000000055</v>
      </c>
      <c r="E150" s="31">
        <f t="shared" si="25"/>
        <v>17.541306910885648</v>
      </c>
      <c r="F150" s="31">
        <f t="shared" si="26"/>
        <v>15.004296282655291</v>
      </c>
      <c r="G150" s="31">
        <f t="shared" si="18"/>
        <v>22.292956691966751</v>
      </c>
      <c r="H150" s="31">
        <f t="shared" si="19"/>
        <v>15.536863028367119</v>
      </c>
      <c r="I150" s="31">
        <f t="shared" si="20"/>
        <v>27.172965072515481</v>
      </c>
      <c r="J150" s="31">
        <f t="shared" si="21"/>
        <v>0.60866961503514017</v>
      </c>
      <c r="K150" s="31">
        <f t="shared" si="22"/>
        <v>0.24416851294349223</v>
      </c>
      <c r="L150" s="32">
        <f t="shared" si="23"/>
        <v>-2.7070020226756624</v>
      </c>
      <c r="M150" s="33">
        <f t="shared" si="24"/>
        <v>-11.466619178647585</v>
      </c>
      <c r="O150" s="35"/>
    </row>
    <row r="151" spans="4:15" x14ac:dyDescent="0.2">
      <c r="D151" s="92">
        <f>D150+'Control Panel'!$B$29</f>
        <v>0.74500000000000055</v>
      </c>
      <c r="E151" s="31">
        <f t="shared" si="25"/>
        <v>17.652737856820199</v>
      </c>
      <c r="F151" s="31">
        <f t="shared" si="26"/>
        <v>15.081837265057395</v>
      </c>
      <c r="G151" s="31">
        <f t="shared" si="18"/>
        <v>22.279421681853371</v>
      </c>
      <c r="H151" s="31">
        <f t="shared" si="19"/>
        <v>15.479529932473881</v>
      </c>
      <c r="I151" s="31">
        <f t="shared" si="20"/>
        <v>27.129107567485388</v>
      </c>
      <c r="J151" s="31">
        <f t="shared" si="21"/>
        <v>0.60722107401050995</v>
      </c>
      <c r="K151" s="31">
        <f t="shared" si="22"/>
        <v>0.24338096695199685</v>
      </c>
      <c r="L151" s="32">
        <f t="shared" si="23"/>
        <v>-2.7009920032621109</v>
      </c>
      <c r="M151" s="33">
        <f t="shared" si="24"/>
        <v>-11.456623511997298</v>
      </c>
      <c r="O151" s="35"/>
    </row>
    <row r="152" spans="4:15" x14ac:dyDescent="0.2">
      <c r="D152" s="92">
        <f>D151+'Control Panel'!$B$29</f>
        <v>0.75000000000000056</v>
      </c>
      <c r="E152" s="31">
        <f t="shared" si="25"/>
        <v>17.764101202829426</v>
      </c>
      <c r="F152" s="31">
        <f t="shared" si="26"/>
        <v>15.159091706925864</v>
      </c>
      <c r="G152" s="31">
        <f t="shared" si="18"/>
        <v>22.265916721837062</v>
      </c>
      <c r="H152" s="31">
        <f t="shared" si="19"/>
        <v>15.422246814913894</v>
      </c>
      <c r="I152" s="31">
        <f t="shared" si="20"/>
        <v>27.08536033143929</v>
      </c>
      <c r="J152" s="31">
        <f t="shared" si="21"/>
        <v>0.60576873014599353</v>
      </c>
      <c r="K152" s="31">
        <f t="shared" si="22"/>
        <v>0.24259666839453298</v>
      </c>
      <c r="L152" s="32">
        <f t="shared" si="23"/>
        <v>-2.6950018981875083</v>
      </c>
      <c r="M152" s="33">
        <f t="shared" si="24"/>
        <v>-11.446663967163174</v>
      </c>
      <c r="O152" s="35"/>
    </row>
    <row r="153" spans="4:15" x14ac:dyDescent="0.2">
      <c r="D153" s="92">
        <f>D152+'Control Panel'!$B$29</f>
        <v>0.75500000000000056</v>
      </c>
      <c r="E153" s="31">
        <f t="shared" si="25"/>
        <v>17.875397098914881</v>
      </c>
      <c r="F153" s="31">
        <f t="shared" si="26"/>
        <v>15.236059857700845</v>
      </c>
      <c r="G153" s="31">
        <f t="shared" si="18"/>
        <v>22.252441712346123</v>
      </c>
      <c r="H153" s="31">
        <f t="shared" si="19"/>
        <v>15.365013495078077</v>
      </c>
      <c r="I153" s="31">
        <f t="shared" si="20"/>
        <v>27.04172335235484</v>
      </c>
      <c r="J153" s="31">
        <f t="shared" si="21"/>
        <v>0.60431257629129531</v>
      </c>
      <c r="K153" s="31">
        <f t="shared" si="22"/>
        <v>0.24181560748478739</v>
      </c>
      <c r="L153" s="32">
        <f t="shared" si="23"/>
        <v>-2.6890316566358199</v>
      </c>
      <c r="M153" s="33">
        <f t="shared" si="24"/>
        <v>-11.436740407502247</v>
      </c>
      <c r="O153" s="35"/>
    </row>
    <row r="154" spans="4:15" x14ac:dyDescent="0.2">
      <c r="D154" s="92">
        <f>D153+'Control Panel'!$B$29</f>
        <v>0.76000000000000056</v>
      </c>
      <c r="E154" s="31">
        <f t="shared" si="25"/>
        <v>17.986625694580901</v>
      </c>
      <c r="F154" s="31">
        <f t="shared" si="26"/>
        <v>15.312741965921141</v>
      </c>
      <c r="G154" s="31">
        <f t="shared" si="18"/>
        <v>22.238996554062943</v>
      </c>
      <c r="H154" s="31">
        <f t="shared" si="19"/>
        <v>15.307829793040566</v>
      </c>
      <c r="I154" s="31">
        <f t="shared" si="20"/>
        <v>26.998196619484123</v>
      </c>
      <c r="J154" s="31">
        <f t="shared" si="21"/>
        <v>0.60285260532758944</v>
      </c>
      <c r="K154" s="31">
        <f t="shared" si="22"/>
        <v>0.24103777448471253</v>
      </c>
      <c r="L154" s="32">
        <f t="shared" si="23"/>
        <v>-2.6830812281175236</v>
      </c>
      <c r="M154" s="33">
        <f t="shared" si="24"/>
        <v>-11.426852696841738</v>
      </c>
      <c r="O154" s="35"/>
    </row>
    <row r="155" spans="4:15" x14ac:dyDescent="0.2">
      <c r="D155" s="92">
        <f>D154+'Control Panel'!$B$29</f>
        <v>0.76500000000000057</v>
      </c>
      <c r="E155" s="31">
        <f t="shared" si="25"/>
        <v>18.097787138835866</v>
      </c>
      <c r="F155" s="31">
        <f t="shared" si="26"/>
        <v>15.389138279227634</v>
      </c>
      <c r="G155" s="31">
        <f t="shared" si="18"/>
        <v>22.225581147922355</v>
      </c>
      <c r="H155" s="31">
        <f t="shared" si="19"/>
        <v>15.250695529556358</v>
      </c>
      <c r="I155" s="31">
        <f t="shared" si="20"/>
        <v>26.954780123349401</v>
      </c>
      <c r="J155" s="31">
        <f t="shared" si="21"/>
        <v>0.60138881016815982</v>
      </c>
      <c r="K155" s="31">
        <f t="shared" si="22"/>
        <v>0.24026315970425907</v>
      </c>
      <c r="L155" s="32">
        <f t="shared" si="23"/>
        <v>-2.6771505624678524</v>
      </c>
      <c r="M155" s="33">
        <f t="shared" si="24"/>
        <v>-11.417000699475272</v>
      </c>
      <c r="O155" s="35"/>
    </row>
    <row r="156" spans="4:15" x14ac:dyDescent="0.2">
      <c r="D156" s="92">
        <f>D155+'Control Panel'!$B$29</f>
        <v>0.77000000000000057</v>
      </c>
      <c r="E156" s="31">
        <f t="shared" si="25"/>
        <v>18.208881580193445</v>
      </c>
      <c r="F156" s="31">
        <f t="shared" si="26"/>
        <v>15.465249044366672</v>
      </c>
      <c r="G156" s="31">
        <f t="shared" si="18"/>
        <v>22.212195395110015</v>
      </c>
      <c r="H156" s="31">
        <f t="shared" si="19"/>
        <v>15.193610526058983</v>
      </c>
      <c r="I156" s="31">
        <f t="shared" si="20"/>
        <v>26.911473855738873</v>
      </c>
      <c r="J156" s="31">
        <f t="shared" si="21"/>
        <v>0.59992118375904457</v>
      </c>
      <c r="K156" s="31">
        <f t="shared" si="22"/>
        <v>0.23949175350111074</v>
      </c>
      <c r="L156" s="32">
        <f t="shared" si="23"/>
        <v>-2.6712396098450584</v>
      </c>
      <c r="M156" s="33">
        <f t="shared" si="24"/>
        <v>-11.407184280159109</v>
      </c>
      <c r="O156" s="35"/>
    </row>
    <row r="157" spans="4:15" x14ac:dyDescent="0.2">
      <c r="D157" s="92">
        <f>D156+'Control Panel'!$B$29</f>
        <v>0.77500000000000058</v>
      </c>
      <c r="E157" s="31">
        <f t="shared" si="25"/>
        <v>18.319909166673874</v>
      </c>
      <c r="F157" s="31">
        <f t="shared" si="26"/>
        <v>15.541074507193464</v>
      </c>
      <c r="G157" s="31">
        <f t="shared" si="18"/>
        <v>22.198839197060789</v>
      </c>
      <c r="H157" s="31">
        <f t="shared" si="19"/>
        <v>15.136574604658188</v>
      </c>
      <c r="I157" s="31">
        <f t="shared" si="20"/>
        <v>26.868277809702388</v>
      </c>
      <c r="J157" s="31">
        <f t="shared" si="21"/>
        <v>0.5984497190796878</v>
      </c>
      <c r="K157" s="31">
        <f t="shared" si="22"/>
        <v>0.23872354628042017</v>
      </c>
      <c r="L157" s="32">
        <f t="shared" si="23"/>
        <v>-2.665348320728663</v>
      </c>
      <c r="M157" s="33">
        <f t="shared" si="24"/>
        <v>-11.397403304108423</v>
      </c>
      <c r="O157" s="35"/>
    </row>
    <row r="158" spans="4:15" x14ac:dyDescent="0.2">
      <c r="D158" s="92">
        <f>D157+'Control Panel'!$B$29</f>
        <v>0.78000000000000058</v>
      </c>
      <c r="E158" s="31">
        <f t="shared" si="25"/>
        <v>18.430870045805168</v>
      </c>
      <c r="F158" s="31">
        <f t="shared" si="26"/>
        <v>15.616614912675454</v>
      </c>
      <c r="G158" s="31">
        <f t="shared" si="18"/>
        <v>22.185512455457147</v>
      </c>
      <c r="H158" s="31">
        <f t="shared" si="19"/>
        <v>15.079587588137645</v>
      </c>
      <c r="I158" s="31">
        <f t="shared" si="20"/>
        <v>26.825191979547121</v>
      </c>
      <c r="J158" s="31">
        <f t="shared" si="21"/>
        <v>0.59697440914359434</v>
      </c>
      <c r="K158" s="31">
        <f t="shared" si="22"/>
        <v>0.23795852849454668</v>
      </c>
      <c r="L158" s="32">
        <f t="shared" si="23"/>
        <v>-2.6594766459177288</v>
      </c>
      <c r="M158" s="33">
        <f t="shared" si="24"/>
        <v>-11.387657636993563</v>
      </c>
      <c r="O158" s="35"/>
    </row>
    <row r="159" spans="4:15" x14ac:dyDescent="0.2">
      <c r="D159" s="92">
        <f>D158+'Control Panel'!$B$29</f>
        <v>0.78500000000000059</v>
      </c>
      <c r="E159" s="31">
        <f t="shared" si="25"/>
        <v>18.541764364624381</v>
      </c>
      <c r="F159" s="31">
        <f t="shared" si="26"/>
        <v>15.691870504895679</v>
      </c>
      <c r="G159" s="31">
        <f t="shared" si="18"/>
        <v>22.172215072227559</v>
      </c>
      <c r="H159" s="31">
        <f t="shared" si="19"/>
        <v>15.022649299952677</v>
      </c>
      <c r="I159" s="31">
        <f t="shared" si="20"/>
        <v>26.782216360833239</v>
      </c>
      <c r="J159" s="31">
        <f t="shared" si="21"/>
        <v>0.5954952469989927</v>
      </c>
      <c r="K159" s="31">
        <f t="shared" si="22"/>
        <v>0.23719669064279569</v>
      </c>
      <c r="L159" s="32">
        <f t="shared" si="23"/>
        <v>-2.6536245365291338</v>
      </c>
      <c r="M159" s="33">
        <f t="shared" si="24"/>
        <v>-11.377947144936368</v>
      </c>
      <c r="O159" s="35"/>
    </row>
    <row r="160" spans="4:15" x14ac:dyDescent="0.2">
      <c r="D160" s="92">
        <f>D159+'Control Panel'!$B$29</f>
        <v>0.79000000000000059</v>
      </c>
      <c r="E160" s="31">
        <f t="shared" si="25"/>
        <v>18.652592269678813</v>
      </c>
      <c r="F160" s="31">
        <f t="shared" si="26"/>
        <v>15.76684152705613</v>
      </c>
      <c r="G160" s="31">
        <f t="shared" si="18"/>
        <v>22.158946949544912</v>
      </c>
      <c r="H160" s="31">
        <f t="shared" si="19"/>
        <v>14.965759564227996</v>
      </c>
      <c r="I160" s="31">
        <f t="shared" si="20"/>
        <v>26.739350950369523</v>
      </c>
      <c r="J160" s="31">
        <f t="shared" si="21"/>
        <v>0.5940122257295013</v>
      </c>
      <c r="K160" s="31">
        <f t="shared" si="22"/>
        <v>0.23643802327115945</v>
      </c>
      <c r="L160" s="32">
        <f t="shared" si="23"/>
        <v>-2.6477919439958448</v>
      </c>
      <c r="M160" s="33">
        <f t="shared" si="24"/>
        <v>-11.36827169450647</v>
      </c>
      <c r="O160" s="35"/>
    </row>
    <row r="161" spans="4:15" x14ac:dyDescent="0.2">
      <c r="D161" s="92">
        <f>D160+'Control Panel'!$B$29</f>
        <v>0.7950000000000006</v>
      </c>
      <c r="E161" s="31">
        <f t="shared" si="25"/>
        <v>18.763353907027238</v>
      </c>
      <c r="F161" s="31">
        <f t="shared" si="26"/>
        <v>15.84152822148109</v>
      </c>
      <c r="G161" s="31">
        <f t="shared" si="18"/>
        <v>22.145707989824935</v>
      </c>
      <c r="H161" s="31">
        <f t="shared" si="19"/>
        <v>14.908918205755464</v>
      </c>
      <c r="I161" s="31">
        <f t="shared" si="20"/>
        <v>26.696595746208967</v>
      </c>
      <c r="J161" s="31">
        <f t="shared" si="21"/>
        <v>0.5925253384548016</v>
      </c>
      <c r="K161" s="31">
        <f t="shared" si="22"/>
        <v>0.23568251697205972</v>
      </c>
      <c r="L161" s="32">
        <f t="shared" si="23"/>
        <v>-2.641978820065205</v>
      </c>
      <c r="M161" s="33">
        <f t="shared" si="24"/>
        <v>-11.358631152717637</v>
      </c>
      <c r="O161" s="35"/>
    </row>
    <row r="162" spans="4:15" x14ac:dyDescent="0.2">
      <c r="D162" s="92">
        <f>D161+'Control Panel'!$B$29</f>
        <v>0.8000000000000006</v>
      </c>
      <c r="E162" s="31">
        <f t="shared" si="25"/>
        <v>18.874049422241111</v>
      </c>
      <c r="F162" s="31">
        <f t="shared" si="26"/>
        <v>15.915930829620459</v>
      </c>
      <c r="G162" s="31">
        <f t="shared" si="18"/>
        <v>22.132498095724607</v>
      </c>
      <c r="H162" s="31">
        <f t="shared" si="19"/>
        <v>14.852125049991876</v>
      </c>
      <c r="I162" s="31">
        <f t="shared" si="20"/>
        <v>26.653950747644327</v>
      </c>
      <c r="J162" s="31">
        <f t="shared" si="21"/>
        <v>0.59103457833131634</v>
      </c>
      <c r="K162" s="31">
        <f t="shared" si="22"/>
        <v>0.23493016238409131</v>
      </c>
      <c r="L162" s="32">
        <f t="shared" si="23"/>
        <v>-2.636185116797221</v>
      </c>
      <c r="M162" s="33">
        <f t="shared" si="24"/>
        <v>-11.349025387024119</v>
      </c>
      <c r="O162" s="35"/>
    </row>
    <row r="163" spans="4:15" x14ac:dyDescent="0.2">
      <c r="D163" s="92">
        <f>D162+'Control Panel'!$B$29</f>
        <v>0.8050000000000006</v>
      </c>
      <c r="E163" s="31">
        <f t="shared" si="25"/>
        <v>18.984678960405777</v>
      </c>
      <c r="F163" s="31">
        <f t="shared" si="26"/>
        <v>15.990049592053079</v>
      </c>
      <c r="G163" s="31">
        <f t="shared" si="18"/>
        <v>22.119317170140622</v>
      </c>
      <c r="H163" s="31">
        <f t="shared" si="19"/>
        <v>14.795379923056755</v>
      </c>
      <c r="I163" s="31">
        <f t="shared" si="20"/>
        <v>26.611415955203675</v>
      </c>
      <c r="J163" s="31">
        <f t="shared" si="21"/>
        <v>0.58953993855289311</v>
      </c>
      <c r="K163" s="31">
        <f t="shared" si="22"/>
        <v>0.23418095019176818</v>
      </c>
      <c r="L163" s="32">
        <f t="shared" si="23"/>
        <v>-2.6304107865628588</v>
      </c>
      <c r="M163" s="33">
        <f t="shared" si="24"/>
        <v>-11.339454265317027</v>
      </c>
      <c r="O163" s="35"/>
    </row>
    <row r="164" spans="4:15" x14ac:dyDescent="0.2">
      <c r="D164" s="92">
        <f>D163+'Control Panel'!$B$29</f>
        <v>0.81000000000000061</v>
      </c>
      <c r="E164" s="31">
        <f t="shared" si="25"/>
        <v>19.095242666121649</v>
      </c>
      <c r="F164" s="31">
        <f t="shared" si="26"/>
        <v>16.063884748490047</v>
      </c>
      <c r="G164" s="31">
        <f t="shared" si="18"/>
        <v>22.106165116207809</v>
      </c>
      <c r="H164" s="31">
        <f t="shared" si="19"/>
        <v>14.738682651730169</v>
      </c>
      <c r="I164" s="31">
        <f t="shared" si="20"/>
        <v>26.568991370645872</v>
      </c>
      <c r="J164" s="31">
        <f t="shared" si="21"/>
        <v>0.5880414123514941</v>
      </c>
      <c r="K164" s="31">
        <f t="shared" si="22"/>
        <v>0.23343487112527017</v>
      </c>
      <c r="L164" s="32">
        <f t="shared" si="23"/>
        <v>-2.6246557820423435</v>
      </c>
      <c r="M164" s="33">
        <f t="shared" si="24"/>
        <v>-11.32991765592072</v>
      </c>
      <c r="O164" s="35"/>
    </row>
    <row r="165" spans="4:15" x14ac:dyDescent="0.2">
      <c r="D165" s="92">
        <f>D164+'Control Panel'!$B$29</f>
        <v>0.81500000000000061</v>
      </c>
      <c r="E165" s="31">
        <f t="shared" si="25"/>
        <v>19.205740683505415</v>
      </c>
      <c r="F165" s="31">
        <f t="shared" si="26"/>
        <v>16.137436537777997</v>
      </c>
      <c r="G165" s="31">
        <f t="shared" si="18"/>
        <v>22.093041837297598</v>
      </c>
      <c r="H165" s="31">
        <f t="shared" si="19"/>
        <v>14.682033063450566</v>
      </c>
      <c r="I165" s="31">
        <f t="shared" si="20"/>
        <v>26.526676996956059</v>
      </c>
      <c r="J165" s="31">
        <f t="shared" si="21"/>
        <v>0.58653899299789092</v>
      </c>
      <c r="K165" s="31">
        <f t="shared" si="22"/>
        <v>0.23269191596019176</v>
      </c>
      <c r="L165" s="32">
        <f t="shared" si="23"/>
        <v>-2.6189200562234674</v>
      </c>
      <c r="M165" s="33">
        <f t="shared" si="24"/>
        <v>-11.320415427589218</v>
      </c>
      <c r="O165" s="35"/>
    </row>
    <row r="166" spans="4:15" x14ac:dyDescent="0.2">
      <c r="D166" s="92">
        <f>D165+'Control Panel'!$B$29</f>
        <v>0.82000000000000062</v>
      </c>
      <c r="E166" s="31">
        <f t="shared" si="25"/>
        <v>19.316173156191198</v>
      </c>
      <c r="F166" s="31">
        <f t="shared" si="26"/>
        <v>16.210705197902406</v>
      </c>
      <c r="G166" s="31">
        <f t="shared" si="18"/>
        <v>22.07994723701648</v>
      </c>
      <c r="H166" s="31">
        <f t="shared" si="19"/>
        <v>14.625430986312621</v>
      </c>
      <c r="I166" s="31">
        <f t="shared" si="20"/>
        <v>26.484472838341052</v>
      </c>
      <c r="J166" s="31">
        <f t="shared" si="21"/>
        <v>0.58503267380236446</v>
      </c>
      <c r="K166" s="31">
        <f t="shared" si="22"/>
        <v>0.23195207551729174</v>
      </c>
      <c r="L166" s="32">
        <f t="shared" si="23"/>
        <v>-2.613203562399891</v>
      </c>
      <c r="M166" s="33">
        <f t="shared" si="24"/>
        <v>-11.31094744950261</v>
      </c>
      <c r="O166" s="35"/>
    </row>
    <row r="167" spans="4:15" x14ac:dyDescent="0.2">
      <c r="D167" s="92">
        <f>D166+'Control Panel'!$B$29</f>
        <v>0.82500000000000062</v>
      </c>
      <c r="E167" s="31">
        <f t="shared" si="25"/>
        <v>19.426540227331753</v>
      </c>
      <c r="F167" s="31">
        <f t="shared" si="26"/>
        <v>16.28369096599085</v>
      </c>
      <c r="G167" s="31">
        <f t="shared" si="18"/>
        <v>22.066881219204479</v>
      </c>
      <c r="H167" s="31">
        <f t="shared" si="19"/>
        <v>14.568876249065108</v>
      </c>
      <c r="I167" s="31">
        <f t="shared" si="20"/>
        <v>26.442378900224785</v>
      </c>
      <c r="J167" s="31">
        <f t="shared" si="21"/>
        <v>0.58352244811541176</v>
      </c>
      <c r="K167" s="31">
        <f t="shared" si="22"/>
        <v>0.23121534066224575</v>
      </c>
      <c r="L167" s="32">
        <f t="shared" si="23"/>
        <v>-2.6075062541694756</v>
      </c>
      <c r="M167" s="33">
        <f t="shared" si="24"/>
        <v>-11.301513591263529</v>
      </c>
      <c r="O167" s="35"/>
    </row>
    <row r="168" spans="4:15" x14ac:dyDescent="0.2">
      <c r="D168" s="92">
        <f>D167+'Control Panel'!$B$29</f>
        <v>0.83000000000000063</v>
      </c>
      <c r="E168" s="31">
        <f t="shared" si="25"/>
        <v>19.536842039599598</v>
      </c>
      <c r="F168" s="31">
        <f t="shared" si="26"/>
        <v>16.356394078316285</v>
      </c>
      <c r="G168" s="31">
        <f t="shared" si="18"/>
        <v>22.053843687933632</v>
      </c>
      <c r="H168" s="31">
        <f t="shared" si="19"/>
        <v>14.512368681108789</v>
      </c>
      <c r="I168" s="31">
        <f t="shared" si="20"/>
        <v>26.400395189243614</v>
      </c>
      <c r="J168" s="31">
        <f t="shared" si="21"/>
        <v>0.58200830932845693</v>
      </c>
      <c r="K168" s="31">
        <f t="shared" si="22"/>
        <v>0.23048170230539805</v>
      </c>
      <c r="L168" s="32">
        <f t="shared" si="23"/>
        <v>-2.6018280854325821</v>
      </c>
      <c r="M168" s="33">
        <f t="shared" si="24"/>
        <v>-11.292113722893577</v>
      </c>
      <c r="O168" s="35"/>
    </row>
    <row r="169" spans="4:15" x14ac:dyDescent="0.2">
      <c r="D169" s="92">
        <f>D168+'Control Panel'!$B$29</f>
        <v>0.83500000000000063</v>
      </c>
      <c r="E169" s="31">
        <f t="shared" si="25"/>
        <v>19.647078735188199</v>
      </c>
      <c r="F169" s="31">
        <f t="shared" si="26"/>
        <v>16.428814770300292</v>
      </c>
      <c r="G169" s="31">
        <f t="shared" si="18"/>
        <v>22.040834547506471</v>
      </c>
      <c r="H169" s="31">
        <f t="shared" si="19"/>
        <v>14.455908112494322</v>
      </c>
      <c r="I169" s="31">
        <f t="shared" si="20"/>
        <v>26.358521713241693</v>
      </c>
      <c r="J169" s="31">
        <f t="shared" si="21"/>
        <v>0.58049025087456885</v>
      </c>
      <c r="K169" s="31">
        <f t="shared" si="22"/>
        <v>0.22975115140151725</v>
      </c>
      <c r="L169" s="32">
        <f t="shared" si="23"/>
        <v>-2.5961690103904154</v>
      </c>
      <c r="M169" s="33">
        <f t="shared" si="24"/>
        <v>-11.282747714829837</v>
      </c>
      <c r="O169" s="35"/>
    </row>
    <row r="170" spans="4:15" x14ac:dyDescent="0.2">
      <c r="D170" s="92">
        <f>D169+'Control Panel'!$B$29</f>
        <v>0.84000000000000064</v>
      </c>
      <c r="E170" s="31">
        <f t="shared" si="25"/>
        <v>19.7572504558131</v>
      </c>
      <c r="F170" s="31">
        <f t="shared" si="26"/>
        <v>16.500953276516331</v>
      </c>
      <c r="G170" s="31">
        <f t="shared" si="18"/>
        <v>22.027853702454518</v>
      </c>
      <c r="H170" s="31">
        <f t="shared" si="19"/>
        <v>14.399494373920174</v>
      </c>
      <c r="I170" s="31">
        <f t="shared" si="20"/>
        <v>26.316758481266227</v>
      </c>
      <c r="J170" s="31">
        <f t="shared" si="21"/>
        <v>0.57896826622918285</v>
      </c>
      <c r="K170" s="31">
        <f t="shared" si="22"/>
        <v>0.22902367894955172</v>
      </c>
      <c r="L170" s="32">
        <f t="shared" si="23"/>
        <v>-2.5905289835433427</v>
      </c>
      <c r="M170" s="33">
        <f t="shared" si="24"/>
        <v>-11.273415437921352</v>
      </c>
      <c r="O170" s="35"/>
    </row>
    <row r="171" spans="4:15" x14ac:dyDescent="0.2">
      <c r="D171" s="92">
        <f>D170+'Control Panel'!$B$29</f>
        <v>0.84500000000000064</v>
      </c>
      <c r="E171" s="31">
        <f t="shared" si="25"/>
        <v>19.867357342713081</v>
      </c>
      <c r="F171" s="31">
        <f t="shared" si="26"/>
        <v>16.572809830692957</v>
      </c>
      <c r="G171" s="31">
        <f t="shared" si="18"/>
        <v>22.0149010575368</v>
      </c>
      <c r="H171" s="31">
        <f t="shared" si="19"/>
        <v>14.343127296730566</v>
      </c>
      <c r="I171" s="31">
        <f t="shared" si="20"/>
        <v>26.275105503562727</v>
      </c>
      <c r="J171" s="31">
        <f t="shared" si="21"/>
        <v>0.57744234891083013</v>
      </c>
      <c r="K171" s="31">
        <f t="shared" si="22"/>
        <v>0.22829927599238692</v>
      </c>
      <c r="L171" s="32">
        <f t="shared" si="23"/>
        <v>-2.5849079596892297</v>
      </c>
      <c r="M171" s="33">
        <f t="shared" si="24"/>
        <v>-11.264116763425646</v>
      </c>
      <c r="O171" s="35"/>
    </row>
    <row r="172" spans="4:15" x14ac:dyDescent="0.2">
      <c r="D172" s="92">
        <f>D171+'Control Panel'!$B$29</f>
        <v>0.85000000000000064</v>
      </c>
      <c r="E172" s="31">
        <f t="shared" si="25"/>
        <v>19.977399536651269</v>
      </c>
      <c r="F172" s="31">
        <f t="shared" si="26"/>
        <v>16.644384665717066</v>
      </c>
      <c r="G172" s="31">
        <f t="shared" si="18"/>
        <v>22.001976517738353</v>
      </c>
      <c r="H172" s="31">
        <f t="shared" si="19"/>
        <v>14.286806712913439</v>
      </c>
      <c r="I172" s="31">
        <f t="shared" si="20"/>
        <v>26.233562791570236</v>
      </c>
      <c r="J172" s="31">
        <f t="shared" si="21"/>
        <v>0.57591249248187049</v>
      </c>
      <c r="K172" s="31">
        <f t="shared" si="22"/>
        <v>0.22757793361660475</v>
      </c>
      <c r="L172" s="32">
        <f t="shared" si="23"/>
        <v>-2.5793058939217821</v>
      </c>
      <c r="M172" s="33">
        <f t="shared" si="24"/>
        <v>-11.25485156300525</v>
      </c>
      <c r="O172" s="35"/>
    </row>
    <row r="173" spans="4:15" x14ac:dyDescent="0.2">
      <c r="D173" s="92">
        <f>D172+'Control Panel'!$B$29</f>
        <v>0.85500000000000065</v>
      </c>
      <c r="E173" s="31">
        <f t="shared" si="25"/>
        <v>20.087377177916288</v>
      </c>
      <c r="F173" s="31">
        <f t="shared" si="26"/>
        <v>16.715678013637095</v>
      </c>
      <c r="G173" s="31">
        <f t="shared" si="18"/>
        <v>21.989079988268745</v>
      </c>
      <c r="H173" s="31">
        <f t="shared" si="19"/>
        <v>14.230532455098412</v>
      </c>
      <c r="I173" s="31">
        <f t="shared" si="20"/>
        <v>26.192130357916483</v>
      </c>
      <c r="J173" s="31">
        <f t="shared" si="21"/>
        <v>0.57437869054923207</v>
      </c>
      <c r="K173" s="31">
        <f t="shared" si="22"/>
        <v>0.22685964295224348</v>
      </c>
      <c r="L173" s="32">
        <f t="shared" si="23"/>
        <v>-2.5737227416288855</v>
      </c>
      <c r="M173" s="33">
        <f t="shared" si="24"/>
        <v>-11.245619708724265</v>
      </c>
      <c r="O173" s="35"/>
    </row>
    <row r="174" spans="4:15" x14ac:dyDescent="0.2">
      <c r="D174" s="92">
        <f>D173+'Control Panel'!$B$29</f>
        <v>0.86000000000000065</v>
      </c>
      <c r="E174" s="31">
        <f t="shared" si="25"/>
        <v>20.197290406323361</v>
      </c>
      <c r="F174" s="31">
        <f t="shared" si="26"/>
        <v>16.786690105666228</v>
      </c>
      <c r="G174" s="31">
        <f t="shared" si="18"/>
        <v>21.976211374560602</v>
      </c>
      <c r="H174" s="31">
        <f t="shared" si="19"/>
        <v>14.17430435655479</v>
      </c>
      <c r="I174" s="31">
        <f t="shared" si="20"/>
        <v>26.150808216413022</v>
      </c>
      <c r="J174" s="31">
        <f t="shared" si="21"/>
        <v>0.57284093676515613</v>
      </c>
      <c r="K174" s="31">
        <f t="shared" si="22"/>
        <v>0.22614439517255966</v>
      </c>
      <c r="L174" s="32">
        <f t="shared" si="23"/>
        <v>-2.5681584584909545</v>
      </c>
      <c r="M174" s="33">
        <f t="shared" si="24"/>
        <v>-11.236421073044909</v>
      </c>
      <c r="O174" s="35"/>
    </row>
    <row r="175" spans="4:15" x14ac:dyDescent="0.2">
      <c r="D175" s="92">
        <f>D174+'Control Panel'!$B$29</f>
        <v>0.86500000000000066</v>
      </c>
      <c r="E175" s="31">
        <f t="shared" si="25"/>
        <v>20.30713936121543</v>
      </c>
      <c r="F175" s="31">
        <f t="shared" si="26"/>
        <v>16.857421172185589</v>
      </c>
      <c r="G175" s="31">
        <f t="shared" si="18"/>
        <v>21.963370582268148</v>
      </c>
      <c r="H175" s="31">
        <f t="shared" si="19"/>
        <v>14.118122251189567</v>
      </c>
      <c r="I175" s="31">
        <f t="shared" si="20"/>
        <v>26.109596382050334</v>
      </c>
      <c r="J175" s="31">
        <f t="shared" si="21"/>
        <v>0.57129922482794715</v>
      </c>
      <c r="K175" s="31">
        <f t="shared" si="22"/>
        <v>0.22543218149379135</v>
      </c>
      <c r="L175" s="32">
        <f t="shared" si="23"/>
        <v>-2.5626130004792844</v>
      </c>
      <c r="M175" s="33">
        <f t="shared" si="24"/>
        <v>-11.22725552882412</v>
      </c>
      <c r="O175" s="35"/>
    </row>
    <row r="176" spans="4:15" x14ac:dyDescent="0.2">
      <c r="D176" s="92">
        <f>D175+'Control Panel'!$B$29</f>
        <v>0.87000000000000066</v>
      </c>
      <c r="E176" s="31">
        <f t="shared" si="25"/>
        <v>20.416924181464264</v>
      </c>
      <c r="F176" s="31">
        <f t="shared" si="26"/>
        <v>16.927871442747428</v>
      </c>
      <c r="G176" s="31">
        <f t="shared" si="18"/>
        <v>21.95055751726575</v>
      </c>
      <c r="H176" s="31">
        <f t="shared" si="19"/>
        <v>14.061985973545445</v>
      </c>
      <c r="I176" s="31">
        <f t="shared" si="20"/>
        <v>26.068494870992854</v>
      </c>
      <c r="J176" s="31">
        <f t="shared" si="21"/>
        <v>0.56975354848272897</v>
      </c>
      <c r="K176" s="31">
        <f t="shared" si="22"/>
        <v>0.22472299317492206</v>
      </c>
      <c r="L176" s="32">
        <f t="shared" si="23"/>
        <v>-2.5570863238544002</v>
      </c>
      <c r="M176" s="33">
        <f t="shared" si="24"/>
        <v>-11.21812294931015</v>
      </c>
      <c r="O176" s="35"/>
    </row>
    <row r="177" spans="4:15" x14ac:dyDescent="0.2">
      <c r="D177" s="92">
        <f>D176+'Control Panel'!$B$29</f>
        <v>0.87500000000000067</v>
      </c>
      <c r="E177" s="31">
        <f t="shared" si="25"/>
        <v>20.526645005471543</v>
      </c>
      <c r="F177" s="31">
        <f t="shared" si="26"/>
        <v>16.998041146078286</v>
      </c>
      <c r="G177" s="31">
        <f t="shared" si="18"/>
        <v>21.937772085646479</v>
      </c>
      <c r="H177" s="31">
        <f t="shared" si="19"/>
        <v>14.005895358798895</v>
      </c>
      <c r="I177" s="31">
        <f t="shared" si="20"/>
        <v>26.02750370057402</v>
      </c>
      <c r="J177" s="31">
        <f t="shared" si="21"/>
        <v>0.56820390152220568</v>
      </c>
      <c r="K177" s="31">
        <f t="shared" si="22"/>
        <v>0.2240168215174477</v>
      </c>
      <c r="L177" s="32">
        <f t="shared" si="23"/>
        <v>-2.5515783851644271</v>
      </c>
      <c r="M177" s="33">
        <f t="shared" si="24"/>
        <v>-11.209023208139183</v>
      </c>
      <c r="O177" s="35"/>
    </row>
    <row r="178" spans="4:15" x14ac:dyDescent="0.2">
      <c r="D178" s="92">
        <f>D177+'Control Panel'!$B$29</f>
        <v>0.88000000000000067</v>
      </c>
      <c r="E178" s="31">
        <f t="shared" si="25"/>
        <v>20.63630197116996</v>
      </c>
      <c r="F178" s="31">
        <f t="shared" si="26"/>
        <v>17.067930510082178</v>
      </c>
      <c r="G178" s="31">
        <f t="shared" si="18"/>
        <v>21.925014193720656</v>
      </c>
      <c r="H178" s="31">
        <f t="shared" si="19"/>
        <v>13.949850242758199</v>
      </c>
      <c r="I178" s="31">
        <f t="shared" si="20"/>
        <v>25.986622889291198</v>
      </c>
      <c r="J178" s="31">
        <f t="shared" si="21"/>
        <v>0.56665027778742871</v>
      </c>
      <c r="K178" s="31">
        <f t="shared" si="22"/>
        <v>0.22331365786514284</v>
      </c>
      <c r="L178" s="32">
        <f t="shared" si="23"/>
        <v>-2.5460891412434439</v>
      </c>
      <c r="M178" s="33">
        <f t="shared" si="24"/>
        <v>-11.199956179331968</v>
      </c>
      <c r="O178" s="35"/>
    </row>
    <row r="179" spans="4:15" x14ac:dyDescent="0.2">
      <c r="D179" s="92">
        <f>D178+'Control Panel'!$B$29</f>
        <v>0.88500000000000068</v>
      </c>
      <c r="E179" s="31">
        <f t="shared" si="25"/>
        <v>20.745895216024298</v>
      </c>
      <c r="F179" s="31">
        <f t="shared" si="26"/>
        <v>17.13753976184373</v>
      </c>
      <c r="G179" s="31">
        <f t="shared" si="18"/>
        <v>21.912283748014438</v>
      </c>
      <c r="H179" s="31">
        <f t="shared" si="19"/>
        <v>13.89385046186154</v>
      </c>
      <c r="I179" s="31">
        <f t="shared" si="20"/>
        <v>25.94585245680064</v>
      </c>
      <c r="J179" s="31">
        <f t="shared" si="21"/>
        <v>0.5650926711685692</v>
      </c>
      <c r="K179" s="31">
        <f t="shared" si="22"/>
        <v>0.22261349360382998</v>
      </c>
      <c r="L179" s="32">
        <f t="shared" si="23"/>
        <v>-2.540618549209853</v>
      </c>
      <c r="M179" s="33">
        <f t="shared" si="24"/>
        <v>-11.190921737290477</v>
      </c>
      <c r="O179" s="35"/>
    </row>
    <row r="180" spans="4:15" x14ac:dyDescent="0.2">
      <c r="D180" s="92">
        <f>D179+'Control Panel'!$B$29</f>
        <v>0.89000000000000068</v>
      </c>
      <c r="E180" s="31">
        <f t="shared" si="25"/>
        <v>20.855424877032505</v>
      </c>
      <c r="F180" s="31">
        <f t="shared" si="26"/>
        <v>17.206869127631322</v>
      </c>
      <c r="G180" s="31">
        <f t="shared" si="18"/>
        <v>21.899580655268387</v>
      </c>
      <c r="H180" s="31">
        <f t="shared" si="19"/>
        <v>13.837895853175088</v>
      </c>
      <c r="I180" s="31">
        <f t="shared" si="20"/>
        <v>25.905192423912347</v>
      </c>
      <c r="J180" s="31">
        <f t="shared" si="21"/>
        <v>0.5635310756056956</v>
      </c>
      <c r="K180" s="31">
        <f t="shared" si="22"/>
        <v>0.22191632016114926</v>
      </c>
      <c r="L180" s="32">
        <f t="shared" si="23"/>
        <v>-2.5351665664647505</v>
      </c>
      <c r="M180" s="33">
        <f t="shared" si="24"/>
        <v>-11.181919756794574</v>
      </c>
      <c r="O180" s="35"/>
    </row>
    <row r="181" spans="4:15" x14ac:dyDescent="0.2">
      <c r="D181" s="92">
        <f>D180+'Control Panel'!$B$29</f>
        <v>0.89500000000000068</v>
      </c>
      <c r="E181" s="31">
        <f t="shared" si="25"/>
        <v>20.964891090726766</v>
      </c>
      <c r="F181" s="31">
        <f t="shared" si="26"/>
        <v>17.275918832900238</v>
      </c>
      <c r="G181" s="31">
        <f t="shared" si="18"/>
        <v>21.886904822436065</v>
      </c>
      <c r="H181" s="31">
        <f t="shared" si="19"/>
        <v>13.781986254391114</v>
      </c>
      <c r="I181" s="31">
        <f t="shared" si="20"/>
        <v>25.864642812584918</v>
      </c>
      <c r="J181" s="31">
        <f t="shared" si="21"/>
        <v>0.56196548508955668</v>
      </c>
      <c r="K181" s="31">
        <f t="shared" si="22"/>
        <v>0.22122212900632987</v>
      </c>
      <c r="L181" s="32">
        <f t="shared" si="23"/>
        <v>-2.5297331506902996</v>
      </c>
      <c r="M181" s="33">
        <f t="shared" si="24"/>
        <v>-11.172950112998697</v>
      </c>
      <c r="O181" s="35"/>
    </row>
    <row r="182" spans="4:15" x14ac:dyDescent="0.2">
      <c r="D182" s="92">
        <f>D181+'Control Panel'!$B$29</f>
        <v>0.90000000000000069</v>
      </c>
      <c r="E182" s="31">
        <f t="shared" si="25"/>
        <v>21.074293993174564</v>
      </c>
      <c r="F182" s="31">
        <f t="shared" si="26"/>
        <v>17.344689102295781</v>
      </c>
      <c r="G182" s="31">
        <f t="shared" si="18"/>
        <v>21.874256156682613</v>
      </c>
      <c r="H182" s="31">
        <f t="shared" si="19"/>
        <v>13.726121503826121</v>
      </c>
      <c r="I182" s="31">
        <f t="shared" si="20"/>
        <v>25.824203645920335</v>
      </c>
      <c r="J182" s="31">
        <f t="shared" si="21"/>
        <v>0.56039589366237064</v>
      </c>
      <c r="K182" s="31">
        <f t="shared" si="22"/>
        <v>0.2205309116499628</v>
      </c>
      <c r="L182" s="32">
        <f t="shared" si="23"/>
        <v>-2.5243182598481093</v>
      </c>
      <c r="M182" s="33">
        <f t="shared" si="24"/>
        <v>-11.164012681428563</v>
      </c>
      <c r="O182" s="35"/>
    </row>
    <row r="183" spans="4:15" x14ac:dyDescent="0.2">
      <c r="D183" s="92">
        <f>D182+'Control Panel'!$B$29</f>
        <v>0.90500000000000069</v>
      </c>
      <c r="E183" s="31">
        <f t="shared" si="25"/>
        <v>21.183633719979728</v>
      </c>
      <c r="F183" s="31">
        <f t="shared" si="26"/>
        <v>17.413180159656392</v>
      </c>
      <c r="G183" s="31">
        <f t="shared" si="18"/>
        <v>21.861634565383373</v>
      </c>
      <c r="H183" s="31">
        <f t="shared" si="19"/>
        <v>13.670301440418978</v>
      </c>
      <c r="I183" s="31">
        <f t="shared" si="20"/>
        <v>25.783874948158708</v>
      </c>
      <c r="J183" s="31">
        <f t="shared" si="21"/>
        <v>0.55882229541861861</v>
      </c>
      <c r="K183" s="31">
        <f t="shared" si="22"/>
        <v>0.21984265964377456</v>
      </c>
      <c r="L183" s="32">
        <f t="shared" si="23"/>
        <v>-2.5189218521776104</v>
      </c>
      <c r="M183" s="33">
        <f t="shared" si="24"/>
        <v>-11.15510733797789</v>
      </c>
      <c r="O183" s="35"/>
    </row>
    <row r="184" spans="4:15" x14ac:dyDescent="0.2">
      <c r="D184" s="92">
        <f>D183+'Control Panel'!$B$29</f>
        <v>0.9100000000000007</v>
      </c>
      <c r="E184" s="31">
        <f t="shared" si="25"/>
        <v>21.292910406283493</v>
      </c>
      <c r="F184" s="31">
        <f t="shared" si="26"/>
        <v>17.481392228016762</v>
      </c>
      <c r="G184" s="31">
        <f t="shared" si="18"/>
        <v>21.849039956122486</v>
      </c>
      <c r="H184" s="31">
        <f t="shared" si="19"/>
        <v>13.614525903729088</v>
      </c>
      <c r="I184" s="31">
        <f t="shared" si="20"/>
        <v>25.743656744672993</v>
      </c>
      <c r="J184" s="31">
        <f t="shared" si="21"/>
        <v>0.55724468450584475</v>
      </c>
      <c r="K184" s="31">
        <f t="shared" si="22"/>
        <v>0.21915736458040291</v>
      </c>
      <c r="L184" s="32">
        <f t="shared" si="23"/>
        <v>-2.5135438861944444</v>
      </c>
      <c r="M184" s="33">
        <f t="shared" si="24"/>
        <v>-11.146233958905132</v>
      </c>
      <c r="O184" s="35"/>
    </row>
    <row r="185" spans="4:15" x14ac:dyDescent="0.2">
      <c r="D185" s="92">
        <f>D184+'Control Panel'!$B$29</f>
        <v>0.9150000000000007</v>
      </c>
      <c r="E185" s="31">
        <f t="shared" si="25"/>
        <v>21.40212418676553</v>
      </c>
      <c r="F185" s="31">
        <f t="shared" si="26"/>
        <v>17.549325529610922</v>
      </c>
      <c r="G185" s="31">
        <f t="shared" si="18"/>
        <v>21.836472236691513</v>
      </c>
      <c r="H185" s="31">
        <f t="shared" si="19"/>
        <v>13.558794733934564</v>
      </c>
      <c r="I185" s="31">
        <f t="shared" si="20"/>
        <v>25.703549061963621</v>
      </c>
      <c r="J185" s="31">
        <f t="shared" si="21"/>
        <v>0.55566305512546055</v>
      </c>
      <c r="K185" s="31">
        <f t="shared" si="22"/>
        <v>0.21847501809317288</v>
      </c>
      <c r="L185" s="32">
        <f t="shared" si="23"/>
        <v>-2.5081843206888439</v>
      </c>
      <c r="M185" s="33">
        <f t="shared" si="24"/>
        <v>-11.137392420830231</v>
      </c>
      <c r="O185" s="35"/>
    </row>
    <row r="186" spans="4:15" x14ac:dyDescent="0.2">
      <c r="D186" s="92">
        <f>D185+'Control Panel'!$B$29</f>
        <v>0.92000000000000071</v>
      </c>
      <c r="E186" s="31">
        <f t="shared" si="25"/>
        <v>21.511275195644977</v>
      </c>
      <c r="F186" s="31">
        <f t="shared" si="26"/>
        <v>17.616980285875336</v>
      </c>
      <c r="G186" s="31">
        <f t="shared" si="18"/>
        <v>21.823931315088068</v>
      </c>
      <c r="H186" s="31">
        <f t="shared" si="19"/>
        <v>13.503107771830413</v>
      </c>
      <c r="I186" s="31">
        <f t="shared" si="20"/>
        <v>25.663551927653128</v>
      </c>
      <c r="J186" s="31">
        <f t="shared" si="21"/>
        <v>0.55407740153355511</v>
      </c>
      <c r="K186" s="31">
        <f t="shared" si="22"/>
        <v>0.2177956118558752</v>
      </c>
      <c r="L186" s="32">
        <f t="shared" si="23"/>
        <v>-2.5028431147240289</v>
      </c>
      <c r="M186" s="33">
        <f t="shared" si="24"/>
        <v>-11.128582600731388</v>
      </c>
      <c r="O186" s="35"/>
    </row>
    <row r="187" spans="4:15" x14ac:dyDescent="0.2">
      <c r="D187" s="92">
        <f>D186+'Control Panel'!$B$29</f>
        <v>0.92500000000000071</v>
      </c>
      <c r="E187" s="31">
        <f t="shared" si="25"/>
        <v>21.620363566681483</v>
      </c>
      <c r="F187" s="31">
        <f t="shared" si="26"/>
        <v>17.684356717451976</v>
      </c>
      <c r="G187" s="31">
        <f t="shared" si="18"/>
        <v>21.811417099514447</v>
      </c>
      <c r="H187" s="31">
        <f t="shared" si="19"/>
        <v>13.447464858826756</v>
      </c>
      <c r="I187" s="31">
        <f t="shared" si="20"/>
        <v>25.623665370480698</v>
      </c>
      <c r="J187" s="31">
        <f t="shared" si="21"/>
        <v>0.55248771804171104</v>
      </c>
      <c r="K187" s="31">
        <f t="shared" si="22"/>
        <v>0.21711913758254503</v>
      </c>
      <c r="L187" s="32">
        <f t="shared" si="23"/>
        <v>-2.4975202276345927</v>
      </c>
      <c r="M187" s="33">
        <f t="shared" si="24"/>
        <v>-11.119804375941847</v>
      </c>
      <c r="O187" s="35"/>
    </row>
    <row r="188" spans="4:15" x14ac:dyDescent="0.2">
      <c r="D188" s="92">
        <f>D187+'Control Panel'!$B$29</f>
        <v>0.93000000000000071</v>
      </c>
      <c r="E188" s="31">
        <f t="shared" si="25"/>
        <v>21.729389433176209</v>
      </c>
      <c r="F188" s="31">
        <f t="shared" si="26"/>
        <v>17.75145504419141</v>
      </c>
      <c r="G188" s="31">
        <f t="shared" si="18"/>
        <v>21.798929498376275</v>
      </c>
      <c r="H188" s="31">
        <f t="shared" si="19"/>
        <v>13.391865836947046</v>
      </c>
      <c r="I188" s="31">
        <f t="shared" si="20"/>
        <v>25.583889420296686</v>
      </c>
      <c r="J188" s="31">
        <f t="shared" si="21"/>
        <v>0.55089399901782476</v>
      </c>
      <c r="K188" s="31">
        <f t="shared" si="22"/>
        <v>0.21644558702724281</v>
      </c>
      <c r="L188" s="32">
        <f t="shared" si="23"/>
        <v>-2.4922156190249023</v>
      </c>
      <c r="M188" s="33">
        <f t="shared" si="24"/>
        <v>-11.111057624146703</v>
      </c>
      <c r="O188" s="35"/>
    </row>
    <row r="189" spans="4:15" x14ac:dyDescent="0.2">
      <c r="D189" s="92">
        <f>D188+'Control Panel'!$B$29</f>
        <v>0.93500000000000072</v>
      </c>
      <c r="E189" s="31">
        <f t="shared" si="25"/>
        <v>21.838352927972849</v>
      </c>
      <c r="F189" s="31">
        <f t="shared" si="26"/>
        <v>17.818275485155841</v>
      </c>
      <c r="G189" s="31">
        <f t="shared" si="18"/>
        <v>21.78646842028115</v>
      </c>
      <c r="H189" s="31">
        <f t="shared" si="19"/>
        <v>13.336310548826312</v>
      </c>
      <c r="I189" s="31">
        <f t="shared" si="20"/>
        <v>25.544224108057065</v>
      </c>
      <c r="J189" s="31">
        <f t="shared" si="21"/>
        <v>0.54929623888693313</v>
      </c>
      <c r="K189" s="31">
        <f t="shared" si="22"/>
        <v>0.21577495198383545</v>
      </c>
      <c r="L189" s="32">
        <f t="shared" si="23"/>
        <v>-2.4869292487674919</v>
      </c>
      <c r="M189" s="33">
        <f t="shared" si="24"/>
        <v>-11.102342223379708</v>
      </c>
      <c r="O189" s="35"/>
    </row>
    <row r="190" spans="4:15" x14ac:dyDescent="0.2">
      <c r="D190" s="92">
        <f>D189+'Control Panel'!$B$29</f>
        <v>0.94000000000000072</v>
      </c>
      <c r="E190" s="31">
        <f t="shared" si="25"/>
        <v>21.947254183458643</v>
      </c>
      <c r="F190" s="31">
        <f t="shared" si="26"/>
        <v>17.884818258622182</v>
      </c>
      <c r="G190" s="31">
        <f t="shared" si="18"/>
        <v>21.774033774037314</v>
      </c>
      <c r="H190" s="31">
        <f t="shared" si="19"/>
        <v>13.280798837709414</v>
      </c>
      <c r="I190" s="31">
        <f t="shared" si="20"/>
        <v>25.504669465817848</v>
      </c>
      <c r="J190" s="31">
        <f t="shared" si="21"/>
        <v>0.54769443213204461</v>
      </c>
      <c r="K190" s="31">
        <f t="shared" si="22"/>
        <v>0.21510722428577969</v>
      </c>
      <c r="L190" s="32">
        <f t="shared" si="23"/>
        <v>-2.481661077001466</v>
      </c>
      <c r="M190" s="33">
        <f t="shared" si="24"/>
        <v>-11.093658052020126</v>
      </c>
      <c r="O190" s="35"/>
    </row>
    <row r="191" spans="4:15" x14ac:dyDescent="0.2">
      <c r="D191" s="92">
        <f>D190+'Control Panel'!$B$29</f>
        <v>0.94500000000000073</v>
      </c>
      <c r="E191" s="31">
        <f t="shared" si="25"/>
        <v>22.056093331565368</v>
      </c>
      <c r="F191" s="31">
        <f t="shared" si="26"/>
        <v>17.951083582085079</v>
      </c>
      <c r="G191" s="31">
        <f t="shared" si="18"/>
        <v>21.761625468652305</v>
      </c>
      <c r="H191" s="31">
        <f t="shared" si="19"/>
        <v>13.225330547449314</v>
      </c>
      <c r="I191" s="31">
        <f t="shared" si="20"/>
        <v>25.465225526729437</v>
      </c>
      <c r="J191" s="31">
        <f t="shared" si="21"/>
        <v>0.54608857329497629</v>
      </c>
      <c r="K191" s="31">
        <f t="shared" si="22"/>
        <v>0.21444239580590596</v>
      </c>
      <c r="L191" s="32">
        <f t="shared" si="23"/>
        <v>-2.4764110641308985</v>
      </c>
      <c r="M191" s="33">
        <f t="shared" si="24"/>
        <v>-11.085004988789567</v>
      </c>
      <c r="O191" s="35"/>
    </row>
    <row r="192" spans="4:15" x14ac:dyDescent="0.2">
      <c r="D192" s="92">
        <f>D191+'Control Panel'!$B$29</f>
        <v>0.95000000000000073</v>
      </c>
      <c r="E192" s="31">
        <f t="shared" si="25"/>
        <v>22.164870503770327</v>
      </c>
      <c r="F192" s="31">
        <f t="shared" si="26"/>
        <v>18.017071672259966</v>
      </c>
      <c r="G192" s="31">
        <f t="shared" si="18"/>
        <v>21.749243413331651</v>
      </c>
      <c r="H192" s="31">
        <f t="shared" si="19"/>
        <v>13.169905522505367</v>
      </c>
      <c r="I192" s="31">
        <f t="shared" si="20"/>
        <v>25.425892325030947</v>
      </c>
      <c r="J192" s="31">
        <f t="shared" si="21"/>
        <v>0.54447865697719489</v>
      </c>
      <c r="K192" s="31">
        <f t="shared" si="22"/>
        <v>0.21378045845620425</v>
      </c>
      <c r="L192" s="32">
        <f t="shared" si="23"/>
        <v>-2.4711791708232456</v>
      </c>
      <c r="M192" s="33">
        <f t="shared" si="24"/>
        <v>-11.076382912748866</v>
      </c>
      <c r="O192" s="35"/>
    </row>
    <row r="193" spans="4:15" x14ac:dyDescent="0.2">
      <c r="D193" s="92">
        <f>D192+'Control Panel'!$B$29</f>
        <v>0.95500000000000074</v>
      </c>
      <c r="E193" s="31">
        <f t="shared" si="25"/>
        <v>22.273585831097353</v>
      </c>
      <c r="F193" s="31">
        <f t="shared" si="26"/>
        <v>18.082782745086085</v>
      </c>
      <c r="G193" s="31">
        <f t="shared" si="18"/>
        <v>21.736887517477534</v>
      </c>
      <c r="H193" s="31">
        <f t="shared" si="19"/>
        <v>13.114523607941623</v>
      </c>
      <c r="I193" s="31">
        <f t="shared" si="20"/>
        <v>25.386669896044438</v>
      </c>
      <c r="J193" s="31">
        <f t="shared" si="21"/>
        <v>0.54286467784066483</v>
      </c>
      <c r="K193" s="31">
        <f t="shared" si="22"/>
        <v>0.21312140418760994</v>
      </c>
      <c r="L193" s="32">
        <f t="shared" si="23"/>
        <v>-2.465965358007741</v>
      </c>
      <c r="M193" s="33">
        <f t="shared" si="24"/>
        <v>-11.067791703294956</v>
      </c>
      <c r="O193" s="35"/>
    </row>
    <row r="194" spans="4:15" x14ac:dyDescent="0.2">
      <c r="D194" s="92">
        <f>D193+'Control Panel'!$B$29</f>
        <v>0.96000000000000074</v>
      </c>
      <c r="E194" s="31">
        <f t="shared" si="25"/>
        <v>22.382239444117769</v>
      </c>
      <c r="F194" s="31">
        <f t="shared" si="26"/>
        <v>18.148217015729504</v>
      </c>
      <c r="G194" s="31">
        <f t="shared" si="18"/>
        <v>21.724557690687494</v>
      </c>
      <c r="H194" s="31">
        <f t="shared" si="19"/>
        <v>13.059184649425148</v>
      </c>
      <c r="I194" s="31">
        <f t="shared" si="20"/>
        <v>25.347558276169138</v>
      </c>
      <c r="J194" s="31">
        <f t="shared" si="21"/>
        <v>0.54124663060869982</v>
      </c>
      <c r="K194" s="31">
        <f t="shared" si="22"/>
        <v>0.21246522498979248</v>
      </c>
      <c r="L194" s="32">
        <f t="shared" si="23"/>
        <v>-2.4607695868738162</v>
      </c>
      <c r="M194" s="33">
        <f t="shared" si="24"/>
        <v>-11.059231240157777</v>
      </c>
      <c r="O194" s="35"/>
    </row>
    <row r="195" spans="4:15" x14ac:dyDescent="0.2">
      <c r="D195" s="92">
        <f>D194+'Control Panel'!$B$29</f>
        <v>0.96500000000000075</v>
      </c>
      <c r="E195" s="31">
        <f t="shared" si="25"/>
        <v>22.490831472951371</v>
      </c>
      <c r="F195" s="31">
        <f t="shared" si="26"/>
        <v>18.213374698586126</v>
      </c>
      <c r="G195" s="31">
        <f t="shared" si="18"/>
        <v>21.712253842753125</v>
      </c>
      <c r="H195" s="31">
        <f t="shared" si="19"/>
        <v>13.003888493224359</v>
      </c>
      <c r="I195" s="31">
        <f t="shared" si="20"/>
        <v>25.308557502875598</v>
      </c>
      <c r="J195" s="31">
        <f t="shared" si="21"/>
        <v>0.53962451006682011</v>
      </c>
      <c r="K195" s="31">
        <f t="shared" si="22"/>
        <v>0.21181191289094403</v>
      </c>
      <c r="L195" s="32">
        <f t="shared" si="23"/>
        <v>-2.4555918188695096</v>
      </c>
      <c r="M195" s="33">
        <f t="shared" si="24"/>
        <v>-11.050701403397191</v>
      </c>
      <c r="O195" s="35"/>
    </row>
    <row r="196" spans="4:15" x14ac:dyDescent="0.2">
      <c r="D196" s="92">
        <f>D195+'Control Panel'!$B$29</f>
        <v>0.97000000000000075</v>
      </c>
      <c r="E196" s="31">
        <f t="shared" si="25"/>
        <v>22.599362047267402</v>
      </c>
      <c r="F196" s="31">
        <f t="shared" si="26"/>
        <v>18.278256007284703</v>
      </c>
      <c r="G196" s="31">
        <f t="shared" ref="G196:G259" si="27">G195+L195*$B$5</f>
        <v>21.699975883658777</v>
      </c>
      <c r="H196" s="31">
        <f t="shared" ref="H196:H259" si="28">H195+M195*$B$5</f>
        <v>12.948634986207374</v>
      </c>
      <c r="I196" s="31">
        <f t="shared" ref="I196:I259" si="29">SQRT(G196^2+H196^2)</f>
        <v>25.269667614699763</v>
      </c>
      <c r="J196" s="31">
        <f t="shared" ref="J196:J259" si="30">ATAN2(G196,H196)</f>
        <v>0.53799831106361573</v>
      </c>
      <c r="K196" s="31">
        <f t="shared" ref="K196:K259" si="31">$B$4*I196^2</f>
        <v>0.21116145995756963</v>
      </c>
      <c r="L196" s="32">
        <f t="shared" ref="L196:L259" si="32">-K196*COS(J196)/$B$13</f>
        <v>-2.4504320156998745</v>
      </c>
      <c r="M196" s="33">
        <f t="shared" ref="M196:M259" si="33">(-$B$13*$B$3-K196*SIN(J196))/$B$13</f>
        <v>-11.042202073399917</v>
      </c>
      <c r="O196" s="35"/>
    </row>
    <row r="197" spans="4:15" x14ac:dyDescent="0.2">
      <c r="D197" s="92">
        <f>D196+'Control Panel'!$B$29</f>
        <v>0.97500000000000075</v>
      </c>
      <c r="E197" s="31">
        <f t="shared" ref="E197:E260" si="34">IF(F197&lt;&gt;F196,E196+G196*$B$5+0.5*L196*$B$5^2,E196)</f>
        <v>22.707831296285498</v>
      </c>
      <c r="F197" s="31">
        <f t="shared" ref="F197:F260" si="35">IF(F196+H196*$B$5+0.5*M196*$B$5^2&gt;0,F196+H196*$B$5+0.5*M196*$B$5^2,0)</f>
        <v>18.342861154689825</v>
      </c>
      <c r="G197" s="31">
        <f t="shared" si="27"/>
        <v>21.687723723580277</v>
      </c>
      <c r="H197" s="31">
        <f t="shared" si="28"/>
        <v>12.893423975840374</v>
      </c>
      <c r="I197" s="31">
        <f t="shared" si="29"/>
        <v>25.230888651237041</v>
      </c>
      <c r="J197" s="31">
        <f t="shared" si="30"/>
        <v>0.5363680285116128</v>
      </c>
      <c r="K197" s="31">
        <f t="shared" si="31"/>
        <v>0.21051385829427893</v>
      </c>
      <c r="L197" s="32">
        <f t="shared" si="32"/>
        <v>-2.4452901393254036</v>
      </c>
      <c r="M197" s="33">
        <f t="shared" si="33"/>
        <v>-11.033733130876469</v>
      </c>
      <c r="O197" s="35"/>
    </row>
    <row r="198" spans="4:15" x14ac:dyDescent="0.2">
      <c r="D198" s="92">
        <f>D197+'Control Panel'!$B$29</f>
        <v>0.98000000000000076</v>
      </c>
      <c r="E198" s="31">
        <f t="shared" si="34"/>
        <v>22.816239348776659</v>
      </c>
      <c r="F198" s="31">
        <f t="shared" si="35"/>
        <v>18.407190352904887</v>
      </c>
      <c r="G198" s="31">
        <f t="shared" si="27"/>
        <v>21.67549727288365</v>
      </c>
      <c r="H198" s="31">
        <f t="shared" si="28"/>
        <v>12.838255310185993</v>
      </c>
      <c r="I198" s="31">
        <f t="shared" si="29"/>
        <v>25.192220653136264</v>
      </c>
      <c r="J198" s="31">
        <f t="shared" si="30"/>
        <v>0.53473365738814704</v>
      </c>
      <c r="K198" s="31">
        <f t="shared" si="31"/>
        <v>0.20986910004357834</v>
      </c>
      <c r="L198" s="32">
        <f t="shared" si="32"/>
        <v>-2.4401661519604358</v>
      </c>
      <c r="M198" s="33">
        <f t="shared" si="33"/>
        <v>-11.025294456858127</v>
      </c>
      <c r="O198" s="35"/>
    </row>
    <row r="199" spans="4:15" x14ac:dyDescent="0.2">
      <c r="D199" s="92">
        <f>D198+'Control Panel'!$B$29</f>
        <v>0.98500000000000076</v>
      </c>
      <c r="E199" s="31">
        <f t="shared" si="34"/>
        <v>22.924586333064177</v>
      </c>
      <c r="F199" s="31">
        <f t="shared" si="35"/>
        <v>18.471243813275105</v>
      </c>
      <c r="G199" s="31">
        <f t="shared" si="27"/>
        <v>21.663296442123848</v>
      </c>
      <c r="H199" s="31">
        <f t="shared" si="28"/>
        <v>12.783128837901701</v>
      </c>
      <c r="I199" s="31">
        <f t="shared" si="29"/>
        <v>25.153663662093635</v>
      </c>
      <c r="J199" s="31">
        <f t="shared" si="30"/>
        <v>0.53309519273624006</v>
      </c>
      <c r="K199" s="31">
        <f t="shared" si="31"/>
        <v>0.20922717738566513</v>
      </c>
      <c r="L199" s="32">
        <f t="shared" si="32"/>
        <v>-2.4350600160715841</v>
      </c>
      <c r="M199" s="33">
        <f t="shared" si="33"/>
        <v>-11.016885932693922</v>
      </c>
      <c r="O199" s="35"/>
    </row>
    <row r="200" spans="4:15" x14ac:dyDescent="0.2">
      <c r="D200" s="92">
        <f>D199+'Control Panel'!$B$29</f>
        <v>0.99000000000000077</v>
      </c>
      <c r="E200" s="31">
        <f t="shared" si="34"/>
        <v>23.032872377024596</v>
      </c>
      <c r="F200" s="31">
        <f t="shared" si="35"/>
        <v>18.535021746390452</v>
      </c>
      <c r="G200" s="31">
        <f t="shared" si="27"/>
        <v>21.65112114204349</v>
      </c>
      <c r="H200" s="31">
        <f t="shared" si="28"/>
        <v>12.728044408238231</v>
      </c>
      <c r="I200" s="31">
        <f t="shared" si="29"/>
        <v>25.115217720846598</v>
      </c>
      <c r="J200" s="31">
        <f t="shared" si="30"/>
        <v>0.53145262966548301</v>
      </c>
      <c r="K200" s="31">
        <f t="shared" si="31"/>
        <v>0.20858808253822222</v>
      </c>
      <c r="L200" s="32">
        <f t="shared" si="32"/>
        <v>-2.4299716943761518</v>
      </c>
      <c r="M200" s="33">
        <f t="shared" si="33"/>
        <v>-11.008507440047627</v>
      </c>
      <c r="O200" s="35"/>
    </row>
    <row r="201" spans="4:15" x14ac:dyDescent="0.2">
      <c r="D201" s="92">
        <f>D200+'Control Panel'!$B$29</f>
        <v>0.99500000000000077</v>
      </c>
      <c r="E201" s="31">
        <f t="shared" si="34"/>
        <v>23.141097608088632</v>
      </c>
      <c r="F201" s="31">
        <f t="shared" si="35"/>
        <v>18.598524362088643</v>
      </c>
      <c r="G201" s="31">
        <f t="shared" si="27"/>
        <v>21.63897128357161</v>
      </c>
      <c r="H201" s="31">
        <f t="shared" si="28"/>
        <v>12.673001871037993</v>
      </c>
      <c r="I201" s="31">
        <f t="shared" si="29"/>
        <v>25.076882873167655</v>
      </c>
      <c r="J201" s="31">
        <f t="shared" si="30"/>
        <v>0.52980596335292318</v>
      </c>
      <c r="K201" s="31">
        <f t="shared" si="31"/>
        <v>0.20795180775621444</v>
      </c>
      <c r="L201" s="32">
        <f t="shared" si="32"/>
        <v>-2.4249011498405562</v>
      </c>
      <c r="M201" s="33">
        <f t="shared" si="33"/>
        <v>-11.000158860894764</v>
      </c>
      <c r="O201" s="35"/>
    </row>
    <row r="202" spans="4:15" x14ac:dyDescent="0.2">
      <c r="D202" s="92">
        <f>D201+'Control Panel'!$B$29</f>
        <v>1.0000000000000007</v>
      </c>
      <c r="E202" s="31">
        <f t="shared" si="34"/>
        <v>23.249262153242118</v>
      </c>
      <c r="F202" s="31">
        <f t="shared" si="35"/>
        <v>18.661751869458072</v>
      </c>
      <c r="G202" s="31">
        <f t="shared" si="27"/>
        <v>21.626846777822408</v>
      </c>
      <c r="H202" s="31">
        <f t="shared" si="28"/>
        <v>12.618001076733519</v>
      </c>
      <c r="I202" s="31">
        <f t="shared" si="29"/>
        <v>25.03865916385811</v>
      </c>
      <c r="J202" s="31">
        <f t="shared" si="30"/>
        <v>0.52815518904395586</v>
      </c>
      <c r="K202" s="31">
        <f t="shared" si="31"/>
        <v>0.20731834533168525</v>
      </c>
      <c r="L202" s="32">
        <f t="shared" si="32"/>
        <v>-2.4198483456787487</v>
      </c>
      <c r="M202" s="33">
        <f t="shared" si="33"/>
        <v>-10.991840077519646</v>
      </c>
      <c r="O202" s="35"/>
    </row>
    <row r="203" spans="4:15" x14ac:dyDescent="0.2">
      <c r="D203" s="92">
        <f>D202+'Control Panel'!$B$29</f>
        <v>1.0050000000000006</v>
      </c>
      <c r="E203" s="31">
        <f t="shared" si="34"/>
        <v>23.357366139026908</v>
      </c>
      <c r="F203" s="31">
        <f t="shared" si="35"/>
        <v>18.72470447684077</v>
      </c>
      <c r="G203" s="31">
        <f t="shared" si="27"/>
        <v>21.614747536094015</v>
      </c>
      <c r="H203" s="31">
        <f t="shared" si="28"/>
        <v>12.56304187634592</v>
      </c>
      <c r="I203" s="31">
        <f t="shared" si="29"/>
        <v>25.000546638741792</v>
      </c>
      <c r="J203" s="31">
        <f t="shared" si="30"/>
        <v>0.52650030205322196</v>
      </c>
      <c r="K203" s="31">
        <f t="shared" si="31"/>
        <v>0.20668768759355552</v>
      </c>
      <c r="L203" s="32">
        <f t="shared" si="32"/>
        <v>-2.4148132453506439</v>
      </c>
      <c r="M203" s="33">
        <f t="shared" si="33"/>
        <v>-10.983550972512409</v>
      </c>
      <c r="O203" s="35"/>
    </row>
    <row r="204" spans="4:15" x14ac:dyDescent="0.2">
      <c r="D204" s="92">
        <f>D203+'Control Panel'!$B$29</f>
        <v>1.0100000000000005</v>
      </c>
      <c r="E204" s="31">
        <f t="shared" si="34"/>
        <v>23.465409691541812</v>
      </c>
      <c r="F204" s="31">
        <f t="shared" si="35"/>
        <v>18.787382391835344</v>
      </c>
      <c r="G204" s="31">
        <f t="shared" si="27"/>
        <v>21.602673469867263</v>
      </c>
      <c r="H204" s="31">
        <f t="shared" si="28"/>
        <v>12.508124121483359</v>
      </c>
      <c r="I204" s="31">
        <f t="shared" si="29"/>
        <v>24.962545344658679</v>
      </c>
      <c r="J204" s="31">
        <f t="shared" si="30"/>
        <v>0.52484129776550947</v>
      </c>
      <c r="K204" s="31">
        <f t="shared" si="31"/>
        <v>0.20605982690742294</v>
      </c>
      <c r="L204" s="32">
        <f t="shared" si="32"/>
        <v>-2.4097958125605428</v>
      </c>
      <c r="M204" s="33">
        <f t="shared" si="33"/>
        <v>-10.975291428766077</v>
      </c>
      <c r="O204" s="35"/>
    </row>
    <row r="205" spans="4:15" x14ac:dyDescent="0.2">
      <c r="D205" s="92">
        <f>D204+'Control Panel'!$B$29</f>
        <v>1.0150000000000003</v>
      </c>
      <c r="E205" s="31">
        <f t="shared" si="34"/>
        <v>23.57339293644349</v>
      </c>
      <c r="F205" s="31">
        <f t="shared" si="35"/>
        <v>18.849785821299903</v>
      </c>
      <c r="G205" s="31">
        <f t="shared" si="27"/>
        <v>21.590624490804458</v>
      </c>
      <c r="H205" s="31">
        <f t="shared" si="28"/>
        <v>12.453247664339528</v>
      </c>
      <c r="I205" s="31">
        <f t="shared" si="29"/>
        <v>24.924655329458481</v>
      </c>
      <c r="J205" s="31">
        <f t="shared" si="30"/>
        <v>0.52317817163665936</v>
      </c>
      <c r="K205" s="31">
        <f t="shared" si="31"/>
        <v>0.20543475567536224</v>
      </c>
      <c r="L205" s="32">
        <f t="shared" si="32"/>
        <v>-2.4047960112555615</v>
      </c>
      <c r="M205" s="33">
        <f t="shared" si="33"/>
        <v>-10.967061329473641</v>
      </c>
      <c r="O205" s="35"/>
    </row>
    <row r="206" spans="4:15" x14ac:dyDescent="0.2">
      <c r="D206" s="92">
        <f>D205+'Control Panel'!$B$29</f>
        <v>1.0200000000000002</v>
      </c>
      <c r="E206" s="31">
        <f t="shared" si="34"/>
        <v>23.681315998947372</v>
      </c>
      <c r="F206" s="31">
        <f t="shared" si="35"/>
        <v>18.911914971354982</v>
      </c>
      <c r="G206" s="31">
        <f t="shared" si="27"/>
        <v>21.578600510748181</v>
      </c>
      <c r="H206" s="31">
        <f t="shared" si="28"/>
        <v>12.398412357692161</v>
      </c>
      <c r="I206" s="31">
        <f t="shared" si="29"/>
        <v>24.886876641994178</v>
      </c>
      <c r="J206" s="31">
        <f t="shared" si="30"/>
        <v>0.52151091919447712</v>
      </c>
      <c r="K206" s="31">
        <f t="shared" si="31"/>
        <v>0.20481246633572747</v>
      </c>
      <c r="L206" s="32">
        <f t="shared" si="32"/>
        <v>-2.3998138056240612</v>
      </c>
      <c r="M206" s="33">
        <f t="shared" si="33"/>
        <v>-10.958860558125139</v>
      </c>
      <c r="O206" s="35"/>
    </row>
    <row r="207" spans="4:15" x14ac:dyDescent="0.2">
      <c r="D207" s="92">
        <f>D206+'Control Panel'!$B$29</f>
        <v>1.0250000000000001</v>
      </c>
      <c r="E207" s="31">
        <f t="shared" si="34"/>
        <v>23.789179003828544</v>
      </c>
      <c r="F207" s="31">
        <f t="shared" si="35"/>
        <v>18.973770047386466</v>
      </c>
      <c r="G207" s="31">
        <f t="shared" si="27"/>
        <v>21.56660144172006</v>
      </c>
      <c r="H207" s="31">
        <f t="shared" si="28"/>
        <v>12.343618054901535</v>
      </c>
      <c r="I207" s="31">
        <f t="shared" si="29"/>
        <v>24.849209332115439</v>
      </c>
      <c r="J207" s="31">
        <f t="shared" si="30"/>
        <v>0.51983953603964872</v>
      </c>
      <c r="K207" s="31">
        <f t="shared" si="31"/>
        <v>0.20419295136295393</v>
      </c>
      <c r="L207" s="32">
        <f t="shared" si="32"/>
        <v>-2.3948491600940685</v>
      </c>
      <c r="M207" s="33">
        <f t="shared" si="33"/>
        <v>-10.950688998504775</v>
      </c>
      <c r="O207" s="35"/>
    </row>
    <row r="208" spans="4:15" x14ac:dyDescent="0.2">
      <c r="D208" s="92">
        <f>D207+'Control Panel'!$B$29</f>
        <v>1.03</v>
      </c>
      <c r="E208" s="31">
        <f t="shared" si="34"/>
        <v>23.896982075422642</v>
      </c>
      <c r="F208" s="31">
        <f t="shared" si="35"/>
        <v>19.035351254048493</v>
      </c>
      <c r="G208" s="31">
        <f t="shared" si="27"/>
        <v>21.55462719591959</v>
      </c>
      <c r="H208" s="31">
        <f t="shared" si="28"/>
        <v>12.288864609909011</v>
      </c>
      <c r="I208" s="31">
        <f t="shared" si="29"/>
        <v>24.81165345066206</v>
      </c>
      <c r="J208" s="31">
        <f t="shared" si="30"/>
        <v>0.51816401784666022</v>
      </c>
      <c r="K208" s="31">
        <f t="shared" si="31"/>
        <v>0.20357620326736267</v>
      </c>
      <c r="L208" s="32">
        <f t="shared" si="32"/>
        <v>-2.3899020393317154</v>
      </c>
      <c r="M208" s="33">
        <f t="shared" si="33"/>
        <v>-10.942546534688043</v>
      </c>
      <c r="O208" s="35"/>
    </row>
    <row r="209" spans="4:15" x14ac:dyDescent="0.2">
      <c r="D209" s="92">
        <f>D208+'Control Panel'!$B$29</f>
        <v>1.0349999999999999</v>
      </c>
      <c r="E209" s="31">
        <f t="shared" si="34"/>
        <v>24.004725337626748</v>
      </c>
      <c r="F209" s="31">
        <f t="shared" si="35"/>
        <v>19.096658795266354</v>
      </c>
      <c r="G209" s="31">
        <f t="shared" si="27"/>
        <v>21.542677685722932</v>
      </c>
      <c r="H209" s="31">
        <f t="shared" si="28"/>
        <v>12.23415187723557</v>
      </c>
      <c r="I209" s="31">
        <f t="shared" si="29"/>
        <v>24.774209049457287</v>
      </c>
      <c r="J209" s="31">
        <f t="shared" si="30"/>
        <v>0.51648436036472278</v>
      </c>
      <c r="K209" s="31">
        <f t="shared" si="31"/>
        <v>0.20296221459496544</v>
      </c>
      <c r="L209" s="32">
        <f t="shared" si="32"/>
        <v>-2.3849724082396704</v>
      </c>
      <c r="M209" s="33">
        <f t="shared" si="33"/>
        <v>-10.934433051038857</v>
      </c>
      <c r="O209" s="35"/>
    </row>
    <row r="210" spans="4:15" x14ac:dyDescent="0.2">
      <c r="D210" s="92">
        <f>D209+'Control Panel'!$B$29</f>
        <v>1.0399999999999998</v>
      </c>
      <c r="E210" s="31">
        <f t="shared" si="34"/>
        <v>24.112408913900261</v>
      </c>
      <c r="F210" s="31">
        <f t="shared" si="35"/>
        <v>19.157692874239395</v>
      </c>
      <c r="G210" s="31">
        <f t="shared" si="27"/>
        <v>21.530752823681734</v>
      </c>
      <c r="H210" s="31">
        <f t="shared" si="28"/>
        <v>12.179479711980376</v>
      </c>
      <c r="I210" s="31">
        <f t="shared" si="29"/>
        <v>24.736876181301078</v>
      </c>
      <c r="J210" s="31">
        <f t="shared" si="30"/>
        <v>0.51480055941870184</v>
      </c>
      <c r="K210" s="31">
        <f t="shared" si="31"/>
        <v>0.20235097792727019</v>
      </c>
      <c r="L210" s="32">
        <f t="shared" si="32"/>
        <v>-2.3800602319555608</v>
      </c>
      <c r="M210" s="33">
        <f t="shared" si="33"/>
        <v>-10.926348432206709</v>
      </c>
      <c r="O210" s="35"/>
    </row>
    <row r="211" spans="4:15" x14ac:dyDescent="0.2">
      <c r="D211" s="92">
        <f>D210+'Control Panel'!$B$29</f>
        <v>1.0449999999999997</v>
      </c>
      <c r="E211" s="31">
        <f t="shared" si="34"/>
        <v>24.220032927265773</v>
      </c>
      <c r="F211" s="31">
        <f t="shared" si="35"/>
        <v>19.218453693443895</v>
      </c>
      <c r="G211" s="31">
        <f t="shared" si="27"/>
        <v>21.518852522521957</v>
      </c>
      <c r="H211" s="31">
        <f t="shared" si="28"/>
        <v>12.124847969819342</v>
      </c>
      <c r="I211" s="31">
        <f t="shared" si="29"/>
        <v>24.699654899963313</v>
      </c>
      <c r="J211" s="31">
        <f t="shared" si="30"/>
        <v>0.51311261091005078</v>
      </c>
      <c r="K211" s="31">
        <f t="shared" si="31"/>
        <v>0.20174248588108848</v>
      </c>
      <c r="L211" s="32">
        <f t="shared" si="32"/>
        <v>-2.3751654758504115</v>
      </c>
      <c r="M211" s="33">
        <f t="shared" si="33"/>
        <v>-10.918292563123842</v>
      </c>
      <c r="O211" s="35"/>
    </row>
    <row r="212" spans="4:15" x14ac:dyDescent="0.2">
      <c r="D212" s="92">
        <f>D211+'Control Panel'!$B$29</f>
        <v>1.0499999999999996</v>
      </c>
      <c r="E212" s="31">
        <f t="shared" si="34"/>
        <v>24.327597500309938</v>
      </c>
      <c r="F212" s="31">
        <f t="shared" si="35"/>
        <v>19.278941454635952</v>
      </c>
      <c r="G212" s="31">
        <f t="shared" si="27"/>
        <v>21.506976695142704</v>
      </c>
      <c r="H212" s="31">
        <f t="shared" si="28"/>
        <v>12.070256507003723</v>
      </c>
      <c r="I212" s="31">
        <f t="shared" si="29"/>
        <v>24.662545260176959</v>
      </c>
      <c r="J212" s="31">
        <f t="shared" si="30"/>
        <v>0.51142051081774897</v>
      </c>
      <c r="K212" s="31">
        <f t="shared" si="31"/>
        <v>0.20113673110834351</v>
      </c>
      <c r="L212" s="32">
        <f t="shared" si="32"/>
        <v>-2.3702881055270777</v>
      </c>
      <c r="M212" s="33">
        <f t="shared" si="33"/>
        <v>-10.910265329002437</v>
      </c>
      <c r="O212" s="35"/>
    </row>
    <row r="213" spans="4:15" x14ac:dyDescent="0.2">
      <c r="D213" s="92">
        <f>D212+'Control Panel'!$B$29</f>
        <v>1.0549999999999995</v>
      </c>
      <c r="E213" s="31">
        <f t="shared" si="34"/>
        <v>24.435102755184335</v>
      </c>
      <c r="F213" s="31">
        <f t="shared" si="35"/>
        <v>19.33915635885436</v>
      </c>
      <c r="G213" s="31">
        <f t="shared" si="27"/>
        <v>21.495125254615068</v>
      </c>
      <c r="H213" s="31">
        <f t="shared" si="28"/>
        <v>12.015705180358712</v>
      </c>
      <c r="I213" s="31">
        <f t="shared" si="29"/>
        <v>24.625547317631128</v>
      </c>
      <c r="J213" s="31">
        <f t="shared" si="30"/>
        <v>0.50972425519924336</v>
      </c>
      <c r="K213" s="31">
        <f t="shared" si="31"/>
        <v>0.20053370629587941</v>
      </c>
      <c r="L213" s="32">
        <f t="shared" si="32"/>
        <v>-2.3654280868186772</v>
      </c>
      <c r="M213" s="33">
        <f t="shared" si="33"/>
        <v>-10.90226661533181</v>
      </c>
      <c r="O213" s="35"/>
    </row>
    <row r="214" spans="4:15" x14ac:dyDescent="0.2">
      <c r="D214" s="92">
        <f>D213+'Control Panel'!$B$29</f>
        <v>1.0599999999999994</v>
      </c>
      <c r="E214" s="31">
        <f t="shared" si="34"/>
        <v>24.542548813606324</v>
      </c>
      <c r="F214" s="31">
        <f t="shared" si="35"/>
        <v>19.399098606423461</v>
      </c>
      <c r="G214" s="31">
        <f t="shared" si="27"/>
        <v>21.483298114180975</v>
      </c>
      <c r="H214" s="31">
        <f t="shared" si="28"/>
        <v>11.961193847282052</v>
      </c>
      <c r="I214" s="31">
        <f t="shared" si="29"/>
        <v>24.588661128964095</v>
      </c>
      <c r="J214" s="31">
        <f t="shared" si="30"/>
        <v>0.50802384019139524</v>
      </c>
      <c r="K214" s="31">
        <f t="shared" si="31"/>
        <v>0.19993340416527119</v>
      </c>
      <c r="L214" s="32">
        <f t="shared" si="32"/>
        <v>-2.3605853857870223</v>
      </c>
      <c r="M214" s="33">
        <f t="shared" si="33"/>
        <v>-10.894296307875637</v>
      </c>
      <c r="O214" s="35"/>
    </row>
    <row r="215" spans="4:15" x14ac:dyDescent="0.2">
      <c r="D215" s="92">
        <f>D214+'Control Panel'!$B$29</f>
        <v>1.0649999999999993</v>
      </c>
      <c r="E215" s="31">
        <f t="shared" si="34"/>
        <v>24.649935796859907</v>
      </c>
      <c r="F215" s="31">
        <f t="shared" si="35"/>
        <v>19.458768396956025</v>
      </c>
      <c r="G215" s="31">
        <f t="shared" si="27"/>
        <v>21.471495187252039</v>
      </c>
      <c r="H215" s="31">
        <f t="shared" si="28"/>
        <v>11.906722365742674</v>
      </c>
      <c r="I215" s="31">
        <f t="shared" si="29"/>
        <v>24.551886751756257</v>
      </c>
      <c r="J215" s="31">
        <f t="shared" si="30"/>
        <v>0.50631926201143118</v>
      </c>
      <c r="K215" s="31">
        <f t="shared" si="31"/>
        <v>0.19933581747263615</v>
      </c>
      <c r="L215" s="32">
        <f t="shared" si="32"/>
        <v>-2.3557599687210571</v>
      </c>
      <c r="M215" s="33">
        <f t="shared" si="33"/>
        <v>-10.886354292669177</v>
      </c>
      <c r="O215" s="35"/>
    </row>
    <row r="216" spans="4:15" x14ac:dyDescent="0.2">
      <c r="D216" s="92">
        <f>D215+'Control Panel'!$B$29</f>
        <v>1.0699999999999992</v>
      </c>
      <c r="E216" s="31">
        <f t="shared" si="34"/>
        <v>24.75726382579656</v>
      </c>
      <c r="F216" s="31">
        <f t="shared" si="35"/>
        <v>19.51816592935608</v>
      </c>
      <c r="G216" s="31">
        <f t="shared" si="27"/>
        <v>21.459716387408434</v>
      </c>
      <c r="H216" s="31">
        <f t="shared" si="28"/>
        <v>11.852290594279328</v>
      </c>
      <c r="I216" s="31">
        <f t="shared" si="29"/>
        <v>24.515224244523001</v>
      </c>
      <c r="J216" s="31">
        <f t="shared" si="30"/>
        <v>0.5046105169578966</v>
      </c>
      <c r="K216" s="31">
        <f t="shared" si="31"/>
        <v>0.19874093900844592</v>
      </c>
      <c r="L216" s="32">
        <f t="shared" si="32"/>
        <v>-2.3509518021352855</v>
      </c>
      <c r="M216" s="33">
        <f t="shared" si="33"/>
        <v>-10.878440456016534</v>
      </c>
      <c r="O216" s="35"/>
    </row>
    <row r="217" spans="4:15" x14ac:dyDescent="0.2">
      <c r="D217" s="92">
        <f>D216+'Control Panel'!$B$29</f>
        <v>1.0749999999999991</v>
      </c>
      <c r="E217" s="31">
        <f t="shared" si="34"/>
        <v>24.864533020836074</v>
      </c>
      <c r="F217" s="31">
        <f t="shared" si="35"/>
        <v>19.577291401821778</v>
      </c>
      <c r="G217" s="31">
        <f t="shared" si="27"/>
        <v>21.447961628397756</v>
      </c>
      <c r="H217" s="31">
        <f t="shared" si="28"/>
        <v>11.797898391999246</v>
      </c>
      <c r="I217" s="31">
        <f t="shared" si="29"/>
        <v>24.478673666707536</v>
      </c>
      <c r="J217" s="31">
        <f t="shared" si="30"/>
        <v>0.50289760141161566</v>
      </c>
      <c r="K217" s="31">
        <f t="shared" si="31"/>
        <v>0.19814876159734013</v>
      </c>
      <c r="L217" s="32">
        <f t="shared" si="32"/>
        <v>-2.3461608527682141</v>
      </c>
      <c r="M217" s="33">
        <f t="shared" si="33"/>
        <v>-10.870554684487912</v>
      </c>
      <c r="O217" s="35"/>
    </row>
    <row r="218" spans="4:15" x14ac:dyDescent="0.2">
      <c r="D218" s="92">
        <f>D217+'Control Panel'!$B$29</f>
        <v>1.079999999999999</v>
      </c>
      <c r="E218" s="31">
        <f t="shared" si="34"/>
        <v>24.971743501967406</v>
      </c>
      <c r="F218" s="31">
        <f t="shared" si="35"/>
        <v>19.636145011848217</v>
      </c>
      <c r="G218" s="31">
        <f t="shared" si="27"/>
        <v>21.436230824133915</v>
      </c>
      <c r="H218" s="31">
        <f t="shared" si="28"/>
        <v>11.743545618576807</v>
      </c>
      <c r="I218" s="31">
        <f t="shared" si="29"/>
        <v>24.442235078673626</v>
      </c>
      <c r="J218" s="31">
        <f t="shared" si="30"/>
        <v>0.50118051183665258</v>
      </c>
      <c r="K218" s="31">
        <f t="shared" si="31"/>
        <v>0.19755927809794016</v>
      </c>
      <c r="L218" s="32">
        <f t="shared" si="32"/>
        <v>-2.3413870875807792</v>
      </c>
      <c r="M218" s="33">
        <f t="shared" si="33"/>
        <v>-10.8626968649169</v>
      </c>
      <c r="O218" s="35"/>
    </row>
    <row r="219" spans="4:15" x14ac:dyDescent="0.2">
      <c r="D219" s="92">
        <f>D218+'Control Panel'!$B$29</f>
        <v>1.0849999999999989</v>
      </c>
      <c r="E219" s="31">
        <f t="shared" si="34"/>
        <v>25.078895388749483</v>
      </c>
      <c r="F219" s="31">
        <f t="shared" si="35"/>
        <v>19.694726956230291</v>
      </c>
      <c r="G219" s="31">
        <f t="shared" si="27"/>
        <v>21.424523888696012</v>
      </c>
      <c r="H219" s="31">
        <f t="shared" si="28"/>
        <v>11.689232134252222</v>
      </c>
      <c r="I219" s="31">
        <f t="shared" si="29"/>
        <v>24.405908541698278</v>
      </c>
      <c r="J219" s="31">
        <f t="shared" si="30"/>
        <v>0.49945924478127846</v>
      </c>
      <c r="K219" s="31">
        <f t="shared" si="31"/>
        <v>0.19697248140266488</v>
      </c>
      <c r="L219" s="32">
        <f t="shared" si="32"/>
        <v>-2.3366304737547847</v>
      </c>
      <c r="M219" s="33">
        <f t="shared" si="33"/>
        <v>-10.854866884397769</v>
      </c>
      <c r="O219" s="35"/>
    </row>
    <row r="220" spans="4:15" x14ac:dyDescent="0.2">
      <c r="D220" s="92">
        <f>D219+'Control Panel'!$B$29</f>
        <v>1.0899999999999987</v>
      </c>
      <c r="E220" s="31">
        <f t="shared" si="34"/>
        <v>25.185988800312042</v>
      </c>
      <c r="F220" s="31">
        <f t="shared" si="35"/>
        <v>19.753037431065493</v>
      </c>
      <c r="G220" s="31">
        <f t="shared" si="27"/>
        <v>21.412840736327237</v>
      </c>
      <c r="H220" s="31">
        <f t="shared" si="28"/>
        <v>11.634957799830234</v>
      </c>
      <c r="I220" s="31">
        <f t="shared" si="29"/>
        <v>24.369694117964336</v>
      </c>
      <c r="J220" s="31">
        <f t="shared" si="30"/>
        <v>0.49773379687894204</v>
      </c>
      <c r="K220" s="31">
        <f t="shared" si="31"/>
        <v>0.19638836443754634</v>
      </c>
      <c r="L220" s="32">
        <f t="shared" si="32"/>
        <v>-2.3318909786913329</v>
      </c>
      <c r="M220" s="33">
        <f t="shared" si="33"/>
        <v>-10.847064630282778</v>
      </c>
      <c r="O220" s="35"/>
    </row>
    <row r="221" spans="4:15" x14ac:dyDescent="0.2">
      <c r="D221" s="92">
        <f>D220+'Control Panel'!$B$29</f>
        <v>1.0949999999999986</v>
      </c>
      <c r="E221" s="31">
        <f t="shared" si="34"/>
        <v>25.293023855356445</v>
      </c>
      <c r="F221" s="31">
        <f t="shared" si="35"/>
        <v>19.811076631756766</v>
      </c>
      <c r="G221" s="31">
        <f t="shared" si="27"/>
        <v>21.401181281433779</v>
      </c>
      <c r="H221" s="31">
        <f t="shared" si="28"/>
        <v>11.580722476678821</v>
      </c>
      <c r="I221" s="31">
        <f t="shared" si="29"/>
        <v>24.333591870553054</v>
      </c>
      <c r="J221" s="31">
        <f t="shared" si="30"/>
        <v>0.49600416484924265</v>
      </c>
      <c r="K221" s="31">
        <f t="shared" si="31"/>
        <v>0.19580692016204776</v>
      </c>
      <c r="L221" s="32">
        <f t="shared" si="32"/>
        <v>-2.3271685700092637</v>
      </c>
      <c r="M221" s="33">
        <f t="shared" si="33"/>
        <v>-10.839289990179516</v>
      </c>
      <c r="O221" s="35"/>
    </row>
    <row r="222" spans="4:15" x14ac:dyDescent="0.2">
      <c r="D222" s="92">
        <f>D221+'Control Panel'!$B$29</f>
        <v>1.0999999999999985</v>
      </c>
      <c r="E222" s="31">
        <f t="shared" si="34"/>
        <v>25.400000672156487</v>
      </c>
      <c r="F222" s="31">
        <f t="shared" si="35"/>
        <v>19.868844753015285</v>
      </c>
      <c r="G222" s="31">
        <f t="shared" si="27"/>
        <v>21.389545438583731</v>
      </c>
      <c r="H222" s="31">
        <f t="shared" si="28"/>
        <v>11.526526026727923</v>
      </c>
      <c r="I222" s="31">
        <f t="shared" si="29"/>
        <v>24.29760186343653</v>
      </c>
      <c r="J222" s="31">
        <f t="shared" si="30"/>
        <v>0.49427034549890825</v>
      </c>
      <c r="K222" s="31">
        <f t="shared" si="31"/>
        <v>0.19522814156888102</v>
      </c>
      <c r="L222" s="32">
        <f t="shared" si="32"/>
        <v>-2.3224632155435834</v>
      </c>
      <c r="M222" s="33">
        <f t="shared" si="33"/>
        <v>-10.83154285194823</v>
      </c>
      <c r="O222" s="35"/>
    </row>
    <row r="223" spans="4:15" x14ac:dyDescent="0.2">
      <c r="D223" s="92">
        <f>D222+'Control Panel'!$B$29</f>
        <v>1.1049999999999984</v>
      </c>
      <c r="E223" s="31">
        <f t="shared" si="34"/>
        <v>25.50691936855921</v>
      </c>
      <c r="F223" s="31">
        <f t="shared" si="35"/>
        <v>19.926341988863275</v>
      </c>
      <c r="G223" s="31">
        <f t="shared" si="27"/>
        <v>21.377933122506015</v>
      </c>
      <c r="H223" s="31">
        <f t="shared" si="28"/>
        <v>11.472368312468182</v>
      </c>
      <c r="I223" s="31">
        <f t="shared" si="29"/>
        <v>24.261724161470138</v>
      </c>
      <c r="J223" s="31">
        <f t="shared" si="30"/>
        <v>0.49253233572277649</v>
      </c>
      <c r="K223" s="31">
        <f t="shared" si="31"/>
        <v>0.19465202168382628</v>
      </c>
      <c r="L223" s="32">
        <f t="shared" si="32"/>
        <v>-2.317774883343902</v>
      </c>
      <c r="M223" s="33">
        <f t="shared" si="33"/>
        <v>-10.823823103699194</v>
      </c>
      <c r="O223" s="35"/>
    </row>
    <row r="224" spans="4:15" x14ac:dyDescent="0.2">
      <c r="D224" s="92">
        <f>D223+'Control Panel'!$B$29</f>
        <v>1.1099999999999983</v>
      </c>
      <c r="E224" s="31">
        <f t="shared" si="34"/>
        <v>25.6137800619857</v>
      </c>
      <c r="F224" s="31">
        <f t="shared" si="35"/>
        <v>19.98356853263682</v>
      </c>
      <c r="G224" s="31">
        <f t="shared" si="27"/>
        <v>21.366344248089295</v>
      </c>
      <c r="H224" s="31">
        <f t="shared" si="28"/>
        <v>11.418249196949686</v>
      </c>
      <c r="I224" s="31">
        <f t="shared" si="29"/>
        <v>24.225958830384826</v>
      </c>
      <c r="J224" s="31">
        <f t="shared" si="30"/>
        <v>0.4907901325047791</v>
      </c>
      <c r="K224" s="31">
        <f t="shared" si="31"/>
        <v>0.19407855356555176</v>
      </c>
      <c r="L224" s="32">
        <f t="shared" si="32"/>
        <v>-2.3131035416728589</v>
      </c>
      <c r="M224" s="33">
        <f t="shared" si="33"/>
        <v>-10.816130633790078</v>
      </c>
      <c r="O224" s="35"/>
    </row>
    <row r="225" spans="4:15" x14ac:dyDescent="0.2">
      <c r="D225" s="92">
        <f>D224+'Control Panel'!$B$29</f>
        <v>1.1149999999999982</v>
      </c>
      <c r="E225" s="31">
        <f t="shared" si="34"/>
        <v>25.720582869431876</v>
      </c>
      <c r="F225" s="31">
        <f t="shared" si="35"/>
        <v>20.040524576988645</v>
      </c>
      <c r="G225" s="31">
        <f t="shared" si="27"/>
        <v>21.354778730380929</v>
      </c>
      <c r="H225" s="31">
        <f t="shared" si="28"/>
        <v>11.364168543780735</v>
      </c>
      <c r="I225" s="31">
        <f t="shared" si="29"/>
        <v>24.190305936779414</v>
      </c>
      <c r="J225" s="31">
        <f t="shared" si="30"/>
        <v>0.48904373291892983</v>
      </c>
      <c r="K225" s="31">
        <f t="shared" si="31"/>
        <v>0.19350773030543544</v>
      </c>
      <c r="L225" s="32">
        <f t="shared" si="32"/>
        <v>-2.3084491590045682</v>
      </c>
      <c r="M225" s="33">
        <f t="shared" si="33"/>
        <v>-10.808465330823347</v>
      </c>
      <c r="O225" s="35"/>
    </row>
    <row r="226" spans="4:15" x14ac:dyDescent="0.2">
      <c r="D226" s="92">
        <f>D225+'Control Panel'!$B$29</f>
        <v>1.1199999999999981</v>
      </c>
      <c r="E226" s="31">
        <f t="shared" si="34"/>
        <v>25.827327907469293</v>
      </c>
      <c r="F226" s="31">
        <f t="shared" si="35"/>
        <v>20.097210313890912</v>
      </c>
      <c r="G226" s="31">
        <f t="shared" si="27"/>
        <v>21.343236484585905</v>
      </c>
      <c r="H226" s="31">
        <f t="shared" si="28"/>
        <v>11.310126217126619</v>
      </c>
      <c r="I226" s="31">
        <f t="shared" si="29"/>
        <v>24.154765548112731</v>
      </c>
      <c r="J226" s="31">
        <f t="shared" si="30"/>
        <v>0.48729313413031566</v>
      </c>
      <c r="K226" s="31">
        <f t="shared" si="31"/>
        <v>0.19293954502738622</v>
      </c>
      <c r="L226" s="32">
        <f t="shared" si="32"/>
        <v>-2.3038117040230364</v>
      </c>
      <c r="M226" s="33">
        <f t="shared" si="33"/>
        <v>-10.800827083643666</v>
      </c>
      <c r="O226" s="35"/>
    </row>
    <row r="227" spans="4:15" x14ac:dyDescent="0.2">
      <c r="D227" s="92">
        <f>D226+'Control Panel'!$B$29</f>
        <v>1.124999999999998</v>
      </c>
      <c r="E227" s="31">
        <f t="shared" si="34"/>
        <v>25.93401529224592</v>
      </c>
      <c r="F227" s="31">
        <f t="shared" si="35"/>
        <v>20.153625934637997</v>
      </c>
      <c r="G227" s="31">
        <f t="shared" si="27"/>
        <v>21.33171742606579</v>
      </c>
      <c r="H227" s="31">
        <f t="shared" si="28"/>
        <v>11.256122081708401</v>
      </c>
      <c r="I227" s="31">
        <f t="shared" si="29"/>
        <v>24.119337732695779</v>
      </c>
      <c r="J227" s="31">
        <f t="shared" si="30"/>
        <v>0.48553833339609115</v>
      </c>
      <c r="K227" s="31">
        <f t="shared" si="31"/>
        <v>0.19237399088766782</v>
      </c>
      <c r="L227" s="32">
        <f t="shared" si="32"/>
        <v>-2.2991911456206053</v>
      </c>
      <c r="M227" s="33">
        <f t="shared" si="33"/>
        <v>-10.793215781335315</v>
      </c>
      <c r="O227" s="35"/>
    </row>
    <row r="228" spans="4:15" x14ac:dyDescent="0.2">
      <c r="D228" s="92">
        <f>D227+'Control Panel'!$B$29</f>
        <v>1.1299999999999979</v>
      </c>
      <c r="E228" s="31">
        <f t="shared" si="34"/>
        <v>26.04064513948693</v>
      </c>
      <c r="F228" s="31">
        <f t="shared" si="35"/>
        <v>20.209771629849271</v>
      </c>
      <c r="G228" s="31">
        <f t="shared" si="27"/>
        <v>21.320221470337685</v>
      </c>
      <c r="H228" s="31">
        <f t="shared" si="28"/>
        <v>11.202156002801726</v>
      </c>
      <c r="I228" s="31">
        <f t="shared" si="29"/>
        <v>24.084022559683728</v>
      </c>
      <c r="J228" s="31">
        <f t="shared" si="30"/>
        <v>0.48377932806647617</v>
      </c>
      <c r="K228" s="31">
        <f t="shared" si="31"/>
        <v>0.19181106107472184</v>
      </c>
      <c r="L228" s="32">
        <f t="shared" si="32"/>
        <v>-2.2945874528963737</v>
      </c>
      <c r="M228" s="33">
        <f t="shared" si="33"/>
        <v>-10.785631313219634</v>
      </c>
      <c r="O228" s="35"/>
    </row>
    <row r="229" spans="4:15" x14ac:dyDescent="0.2">
      <c r="D229" s="92">
        <f>D228+'Control Panel'!$B$29</f>
        <v>1.1349999999999978</v>
      </c>
      <c r="E229" s="31">
        <f t="shared" si="34"/>
        <v>26.14721756449546</v>
      </c>
      <c r="F229" s="31">
        <f t="shared" si="35"/>
        <v>20.265647589471865</v>
      </c>
      <c r="G229" s="31">
        <f t="shared" si="27"/>
        <v>21.308748533073203</v>
      </c>
      <c r="H229" s="31">
        <f t="shared" si="28"/>
        <v>11.148227846235628</v>
      </c>
      <c r="I229" s="31">
        <f t="shared" si="29"/>
        <v>24.04882009906791</v>
      </c>
      <c r="J229" s="31">
        <f t="shared" si="30"/>
        <v>0.48201611558575636</v>
      </c>
      <c r="K229" s="31">
        <f t="shared" si="31"/>
        <v>0.1912507488089932</v>
      </c>
      <c r="L229" s="32">
        <f t="shared" si="32"/>
        <v>-2.2900005951546336</v>
      </c>
      <c r="M229" s="33">
        <f t="shared" si="33"/>
        <v>-10.778073568852479</v>
      </c>
      <c r="O229" s="35"/>
    </row>
    <row r="230" spans="4:15" x14ac:dyDescent="0.2">
      <c r="D230" s="92">
        <f>D229+'Control Panel'!$B$29</f>
        <v>1.1399999999999977</v>
      </c>
      <c r="E230" s="31">
        <f t="shared" si="34"/>
        <v>26.253732682153387</v>
      </c>
      <c r="F230" s="31">
        <f t="shared" si="35"/>
        <v>20.32125400278343</v>
      </c>
      <c r="G230" s="31">
        <f t="shared" si="27"/>
        <v>21.297298530097429</v>
      </c>
      <c r="H230" s="31">
        <f t="shared" si="28"/>
        <v>11.094337478391365</v>
      </c>
      <c r="I230" s="31">
        <f t="shared" si="29"/>
        <v>24.013730421667713</v>
      </c>
      <c r="J230" s="31">
        <f t="shared" si="30"/>
        <v>0.48024869349328636</v>
      </c>
      <c r="K230" s="31">
        <f t="shared" si="31"/>
        <v>0.19069304734275574</v>
      </c>
      <c r="L230" s="32">
        <f t="shared" si="32"/>
        <v>-2.2854305419032985</v>
      </c>
      <c r="M230" s="33">
        <f t="shared" si="33"/>
        <v>-10.770542438021696</v>
      </c>
      <c r="O230" s="35"/>
    </row>
    <row r="231" spans="4:15" x14ac:dyDescent="0.2">
      <c r="D231" s="92">
        <f>D230+'Control Panel'!$B$29</f>
        <v>1.1449999999999976</v>
      </c>
      <c r="E231" s="31">
        <f t="shared" si="34"/>
        <v>26.360190606922099</v>
      </c>
      <c r="F231" s="31">
        <f t="shared" si="35"/>
        <v>20.376591058394911</v>
      </c>
      <c r="G231" s="31">
        <f t="shared" si="27"/>
        <v>21.285871377387913</v>
      </c>
      <c r="H231" s="31">
        <f t="shared" si="28"/>
        <v>11.040484766201256</v>
      </c>
      <c r="I231" s="31">
        <f t="shared" si="29"/>
        <v>23.978753599122371</v>
      </c>
      <c r="J231" s="31">
        <f t="shared" si="30"/>
        <v>0.47847705942449664</v>
      </c>
      <c r="K231" s="31">
        <f t="shared" si="31"/>
        <v>0.19013794995993855</v>
      </c>
      <c r="L231" s="32">
        <f t="shared" si="32"/>
        <v>-2.2808772628523282</v>
      </c>
      <c r="M231" s="33">
        <f t="shared" si="33"/>
        <v>-10.763037810744592</v>
      </c>
      <c r="O231" s="35"/>
    </row>
    <row r="232" spans="4:15" x14ac:dyDescent="0.2">
      <c r="D232" s="92">
        <f>D231+'Control Panel'!$B$29</f>
        <v>1.1499999999999975</v>
      </c>
      <c r="E232" s="31">
        <f t="shared" si="34"/>
        <v>26.46659145284325</v>
      </c>
      <c r="F232" s="31">
        <f t="shared" si="35"/>
        <v>20.431658944253282</v>
      </c>
      <c r="G232" s="31">
        <f t="shared" si="27"/>
        <v>21.274466991073652</v>
      </c>
      <c r="H232" s="31">
        <f t="shared" si="28"/>
        <v>10.986669577147534</v>
      </c>
      <c r="I232" s="31">
        <f t="shared" si="29"/>
        <v>23.943889703882736</v>
      </c>
      <c r="J232" s="31">
        <f t="shared" si="30"/>
        <v>0.47670121111190233</v>
      </c>
      <c r="K232" s="31">
        <f t="shared" si="31"/>
        <v>0.18958544997595389</v>
      </c>
      <c r="L232" s="32">
        <f t="shared" si="32"/>
        <v>-2.276340727912157</v>
      </c>
      <c r="M232" s="33">
        <f t="shared" si="33"/>
        <v>-10.755559577265453</v>
      </c>
      <c r="O232" s="35"/>
    </row>
    <row r="233" spans="4:15" x14ac:dyDescent="0.2">
      <c r="D233" s="92">
        <f>D232+'Control Panel'!$B$29</f>
        <v>1.1549999999999974</v>
      </c>
      <c r="E233" s="31">
        <f t="shared" si="34"/>
        <v>26.572935333539519</v>
      </c>
      <c r="F233" s="31">
        <f t="shared" si="35"/>
        <v>20.486457847644303</v>
      </c>
      <c r="G233" s="31">
        <f t="shared" si="27"/>
        <v>21.263085287434091</v>
      </c>
      <c r="H233" s="31">
        <f t="shared" si="28"/>
        <v>10.932891779261206</v>
      </c>
      <c r="I233" s="31">
        <f t="shared" si="29"/>
        <v>23.909138809202922</v>
      </c>
      <c r="J233" s="31">
        <f t="shared" si="30"/>
        <v>0.47492114638611455</v>
      </c>
      <c r="K233" s="31">
        <f t="shared" si="31"/>
        <v>0.18903554073752543</v>
      </c>
      <c r="L233" s="32">
        <f t="shared" si="32"/>
        <v>-2.2718209071921218</v>
      </c>
      <c r="M233" s="33">
        <f t="shared" si="33"/>
        <v>-10.748107628053058</v>
      </c>
      <c r="O233" s="35"/>
    </row>
    <row r="234" spans="4:15" x14ac:dyDescent="0.2">
      <c r="D234" s="92">
        <f>D233+'Control Panel'!$B$29</f>
        <v>1.1599999999999973</v>
      </c>
      <c r="E234" s="31">
        <f t="shared" si="34"/>
        <v>26.679222362215349</v>
      </c>
      <c r="F234" s="31">
        <f t="shared" si="35"/>
        <v>20.540987955195256</v>
      </c>
      <c r="G234" s="31">
        <f t="shared" si="27"/>
        <v>21.251726182898132</v>
      </c>
      <c r="H234" s="31">
        <f t="shared" si="28"/>
        <v>10.87915124112094</v>
      </c>
      <c r="I234" s="31">
        <f t="shared" si="29"/>
        <v>23.874500989131924</v>
      </c>
      <c r="J234" s="31">
        <f t="shared" si="30"/>
        <v>0.4731368631768551</v>
      </c>
      <c r="K234" s="31">
        <f t="shared" si="31"/>
        <v>0.18848821562251783</v>
      </c>
      <c r="L234" s="32">
        <f t="shared" si="32"/>
        <v>-2.2673177709988881</v>
      </c>
      <c r="M234" s="33">
        <f t="shared" si="33"/>
        <v>-10.740681853798208</v>
      </c>
      <c r="O234" s="35"/>
    </row>
    <row r="235" spans="4:15" x14ac:dyDescent="0.2">
      <c r="D235" s="92">
        <f>D234+'Control Panel'!$B$29</f>
        <v>1.1649999999999971</v>
      </c>
      <c r="E235" s="31">
        <f t="shared" si="34"/>
        <v>26.7854526516577</v>
      </c>
      <c r="F235" s="31">
        <f t="shared" si="35"/>
        <v>20.595249452877688</v>
      </c>
      <c r="G235" s="31">
        <f t="shared" si="27"/>
        <v>21.240389594043137</v>
      </c>
      <c r="H235" s="31">
        <f t="shared" si="28"/>
        <v>10.82544783185195</v>
      </c>
      <c r="I235" s="31">
        <f t="shared" si="29"/>
        <v>23.839976318505101</v>
      </c>
      <c r="J235" s="31">
        <f t="shared" si="30"/>
        <v>0.47134835951397314</v>
      </c>
      <c r="K235" s="31">
        <f t="shared" si="31"/>
        <v>0.18794346803976666</v>
      </c>
      <c r="L235" s="32">
        <f t="shared" si="32"/>
        <v>-2.2628312898348701</v>
      </c>
      <c r="M235" s="33">
        <f t="shared" si="33"/>
        <v>-10.733282145411287</v>
      </c>
      <c r="O235" s="35"/>
    </row>
    <row r="236" spans="4:15" x14ac:dyDescent="0.2">
      <c r="D236" s="92">
        <f>D235+'Control Panel'!$B$29</f>
        <v>1.169999999999997</v>
      </c>
      <c r="E236" s="31">
        <f t="shared" si="34"/>
        <v>26.891626314236792</v>
      </c>
      <c r="F236" s="31">
        <f t="shared" si="35"/>
        <v>20.649242526010131</v>
      </c>
      <c r="G236" s="31">
        <f t="shared" si="27"/>
        <v>21.229075437593963</v>
      </c>
      <c r="H236" s="31">
        <f t="shared" si="28"/>
        <v>10.771781421124894</v>
      </c>
      <c r="I236" s="31">
        <f t="shared" si="29"/>
        <v>23.805564872935626</v>
      </c>
      <c r="J236" s="31">
        <f t="shared" si="30"/>
        <v>0.46955563352846358</v>
      </c>
      <c r="K236" s="31">
        <f t="shared" si="31"/>
        <v>0.1874012914289096</v>
      </c>
      <c r="L236" s="32">
        <f t="shared" si="32"/>
        <v>-2.2583614343966572</v>
      </c>
      <c r="M236" s="33">
        <f t="shared" si="33"/>
        <v>-10.72590839401982</v>
      </c>
      <c r="O236" s="35"/>
    </row>
    <row r="237" spans="4:15" x14ac:dyDescent="0.2">
      <c r="D237" s="92">
        <f>D236+'Control Panel'!$B$29</f>
        <v>1.1749999999999969</v>
      </c>
      <c r="E237" s="31">
        <f t="shared" si="34"/>
        <v>26.997743461906833</v>
      </c>
      <c r="F237" s="31">
        <f t="shared" si="35"/>
        <v>20.702967359260828</v>
      </c>
      <c r="G237" s="31">
        <f t="shared" si="27"/>
        <v>21.21778363042198</v>
      </c>
      <c r="H237" s="31">
        <f t="shared" si="28"/>
        <v>10.718151879154794</v>
      </c>
      <c r="I237" s="31">
        <f t="shared" si="29"/>
        <v>23.771266728805855</v>
      </c>
      <c r="J237" s="31">
        <f t="shared" si="30"/>
        <v>0.46775868345348898</v>
      </c>
      <c r="K237" s="31">
        <f t="shared" si="31"/>
        <v>0.18686167926021857</v>
      </c>
      <c r="L237" s="32">
        <f t="shared" si="32"/>
        <v>-2.2539081755734336</v>
      </c>
      <c r="M237" s="33">
        <f t="shared" si="33"/>
        <v>-10.718560490966054</v>
      </c>
      <c r="O237" s="35"/>
    </row>
    <row r="238" spans="4:15" x14ac:dyDescent="0.2">
      <c r="D238" s="92">
        <f>D237+'Control Panel'!$B$29</f>
        <v>1.1799999999999968</v>
      </c>
      <c r="E238" s="31">
        <f t="shared" si="34"/>
        <v>27.10380420620675</v>
      </c>
      <c r="F238" s="31">
        <f t="shared" si="35"/>
        <v>20.756424136650466</v>
      </c>
      <c r="G238" s="31">
        <f t="shared" si="27"/>
        <v>21.206514089544115</v>
      </c>
      <c r="H238" s="31">
        <f t="shared" si="28"/>
        <v>10.664559076699964</v>
      </c>
      <c r="I238" s="31">
        <f t="shared" si="29"/>
        <v>23.737081963258596</v>
      </c>
      <c r="J238" s="31">
        <f t="shared" si="30"/>
        <v>0.46595750762540228</v>
      </c>
      <c r="K238" s="31">
        <f t="shared" si="31"/>
        <v>0.18632462503443237</v>
      </c>
      <c r="L238" s="32">
        <f t="shared" si="32"/>
        <v>-2.2494714844453991</v>
      </c>
      <c r="M238" s="33">
        <f t="shared" si="33"/>
        <v>-10.711238327804569</v>
      </c>
      <c r="O238" s="35"/>
    </row>
    <row r="239" spans="4:15" x14ac:dyDescent="0.2">
      <c r="D239" s="92">
        <f>D238+'Control Panel'!$B$29</f>
        <v>1.1849999999999967</v>
      </c>
      <c r="E239" s="31">
        <f t="shared" si="34"/>
        <v>27.209808658260915</v>
      </c>
      <c r="F239" s="31">
        <f t="shared" si="35"/>
        <v>20.809613041554869</v>
      </c>
      <c r="G239" s="31">
        <f t="shared" si="27"/>
        <v>21.195266732121887</v>
      </c>
      <c r="H239" s="31">
        <f t="shared" si="28"/>
        <v>10.611002885060941</v>
      </c>
      <c r="I239" s="31">
        <f t="shared" si="29"/>
        <v>23.703010654188308</v>
      </c>
      <c r="J239" s="31">
        <f t="shared" si="30"/>
        <v>0.46415210448477229</v>
      </c>
      <c r="K239" s="31">
        <f t="shared" si="31"/>
        <v>0.18579012228259012</v>
      </c>
      <c r="L239" s="32">
        <f t="shared" si="32"/>
        <v>-2.2450513322821868</v>
      </c>
      <c r="M239" s="33">
        <f t="shared" si="33"/>
        <v>-10.703941796299882</v>
      </c>
      <c r="O239" s="35"/>
    </row>
    <row r="240" spans="4:15" x14ac:dyDescent="0.2">
      <c r="D240" s="92">
        <f>D239+'Control Panel'!$B$29</f>
        <v>1.1899999999999966</v>
      </c>
      <c r="E240" s="31">
        <f t="shared" si="34"/>
        <v>27.315756928779873</v>
      </c>
      <c r="F240" s="31">
        <f t="shared" si="35"/>
        <v>20.862534256707718</v>
      </c>
      <c r="G240" s="31">
        <f t="shared" si="27"/>
        <v>21.184041475460475</v>
      </c>
      <c r="H240" s="31">
        <f t="shared" si="28"/>
        <v>10.557483176079442</v>
      </c>
      <c r="I240" s="31">
        <f t="shared" si="29"/>
        <v>23.66905288023224</v>
      </c>
      <c r="J240" s="31">
        <f t="shared" si="30"/>
        <v>0.46234247257741079</v>
      </c>
      <c r="K240" s="31">
        <f t="shared" si="31"/>
        <v>0.18525816456586641</v>
      </c>
      <c r="L240" s="32">
        <f t="shared" si="32"/>
        <v>-2.240647690541282</v>
      </c>
      <c r="M240" s="33">
        <f t="shared" si="33"/>
        <v>-10.696670788424081</v>
      </c>
      <c r="O240" s="35"/>
    </row>
    <row r="241" spans="4:15" x14ac:dyDescent="0.2">
      <c r="D241" s="92">
        <f>D240+'Control Panel'!$B$29</f>
        <v>1.1949999999999965</v>
      </c>
      <c r="E241" s="31">
        <f t="shared" si="34"/>
        <v>27.421649128061045</v>
      </c>
      <c r="F241" s="31">
        <f t="shared" si="35"/>
        <v>20.915187964203263</v>
      </c>
      <c r="G241" s="31">
        <f t="shared" si="27"/>
        <v>21.17283823700777</v>
      </c>
      <c r="H241" s="31">
        <f t="shared" si="28"/>
        <v>10.503999822137322</v>
      </c>
      <c r="I241" s="31">
        <f t="shared" si="29"/>
        <v>23.635208720761472</v>
      </c>
      <c r="J241" s="31">
        <f t="shared" si="30"/>
        <v>0.46052861055540112</v>
      </c>
      <c r="K241" s="31">
        <f t="shared" si="31"/>
        <v>0.18472874547540613</v>
      </c>
      <c r="L241" s="32">
        <f t="shared" si="32"/>
        <v>-2.2362605308664385</v>
      </c>
      <c r="M241" s="33">
        <f t="shared" si="33"/>
        <v>-10.68942519635447</v>
      </c>
      <c r="O241" s="35"/>
    </row>
    <row r="242" spans="4:15" x14ac:dyDescent="0.2">
      <c r="D242" s="92">
        <f>D241+'Control Panel'!$B$29</f>
        <v>1.1999999999999964</v>
      </c>
      <c r="E242" s="31">
        <f t="shared" si="34"/>
        <v>27.527485365989445</v>
      </c>
      <c r="F242" s="31">
        <f t="shared" si="35"/>
        <v>20.967574345498996</v>
      </c>
      <c r="G242" s="31">
        <f t="shared" si="27"/>
        <v>21.161656934353438</v>
      </c>
      <c r="H242" s="31">
        <f t="shared" si="28"/>
        <v>10.450552696155549</v>
      </c>
      <c r="I242" s="31">
        <f t="shared" si="29"/>
        <v>23.601478255871875</v>
      </c>
      <c r="J242" s="31">
        <f t="shared" si="30"/>
        <v>0.45871051717812933</v>
      </c>
      <c r="K242" s="31">
        <f t="shared" si="31"/>
        <v>0.18420185863216085</v>
      </c>
      <c r="L242" s="32">
        <f t="shared" si="32"/>
        <v>-2.2318898250860908</v>
      </c>
      <c r="M242" s="33">
        <f t="shared" si="33"/>
        <v>-10.682204912471247</v>
      </c>
      <c r="O242" s="35"/>
    </row>
    <row r="243" spans="4:15" x14ac:dyDescent="0.2">
      <c r="D243" s="92">
        <f>D242+'Control Panel'!$B$29</f>
        <v>1.2049999999999963</v>
      </c>
      <c r="E243" s="31">
        <f t="shared" si="34"/>
        <v>27.633265752038398</v>
      </c>
      <c r="F243" s="31">
        <f t="shared" si="35"/>
        <v>21.019693581418366</v>
      </c>
      <c r="G243" s="31">
        <f t="shared" si="27"/>
        <v>21.150497485228009</v>
      </c>
      <c r="H243" s="31">
        <f t="shared" si="28"/>
        <v>10.397141671593193</v>
      </c>
      <c r="I243" s="31">
        <f t="shared" si="29"/>
        <v>23.567861566375004</v>
      </c>
      <c r="J243" s="31">
        <f t="shared" si="30"/>
        <v>0.45688819131331532</v>
      </c>
      <c r="K243" s="31">
        <f t="shared" si="31"/>
        <v>0.18367749768672589</v>
      </c>
      <c r="L243" s="32">
        <f t="shared" si="32"/>
        <v>-2.22753554521177</v>
      </c>
      <c r="M243" s="33">
        <f t="shared" si="33"/>
        <v>-10.675009829355163</v>
      </c>
      <c r="O243" s="35"/>
    </row>
    <row r="244" spans="4:15" x14ac:dyDescent="0.2">
      <c r="D244" s="92">
        <f>D243+'Control Panel'!$B$29</f>
        <v>1.2099999999999962</v>
      </c>
      <c r="E244" s="31">
        <f t="shared" si="34"/>
        <v>27.738990395270225</v>
      </c>
      <c r="F244" s="31">
        <f t="shared" si="35"/>
        <v>21.071545852153463</v>
      </c>
      <c r="G244" s="31">
        <f t="shared" si="27"/>
        <v>21.13935980750195</v>
      </c>
      <c r="H244" s="31">
        <f t="shared" si="28"/>
        <v>10.343766622446417</v>
      </c>
      <c r="I244" s="31">
        <f t="shared" si="29"/>
        <v>23.534358733788888</v>
      </c>
      <c r="J244" s="31">
        <f t="shared" si="30"/>
        <v>0.45506163193804694</v>
      </c>
      <c r="K244" s="31">
        <f t="shared" si="31"/>
        <v>0.18315565631917796</v>
      </c>
      <c r="L244" s="32">
        <f t="shared" si="32"/>
        <v>-2.2231976634365109</v>
      </c>
      <c r="M244" s="33">
        <f t="shared" si="33"/>
        <v>-10.667839839785239</v>
      </c>
      <c r="O244" s="35"/>
    </row>
    <row r="245" spans="4:15" x14ac:dyDescent="0.2">
      <c r="D245" s="92">
        <f>D244+'Control Panel'!$B$29</f>
        <v>1.2149999999999961</v>
      </c>
      <c r="E245" s="31">
        <f t="shared" si="34"/>
        <v>27.844659404336941</v>
      </c>
      <c r="F245" s="31">
        <f t="shared" si="35"/>
        <v>21.123131337267697</v>
      </c>
      <c r="G245" s="31">
        <f t="shared" si="27"/>
        <v>21.128243819184767</v>
      </c>
      <c r="H245" s="31">
        <f t="shared" si="28"/>
        <v>10.29042742324749</v>
      </c>
      <c r="I245" s="31">
        <f t="shared" si="29"/>
        <v>23.500969840328789</v>
      </c>
      <c r="J245" s="31">
        <f t="shared" si="30"/>
        <v>0.45323083813981418</v>
      </c>
      <c r="K245" s="31">
        <f t="shared" si="31"/>
        <v>0.18263632823891429</v>
      </c>
      <c r="L245" s="32">
        <f t="shared" si="32"/>
        <v>-2.2188761521332658</v>
      </c>
      <c r="M245" s="33">
        <f t="shared" si="33"/>
        <v>-10.660694836736463</v>
      </c>
      <c r="O245" s="35"/>
    </row>
    <row r="246" spans="4:15" x14ac:dyDescent="0.2">
      <c r="D246" s="92">
        <f>D245+'Control Panel'!$B$29</f>
        <v>1.219999999999996</v>
      </c>
      <c r="E246" s="31">
        <f t="shared" si="34"/>
        <v>27.95027288748096</v>
      </c>
      <c r="F246" s="31">
        <f t="shared" si="35"/>
        <v>21.174450215698474</v>
      </c>
      <c r="G246" s="31">
        <f t="shared" si="27"/>
        <v>21.1171494384241</v>
      </c>
      <c r="H246" s="31">
        <f t="shared" si="28"/>
        <v>10.237123949063808</v>
      </c>
      <c r="I246" s="31">
        <f t="shared" si="29"/>
        <v>23.467694968897799</v>
      </c>
      <c r="J246" s="31">
        <f t="shared" si="30"/>
        <v>0.45139580911754523</v>
      </c>
      <c r="K246" s="31">
        <f t="shared" si="31"/>
        <v>0.18211950718449141</v>
      </c>
      <c r="L246" s="32">
        <f t="shared" si="32"/>
        <v>-2.2145709838533074</v>
      </c>
      <c r="M246" s="33">
        <f t="shared" si="33"/>
        <v>-10.653574713377525</v>
      </c>
      <c r="O246" s="35"/>
    </row>
    <row r="247" spans="4:15" x14ac:dyDescent="0.2">
      <c r="D247" s="92">
        <f>D246+'Control Panel'!$B$29</f>
        <v>1.2249999999999959</v>
      </c>
      <c r="E247" s="31">
        <f t="shared" si="34"/>
        <v>28.055830952535782</v>
      </c>
      <c r="F247" s="31">
        <f t="shared" si="35"/>
        <v>21.225502665759876</v>
      </c>
      <c r="G247" s="31">
        <f t="shared" si="27"/>
        <v>21.106076583504834</v>
      </c>
      <c r="H247" s="31">
        <f t="shared" si="28"/>
        <v>10.183856075496919</v>
      </c>
      <c r="I247" s="31">
        <f t="shared" si="29"/>
        <v>23.434534203077444</v>
      </c>
      <c r="J247" s="31">
        <f t="shared" si="30"/>
        <v>0.44955654418264274</v>
      </c>
      <c r="K247" s="31">
        <f t="shared" si="31"/>
        <v>0.18160518692346608</v>
      </c>
      <c r="L247" s="32">
        <f t="shared" si="32"/>
        <v>-2.2102821313246399</v>
      </c>
      <c r="M247" s="33">
        <f t="shared" si="33"/>
        <v>-10.646479363068572</v>
      </c>
      <c r="O247" s="35"/>
    </row>
    <row r="248" spans="4:15" x14ac:dyDescent="0.2">
      <c r="D248" s="92">
        <f>D247+'Control Panel'!$B$29</f>
        <v>1.2299999999999958</v>
      </c>
      <c r="E248" s="31">
        <f t="shared" si="34"/>
        <v>28.161333706926666</v>
      </c>
      <c r="F248" s="31">
        <f t="shared" si="35"/>
        <v>21.276288865145322</v>
      </c>
      <c r="G248" s="31">
        <f t="shared" si="27"/>
        <v>21.09502517284821</v>
      </c>
      <c r="H248" s="31">
        <f t="shared" si="28"/>
        <v>10.130623678681577</v>
      </c>
      <c r="I248" s="31">
        <f t="shared" si="29"/>
        <v>23.401487627118144</v>
      </c>
      <c r="J248" s="31">
        <f t="shared" si="30"/>
        <v>0.44771304276002205</v>
      </c>
      <c r="K248" s="31">
        <f t="shared" si="31"/>
        <v>0.18109336125223599</v>
      </c>
      <c r="L248" s="32">
        <f t="shared" si="32"/>
        <v>-2.2060095674503994</v>
      </c>
      <c r="M248" s="33">
        <f t="shared" si="33"/>
        <v>-10.63940867935896</v>
      </c>
      <c r="O248" s="35"/>
    </row>
    <row r="249" spans="4:15" x14ac:dyDescent="0.2">
      <c r="D249" s="92">
        <f>D248+'Control Panel'!$B$29</f>
        <v>1.2349999999999957</v>
      </c>
      <c r="E249" s="31">
        <f t="shared" si="34"/>
        <v>28.266781257671315</v>
      </c>
      <c r="F249" s="31">
        <f t="shared" si="35"/>
        <v>21.326808990930239</v>
      </c>
      <c r="G249" s="31">
        <f t="shared" si="27"/>
        <v>21.083995125010958</v>
      </c>
      <c r="H249" s="31">
        <f t="shared" si="28"/>
        <v>10.077426635284782</v>
      </c>
      <c r="I249" s="31">
        <f t="shared" si="29"/>
        <v>23.368555325929606</v>
      </c>
      <c r="J249" s="31">
        <f t="shared" si="30"/>
        <v>0.44586530438914895</v>
      </c>
      <c r="K249" s="31">
        <f t="shared" si="31"/>
        <v>0.18058402399588169</v>
      </c>
      <c r="L249" s="32">
        <f t="shared" si="32"/>
        <v>-2.2017532653072571</v>
      </c>
      <c r="M249" s="33">
        <f t="shared" si="33"/>
        <v>-10.632362555985038</v>
      </c>
      <c r="O249" s="35"/>
    </row>
    <row r="250" spans="4:15" x14ac:dyDescent="0.2">
      <c r="D250" s="92">
        <f>D249+'Control Panel'!$B$29</f>
        <v>1.2399999999999956</v>
      </c>
      <c r="E250" s="31">
        <f t="shared" si="34"/>
        <v>28.372173711380555</v>
      </c>
      <c r="F250" s="31">
        <f t="shared" si="35"/>
        <v>21.377063219574715</v>
      </c>
      <c r="G250" s="31">
        <f t="shared" si="27"/>
        <v>21.072986358684421</v>
      </c>
      <c r="H250" s="31">
        <f t="shared" si="28"/>
        <v>10.024264822504858</v>
      </c>
      <c r="I250" s="31">
        <f t="shared" si="29"/>
        <v>23.335737385071166</v>
      </c>
      <c r="J250" s="31">
        <f t="shared" si="30"/>
        <v>0.44401332872507909</v>
      </c>
      <c r="K250" s="31">
        <f t="shared" si="31"/>
        <v>0.18007716900800935</v>
      </c>
      <c r="L250" s="32">
        <f t="shared" si="32"/>
        <v>-2.1975131981438194</v>
      </c>
      <c r="M250" s="33">
        <f t="shared" si="33"/>
        <v>-10.625340886867944</v>
      </c>
      <c r="O250" s="35"/>
    </row>
    <row r="251" spans="4:15" x14ac:dyDescent="0.2">
      <c r="D251" s="92">
        <f>D250+'Control Panel'!$B$29</f>
        <v>1.2449999999999954</v>
      </c>
      <c r="E251" s="31">
        <f t="shared" si="34"/>
        <v>28.477511174259</v>
      </c>
      <c r="F251" s="31">
        <f t="shared" si="35"/>
        <v>21.427051726926155</v>
      </c>
      <c r="G251" s="31">
        <f t="shared" si="27"/>
        <v>21.061998792693704</v>
      </c>
      <c r="H251" s="31">
        <f t="shared" si="28"/>
        <v>9.9711381180705185</v>
      </c>
      <c r="I251" s="31">
        <f t="shared" si="29"/>
        <v>23.303033890741993</v>
      </c>
      <c r="J251" s="31">
        <f t="shared" si="30"/>
        <v>0.44215711553949666</v>
      </c>
      <c r="K251" s="31">
        <f t="shared" si="31"/>
        <v>0.17957279017059405</v>
      </c>
      <c r="L251" s="32">
        <f t="shared" si="32"/>
        <v>-2.1932893393790276</v>
      </c>
      <c r="M251" s="33">
        <f t="shared" si="33"/>
        <v>-10.618343566111417</v>
      </c>
      <c r="O251" s="35"/>
    </row>
    <row r="252" spans="4:15" x14ac:dyDescent="0.2">
      <c r="D252" s="92">
        <f>D251+'Control Panel'!$B$29</f>
        <v>1.2499999999999953</v>
      </c>
      <c r="E252" s="31">
        <f t="shared" si="34"/>
        <v>28.582793752105726</v>
      </c>
      <c r="F252" s="31">
        <f t="shared" si="35"/>
        <v>21.47677468822193</v>
      </c>
      <c r="G252" s="31">
        <f t="shared" si="27"/>
        <v>21.051032345996809</v>
      </c>
      <c r="H252" s="31">
        <f t="shared" si="28"/>
        <v>9.9180464002399606</v>
      </c>
      <c r="I252" s="31">
        <f t="shared" si="29"/>
        <v>23.270444929771255</v>
      </c>
      <c r="J252" s="31">
        <f t="shared" si="30"/>
        <v>0.44029666472175488</v>
      </c>
      <c r="K252" s="31">
        <f t="shared" si="31"/>
        <v>0.17907088139382399</v>
      </c>
      <c r="L252" s="32">
        <f t="shared" si="32"/>
        <v>-2.1890816626005503</v>
      </c>
      <c r="M252" s="33">
        <f t="shared" si="33"/>
        <v>-10.611370487999629</v>
      </c>
      <c r="O252" s="35"/>
    </row>
    <row r="253" spans="4:15" x14ac:dyDescent="0.2">
      <c r="D253" s="92">
        <f>D252+'Control Panel'!$B$29</f>
        <v>1.2549999999999952</v>
      </c>
      <c r="E253" s="31">
        <f t="shared" si="34"/>
        <v>28.688021550314929</v>
      </c>
      <c r="F253" s="31">
        <f t="shared" si="35"/>
        <v>21.526232278092031</v>
      </c>
      <c r="G253" s="31">
        <f t="shared" si="27"/>
        <v>21.040086937683807</v>
      </c>
      <c r="H253" s="31">
        <f t="shared" si="28"/>
        <v>9.8649895477999632</v>
      </c>
      <c r="I253" s="31">
        <f t="shared" si="29"/>
        <v>23.237970589608192</v>
      </c>
      <c r="J253" s="31">
        <f t="shared" si="30"/>
        <v>0.43843197627991509</v>
      </c>
      <c r="K253" s="31">
        <f t="shared" si="31"/>
        <v>0.17857143661594557</v>
      </c>
      <c r="L253" s="32">
        <f t="shared" si="32"/>
        <v>-2.1848901415631827</v>
      </c>
      <c r="M253" s="33">
        <f t="shared" si="33"/>
        <v>-10.604421546995031</v>
      </c>
      <c r="O253" s="35"/>
    </row>
    <row r="254" spans="4:15" x14ac:dyDescent="0.2">
      <c r="D254" s="92">
        <f>D253+'Control Panel'!$B$29</f>
        <v>1.2599999999999951</v>
      </c>
      <c r="E254" s="31">
        <f t="shared" si="34"/>
        <v>28.793194673876581</v>
      </c>
      <c r="F254" s="31">
        <f t="shared" si="35"/>
        <v>21.575424670561691</v>
      </c>
      <c r="G254" s="31">
        <f t="shared" si="27"/>
        <v>21.029162486975991</v>
      </c>
      <c r="H254" s="31">
        <f t="shared" si="28"/>
        <v>9.8119674400649881</v>
      </c>
      <c r="I254" s="31">
        <f t="shared" si="29"/>
        <v>23.205610958312079</v>
      </c>
      <c r="J254" s="31">
        <f t="shared" si="30"/>
        <v>0.43656305034178683</v>
      </c>
      <c r="K254" s="31">
        <f t="shared" si="31"/>
        <v>0.17807444980310888</v>
      </c>
      <c r="L254" s="32">
        <f t="shared" si="32"/>
        <v>-2.1807147501872333</v>
      </c>
      <c r="M254" s="33">
        <f t="shared" si="33"/>
        <v>-10.597496637736215</v>
      </c>
      <c r="O254" s="35"/>
    </row>
    <row r="255" spans="4:15" x14ac:dyDescent="0.2">
      <c r="D255" s="92">
        <f>D254+'Control Panel'!$B$29</f>
        <v>1.264999999999995</v>
      </c>
      <c r="E255" s="31">
        <f t="shared" si="34"/>
        <v>28.898313227377084</v>
      </c>
      <c r="F255" s="31">
        <f t="shared" si="35"/>
        <v>21.624352039054045</v>
      </c>
      <c r="G255" s="31">
        <f t="shared" si="27"/>
        <v>21.018258913225054</v>
      </c>
      <c r="H255" s="31">
        <f t="shared" si="28"/>
        <v>9.7589799568763063</v>
      </c>
      <c r="I255" s="31">
        <f t="shared" si="29"/>
        <v>23.173366124542156</v>
      </c>
      <c r="J255" s="31">
        <f t="shared" si="30"/>
        <v>0.43468988715596746</v>
      </c>
      <c r="K255" s="31">
        <f t="shared" si="31"/>
        <v>0.17757991494921471</v>
      </c>
      <c r="L255" s="32">
        <f t="shared" si="32"/>
        <v>-2.1765554625569226</v>
      </c>
      <c r="M255" s="33">
        <f t="shared" si="33"/>
        <v>-10.590595655035798</v>
      </c>
      <c r="O255" s="35"/>
    </row>
    <row r="256" spans="4:15" x14ac:dyDescent="0.2">
      <c r="D256" s="92">
        <f>D255+'Control Panel'!$B$29</f>
        <v>1.2699999999999949</v>
      </c>
      <c r="E256" s="31">
        <f t="shared" si="34"/>
        <v>29.003377314999927</v>
      </c>
      <c r="F256" s="31">
        <f t="shared" si="35"/>
        <v>21.67301455639274</v>
      </c>
      <c r="G256" s="31">
        <f t="shared" si="27"/>
        <v>21.007376135912271</v>
      </c>
      <c r="H256" s="31">
        <f t="shared" si="28"/>
        <v>9.7060269786011268</v>
      </c>
      <c r="I256" s="31">
        <f t="shared" si="29"/>
        <v>23.141236177547412</v>
      </c>
      <c r="J256" s="31">
        <f t="shared" si="30"/>
        <v>0.43281248709288156</v>
      </c>
      <c r="K256" s="31">
        <f t="shared" si="31"/>
        <v>0.1770878260757609</v>
      </c>
      <c r="L256" s="32">
        <f t="shared" si="32"/>
        <v>-2.1724122529187579</v>
      </c>
      <c r="M256" s="33">
        <f t="shared" si="33"/>
        <v>-10.583718493878315</v>
      </c>
      <c r="O256" s="35"/>
    </row>
    <row r="257" spans="4:15" x14ac:dyDescent="0.2">
      <c r="D257" s="92">
        <f>D256+'Control Panel'!$B$29</f>
        <v>1.2749999999999948</v>
      </c>
      <c r="E257" s="31">
        <f t="shared" si="34"/>
        <v>29.108387040526324</v>
      </c>
      <c r="F257" s="31">
        <f t="shared" si="35"/>
        <v>21.721412394804574</v>
      </c>
      <c r="G257" s="31">
        <f t="shared" si="27"/>
        <v>20.996514074647678</v>
      </c>
      <c r="H257" s="31">
        <f t="shared" si="28"/>
        <v>9.6531083861317359</v>
      </c>
      <c r="I257" s="31">
        <f t="shared" si="29"/>
        <v>23.109221207156352</v>
      </c>
      <c r="J257" s="31">
        <f t="shared" si="30"/>
        <v>0.43093085064581993</v>
      </c>
      <c r="K257" s="31">
        <f t="shared" si="31"/>
        <v>0.17659817723169124</v>
      </c>
      <c r="L257" s="32">
        <f t="shared" si="32"/>
        <v>-2.1682850956799311</v>
      </c>
      <c r="M257" s="33">
        <f t="shared" si="33"/>
        <v>-10.576865049418144</v>
      </c>
      <c r="O257" s="35"/>
    </row>
    <row r="258" spans="4:15" x14ac:dyDescent="0.2">
      <c r="D258" s="92">
        <f>D257+'Control Panel'!$B$29</f>
        <v>1.2799999999999947</v>
      </c>
      <c r="E258" s="31">
        <f t="shared" si="34"/>
        <v>29.213342507335867</v>
      </c>
      <c r="F258" s="31">
        <f t="shared" si="35"/>
        <v>21.769545725922114</v>
      </c>
      <c r="G258" s="31">
        <f t="shared" si="27"/>
        <v>20.985672649169278</v>
      </c>
      <c r="H258" s="31">
        <f t="shared" si="28"/>
        <v>9.6002240608846456</v>
      </c>
      <c r="I258" s="31">
        <f t="shared" si="29"/>
        <v>23.077321303766603</v>
      </c>
      <c r="J258" s="31">
        <f t="shared" si="30"/>
        <v>0.42904497843197764</v>
      </c>
      <c r="K258" s="31">
        <f t="shared" si="31"/>
        <v>0.17611096249324343</v>
      </c>
      <c r="L258" s="32">
        <f t="shared" si="32"/>
        <v>-2.1641739654066949</v>
      </c>
      <c r="M258" s="33">
        <f t="shared" si="33"/>
        <v>-10.570035216977423</v>
      </c>
      <c r="O258" s="35"/>
    </row>
    <row r="259" spans="4:15" x14ac:dyDescent="0.2">
      <c r="D259" s="92">
        <f>D258+'Control Panel'!$B$29</f>
        <v>1.2849999999999946</v>
      </c>
      <c r="E259" s="31">
        <f t="shared" si="34"/>
        <v>29.318243818407147</v>
      </c>
      <c r="F259" s="31">
        <f t="shared" si="35"/>
        <v>21.817414720786324</v>
      </c>
      <c r="G259" s="31">
        <f t="shared" si="27"/>
        <v>20.974851779342245</v>
      </c>
      <c r="H259" s="31">
        <f t="shared" si="28"/>
        <v>9.5473738847997591</v>
      </c>
      <c r="I259" s="31">
        <f t="shared" si="29"/>
        <v>23.045536558334522</v>
      </c>
      <c r="J259" s="31">
        <f t="shared" si="30"/>
        <v>0.42715487119349166</v>
      </c>
      <c r="K259" s="31">
        <f t="shared" si="31"/>
        <v>0.17562617596379915</v>
      </c>
      <c r="L259" s="32">
        <f t="shared" si="32"/>
        <v>-2.1600788368227475</v>
      </c>
      <c r="M259" s="33">
        <f t="shared" si="33"/>
        <v>-10.563228892044016</v>
      </c>
      <c r="O259" s="35"/>
    </row>
    <row r="260" spans="4:15" x14ac:dyDescent="0.2">
      <c r="D260" s="92">
        <f>D259+'Control Panel'!$B$29</f>
        <v>1.2899999999999945</v>
      </c>
      <c r="E260" s="31">
        <f t="shared" si="34"/>
        <v>29.423091076318396</v>
      </c>
      <c r="F260" s="31">
        <f t="shared" si="35"/>
        <v>21.865019549849173</v>
      </c>
      <c r="G260" s="31">
        <f t="shared" ref="G260:G323" si="36">G259+L259*$B$5</f>
        <v>20.964051385158132</v>
      </c>
      <c r="H260" s="31">
        <f t="shared" ref="H260:H323" si="37">H259+M259*$B$5</f>
        <v>9.4945577403395394</v>
      </c>
      <c r="I260" s="31">
        <f t="shared" ref="I260:I323" si="38">SQRT(G260^2+H260^2)</f>
        <v>23.013867062364639</v>
      </c>
      <c r="J260" s="31">
        <f t="shared" ref="J260:J323" si="39">ATAN2(G260,H260)</f>
        <v>0.42526052979847756</v>
      </c>
      <c r="K260" s="31">
        <f t="shared" ref="K260:K323" si="40">$B$4*I260^2</f>
        <v>0.17514381177373367</v>
      </c>
      <c r="L260" s="32">
        <f t="shared" ref="L260:L323" si="41">-K260*COS(J260)/$B$13</f>
        <v>-2.1559996848076093</v>
      </c>
      <c r="M260" s="33">
        <f t="shared" ref="M260:M323" si="42">(-$B$13*$B$3-K260*SIN(J260))/$B$13</f>
        <v>-10.556445970269467</v>
      </c>
      <c r="O260" s="35"/>
    </row>
    <row r="261" spans="4:15" x14ac:dyDescent="0.2">
      <c r="D261" s="92">
        <f>D260+'Control Panel'!$B$29</f>
        <v>1.2949999999999944</v>
      </c>
      <c r="E261" s="31">
        <f t="shared" ref="E261:E324" si="43">IF(F261&lt;&gt;F260,E260+G260*$B$5+0.5*L260*$B$5^2,E260)</f>
        <v>29.527884383248129</v>
      </c>
      <c r="F261" s="31">
        <f t="shared" ref="F261:F324" si="44">IF(F260+H260*$B$5+0.5*M260*$B$5^2&gt;0,F260+H260*$B$5+0.5*M260*$B$5^2,0)</f>
        <v>21.912360382976242</v>
      </c>
      <c r="G261" s="31">
        <f t="shared" si="36"/>
        <v>20.953271386734095</v>
      </c>
      <c r="H261" s="31">
        <f t="shared" si="37"/>
        <v>9.441775510488192</v>
      </c>
      <c r="I261" s="31">
        <f t="shared" si="38"/>
        <v>22.982312907899072</v>
      </c>
      <c r="J261" s="31">
        <f t="shared" si="39"/>
        <v>0.42336195524206505</v>
      </c>
      <c r="K261" s="31">
        <f t="shared" si="40"/>
        <v>0.17466386408026707</v>
      </c>
      <c r="L261" s="32">
        <f t="shared" si="41"/>
        <v>-2.1519364843950011</v>
      </c>
      <c r="M261" s="33">
        <f t="shared" si="42"/>
        <v>-10.549686347466992</v>
      </c>
      <c r="O261" s="35"/>
    </row>
    <row r="262" spans="4:15" x14ac:dyDescent="0.2">
      <c r="D262" s="92">
        <f>D261+'Control Panel'!$B$29</f>
        <v>1.2999999999999943</v>
      </c>
      <c r="E262" s="31">
        <f t="shared" si="43"/>
        <v>29.632623840975743</v>
      </c>
      <c r="F262" s="31">
        <f t="shared" si="44"/>
        <v>21.959437389449342</v>
      </c>
      <c r="G262" s="31">
        <f t="shared" si="36"/>
        <v>20.942511704312121</v>
      </c>
      <c r="H262" s="31">
        <f t="shared" si="37"/>
        <v>9.389027078750857</v>
      </c>
      <c r="I262" s="31">
        <f t="shared" si="38"/>
        <v>22.950874187506827</v>
      </c>
      <c r="J262" s="31">
        <f t="shared" si="39"/>
        <v>0.42145914864743211</v>
      </c>
      <c r="K262" s="31">
        <f t="shared" si="40"/>
        <v>0.17418632706731585</v>
      </c>
      <c r="L262" s="32">
        <f t="shared" si="41"/>
        <v>-2.1478892107712171</v>
      </c>
      <c r="M262" s="33">
        <f t="shared" si="42"/>
        <v>-10.542949919609471</v>
      </c>
      <c r="O262" s="35"/>
    </row>
    <row r="263" spans="4:15" x14ac:dyDescent="0.2">
      <c r="D263" s="92">
        <f>D262+'Control Panel'!$B$29</f>
        <v>1.3049999999999942</v>
      </c>
      <c r="E263" s="31">
        <f t="shared" si="43"/>
        <v>29.737309550882166</v>
      </c>
      <c r="F263" s="31">
        <f t="shared" si="44"/>
        <v>22.006250737969101</v>
      </c>
      <c r="G263" s="31">
        <f t="shared" si="36"/>
        <v>20.931772258258267</v>
      </c>
      <c r="H263" s="31">
        <f t="shared" si="37"/>
        <v>9.3363123291528094</v>
      </c>
      <c r="I263" s="31">
        <f t="shared" si="38"/>
        <v>22.919550994273017</v>
      </c>
      <c r="J263" s="31">
        <f t="shared" si="39"/>
        <v>0.41955211126683783</v>
      </c>
      <c r="K263" s="31">
        <f t="shared" si="40"/>
        <v>0.17371119494534501</v>
      </c>
      <c r="L263" s="32">
        <f t="shared" si="41"/>
        <v>-2.1438578392734984</v>
      </c>
      <c r="M263" s="33">
        <f t="shared" si="42"/>
        <v>-10.536236582827486</v>
      </c>
      <c r="O263" s="35"/>
    </row>
    <row r="264" spans="4:15" x14ac:dyDescent="0.2">
      <c r="D264" s="92">
        <f>D263+'Control Panel'!$B$29</f>
        <v>1.3099999999999941</v>
      </c>
      <c r="E264" s="31">
        <f t="shared" si="43"/>
        <v>29.841941613950468</v>
      </c>
      <c r="F264" s="31">
        <f t="shared" si="44"/>
        <v>22.052800596657576</v>
      </c>
      <c r="G264" s="31">
        <f t="shared" si="36"/>
        <v>20.9210529690619</v>
      </c>
      <c r="H264" s="31">
        <f t="shared" si="37"/>
        <v>9.2836311462386725</v>
      </c>
      <c r="I264" s="31">
        <f t="shared" si="38"/>
        <v>22.888343421788012</v>
      </c>
      <c r="J264" s="31">
        <f t="shared" si="39"/>
        <v>0.41764084448265393</v>
      </c>
      <c r="K264" s="31">
        <f t="shared" si="40"/>
        <v>0.1732384619512212</v>
      </c>
      <c r="L264" s="32">
        <f t="shared" si="41"/>
        <v>-2.1398423453883977</v>
      </c>
      <c r="M264" s="33">
        <f t="shared" si="42"/>
        <v>-10.529546233407338</v>
      </c>
      <c r="O264" s="35"/>
    </row>
    <row r="265" spans="4:15" x14ac:dyDescent="0.2">
      <c r="D265" s="92">
        <f>D264+'Control Panel'!$B$29</f>
        <v>1.314999999999994</v>
      </c>
      <c r="E265" s="31">
        <f t="shared" si="43"/>
        <v>29.946520130766459</v>
      </c>
      <c r="F265" s="31">
        <f t="shared" si="44"/>
        <v>22.099087133060852</v>
      </c>
      <c r="G265" s="31">
        <f t="shared" si="36"/>
        <v>20.91035375733496</v>
      </c>
      <c r="H265" s="31">
        <f t="shared" si="37"/>
        <v>9.2309834150716359</v>
      </c>
      <c r="I265" s="31">
        <f t="shared" si="38"/>
        <v>22.857251564136487</v>
      </c>
      <c r="J265" s="31">
        <f t="shared" si="39"/>
        <v>0.41572534980839365</v>
      </c>
      <c r="K265" s="31">
        <f t="shared" si="40"/>
        <v>0.17276812234806654</v>
      </c>
      <c r="L265" s="32">
        <f t="shared" si="41"/>
        <v>-2.1358427047501554</v>
      </c>
      <c r="M265" s="33">
        <f t="shared" si="42"/>
        <v>-10.522878767789113</v>
      </c>
      <c r="O265" s="35"/>
    </row>
    <row r="266" spans="4:15" x14ac:dyDescent="0.2">
      <c r="D266" s="92">
        <f>D265+'Control Panel'!$B$29</f>
        <v>1.3199999999999938</v>
      </c>
      <c r="E266" s="31">
        <f t="shared" si="43"/>
        <v>30.051045201519322</v>
      </c>
      <c r="F266" s="31">
        <f t="shared" si="44"/>
        <v>22.145110514151614</v>
      </c>
      <c r="G266" s="31">
        <f t="shared" si="36"/>
        <v>20.899674543811209</v>
      </c>
      <c r="H266" s="31">
        <f t="shared" si="37"/>
        <v>9.1783690212326903</v>
      </c>
      <c r="I266" s="31">
        <f t="shared" si="38"/>
        <v>22.826275515886383</v>
      </c>
      <c r="J266" s="31">
        <f t="shared" si="39"/>
        <v>0.41380562888973998</v>
      </c>
      <c r="K266" s="31">
        <f t="shared" si="40"/>
        <v>0.17230017042511292</v>
      </c>
      <c r="L266" s="32">
        <f t="shared" si="41"/>
        <v>-2.1318588931390559</v>
      </c>
      <c r="M266" s="33">
        <f t="shared" si="42"/>
        <v>-10.516234082564749</v>
      </c>
      <c r="O266" s="35"/>
    </row>
    <row r="267" spans="4:15" x14ac:dyDescent="0.2">
      <c r="D267" s="92">
        <f>D266+'Control Panel'!$B$29</f>
        <v>1.3249999999999937</v>
      </c>
      <c r="E267" s="31">
        <f t="shared" si="43"/>
        <v>30.155516926002214</v>
      </c>
      <c r="F267" s="31">
        <f t="shared" si="44"/>
        <v>22.190870906331746</v>
      </c>
      <c r="G267" s="31">
        <f t="shared" si="36"/>
        <v>20.889015249345512</v>
      </c>
      <c r="H267" s="31">
        <f t="shared" si="37"/>
        <v>9.1257878508198669</v>
      </c>
      <c r="I267" s="31">
        <f t="shared" si="38"/>
        <v>22.795415372077798</v>
      </c>
      <c r="J267" s="31">
        <f t="shared" si="39"/>
        <v>0.41188168350557058</v>
      </c>
      <c r="K267" s="31">
        <f t="shared" si="40"/>
        <v>0.17183460049755703</v>
      </c>
      <c r="L267" s="32">
        <f t="shared" si="41"/>
        <v>-2.1278908864797925</v>
      </c>
      <c r="M267" s="33">
        <f t="shared" si="42"/>
        <v>-10.509612074476131</v>
      </c>
      <c r="O267" s="35"/>
    </row>
    <row r="268" spans="4:15" x14ac:dyDescent="0.2">
      <c r="D268" s="92">
        <f>D267+'Control Panel'!$B$29</f>
        <v>1.3299999999999936</v>
      </c>
      <c r="E268" s="31">
        <f t="shared" si="43"/>
        <v>30.259935403612861</v>
      </c>
      <c r="F268" s="31">
        <f t="shared" si="44"/>
        <v>22.236368475434915</v>
      </c>
      <c r="G268" s="31">
        <f t="shared" si="36"/>
        <v>20.878375794913111</v>
      </c>
      <c r="H268" s="31">
        <f t="shared" si="37"/>
        <v>9.0732397904474862</v>
      </c>
      <c r="I268" s="31">
        <f t="shared" si="38"/>
        <v>22.764671228211782</v>
      </c>
      <c r="J268" s="31">
        <f t="shared" si="39"/>
        <v>0.40995351556898102</v>
      </c>
      <c r="K268" s="31">
        <f t="shared" si="40"/>
        <v>0.17137140690641622</v>
      </c>
      <c r="L268" s="32">
        <f t="shared" si="41"/>
        <v>-2.123938660839829</v>
      </c>
      <c r="M268" s="33">
        <f t="shared" si="42"/>
        <v>-10.503012640413194</v>
      </c>
      <c r="O268" s="35"/>
    </row>
    <row r="269" spans="4:15" x14ac:dyDescent="0.2">
      <c r="D269" s="92">
        <f>D268+'Control Panel'!$B$29</f>
        <v>1.3349999999999935</v>
      </c>
      <c r="E269" s="31">
        <f t="shared" si="43"/>
        <v>30.364300733354163</v>
      </c>
      <c r="F269" s="31">
        <f t="shared" si="44"/>
        <v>22.281603386729149</v>
      </c>
      <c r="G269" s="31">
        <f t="shared" si="36"/>
        <v>20.867756101608911</v>
      </c>
      <c r="H269" s="31">
        <f t="shared" si="37"/>
        <v>9.0207247272454207</v>
      </c>
      <c r="I269" s="31">
        <f t="shared" si="38"/>
        <v>22.734043180239034</v>
      </c>
      <c r="J269" s="31">
        <f t="shared" si="39"/>
        <v>0.40802112712830552</v>
      </c>
      <c r="K269" s="31">
        <f t="shared" si="40"/>
        <v>0.17091058401838496</v>
      </c>
      <c r="L269" s="32">
        <f t="shared" si="41"/>
        <v>-2.1200021924277546</v>
      </c>
      <c r="M269" s="33">
        <f t="shared" si="42"/>
        <v>-10.496435677412057</v>
      </c>
      <c r="O269" s="35"/>
    </row>
    <row r="270" spans="4:15" x14ac:dyDescent="0.2">
      <c r="D270" s="92">
        <f>D269+'Control Panel'!$B$29</f>
        <v>1.3399999999999934</v>
      </c>
      <c r="E270" s="31">
        <f t="shared" si="43"/>
        <v>30.468613013834801</v>
      </c>
      <c r="F270" s="31">
        <f t="shared" si="44"/>
        <v>22.326575804919408</v>
      </c>
      <c r="G270" s="31">
        <f t="shared" si="36"/>
        <v>20.857156090646772</v>
      </c>
      <c r="H270" s="31">
        <f t="shared" si="37"/>
        <v>8.9682425488583597</v>
      </c>
      <c r="I270" s="31">
        <f t="shared" si="38"/>
        <v>22.70353132454855</v>
      </c>
      <c r="J270" s="31">
        <f t="shared" si="39"/>
        <v>0.40608452036813469</v>
      </c>
      <c r="K270" s="31">
        <f t="shared" si="40"/>
        <v>0.17045212622569195</v>
      </c>
      <c r="L270" s="32">
        <f t="shared" si="41"/>
        <v>-2.11608145759164</v>
      </c>
      <c r="M270" s="33">
        <f t="shared" si="42"/>
        <v>-10.489881082653156</v>
      </c>
      <c r="O270" s="35"/>
    </row>
    <row r="271" spans="4:15" x14ac:dyDescent="0.2">
      <c r="D271" s="92">
        <f>D270+'Control Panel'!$B$29</f>
        <v>1.3449999999999933</v>
      </c>
      <c r="E271" s="31">
        <f t="shared" si="43"/>
        <v>30.572872343269818</v>
      </c>
      <c r="F271" s="31">
        <f t="shared" si="44"/>
        <v>22.371285894150166</v>
      </c>
      <c r="G271" s="31">
        <f t="shared" si="36"/>
        <v>20.846575683358815</v>
      </c>
      <c r="H271" s="31">
        <f t="shared" si="37"/>
        <v>8.9157931434450948</v>
      </c>
      <c r="I271" s="31">
        <f t="shared" si="38"/>
        <v>22.673135757956146</v>
      </c>
      <c r="J271" s="31">
        <f t="shared" si="39"/>
        <v>0.40414369761033109</v>
      </c>
      <c r="K271" s="31">
        <f t="shared" si="40"/>
        <v>0.16999602794595794</v>
      </c>
      <c r="L271" s="32">
        <f t="shared" si="41"/>
        <v>-2.1121764328173898</v>
      </c>
      <c r="M271" s="33">
        <f t="shared" si="42"/>
        <v>-10.483348753459419</v>
      </c>
      <c r="O271" s="35"/>
    </row>
    <row r="272" spans="4:15" x14ac:dyDescent="0.2">
      <c r="D272" s="92">
        <f>D271+'Control Panel'!$B$29</f>
        <v>1.3499999999999932</v>
      </c>
      <c r="E272" s="31">
        <f t="shared" si="43"/>
        <v>30.677078819481203</v>
      </c>
      <c r="F272" s="31">
        <f t="shared" si="44"/>
        <v>22.415733818007972</v>
      </c>
      <c r="G272" s="31">
        <f t="shared" si="36"/>
        <v>20.836014801194729</v>
      </c>
      <c r="H272" s="31">
        <f t="shared" si="37"/>
        <v>8.8633763996777972</v>
      </c>
      <c r="I272" s="31">
        <f t="shared" si="38"/>
        <v>22.64285657769291</v>
      </c>
      <c r="J272" s="31">
        <f t="shared" si="39"/>
        <v>0.40219866131504084</v>
      </c>
      <c r="K272" s="31">
        <f t="shared" si="40"/>
        <v>0.16954228362205404</v>
      </c>
      <c r="L272" s="32">
        <f t="shared" si="41"/>
        <v>-2.1082870947270909</v>
      </c>
      <c r="M272" s="33">
        <f t="shared" si="42"/>
        <v>-10.476838587294433</v>
      </c>
      <c r="O272" s="35"/>
    </row>
    <row r="273" spans="4:15" x14ac:dyDescent="0.2">
      <c r="D273" s="92">
        <f>D272+'Control Panel'!$B$29</f>
        <v>1.3549999999999931</v>
      </c>
      <c r="E273" s="31">
        <f t="shared" si="43"/>
        <v>30.781232539898493</v>
      </c>
      <c r="F273" s="31">
        <f t="shared" si="44"/>
        <v>22.459919739524018</v>
      </c>
      <c r="G273" s="31">
        <f t="shared" si="36"/>
        <v>20.825473365721095</v>
      </c>
      <c r="H273" s="31">
        <f t="shared" si="37"/>
        <v>8.8109922067413251</v>
      </c>
      <c r="I273" s="31">
        <f t="shared" si="38"/>
        <v>22.612693881393589</v>
      </c>
      <c r="J273" s="31">
        <f t="shared" si="39"/>
        <v>0.40024941408170273</v>
      </c>
      <c r="K273" s="31">
        <f t="shared" si="40"/>
        <v>0.1690908877219611</v>
      </c>
      <c r="L273" s="32">
        <f t="shared" si="41"/>
        <v>-2.1044134200773614</v>
      </c>
      <c r="M273" s="33">
        <f t="shared" si="42"/>
        <v>-10.470350481760656</v>
      </c>
      <c r="O273" s="35"/>
    </row>
    <row r="274" spans="4:15" x14ac:dyDescent="0.2">
      <c r="D274" s="92">
        <f>D273+'Control Panel'!$B$29</f>
        <v>1.359999999999993</v>
      </c>
      <c r="E274" s="31">
        <f t="shared" si="43"/>
        <v>30.885333601559349</v>
      </c>
      <c r="F274" s="31">
        <f t="shared" si="44"/>
        <v>22.503843821176702</v>
      </c>
      <c r="G274" s="31">
        <f t="shared" si="36"/>
        <v>20.814951298620709</v>
      </c>
      <c r="H274" s="31">
        <f t="shared" si="37"/>
        <v>8.7586404543325216</v>
      </c>
      <c r="I274" s="31">
        <f t="shared" si="38"/>
        <v>22.582647767084843</v>
      </c>
      <c r="J274" s="31">
        <f t="shared" si="39"/>
        <v>0.39829595865005357</v>
      </c>
      <c r="K274" s="31">
        <f t="shared" si="40"/>
        <v>0.16864183473862918</v>
      </c>
      <c r="L274" s="32">
        <f t="shared" si="41"/>
        <v>-2.1005553857576942</v>
      </c>
      <c r="M274" s="33">
        <f t="shared" si="42"/>
        <v>-10.463884334597628</v>
      </c>
      <c r="O274" s="35"/>
    </row>
    <row r="275" spans="4:15" x14ac:dyDescent="0.2">
      <c r="D275" s="92">
        <f>D274+'Control Panel'!$B$29</f>
        <v>1.3649999999999929</v>
      </c>
      <c r="E275" s="31">
        <f t="shared" si="43"/>
        <v>30.989382101110131</v>
      </c>
      <c r="F275" s="31">
        <f t="shared" si="44"/>
        <v>22.547506224894182</v>
      </c>
      <c r="G275" s="31">
        <f t="shared" si="36"/>
        <v>20.804448521691921</v>
      </c>
      <c r="H275" s="31">
        <f t="shared" si="37"/>
        <v>8.7063210326595328</v>
      </c>
      <c r="I275" s="31">
        <f t="shared" si="38"/>
        <v>22.552718333173473</v>
      </c>
      <c r="J275" s="31">
        <f t="shared" si="39"/>
        <v>0.39633829790113023</v>
      </c>
      <c r="K275" s="31">
        <f t="shared" si="40"/>
        <v>0.1681951191898382</v>
      </c>
      <c r="L275" s="32">
        <f t="shared" si="41"/>
        <v>-2.0967129687888004</v>
      </c>
      <c r="M275" s="33">
        <f t="shared" si="42"/>
        <v>-10.457440043680204</v>
      </c>
      <c r="O275" s="35"/>
    </row>
    <row r="276" spans="4:15" x14ac:dyDescent="0.2">
      <c r="D276" s="92">
        <f>D275+'Control Panel'!$B$29</f>
        <v>1.3699999999999928</v>
      </c>
      <c r="E276" s="31">
        <f t="shared" si="43"/>
        <v>31.093378134806478</v>
      </c>
      <c r="F276" s="31">
        <f t="shared" si="44"/>
        <v>22.590907112056936</v>
      </c>
      <c r="G276" s="31">
        <f t="shared" si="36"/>
        <v>20.793964956847976</v>
      </c>
      <c r="H276" s="31">
        <f t="shared" si="37"/>
        <v>8.6540338324411312</v>
      </c>
      <c r="I276" s="31">
        <f t="shared" si="38"/>
        <v>22.522905678434508</v>
      </c>
      <c r="J276" s="31">
        <f t="shared" si="39"/>
        <v>0.3943764348582674</v>
      </c>
      <c r="K276" s="31">
        <f t="shared" si="40"/>
        <v>0.16775073561805889</v>
      </c>
      <c r="L276" s="32">
        <f t="shared" si="41"/>
        <v>-2.0928861463209487</v>
      </c>
      <c r="M276" s="33">
        <f t="shared" si="42"/>
        <v>-10.45101750701682</v>
      </c>
      <c r="O276" s="35"/>
    </row>
    <row r="277" spans="4:15" x14ac:dyDescent="0.2">
      <c r="D277" s="92">
        <f>D276+'Control Panel'!$B$29</f>
        <v>1.3749999999999927</v>
      </c>
      <c r="E277" s="31">
        <f t="shared" si="43"/>
        <v>31.19732179851389</v>
      </c>
      <c r="F277" s="31">
        <f t="shared" si="44"/>
        <v>22.634046643500305</v>
      </c>
      <c r="G277" s="31">
        <f t="shared" si="36"/>
        <v>20.78350052611637</v>
      </c>
      <c r="H277" s="31">
        <f t="shared" si="37"/>
        <v>8.6017787449060474</v>
      </c>
      <c r="I277" s="31">
        <f t="shared" si="38"/>
        <v>22.493209901999244</v>
      </c>
      <c r="J277" s="31">
        <f t="shared" si="39"/>
        <v>0.39241037268809165</v>
      </c>
      <c r="K277" s="31">
        <f t="shared" si="40"/>
        <v>0.1673086785903144</v>
      </c>
      <c r="L277" s="32">
        <f t="shared" si="41"/>
        <v>-2.0890748956323013</v>
      </c>
      <c r="M277" s="33">
        <f t="shared" si="42"/>
        <v>-10.444616622747747</v>
      </c>
      <c r="O277" s="35"/>
    </row>
    <row r="278" spans="4:15" x14ac:dyDescent="0.2">
      <c r="D278" s="92">
        <f>D277+'Control Panel'!$B$29</f>
        <v>1.3799999999999926</v>
      </c>
      <c r="E278" s="31">
        <f t="shared" si="43"/>
        <v>31.301213187708278</v>
      </c>
      <c r="F278" s="31">
        <f t="shared" si="44"/>
        <v>22.67692497951705</v>
      </c>
      <c r="G278" s="31">
        <f t="shared" si="36"/>
        <v>20.773055151638207</v>
      </c>
      <c r="H278" s="31">
        <f t="shared" si="37"/>
        <v>8.5495556617923079</v>
      </c>
      <c r="I278" s="31">
        <f t="shared" si="38"/>
        <v>22.463631103343189</v>
      </c>
      <c r="J278" s="31">
        <f t="shared" si="39"/>
        <v>0.39044011470151141</v>
      </c>
      <c r="K278" s="31">
        <f t="shared" si="40"/>
        <v>0.16686894269804289</v>
      </c>
      <c r="L278" s="32">
        <f t="shared" si="41"/>
        <v>-2.0852791941272524</v>
      </c>
      <c r="M278" s="33">
        <f t="shared" si="42"/>
        <v>-10.438237289143402</v>
      </c>
      <c r="O278" s="35"/>
    </row>
    <row r="279" spans="4:15" x14ac:dyDescent="0.2">
      <c r="D279" s="92">
        <f>D278+'Control Panel'!$B$29</f>
        <v>1.3849999999999925</v>
      </c>
      <c r="E279" s="31">
        <f t="shared" si="43"/>
        <v>31.405052397476542</v>
      </c>
      <c r="F279" s="31">
        <f t="shared" si="44"/>
        <v>22.719542279859898</v>
      </c>
      <c r="G279" s="31">
        <f t="shared" si="36"/>
        <v>20.762628755667571</v>
      </c>
      <c r="H279" s="31">
        <f t="shared" si="37"/>
        <v>8.4973644753465916</v>
      </c>
      <c r="I279" s="31">
        <f t="shared" si="38"/>
        <v>22.434169382273911</v>
      </c>
      <c r="J279" s="31">
        <f t="shared" si="39"/>
        <v>0.38846566435470226</v>
      </c>
      <c r="K279" s="31">
        <f t="shared" si="40"/>
        <v>0.1664315225569602</v>
      </c>
      <c r="L279" s="32">
        <f t="shared" si="41"/>
        <v>-2.081499019334756</v>
      </c>
      <c r="M279" s="33">
        <f t="shared" si="42"/>
        <v>-10.431879404602649</v>
      </c>
      <c r="O279" s="35"/>
    </row>
    <row r="280" spans="4:15" x14ac:dyDescent="0.2">
      <c r="D280" s="92">
        <f>D279+'Control Panel'!$B$29</f>
        <v>1.3899999999999924</v>
      </c>
      <c r="E280" s="31">
        <f t="shared" si="43"/>
        <v>31.508839522517139</v>
      </c>
      <c r="F280" s="31">
        <f t="shared" si="44"/>
        <v>22.761898703744073</v>
      </c>
      <c r="G280" s="31">
        <f t="shared" si="36"/>
        <v>20.752221260570895</v>
      </c>
      <c r="H280" s="31">
        <f t="shared" si="37"/>
        <v>8.4452050783235784</v>
      </c>
      <c r="I280" s="31">
        <f t="shared" si="38"/>
        <v>22.404824838918806</v>
      </c>
      <c r="J280" s="31">
        <f t="shared" si="39"/>
        <v>0.38648702525008771</v>
      </c>
      <c r="K280" s="31">
        <f t="shared" si="40"/>
        <v>0.16599641280692345</v>
      </c>
      <c r="L280" s="32">
        <f t="shared" si="41"/>
        <v>-2.0777343489066569</v>
      </c>
      <c r="M280" s="33">
        <f t="shared" si="42"/>
        <v>-10.42554286765113</v>
      </c>
      <c r="O280" s="35"/>
    </row>
    <row r="281" spans="4:15" x14ac:dyDescent="0.2">
      <c r="D281" s="92">
        <f>D280+'Control Panel'!$B$29</f>
        <v>1.3949999999999922</v>
      </c>
      <c r="E281" s="31">
        <f t="shared" si="43"/>
        <v>31.612574657140634</v>
      </c>
      <c r="F281" s="31">
        <f t="shared" si="44"/>
        <v>22.803994409849846</v>
      </c>
      <c r="G281" s="31">
        <f t="shared" si="36"/>
        <v>20.741832588826362</v>
      </c>
      <c r="H281" s="31">
        <f t="shared" si="37"/>
        <v>8.3930773639853236</v>
      </c>
      <c r="I281" s="31">
        <f t="shared" si="38"/>
        <v>22.375597573712799</v>
      </c>
      <c r="J281" s="31">
        <f t="shared" si="39"/>
        <v>0.38450420113731515</v>
      </c>
      <c r="K281" s="31">
        <f t="shared" si="40"/>
        <v>0.16556360811179546</v>
      </c>
      <c r="L281" s="32">
        <f t="shared" si="41"/>
        <v>-2.07398516061602</v>
      </c>
      <c r="M281" s="33">
        <f t="shared" si="42"/>
        <v>-10.41922757693961</v>
      </c>
      <c r="O281" s="35"/>
    </row>
    <row r="282" spans="4:15" x14ac:dyDescent="0.2">
      <c r="D282" s="92">
        <f>D281+'Control Panel'!$B$29</f>
        <v>1.3999999999999921</v>
      </c>
      <c r="E282" s="31">
        <f t="shared" si="43"/>
        <v>31.716257895270257</v>
      </c>
      <c r="F282" s="31">
        <f t="shared" si="44"/>
        <v>22.845829556325061</v>
      </c>
      <c r="G282" s="31">
        <f t="shared" si="36"/>
        <v>20.731462663023283</v>
      </c>
      <c r="H282" s="31">
        <f t="shared" si="37"/>
        <v>8.3409812261006255</v>
      </c>
      <c r="I282" s="31">
        <f t="shared" si="38"/>
        <v>22.346487687385942</v>
      </c>
      <c r="J282" s="31">
        <f t="shared" si="39"/>
        <v>0.38251719591422684</v>
      </c>
      <c r="K282" s="31">
        <f t="shared" si="40"/>
        <v>0.16513310315930932</v>
      </c>
      <c r="L282" s="32">
        <f t="shared" si="41"/>
        <v>-2.0702514323554526</v>
      </c>
      <c r="M282" s="33">
        <f t="shared" si="42"/>
        <v>-10.412933431242356</v>
      </c>
      <c r="O282" s="35"/>
    </row>
    <row r="283" spans="4:15" x14ac:dyDescent="0.2">
      <c r="D283" s="92">
        <f>D282+'Control Panel'!$B$29</f>
        <v>1.404999999999992</v>
      </c>
      <c r="E283" s="31">
        <f t="shared" si="43"/>
        <v>31.819889330442471</v>
      </c>
      <c r="F283" s="31">
        <f t="shared" si="44"/>
        <v>22.887404300787672</v>
      </c>
      <c r="G283" s="31">
        <f t="shared" si="36"/>
        <v>20.721111405861507</v>
      </c>
      <c r="H283" s="31">
        <f t="shared" si="37"/>
        <v>8.2889165589444129</v>
      </c>
      <c r="I283" s="31">
        <f t="shared" si="38"/>
        <v>22.317495280950922</v>
      </c>
      <c r="J283" s="31">
        <f t="shared" si="39"/>
        <v>0.38052601362782562</v>
      </c>
      <c r="K283" s="31">
        <f t="shared" si="40"/>
        <v>0.16470489266093391</v>
      </c>
      <c r="L283" s="32">
        <f t="shared" si="41"/>
        <v>-2.0665331421354289</v>
      </c>
      <c r="M283" s="33">
        <f t="shared" si="42"/>
        <v>-10.40666032945551</v>
      </c>
      <c r="O283" s="35"/>
    </row>
    <row r="284" spans="4:15" x14ac:dyDescent="0.2">
      <c r="D284" s="92">
        <f>D283+'Control Panel'!$B$29</f>
        <v>1.4099999999999919</v>
      </c>
      <c r="E284" s="31">
        <f t="shared" si="43"/>
        <v>31.923469055807502</v>
      </c>
      <c r="F284" s="31">
        <f t="shared" si="44"/>
        <v>22.928718800328276</v>
      </c>
      <c r="G284" s="31">
        <f t="shared" si="36"/>
        <v>20.710778740150829</v>
      </c>
      <c r="H284" s="31">
        <f t="shared" si="37"/>
        <v>8.2368832572971353</v>
      </c>
      <c r="I284" s="31">
        <f t="shared" si="38"/>
        <v>22.288620455690509</v>
      </c>
      <c r="J284" s="31">
        <f t="shared" si="39"/>
        <v>0.37853065847523532</v>
      </c>
      <c r="K284" s="31">
        <f t="shared" si="40"/>
        <v>0.16427897135173988</v>
      </c>
      <c r="L284" s="32">
        <f t="shared" si="41"/>
        <v>-2.0628302680826072</v>
      </c>
      <c r="M284" s="33">
        <f t="shared" si="42"/>
        <v>-10.400408170595504</v>
      </c>
      <c r="O284" s="35"/>
    </row>
    <row r="285" spans="4:15" x14ac:dyDescent="0.2">
      <c r="D285" s="92">
        <f>D284+'Control Panel'!$B$29</f>
        <v>1.4149999999999918</v>
      </c>
      <c r="E285" s="31">
        <f t="shared" si="43"/>
        <v>32.026997164129909</v>
      </c>
      <c r="F285" s="31">
        <f t="shared" si="44"/>
        <v>22.969773211512631</v>
      </c>
      <c r="G285" s="31">
        <f t="shared" si="36"/>
        <v>20.700464588810416</v>
      </c>
      <c r="H285" s="31">
        <f t="shared" si="37"/>
        <v>8.1848812164441576</v>
      </c>
      <c r="I285" s="31">
        <f t="shared" si="38"/>
        <v>22.259863313144901</v>
      </c>
      <c r="J285" s="31">
        <f t="shared" si="39"/>
        <v>0.37653113480465494</v>
      </c>
      <c r="K285" s="31">
        <f t="shared" si="40"/>
        <v>0.16385533399026625</v>
      </c>
      <c r="L285" s="32">
        <f t="shared" si="41"/>
        <v>-2.0591427884381477</v>
      </c>
      <c r="M285" s="33">
        <f t="shared" si="42"/>
        <v>-10.394176853797482</v>
      </c>
      <c r="O285" s="35"/>
    </row>
    <row r="286" spans="4:15" x14ac:dyDescent="0.2">
      <c r="D286" s="92">
        <f>D285+'Control Panel'!$B$29</f>
        <v>1.4199999999999917</v>
      </c>
      <c r="E286" s="31">
        <f t="shared" si="43"/>
        <v>32.130473747789104</v>
      </c>
      <c r="F286" s="31">
        <f t="shared" si="44"/>
        <v>23.010567690384182</v>
      </c>
      <c r="G286" s="31">
        <f t="shared" si="36"/>
        <v>20.690168874868224</v>
      </c>
      <c r="H286" s="31">
        <f t="shared" si="37"/>
        <v>8.1329103321751699</v>
      </c>
      <c r="I286" s="31">
        <f t="shared" si="38"/>
        <v>22.231223955098997</v>
      </c>
      <c r="J286" s="31">
        <f t="shared" si="39"/>
        <v>0.37452744711630787</v>
      </c>
      <c r="K286" s="31">
        <f t="shared" si="40"/>
        <v>0.16343397535838775</v>
      </c>
      <c r="L286" s="32">
        <f t="shared" si="41"/>
        <v>-2.0554706815560304</v>
      </c>
      <c r="M286" s="33">
        <f t="shared" si="42"/>
        <v>-10.387966278313746</v>
      </c>
      <c r="O286" s="35"/>
    </row>
    <row r="287" spans="4:15" x14ac:dyDescent="0.2">
      <c r="D287" s="92">
        <f>D286+'Control Panel'!$B$29</f>
        <v>1.4249999999999916</v>
      </c>
      <c r="E287" s="31">
        <f t="shared" si="43"/>
        <v>32.233898898779927</v>
      </c>
      <c r="F287" s="31">
        <f t="shared" si="44"/>
        <v>23.051102392466579</v>
      </c>
      <c r="G287" s="31">
        <f t="shared" si="36"/>
        <v>20.679891521460444</v>
      </c>
      <c r="H287" s="31">
        <f t="shared" si="37"/>
        <v>8.0809705007836019</v>
      </c>
      <c r="I287" s="31">
        <f t="shared" si="38"/>
        <v>22.202702483569571</v>
      </c>
      <c r="J287" s="31">
        <f t="shared" si="39"/>
        <v>0.37251960006338397</v>
      </c>
      <c r="K287" s="31">
        <f t="shared" si="40"/>
        <v>0.16301489026118249</v>
      </c>
      <c r="L287" s="32">
        <f t="shared" si="41"/>
        <v>-2.0518139259013655</v>
      </c>
      <c r="M287" s="33">
        <f t="shared" si="42"/>
        <v>-10.381776343512222</v>
      </c>
      <c r="O287" s="35"/>
    </row>
    <row r="288" spans="4:15" x14ac:dyDescent="0.2">
      <c r="D288" s="92">
        <f>D287+'Control Panel'!$B$29</f>
        <v>1.4299999999999915</v>
      </c>
      <c r="E288" s="31">
        <f t="shared" si="43"/>
        <v>32.337272708713158</v>
      </c>
      <c r="F288" s="31">
        <f t="shared" si="44"/>
        <v>23.091377472766204</v>
      </c>
      <c r="G288" s="31">
        <f t="shared" si="36"/>
        <v>20.669632451830939</v>
      </c>
      <c r="H288" s="31">
        <f t="shared" si="37"/>
        <v>8.0290616190660415</v>
      </c>
      <c r="I288" s="31">
        <f t="shared" si="38"/>
        <v>22.174299000792384</v>
      </c>
      <c r="J288" s="31">
        <f t="shared" si="39"/>
        <v>0.37050759845297643</v>
      </c>
      <c r="K288" s="31">
        <f t="shared" si="40"/>
        <v>0.16259807352680034</v>
      </c>
      <c r="L288" s="32">
        <f t="shared" si="41"/>
        <v>-2.0481725000487008</v>
      </c>
      <c r="M288" s="33">
        <f t="shared" si="42"/>
        <v>-10.375606948874935</v>
      </c>
      <c r="O288" s="35"/>
    </row>
    <row r="289" spans="4:15" x14ac:dyDescent="0.2">
      <c r="D289" s="92">
        <f>D288+'Control Panel'!$B$29</f>
        <v>1.4349999999999914</v>
      </c>
      <c r="E289" s="31">
        <f t="shared" si="43"/>
        <v>32.440595268816061</v>
      </c>
      <c r="F289" s="31">
        <f t="shared" si="44"/>
        <v>23.131393085774672</v>
      </c>
      <c r="G289" s="31">
        <f t="shared" si="36"/>
        <v>20.659391589330696</v>
      </c>
      <c r="H289" s="31">
        <f t="shared" si="37"/>
        <v>7.9771835843216667</v>
      </c>
      <c r="I289" s="31">
        <f t="shared" si="38"/>
        <v>22.146013609209195</v>
      </c>
      <c r="J289" s="31">
        <f t="shared" si="39"/>
        <v>0.36849144724701099</v>
      </c>
      <c r="K289" s="31">
        <f t="shared" si="40"/>
        <v>0.16218352000633188</v>
      </c>
      <c r="L289" s="32">
        <f t="shared" si="41"/>
        <v>-2.0445463826803336</v>
      </c>
      <c r="M289" s="33">
        <f t="shared" si="42"/>
        <v>-10.36945799399653</v>
      </c>
      <c r="O289" s="35"/>
    </row>
    <row r="290" spans="4:15" x14ac:dyDescent="0.2">
      <c r="D290" s="92">
        <f>D289+'Control Panel'!$B$29</f>
        <v>1.4399999999999913</v>
      </c>
      <c r="E290" s="31">
        <f t="shared" si="43"/>
        <v>32.543866669932932</v>
      </c>
      <c r="F290" s="31">
        <f t="shared" si="44"/>
        <v>23.171149385471356</v>
      </c>
      <c r="G290" s="31">
        <f t="shared" si="36"/>
        <v>20.649168857417294</v>
      </c>
      <c r="H290" s="31">
        <f t="shared" si="37"/>
        <v>7.9253362943516841</v>
      </c>
      <c r="I290" s="31">
        <f t="shared" si="38"/>
        <v>22.117846411454718</v>
      </c>
      <c r="J290" s="31">
        <f t="shared" si="39"/>
        <v>0.36647115156316956</v>
      </c>
      <c r="K290" s="31">
        <f t="shared" si="40"/>
        <v>0.16177122457367829</v>
      </c>
      <c r="L290" s="32">
        <f t="shared" si="41"/>
        <v>-2.0409355525846169</v>
      </c>
      <c r="M290" s="33">
        <f t="shared" si="42"/>
        <v>-10.36332937858278</v>
      </c>
      <c r="O290" s="35"/>
    </row>
    <row r="291" spans="4:15" x14ac:dyDescent="0.2">
      <c r="D291" s="92">
        <f>D290+'Control Panel'!$B$29</f>
        <v>1.4449999999999912</v>
      </c>
      <c r="E291" s="31">
        <f t="shared" si="43"/>
        <v>32.647087002525609</v>
      </c>
      <c r="F291" s="31">
        <f t="shared" si="44"/>
        <v>23.210646525325881</v>
      </c>
      <c r="G291" s="31">
        <f t="shared" si="36"/>
        <v>20.638964179654369</v>
      </c>
      <c r="H291" s="31">
        <f t="shared" si="37"/>
        <v>7.8735196474587701</v>
      </c>
      <c r="I291" s="31">
        <f t="shared" si="38"/>
        <v>22.089797510343445</v>
      </c>
      <c r="J291" s="31">
        <f t="shared" si="39"/>
        <v>0.36444671667580564</v>
      </c>
      <c r="K291" s="31">
        <f t="shared" si="40"/>
        <v>0.16136118212542092</v>
      </c>
      <c r="L291" s="32">
        <f t="shared" si="41"/>
        <v>-2.0373399886542569</v>
      </c>
      <c r="M291" s="33">
        <f t="shared" si="42"/>
        <v>-10.357221002449133</v>
      </c>
      <c r="O291" s="35"/>
    </row>
    <row r="292" spans="4:15" x14ac:dyDescent="0.2">
      <c r="D292" s="92">
        <f>D291+'Control Panel'!$B$29</f>
        <v>1.4499999999999911</v>
      </c>
      <c r="E292" s="31">
        <f t="shared" si="43"/>
        <v>32.750256356674022</v>
      </c>
      <c r="F292" s="31">
        <f t="shared" si="44"/>
        <v>23.249884658300644</v>
      </c>
      <c r="G292" s="31">
        <f t="shared" si="36"/>
        <v>20.628777479711097</v>
      </c>
      <c r="H292" s="31">
        <f t="shared" si="37"/>
        <v>7.8217335424465242</v>
      </c>
      <c r="I292" s="31">
        <f t="shared" si="38"/>
        <v>22.061867008856453</v>
      </c>
      <c r="J292" s="31">
        <f t="shared" si="39"/>
        <v>0.36241814801685357</v>
      </c>
      <c r="K292" s="31">
        <f t="shared" si="40"/>
        <v>0.16095338758069233</v>
      </c>
      <c r="L292" s="32">
        <f t="shared" si="41"/>
        <v>-2.0337596698846179</v>
      </c>
      <c r="M292" s="33">
        <f t="shared" si="42"/>
        <v>-10.351132765519282</v>
      </c>
      <c r="O292" s="35"/>
    </row>
    <row r="293" spans="4:15" x14ac:dyDescent="0.2">
      <c r="D293" s="92">
        <f>D292+'Control Panel'!$B$29</f>
        <v>1.454999999999991</v>
      </c>
      <c r="E293" s="31">
        <f t="shared" si="43"/>
        <v>32.853374822076702</v>
      </c>
      <c r="F293" s="31">
        <f t="shared" si="44"/>
        <v>23.288863936853307</v>
      </c>
      <c r="G293" s="31">
        <f t="shared" si="36"/>
        <v>20.618608681361675</v>
      </c>
      <c r="H293" s="31">
        <f t="shared" si="37"/>
        <v>7.7699778786189277</v>
      </c>
      <c r="I293" s="31">
        <f t="shared" si="38"/>
        <v>22.034055010128085</v>
      </c>
      <c r="J293" s="31">
        <f t="shared" si="39"/>
        <v>0.36038545117672971</v>
      </c>
      <c r="K293" s="31">
        <f t="shared" si="40"/>
        <v>0.1605478358810476</v>
      </c>
      <c r="L293" s="32">
        <f t="shared" si="41"/>
        <v>-2.0301945753720227</v>
      </c>
      <c r="M293" s="33">
        <f t="shared" si="42"/>
        <v>-10.345064567823739</v>
      </c>
      <c r="O293" s="35"/>
    </row>
    <row r="294" spans="4:15" x14ac:dyDescent="0.2">
      <c r="D294" s="92">
        <f>D293+'Control Panel'!$B$29</f>
        <v>1.4599999999999909</v>
      </c>
      <c r="E294" s="31">
        <f t="shared" si="43"/>
        <v>32.956442488051316</v>
      </c>
      <c r="F294" s="31">
        <f t="shared" si="44"/>
        <v>23.327584512939303</v>
      </c>
      <c r="G294" s="31">
        <f t="shared" si="36"/>
        <v>20.608457708484814</v>
      </c>
      <c r="H294" s="31">
        <f t="shared" si="37"/>
        <v>7.7182525557798094</v>
      </c>
      <c r="I294" s="31">
        <f t="shared" si="38"/>
        <v>22.006361617432553</v>
      </c>
      <c r="J294" s="31">
        <f t="shared" si="39"/>
        <v>0.35834863190522631</v>
      </c>
      <c r="K294" s="31">
        <f t="shared" si="40"/>
        <v>0.1601445219903358</v>
      </c>
      <c r="L294" s="32">
        <f t="shared" si="41"/>
        <v>-2.0266446843120436</v>
      </c>
      <c r="M294" s="33">
        <f t="shared" si="42"/>
        <v>-10.339016309498449</v>
      </c>
      <c r="O294" s="35"/>
    </row>
    <row r="295" spans="4:15" x14ac:dyDescent="0.2">
      <c r="D295" s="92">
        <f>D294+'Control Panel'!$B$29</f>
        <v>1.4649999999999908</v>
      </c>
      <c r="E295" s="31">
        <f t="shared" si="43"/>
        <v>33.059459443535189</v>
      </c>
      <c r="F295" s="31">
        <f t="shared" si="44"/>
        <v>23.366046538014331</v>
      </c>
      <c r="G295" s="31">
        <f t="shared" si="36"/>
        <v>20.598324485063252</v>
      </c>
      <c r="H295" s="31">
        <f t="shared" si="37"/>
        <v>7.6665574742323175</v>
      </c>
      <c r="I295" s="31">
        <f t="shared" si="38"/>
        <v>21.978786934170497</v>
      </c>
      <c r="J295" s="31">
        <f t="shared" si="39"/>
        <v>0.35630769611239699</v>
      </c>
      <c r="K295" s="31">
        <f t="shared" si="40"/>
        <v>0.15974344089457276</v>
      </c>
      <c r="L295" s="32">
        <f t="shared" si="41"/>
        <v>-2.0231099759978002</v>
      </c>
      <c r="M295" s="33">
        <f t="shared" si="42"/>
        <v>-10.332987890783404</v>
      </c>
      <c r="O295" s="35"/>
    </row>
    <row r="296" spans="4:15" x14ac:dyDescent="0.2">
      <c r="D296" s="92">
        <f>D295+'Control Panel'!$B$29</f>
        <v>1.4699999999999906</v>
      </c>
      <c r="E296" s="31">
        <f t="shared" si="43"/>
        <v>33.162425777085801</v>
      </c>
      <c r="F296" s="31">
        <f t="shared" si="44"/>
        <v>23.404250163036856</v>
      </c>
      <c r="G296" s="31">
        <f t="shared" si="36"/>
        <v>20.588208935183264</v>
      </c>
      <c r="H296" s="31">
        <f t="shared" si="37"/>
        <v>7.6148925347784004</v>
      </c>
      <c r="I296" s="31">
        <f t="shared" si="38"/>
        <v>21.951331063855417</v>
      </c>
      <c r="J296" s="31">
        <f t="shared" si="39"/>
        <v>0.3542626498694349</v>
      </c>
      <c r="K296" s="31">
        <f t="shared" si="40"/>
        <v>0.15934458760181372</v>
      </c>
      <c r="L296" s="32">
        <f t="shared" si="41"/>
        <v>-2.0195904298182517</v>
      </c>
      <c r="M296" s="33">
        <f t="shared" si="42"/>
        <v>-10.326979212021293</v>
      </c>
      <c r="O296" s="35"/>
    </row>
    <row r="297" spans="4:15" x14ac:dyDescent="0.2">
      <c r="D297" s="92">
        <f>D296+'Control Panel'!$B$29</f>
        <v>1.4749999999999905</v>
      </c>
      <c r="E297" s="31">
        <f t="shared" si="43"/>
        <v>33.265341576881347</v>
      </c>
      <c r="F297" s="31">
        <f t="shared" si="44"/>
        <v>23.442195538470596</v>
      </c>
      <c r="G297" s="31">
        <f t="shared" si="36"/>
        <v>20.578110983034172</v>
      </c>
      <c r="H297" s="31">
        <f t="shared" si="37"/>
        <v>7.5632576387182944</v>
      </c>
      <c r="I297" s="31">
        <f t="shared" si="38"/>
        <v>21.923994110100065</v>
      </c>
      <c r="J297" s="31">
        <f t="shared" si="39"/>
        <v>0.35221349940954189</v>
      </c>
      <c r="K297" s="31">
        <f t="shared" si="40"/>
        <v>0.15894795714202697</v>
      </c>
      <c r="L297" s="32">
        <f t="shared" si="41"/>
        <v>-2.0160860252564863</v>
      </c>
      <c r="M297" s="33">
        <f t="shared" si="42"/>
        <v>-10.320990173656165</v>
      </c>
      <c r="O297" s="35"/>
    </row>
    <row r="298" spans="4:15" x14ac:dyDescent="0.2">
      <c r="D298" s="92">
        <f>D297+'Control Panel'!$B$29</f>
        <v>1.4799999999999904</v>
      </c>
      <c r="E298" s="31">
        <f t="shared" si="43"/>
        <v>33.3682069307212</v>
      </c>
      <c r="F298" s="31">
        <f t="shared" si="44"/>
        <v>23.479882814287016</v>
      </c>
      <c r="G298" s="31">
        <f t="shared" si="36"/>
        <v>20.568030552907889</v>
      </c>
      <c r="H298" s="31">
        <f t="shared" si="37"/>
        <v>7.5116526878500132</v>
      </c>
      <c r="I298" s="31">
        <f t="shared" si="38"/>
        <v>21.896776176602728</v>
      </c>
      <c r="J298" s="31">
        <f t="shared" si="39"/>
        <v>0.35016025112878901</v>
      </c>
      <c r="K298" s="31">
        <f t="shared" si="40"/>
        <v>0.1585535445669676</v>
      </c>
      <c r="L298" s="32">
        <f t="shared" si="41"/>
        <v>-2.0125967418880042</v>
      </c>
      <c r="M298" s="33">
        <f t="shared" si="42"/>
        <v>-10.315020676232118</v>
      </c>
      <c r="O298" s="35"/>
    </row>
    <row r="299" spans="4:15" x14ac:dyDescent="0.2">
      <c r="D299" s="92">
        <f>D298+'Control Panel'!$B$29</f>
        <v>1.4849999999999903</v>
      </c>
      <c r="E299" s="31">
        <f t="shared" si="43"/>
        <v>33.471021926026467</v>
      </c>
      <c r="F299" s="31">
        <f t="shared" si="44"/>
        <v>23.517312139967814</v>
      </c>
      <c r="G299" s="31">
        <f t="shared" si="36"/>
        <v>20.55796756919845</v>
      </c>
      <c r="H299" s="31">
        <f t="shared" si="37"/>
        <v>7.4600775844688529</v>
      </c>
      <c r="I299" s="31">
        <f t="shared" si="38"/>
        <v>21.869677367133466</v>
      </c>
      <c r="J299" s="31">
        <f t="shared" si="39"/>
        <v>0.34810291158696882</v>
      </c>
      <c r="K299" s="31">
        <f t="shared" si="40"/>
        <v>0.15816134495005243</v>
      </c>
      <c r="L299" s="32">
        <f t="shared" si="41"/>
        <v>-2.0091225593790134</v>
      </c>
      <c r="M299" s="33">
        <f t="shared" si="42"/>
        <v>-10.309070620391998</v>
      </c>
      <c r="O299" s="35"/>
    </row>
    <row r="300" spans="4:15" x14ac:dyDescent="0.2">
      <c r="D300" s="92">
        <f>D299+'Control Panel'!$B$29</f>
        <v>1.4899999999999902</v>
      </c>
      <c r="E300" s="31">
        <f t="shared" si="43"/>
        <v>33.573786649840464</v>
      </c>
      <c r="F300" s="31">
        <f t="shared" si="44"/>
        <v>23.554483664507401</v>
      </c>
      <c r="G300" s="31">
        <f t="shared" si="36"/>
        <v>20.547921956401556</v>
      </c>
      <c r="H300" s="31">
        <f t="shared" si="37"/>
        <v>7.4085322313668929</v>
      </c>
      <c r="I300" s="31">
        <f t="shared" si="38"/>
        <v>21.842697785520251</v>
      </c>
      <c r="J300" s="31">
        <f t="shared" si="39"/>
        <v>0.34604148750843794</v>
      </c>
      <c r="K300" s="31">
        <f t="shared" si="40"/>
        <v>0.15777135338623494</v>
      </c>
      <c r="L300" s="32">
        <f t="shared" si="41"/>
        <v>-2.0056634574847063</v>
      </c>
      <c r="M300" s="33">
        <f t="shared" si="42"/>
        <v>-10.30313990687613</v>
      </c>
      <c r="O300" s="35"/>
    </row>
    <row r="301" spans="4:15" x14ac:dyDescent="0.2">
      <c r="D301" s="92">
        <f>D300+'Control Panel'!$B$29</f>
        <v>1.4949999999999901</v>
      </c>
      <c r="E301" s="31">
        <f t="shared" si="43"/>
        <v>33.676501188829249</v>
      </c>
      <c r="F301" s="31">
        <f t="shared" si="44"/>
        <v>23.5913975364154</v>
      </c>
      <c r="G301" s="31">
        <f t="shared" si="36"/>
        <v>20.537893639114131</v>
      </c>
      <c r="H301" s="31">
        <f t="shared" si="37"/>
        <v>7.357016531832512</v>
      </c>
      <c r="I301" s="31">
        <f t="shared" si="38"/>
        <v>21.815837535635012</v>
      </c>
      <c r="J301" s="31">
        <f t="shared" si="39"/>
        <v>0.3439759857829508</v>
      </c>
      <c r="K301" s="31">
        <f t="shared" si="40"/>
        <v>0.15738356499188058</v>
      </c>
      <c r="L301" s="32">
        <f t="shared" si="41"/>
        <v>-2.0022194160475411</v>
      </c>
      <c r="M301" s="33">
        <f t="shared" si="42"/>
        <v>-10.297228436521069</v>
      </c>
      <c r="O301" s="35"/>
    </row>
    <row r="302" spans="4:15" x14ac:dyDescent="0.2">
      <c r="D302" s="92">
        <f>D301+'Control Panel'!$B$29</f>
        <v>1.49999999999999</v>
      </c>
      <c r="E302" s="31">
        <f t="shared" si="43"/>
        <v>33.779165629282119</v>
      </c>
      <c r="F302" s="31">
        <f t="shared" si="44"/>
        <v>23.628053903719106</v>
      </c>
      <c r="G302" s="31">
        <f t="shared" si="36"/>
        <v>20.527882542033893</v>
      </c>
      <c r="H302" s="31">
        <f t="shared" si="37"/>
        <v>7.3055303896499071</v>
      </c>
      <c r="I302" s="31">
        <f t="shared" si="38"/>
        <v>21.789096721379668</v>
      </c>
      <c r="J302" s="31">
        <f t="shared" si="39"/>
        <v>0.34190641346648348</v>
      </c>
      <c r="K302" s="31">
        <f t="shared" si="40"/>
        <v>0.15699797490464357</v>
      </c>
      <c r="L302" s="32">
        <f t="shared" si="41"/>
        <v>-1.9987904149955278</v>
      </c>
      <c r="M302" s="33">
        <f t="shared" si="42"/>
        <v>-10.291336110258355</v>
      </c>
      <c r="O302" s="35"/>
    </row>
    <row r="303" spans="4:15" x14ac:dyDescent="0.2">
      <c r="D303" s="92">
        <f>D302+'Control Panel'!$B$29</f>
        <v>1.5049999999999899</v>
      </c>
      <c r="E303" s="31">
        <f t="shared" si="43"/>
        <v>33.881780057112103</v>
      </c>
      <c r="F303" s="31">
        <f t="shared" si="44"/>
        <v>23.664452913965977</v>
      </c>
      <c r="G303" s="31">
        <f t="shared" si="36"/>
        <v>20.517888589958915</v>
      </c>
      <c r="H303" s="31">
        <f t="shared" si="37"/>
        <v>7.2540737090986154</v>
      </c>
      <c r="I303" s="31">
        <f t="shared" si="38"/>
        <v>21.762475446672006</v>
      </c>
      <c r="J303" s="31">
        <f t="shared" si="39"/>
        <v>0.33983277778204801</v>
      </c>
      <c r="K303" s="31">
        <f t="shared" si="40"/>
        <v>0.15661457828334294</v>
      </c>
      <c r="L303" s="32">
        <f t="shared" si="41"/>
        <v>-1.9953764343405016</v>
      </c>
      <c r="M303" s="33">
        <f t="shared" si="42"/>
        <v>-10.285462829113323</v>
      </c>
      <c r="O303" s="35"/>
    </row>
    <row r="304" spans="4:15" x14ac:dyDescent="0.2">
      <c r="D304" s="92">
        <f>D303+'Control Panel'!$B$29</f>
        <v>1.5099999999999898</v>
      </c>
      <c r="E304" s="31">
        <f t="shared" si="43"/>
        <v>33.984344557856467</v>
      </c>
      <c r="F304" s="31">
        <f t="shared" si="44"/>
        <v>23.700594714226106</v>
      </c>
      <c r="G304" s="31">
        <f t="shared" si="36"/>
        <v>20.507911707787212</v>
      </c>
      <c r="H304" s="31">
        <f t="shared" si="37"/>
        <v>7.2026463949530486</v>
      </c>
      <c r="I304" s="31">
        <f t="shared" si="38"/>
        <v>21.735973815431549</v>
      </c>
      <c r="J304" s="31">
        <f t="shared" si="39"/>
        <v>0.33775508612049659</v>
      </c>
      <c r="K304" s="31">
        <f t="shared" si="40"/>
        <v>0.15623337030784015</v>
      </c>
      <c r="L304" s="32">
        <f t="shared" si="41"/>
        <v>-1.9919774541764006</v>
      </c>
      <c r="M304" s="33">
        <f t="shared" si="42"/>
        <v>-10.279608494203893</v>
      </c>
      <c r="O304" s="35"/>
    </row>
    <row r="305" spans="4:15" x14ac:dyDescent="0.2">
      <c r="D305" s="92">
        <f>D304+'Control Panel'!$B$29</f>
        <v>1.5149999999999897</v>
      </c>
      <c r="E305" s="31">
        <f t="shared" si="43"/>
        <v>34.086859216677226</v>
      </c>
      <c r="F305" s="31">
        <f t="shared" si="44"/>
        <v>23.736479451094691</v>
      </c>
      <c r="G305" s="31">
        <f t="shared" si="36"/>
        <v>20.497951820516331</v>
      </c>
      <c r="H305" s="31">
        <f t="shared" si="37"/>
        <v>7.1512483524820292</v>
      </c>
      <c r="I305" s="31">
        <f t="shared" si="38"/>
        <v>21.709591931565313</v>
      </c>
      <c r="J305" s="31">
        <f t="shared" si="39"/>
        <v>0.33567334604131543</v>
      </c>
      <c r="K305" s="31">
        <f t="shared" si="40"/>
        <v>0.15585434617891655</v>
      </c>
      <c r="L305" s="32">
        <f t="shared" si="41"/>
        <v>-1.9885934546775419</v>
      </c>
      <c r="M305" s="33">
        <f t="shared" si="42"/>
        <v>-10.273773006739416</v>
      </c>
      <c r="O305" s="35"/>
    </row>
    <row r="306" spans="4:15" x14ac:dyDescent="0.2">
      <c r="D306" s="92">
        <f>D305+'Control Panel'!$B$29</f>
        <v>1.5199999999999896</v>
      </c>
      <c r="E306" s="31">
        <f t="shared" si="43"/>
        <v>34.189324118361625</v>
      </c>
      <c r="F306" s="31">
        <f t="shared" si="44"/>
        <v>23.772107270694516</v>
      </c>
      <c r="G306" s="31">
        <f t="shared" si="36"/>
        <v>20.488008853242942</v>
      </c>
      <c r="H306" s="31">
        <f t="shared" si="37"/>
        <v>7.099879487448332</v>
      </c>
      <c r="I306" s="31">
        <f t="shared" si="38"/>
        <v>21.683329898953499</v>
      </c>
      <c r="J306" s="31">
        <f t="shared" si="39"/>
        <v>0.33358756527340833</v>
      </c>
      <c r="K306" s="31">
        <f t="shared" si="40"/>
        <v>0.15547750111815173</v>
      </c>
      <c r="L306" s="32">
        <f t="shared" si="41"/>
        <v>-1.9852244160968922</v>
      </c>
      <c r="M306" s="33">
        <f t="shared" si="42"/>
        <v>-10.267956268019521</v>
      </c>
      <c r="O306" s="35"/>
    </row>
    <row r="307" spans="4:15" x14ac:dyDescent="0.2">
      <c r="D307" s="92">
        <f>D306+'Control Panel'!$B$29</f>
        <v>1.5249999999999895</v>
      </c>
      <c r="E307" s="31">
        <f t="shared" si="43"/>
        <v>34.29173934732264</v>
      </c>
      <c r="F307" s="31">
        <f t="shared" si="44"/>
        <v>23.807478318678406</v>
      </c>
      <c r="G307" s="31">
        <f t="shared" si="36"/>
        <v>20.478082731162459</v>
      </c>
      <c r="H307" s="31">
        <f t="shared" si="37"/>
        <v>7.048539706108234</v>
      </c>
      <c r="I307" s="31">
        <f t="shared" si="38"/>
        <v>21.657187821435137</v>
      </c>
      <c r="J307" s="31">
        <f t="shared" si="39"/>
        <v>0.33149775171586904</v>
      </c>
      <c r="K307" s="31">
        <f t="shared" si="40"/>
        <v>0.15510283036780229</v>
      </c>
      <c r="L307" s="32">
        <f t="shared" si="41"/>
        <v>-1.9818703187643438</v>
      </c>
      <c r="M307" s="33">
        <f t="shared" si="42"/>
        <v>-10.262158179432987</v>
      </c>
      <c r="O307" s="35"/>
    </row>
    <row r="308" spans="4:15" x14ac:dyDescent="0.2">
      <c r="D308" s="92">
        <f>D307+'Control Panel'!$B$29</f>
        <v>1.5299999999999894</v>
      </c>
      <c r="E308" s="31">
        <f t="shared" si="43"/>
        <v>34.394104987599469</v>
      </c>
      <c r="F308" s="31">
        <f t="shared" si="44"/>
        <v>23.842592740231705</v>
      </c>
      <c r="G308" s="31">
        <f t="shared" si="36"/>
        <v>20.468173379568636</v>
      </c>
      <c r="H308" s="31">
        <f t="shared" si="37"/>
        <v>6.9972289152110694</v>
      </c>
      <c r="I308" s="31">
        <f t="shared" si="38"/>
        <v>21.631165802793618</v>
      </c>
      <c r="J308" s="31">
        <f t="shared" si="39"/>
        <v>0.32940391343874342</v>
      </c>
      <c r="K308" s="31">
        <f t="shared" si="40"/>
        <v>0.15473032919068094</v>
      </c>
      <c r="L308" s="32">
        <f t="shared" si="41"/>
        <v>-1.9785311430849806</v>
      </c>
      <c r="M308" s="33">
        <f t="shared" si="42"/>
        <v>-10.256378642456644</v>
      </c>
      <c r="O308" s="35"/>
    </row>
    <row r="309" spans="4:15" x14ac:dyDescent="0.2">
      <c r="D309" s="92">
        <f>D308+'Control Panel'!$B$29</f>
        <v>1.5349999999999893</v>
      </c>
      <c r="E309" s="31">
        <f t="shared" si="43"/>
        <v>34.496421122858024</v>
      </c>
      <c r="F309" s="31">
        <f t="shared" si="44"/>
        <v>23.87745068007473</v>
      </c>
      <c r="G309" s="31">
        <f t="shared" si="36"/>
        <v>20.458280723853211</v>
      </c>
      <c r="H309" s="31">
        <f t="shared" si="37"/>
        <v>6.9459470219987862</v>
      </c>
      <c r="I309" s="31">
        <f t="shared" si="38"/>
        <v>21.605263946742184</v>
      </c>
      <c r="J309" s="31">
        <f t="shared" si="39"/>
        <v>0.3273060586837791</v>
      </c>
      <c r="K309" s="31">
        <f t="shared" si="40"/>
        <v>0.15435999287003635</v>
      </c>
      <c r="L309" s="32">
        <f t="shared" si="41"/>
        <v>-1.9752068695373479</v>
      </c>
      <c r="M309" s="33">
        <f t="shared" si="42"/>
        <v>-10.250617558654286</v>
      </c>
      <c r="O309" s="35"/>
    </row>
    <row r="310" spans="4:15" x14ac:dyDescent="0.2">
      <c r="D310" s="92">
        <f>D309+'Control Panel'!$B$29</f>
        <v>1.5399999999999892</v>
      </c>
      <c r="E310" s="31">
        <f t="shared" si="43"/>
        <v>34.59868783639142</v>
      </c>
      <c r="F310" s="31">
        <f t="shared" si="44"/>
        <v>23.912052282465243</v>
      </c>
      <c r="G310" s="31">
        <f t="shared" si="36"/>
        <v>20.448404689505523</v>
      </c>
      <c r="H310" s="31">
        <f t="shared" si="37"/>
        <v>6.8946939342055149</v>
      </c>
      <c r="I310" s="31">
        <f t="shared" si="38"/>
        <v>21.579482356909345</v>
      </c>
      <c r="J310" s="31">
        <f t="shared" si="39"/>
        <v>0.32520419586516536</v>
      </c>
      <c r="K310" s="31">
        <f t="shared" si="40"/>
        <v>0.15399181670943329</v>
      </c>
      <c r="L310" s="32">
        <f t="shared" si="41"/>
        <v>-1.9718974786717205</v>
      </c>
      <c r="M310" s="33">
        <f t="shared" si="42"/>
        <v>-10.244874829675616</v>
      </c>
      <c r="O310" s="35"/>
    </row>
    <row r="311" spans="4:15" x14ac:dyDescent="0.2">
      <c r="D311" s="92">
        <f>D310+'Control Panel'!$B$29</f>
        <v>1.544999999999989</v>
      </c>
      <c r="E311" s="31">
        <f t="shared" si="43"/>
        <v>34.700905211120464</v>
      </c>
      <c r="F311" s="31">
        <f t="shared" si="44"/>
        <v>23.9463976912009</v>
      </c>
      <c r="G311" s="31">
        <f t="shared" si="36"/>
        <v>20.438545202112163</v>
      </c>
      <c r="H311" s="31">
        <f t="shared" si="37"/>
        <v>6.8434695600571365</v>
      </c>
      <c r="I311" s="31">
        <f t="shared" si="38"/>
        <v>21.553821136824226</v>
      </c>
      <c r="J311" s="31">
        <f t="shared" si="39"/>
        <v>0.32309833357025919</v>
      </c>
      <c r="K311" s="31">
        <f t="shared" si="40"/>
        <v>0.15362579603263365</v>
      </c>
      <c r="L311" s="32">
        <f t="shared" si="41"/>
        <v>-1.9686029511083707</v>
      </c>
      <c r="M311" s="33">
        <f t="shared" si="42"/>
        <v>-10.2391503572552</v>
      </c>
      <c r="O311" s="35"/>
    </row>
    <row r="312" spans="4:15" x14ac:dyDescent="0.2">
      <c r="D312" s="92">
        <f>D311+'Control Panel'!$B$29</f>
        <v>1.5499999999999889</v>
      </c>
      <c r="E312" s="31">
        <f t="shared" si="43"/>
        <v>34.803073329594142</v>
      </c>
      <c r="F312" s="31">
        <f t="shared" si="44"/>
        <v>23.980487049621722</v>
      </c>
      <c r="G312" s="31">
        <f t="shared" si="36"/>
        <v>20.42870218735662</v>
      </c>
      <c r="H312" s="31">
        <f t="shared" si="37"/>
        <v>6.7922738082708607</v>
      </c>
      <c r="I312" s="31">
        <f t="shared" si="38"/>
        <v>21.528280389901827</v>
      </c>
      <c r="J312" s="31">
        <f t="shared" si="39"/>
        <v>0.32098848056030166</v>
      </c>
      <c r="K312" s="31">
        <f t="shared" si="40"/>
        <v>0.1532619261834772</v>
      </c>
      <c r="L312" s="32">
        <f t="shared" si="41"/>
        <v>-1.965323267535827</v>
      </c>
      <c r="M312" s="33">
        <f t="shared" si="42"/>
        <v>-10.233444043211449</v>
      </c>
      <c r="O312" s="35"/>
    </row>
    <row r="313" spans="4:15" x14ac:dyDescent="0.2">
      <c r="D313" s="92">
        <f>D312+'Control Panel'!$B$29</f>
        <v>1.5549999999999888</v>
      </c>
      <c r="E313" s="31">
        <f t="shared" si="43"/>
        <v>34.905192273990082</v>
      </c>
      <c r="F313" s="31">
        <f t="shared" si="44"/>
        <v>24.014320500612534</v>
      </c>
      <c r="G313" s="31">
        <f t="shared" si="36"/>
        <v>20.41887557101894</v>
      </c>
      <c r="H313" s="31">
        <f t="shared" si="37"/>
        <v>6.7411065880548033</v>
      </c>
      <c r="I313" s="31">
        <f t="shared" si="38"/>
        <v>21.50286021942825</v>
      </c>
      <c r="J313" s="31">
        <f t="shared" si="39"/>
        <v>0.31887464577112001</v>
      </c>
      <c r="K313" s="31">
        <f t="shared" si="40"/>
        <v>0.15290020252576361</v>
      </c>
      <c r="L313" s="32">
        <f t="shared" si="41"/>
        <v>-1.9620584087091433</v>
      </c>
      <c r="M313" s="33">
        <f t="shared" si="42"/>
        <v>-10.227755789445633</v>
      </c>
      <c r="O313" s="35"/>
    </row>
    <row r="314" spans="4:15" x14ac:dyDescent="0.2">
      <c r="D314" s="92">
        <f>D313+'Control Panel'!$B$29</f>
        <v>1.5599999999999887</v>
      </c>
      <c r="E314" s="31">
        <f t="shared" si="43"/>
        <v>35.007262126115066</v>
      </c>
      <c r="F314" s="31">
        <f t="shared" si="44"/>
        <v>24.04789818660544</v>
      </c>
      <c r="G314" s="31">
        <f t="shared" si="36"/>
        <v>20.409065278975394</v>
      </c>
      <c r="H314" s="31">
        <f t="shared" si="37"/>
        <v>6.6899678091075749</v>
      </c>
      <c r="I314" s="31">
        <f t="shared" si="38"/>
        <v>21.477560728545843</v>
      </c>
      <c r="J314" s="31">
        <f t="shared" si="39"/>
        <v>0.31675683831381846</v>
      </c>
      <c r="K314" s="31">
        <f t="shared" si="40"/>
        <v>0.15254062044313474</v>
      </c>
      <c r="L314" s="32">
        <f t="shared" si="41"/>
        <v>-1.9588083554481612</v>
      </c>
      <c r="M314" s="33">
        <f t="shared" si="42"/>
        <v>-10.222085497940895</v>
      </c>
      <c r="O314" s="35"/>
    </row>
    <row r="315" spans="4:15" x14ac:dyDescent="0.2">
      <c r="D315" s="92">
        <f>D314+'Control Panel'!$B$29</f>
        <v>1.5649999999999886</v>
      </c>
      <c r="E315" s="31">
        <f t="shared" si="43"/>
        <v>35.109282967405505</v>
      </c>
      <c r="F315" s="31">
        <f t="shared" si="44"/>
        <v>24.081220249582255</v>
      </c>
      <c r="G315" s="31">
        <f t="shared" si="36"/>
        <v>20.399271237198153</v>
      </c>
      <c r="H315" s="31">
        <f t="shared" si="37"/>
        <v>6.6388573816178704</v>
      </c>
      <c r="I315" s="31">
        <f t="shared" si="38"/>
        <v>21.452382020238264</v>
      </c>
      <c r="J315" s="31">
        <f t="shared" si="39"/>
        <v>0.314635067475456</v>
      </c>
      <c r="K315" s="31">
        <f t="shared" si="40"/>
        <v>0.15218317533895698</v>
      </c>
      <c r="L315" s="32">
        <f t="shared" si="41"/>
        <v>-1.955573088635767</v>
      </c>
      <c r="M315" s="33">
        <f t="shared" si="42"/>
        <v>-10.216433070761306</v>
      </c>
      <c r="O315" s="35"/>
    </row>
    <row r="316" spans="4:15" x14ac:dyDescent="0.2">
      <c r="D316" s="92">
        <f>D315+'Control Panel'!$B$29</f>
        <v>1.5699999999999885</v>
      </c>
      <c r="E316" s="31">
        <f t="shared" si="43"/>
        <v>35.211254878927889</v>
      </c>
      <c r="F316" s="31">
        <f t="shared" si="44"/>
        <v>24.11428683107696</v>
      </c>
      <c r="G316" s="31">
        <f t="shared" si="36"/>
        <v>20.389493371754973</v>
      </c>
      <c r="H316" s="31">
        <f t="shared" si="37"/>
        <v>6.5877752162640641</v>
      </c>
      <c r="I316" s="31">
        <f t="shared" si="38"/>
        <v>21.427324197315517</v>
      </c>
      <c r="J316" s="31">
        <f t="shared" si="39"/>
        <v>0.31250934271971098</v>
      </c>
      <c r="K316" s="31">
        <f t="shared" si="40"/>
        <v>0.15182786263620468</v>
      </c>
      <c r="L316" s="32">
        <f t="shared" si="41"/>
        <v>-1.9523525892161575</v>
      </c>
      <c r="M316" s="33">
        <f t="shared" si="42"/>
        <v>-10.210798410050938</v>
      </c>
      <c r="O316" s="35"/>
    </row>
    <row r="317" spans="4:15" x14ac:dyDescent="0.2">
      <c r="D317" s="92">
        <f>D316+'Control Panel'!$B$29</f>
        <v>1.5749999999999884</v>
      </c>
      <c r="E317" s="31">
        <f t="shared" si="43"/>
        <v>35.313177941379301</v>
      </c>
      <c r="F317" s="31">
        <f t="shared" si="44"/>
        <v>24.147098072178157</v>
      </c>
      <c r="G317" s="31">
        <f t="shared" si="36"/>
        <v>20.379731608808893</v>
      </c>
      <c r="H317" s="31">
        <f t="shared" si="37"/>
        <v>6.5367212242138093</v>
      </c>
      <c r="I317" s="31">
        <f t="shared" si="38"/>
        <v>21.402387362398887</v>
      </c>
      <c r="J317" s="31">
        <f t="shared" si="39"/>
        <v>0.31037967368753294</v>
      </c>
      <c r="K317" s="31">
        <f t="shared" si="40"/>
        <v>0.15147467777734372</v>
      </c>
      <c r="L317" s="32">
        <f t="shared" si="41"/>
        <v>-1.9491468381930976</v>
      </c>
      <c r="M317" s="33">
        <f t="shared" si="42"/>
        <v>-10.20518141803295</v>
      </c>
      <c r="O317" s="35"/>
    </row>
    <row r="318" spans="4:15" x14ac:dyDescent="0.2">
      <c r="D318" s="92">
        <f>D317+'Control Panel'!$B$29</f>
        <v>1.5799999999999883</v>
      </c>
      <c r="E318" s="31">
        <f t="shared" si="43"/>
        <v>35.415052235087863</v>
      </c>
      <c r="F318" s="31">
        <f t="shared" si="44"/>
        <v>24.179654113531498</v>
      </c>
      <c r="G318" s="31">
        <f t="shared" si="36"/>
        <v>20.369985874617928</v>
      </c>
      <c r="H318" s="31">
        <f t="shared" si="37"/>
        <v>6.4856953171236444</v>
      </c>
      <c r="I318" s="31">
        <f t="shared" si="38"/>
        <v>21.377571617905843</v>
      </c>
      <c r="J318" s="31">
        <f t="shared" si="39"/>
        <v>0.30824607019778028</v>
      </c>
      <c r="K318" s="31">
        <f t="shared" si="40"/>
        <v>0.15112361622421552</v>
      </c>
      <c r="L318" s="32">
        <f t="shared" si="41"/>
        <v>-1.9459558166281785</v>
      </c>
      <c r="M318" s="33">
        <f t="shared" si="42"/>
        <v>-10.199581997008705</v>
      </c>
      <c r="O318" s="35"/>
    </row>
    <row r="319" spans="4:15" x14ac:dyDescent="0.2">
      <c r="D319" s="92">
        <f>D318+'Control Panel'!$B$29</f>
        <v>1.5849999999999882</v>
      </c>
      <c r="E319" s="31">
        <f t="shared" si="43"/>
        <v>35.516877840013244</v>
      </c>
      <c r="F319" s="31">
        <f t="shared" si="44"/>
        <v>24.211955095342155</v>
      </c>
      <c r="G319" s="31">
        <f t="shared" si="36"/>
        <v>20.360256095534787</v>
      </c>
      <c r="H319" s="31">
        <f t="shared" si="37"/>
        <v>6.4346974071386009</v>
      </c>
      <c r="I319" s="31">
        <f t="shared" si="38"/>
        <v>21.352877066034864</v>
      </c>
      <c r="J319" s="31">
        <f t="shared" si="39"/>
        <v>0.30610854224784489</v>
      </c>
      <c r="K319" s="31">
        <f t="shared" si="40"/>
        <v>0.15077467345792175</v>
      </c>
      <c r="L319" s="32">
        <f t="shared" si="41"/>
        <v>-1.9427795056390784</v>
      </c>
      <c r="M319" s="33">
        <f t="shared" si="42"/>
        <v>-10.194000049356916</v>
      </c>
      <c r="O319" s="35"/>
    </row>
    <row r="320" spans="4:15" x14ac:dyDescent="0.2">
      <c r="D320" s="92">
        <f>D319+'Control Panel'!$B$29</f>
        <v>1.5899999999999881</v>
      </c>
      <c r="E320" s="31">
        <f t="shared" si="43"/>
        <v>35.618654835747094</v>
      </c>
      <c r="F320" s="31">
        <f t="shared" si="44"/>
        <v>24.24400115737723</v>
      </c>
      <c r="G320" s="31">
        <f t="shared" si="36"/>
        <v>20.350542198006593</v>
      </c>
      <c r="H320" s="31">
        <f t="shared" si="37"/>
        <v>6.3837274068918166</v>
      </c>
      <c r="I320" s="31">
        <f t="shared" si="38"/>
        <v>21.32830380875021</v>
      </c>
      <c r="J320" s="31">
        <f t="shared" si="39"/>
        <v>0.30396710001426253</v>
      </c>
      <c r="K320" s="31">
        <f t="shared" si="40"/>
        <v>0.1504278449787092</v>
      </c>
      <c r="L320" s="32">
        <f t="shared" si="41"/>
        <v>-1.9396178863978168</v>
      </c>
      <c r="M320" s="33">
        <f t="shared" si="42"/>
        <v>-10.18843547753279</v>
      </c>
      <c r="O320" s="35"/>
    </row>
    <row r="321" spans="4:15" x14ac:dyDescent="0.2">
      <c r="D321" s="92">
        <f>D320+'Control Panel'!$B$29</f>
        <v>1.594999999999988</v>
      </c>
      <c r="E321" s="31">
        <f t="shared" si="43"/>
        <v>35.72038330151355</v>
      </c>
      <c r="F321" s="31">
        <f t="shared" si="44"/>
        <v>24.275792438968221</v>
      </c>
      <c r="G321" s="31">
        <f t="shared" si="36"/>
        <v>20.340844108574604</v>
      </c>
      <c r="H321" s="31">
        <f t="shared" si="37"/>
        <v>6.3327852295041529</v>
      </c>
      <c r="I321" s="31">
        <f t="shared" si="38"/>
        <v>21.303851947766631</v>
      </c>
      <c r="J321" s="31">
        <f t="shared" si="39"/>
        <v>0.30182175385330856</v>
      </c>
      <c r="K321" s="31">
        <f t="shared" si="40"/>
        <v>0.15008312630585541</v>
      </c>
      <c r="L321" s="32">
        <f t="shared" si="41"/>
        <v>-1.9364709401290174</v>
      </c>
      <c r="M321" s="33">
        <f t="shared" si="42"/>
        <v>-10.182888184067226</v>
      </c>
      <c r="O321" s="35"/>
    </row>
    <row r="322" spans="4:15" x14ac:dyDescent="0.2">
      <c r="D322" s="92">
        <f>D321+'Control Panel'!$B$29</f>
        <v>1.5999999999999879</v>
      </c>
      <c r="E322" s="31">
        <f t="shared" si="43"/>
        <v>35.822063316169668</v>
      </c>
      <c r="F322" s="31">
        <f t="shared" si="44"/>
        <v>24.307329079013439</v>
      </c>
      <c r="G322" s="31">
        <f t="shared" si="36"/>
        <v>20.33116175387396</v>
      </c>
      <c r="H322" s="31">
        <f t="shared" si="37"/>
        <v>6.2818707885838165</v>
      </c>
      <c r="I322" s="31">
        <f t="shared" si="38"/>
        <v>21.279521584534038</v>
      </c>
      <c r="J322" s="31">
        <f t="shared" si="39"/>
        <v>0.2996725143015801</v>
      </c>
      <c r="K322" s="31">
        <f t="shared" si="40"/>
        <v>0.14974051297755461</v>
      </c>
      <c r="L322" s="32">
        <f t="shared" si="41"/>
        <v>-1.9333386481081591</v>
      </c>
      <c r="M322" s="33">
        <f t="shared" si="42"/>
        <v>-10.17735807156601</v>
      </c>
      <c r="O322" s="35"/>
    </row>
    <row r="323" spans="4:15" x14ac:dyDescent="0.2">
      <c r="D323" s="92">
        <f>D322+'Control Panel'!$B$29</f>
        <v>1.6049999999999878</v>
      </c>
      <c r="E323" s="31">
        <f t="shared" si="43"/>
        <v>35.923694958205942</v>
      </c>
      <c r="F323" s="31">
        <f t="shared" si="44"/>
        <v>24.338611215980464</v>
      </c>
      <c r="G323" s="31">
        <f t="shared" si="36"/>
        <v>20.321495060633421</v>
      </c>
      <c r="H323" s="31">
        <f t="shared" si="37"/>
        <v>6.2309839982259865</v>
      </c>
      <c r="I323" s="31">
        <f t="shared" si="38"/>
        <v>21.255312820222073</v>
      </c>
      <c r="J323" s="31">
        <f t="shared" si="39"/>
        <v>0.29751939207656258</v>
      </c>
      <c r="K323" s="31">
        <f t="shared" si="40"/>
        <v>0.14940000055080394</v>
      </c>
      <c r="L323" s="32">
        <f t="shared" si="41"/>
        <v>-1.9302209916598367</v>
      </c>
      <c r="M323" s="33">
        <f t="shared" si="42"/>
        <v>-10.17184504270905</v>
      </c>
      <c r="O323" s="35"/>
    </row>
    <row r="324" spans="4:15" x14ac:dyDescent="0.2">
      <c r="D324" s="92">
        <f>D323+'Control Panel'!$B$29</f>
        <v>1.6099999999999877</v>
      </c>
      <c r="E324" s="31">
        <f t="shared" si="43"/>
        <v>36.025278305746717</v>
      </c>
      <c r="F324" s="31">
        <f t="shared" si="44"/>
        <v>24.369638987908562</v>
      </c>
      <c r="G324" s="31">
        <f t="shared" ref="G324:G387" si="45">G323+L323*$B$5</f>
        <v>20.311843955675123</v>
      </c>
      <c r="H324" s="31">
        <f t="shared" ref="H324:H387" si="46">H323+M323*$B$5</f>
        <v>6.1801247730124409</v>
      </c>
      <c r="I324" s="31">
        <f t="shared" ref="I324:I387" si="47">SQRT(G324^2+H324^2)</f>
        <v>21.231225755704688</v>
      </c>
      <c r="J324" s="31">
        <f t="shared" ref="J324:J387" si="48">ATAN2(G324,H324)</f>
        <v>0.29536239807718201</v>
      </c>
      <c r="K324" s="31">
        <f t="shared" ref="K324:K387" si="49">$B$4*I324^2</f>
        <v>0.14906158460129063</v>
      </c>
      <c r="L324" s="32">
        <f t="shared" ref="L324:L387" si="50">-K324*COS(J324)/$B$13</f>
        <v>-1.9271179521560167</v>
      </c>
      <c r="M324" s="33">
        <f t="shared" ref="M324:M387" si="51">(-$B$13*$B$3-K324*SIN(J324))/$B$13</f>
        <v>-10.166349000249619</v>
      </c>
      <c r="O324" s="35"/>
    </row>
    <row r="325" spans="4:15" x14ac:dyDescent="0.2">
      <c r="D325" s="92">
        <f>D324+'Control Panel'!$B$29</f>
        <v>1.6149999999999876</v>
      </c>
      <c r="E325" s="31">
        <f t="shared" ref="E325:E388" si="52">IF(F325&lt;&gt;F324,E324+G324*$B$5+0.5*L324*$B$5^2,E324)</f>
        <v>36.126813436550691</v>
      </c>
      <c r="F325" s="31">
        <f t="shared" ref="F325:F388" si="53">IF(F324+H324*$B$5+0.5*M324*$B$5^2&gt;0,F324+H324*$B$5+0.5*M324*$B$5^2,0)</f>
        <v>24.400412532411121</v>
      </c>
      <c r="G325" s="31">
        <f t="shared" si="45"/>
        <v>20.302208365914343</v>
      </c>
      <c r="H325" s="31">
        <f t="shared" si="46"/>
        <v>6.129293028011193</v>
      </c>
      <c r="I325" s="31">
        <f t="shared" si="47"/>
        <v>21.207260491544609</v>
      </c>
      <c r="J325" s="31">
        <f t="shared" si="48"/>
        <v>0.2932015433843414</v>
      </c>
      <c r="K325" s="31">
        <f t="shared" si="49"/>
        <v>0.14872526072327896</v>
      </c>
      <c r="L325" s="32">
        <f t="shared" si="50"/>
        <v>-1.9240295110142911</v>
      </c>
      <c r="M325" s="33">
        <f t="shared" si="51"/>
        <v>-10.160869847013638</v>
      </c>
      <c r="O325" s="35"/>
    </row>
    <row r="326" spans="4:15" x14ac:dyDescent="0.2">
      <c r="D326" s="92">
        <f>D325+'Control Panel'!$B$29</f>
        <v>1.6199999999999875</v>
      </c>
      <c r="E326" s="31">
        <f t="shared" si="52"/>
        <v>36.22830042801138</v>
      </c>
      <c r="F326" s="31">
        <f t="shared" si="53"/>
        <v>24.43093198667809</v>
      </c>
      <c r="G326" s="31">
        <f t="shared" si="45"/>
        <v>20.292588218359271</v>
      </c>
      <c r="H326" s="31">
        <f t="shared" si="46"/>
        <v>6.0784886787761252</v>
      </c>
      <c r="I326" s="31">
        <f t="shared" si="47"/>
        <v>21.183417127977794</v>
      </c>
      <c r="J326" s="31">
        <f t="shared" si="48"/>
        <v>0.29103683926144225</v>
      </c>
      <c r="K326" s="31">
        <f t="shared" si="49"/>
        <v>0.14839102452949837</v>
      </c>
      <c r="L326" s="32">
        <f t="shared" si="50"/>
        <v>-1.9209556496961402</v>
      </c>
      <c r="M326" s="33">
        <f t="shared" si="51"/>
        <v>-10.155407485898964</v>
      </c>
      <c r="O326" s="35"/>
    </row>
    <row r="327" spans="4:15" x14ac:dyDescent="0.2">
      <c r="D327" s="92">
        <f>D326+'Control Panel'!$B$29</f>
        <v>1.6249999999999873</v>
      </c>
      <c r="E327" s="31">
        <f t="shared" si="52"/>
        <v>36.329739357157557</v>
      </c>
      <c r="F327" s="31">
        <f t="shared" si="53"/>
        <v>24.461197487478394</v>
      </c>
      <c r="G327" s="31">
        <f t="shared" si="45"/>
        <v>20.28298344011079</v>
      </c>
      <c r="H327" s="31">
        <f t="shared" si="46"/>
        <v>6.0277116413466301</v>
      </c>
      <c r="I327" s="31">
        <f t="shared" si="47"/>
        <v>21.159695764897808</v>
      </c>
      <c r="J327" s="31">
        <f t="shared" si="48"/>
        <v>0.28886829715488987</v>
      </c>
      <c r="K327" s="31">
        <f t="shared" si="49"/>
        <v>0.14805887165103138</v>
      </c>
      <c r="L327" s="32">
        <f t="shared" si="50"/>
        <v>-1.917896349705182</v>
      </c>
      <c r="M327" s="33">
        <f t="shared" si="51"/>
        <v>-10.14996181987471</v>
      </c>
      <c r="O327" s="35"/>
    </row>
    <row r="328" spans="4:15" x14ac:dyDescent="0.2">
      <c r="D328" s="92">
        <f>D327+'Control Panel'!$B$29</f>
        <v>1.6299999999999872</v>
      </c>
      <c r="E328" s="31">
        <f t="shared" si="52"/>
        <v>36.431130300653741</v>
      </c>
      <c r="F328" s="31">
        <f t="shared" si="53"/>
        <v>24.491209171162378</v>
      </c>
      <c r="G328" s="31">
        <f t="shared" si="45"/>
        <v>20.273393958362263</v>
      </c>
      <c r="H328" s="31">
        <f t="shared" si="46"/>
        <v>5.9769618322472562</v>
      </c>
      <c r="I328" s="31">
        <f t="shared" si="47"/>
        <v>21.136096501840164</v>
      </c>
      <c r="J328" s="31">
        <f t="shared" si="48"/>
        <v>0.28669592869458344</v>
      </c>
      <c r="K328" s="31">
        <f t="shared" si="49"/>
        <v>0.14772879773720218</v>
      </c>
      <c r="L328" s="32">
        <f t="shared" si="50"/>
        <v>-1.9148515925854337</v>
      </c>
      <c r="M328" s="33">
        <f t="shared" si="51"/>
        <v>-10.144532751980595</v>
      </c>
      <c r="O328" s="35"/>
    </row>
    <row r="329" spans="4:15" x14ac:dyDescent="0.2">
      <c r="D329" s="92">
        <f>D328+'Control Panel'!$B$29</f>
        <v>1.6349999999999871</v>
      </c>
      <c r="E329" s="31">
        <f t="shared" si="52"/>
        <v>36.532473334800649</v>
      </c>
      <c r="F329" s="31">
        <f t="shared" si="53"/>
        <v>24.520967173664214</v>
      </c>
      <c r="G329" s="31">
        <f t="shared" si="45"/>
        <v>20.263819700399335</v>
      </c>
      <c r="H329" s="31">
        <f t="shared" si="46"/>
        <v>5.9262391684873528</v>
      </c>
      <c r="I329" s="31">
        <f t="shared" si="47"/>
        <v>21.112619437966618</v>
      </c>
      <c r="J329" s="31">
        <f t="shared" si="48"/>
        <v>0.2845197456943887</v>
      </c>
      <c r="K329" s="31">
        <f t="shared" si="49"/>
        <v>0.147400798455466</v>
      </c>
      <c r="L329" s="32">
        <f t="shared" si="50"/>
        <v>-1.911821359919567</v>
      </c>
      <c r="M329" s="33">
        <f t="shared" si="51"/>
        <v>-10.139120185326304</v>
      </c>
      <c r="O329" s="35"/>
    </row>
    <row r="330" spans="4:15" x14ac:dyDescent="0.2">
      <c r="D330" s="92">
        <f>D329+'Control Panel'!$B$29</f>
        <v>1.639999999999987</v>
      </c>
      <c r="E330" s="31">
        <f t="shared" si="52"/>
        <v>36.633768535535644</v>
      </c>
      <c r="F330" s="31">
        <f t="shared" si="53"/>
        <v>24.550471630504337</v>
      </c>
      <c r="G330" s="31">
        <f t="shared" si="45"/>
        <v>20.254260593599739</v>
      </c>
      <c r="H330" s="31">
        <f t="shared" si="46"/>
        <v>5.8755435675607215</v>
      </c>
      <c r="I330" s="31">
        <f t="shared" si="47"/>
        <v>21.089264672049413</v>
      </c>
      <c r="J330" s="31">
        <f t="shared" si="48"/>
        <v>0.28233976015259549</v>
      </c>
      <c r="K330" s="31">
        <f t="shared" si="49"/>
        <v>0.14707486949129844</v>
      </c>
      <c r="L330" s="32">
        <f t="shared" si="50"/>
        <v>-1.9088056333271681</v>
      </c>
      <c r="M330" s="33">
        <f t="shared" si="51"/>
        <v>-10.133724023090879</v>
      </c>
      <c r="O330" s="35"/>
    </row>
    <row r="331" spans="4:15" x14ac:dyDescent="0.2">
      <c r="D331" s="92">
        <f>D330+'Control Panel'!$B$29</f>
        <v>1.6449999999999869</v>
      </c>
      <c r="E331" s="31">
        <f t="shared" si="52"/>
        <v>36.735015978433232</v>
      </c>
      <c r="F331" s="31">
        <f t="shared" si="53"/>
        <v>24.579722676791853</v>
      </c>
      <c r="G331" s="31">
        <f t="shared" si="45"/>
        <v>20.244716565433102</v>
      </c>
      <c r="H331" s="31">
        <f t="shared" si="46"/>
        <v>5.8248749474452675</v>
      </c>
      <c r="I331" s="31">
        <f t="shared" si="47"/>
        <v>21.066032302455461</v>
      </c>
      <c r="J331" s="31">
        <f t="shared" si="48"/>
        <v>0.28015598425235777</v>
      </c>
      <c r="K331" s="31">
        <f t="shared" si="49"/>
        <v>0.14675100654808526</v>
      </c>
      <c r="L331" s="32">
        <f t="shared" si="50"/>
        <v>-1.9058043944629921</v>
      </c>
      <c r="M331" s="33">
        <f t="shared" si="51"/>
        <v>-10.128344168522128</v>
      </c>
      <c r="O331" s="35"/>
    </row>
    <row r="332" spans="4:15" x14ac:dyDescent="0.2">
      <c r="D332" s="92">
        <f>D331+'Control Panel'!$B$29</f>
        <v>1.6499999999999868</v>
      </c>
      <c r="E332" s="31">
        <f t="shared" si="52"/>
        <v>36.836215738705469</v>
      </c>
      <c r="F332" s="31">
        <f t="shared" si="53"/>
        <v>24.608720447226972</v>
      </c>
      <c r="G332" s="31">
        <f t="shared" si="45"/>
        <v>20.235187543460786</v>
      </c>
      <c r="H332" s="31">
        <f t="shared" si="46"/>
        <v>5.7742332266026573</v>
      </c>
      <c r="I332" s="31">
        <f t="shared" si="47"/>
        <v>21.04292242713052</v>
      </c>
      <c r="J332" s="31">
        <f t="shared" si="48"/>
        <v>0.27796843036211688</v>
      </c>
      <c r="K332" s="31">
        <f t="shared" si="49"/>
        <v>0.14642920534701298</v>
      </c>
      <c r="L332" s="32">
        <f t="shared" si="50"/>
        <v>-1.9028176250152267</v>
      </c>
      <c r="M332" s="33">
        <f t="shared" si="51"/>
        <v>-10.122980524936066</v>
      </c>
      <c r="O332" s="35"/>
    </row>
    <row r="333" spans="4:15" x14ac:dyDescent="0.2">
      <c r="D333" s="92">
        <f>D332+'Control Panel'!$B$29</f>
        <v>1.6549999999999867</v>
      </c>
      <c r="E333" s="31">
        <f t="shared" si="52"/>
        <v>36.937367891202456</v>
      </c>
      <c r="F333" s="31">
        <f t="shared" si="53"/>
        <v>24.637465076103421</v>
      </c>
      <c r="G333" s="31">
        <f t="shared" si="45"/>
        <v>20.225673455335709</v>
      </c>
      <c r="H333" s="31">
        <f t="shared" si="46"/>
        <v>5.723618323977977</v>
      </c>
      <c r="I333" s="31">
        <f t="shared" si="47"/>
        <v>21.019935143583293</v>
      </c>
      <c r="J333" s="31">
        <f t="shared" si="48"/>
        <v>0.27577711103600755</v>
      </c>
      <c r="K333" s="31">
        <f t="shared" si="49"/>
        <v>0.14610946162695967</v>
      </c>
      <c r="L333" s="32">
        <f t="shared" si="50"/>
        <v>-1.8998453067037491</v>
      </c>
      <c r="M333" s="33">
        <f t="shared" si="51"/>
        <v>-10.117632995716367</v>
      </c>
      <c r="O333" s="35"/>
    </row>
    <row r="334" spans="4:15" x14ac:dyDescent="0.2">
      <c r="D334" s="92">
        <f>D333+'Control Panel'!$B$29</f>
        <v>1.6599999999999866</v>
      </c>
      <c r="E334" s="31">
        <f t="shared" si="52"/>
        <v>37.038472510412802</v>
      </c>
      <c r="F334" s="31">
        <f t="shared" si="53"/>
        <v>24.665956697310865</v>
      </c>
      <c r="G334" s="31">
        <f t="shared" si="45"/>
        <v>20.216174228802192</v>
      </c>
      <c r="H334" s="31">
        <f t="shared" si="46"/>
        <v>5.6730301589993948</v>
      </c>
      <c r="I334" s="31">
        <f t="shared" si="47"/>
        <v>20.997070548869491</v>
      </c>
      <c r="J334" s="31">
        <f t="shared" si="48"/>
        <v>0.27358203901424694</v>
      </c>
      <c r="K334" s="31">
        <f t="shared" si="49"/>
        <v>0.14579177114438591</v>
      </c>
      <c r="L334" s="32">
        <f t="shared" si="50"/>
        <v>-1.8968874212783875</v>
      </c>
      <c r="M334" s="33">
        <f t="shared" si="51"/>
        <v>-10.112301484313855</v>
      </c>
      <c r="O334" s="35"/>
    </row>
    <row r="335" spans="4:15" x14ac:dyDescent="0.2">
      <c r="D335" s="92">
        <f>D334+'Control Panel'!$B$29</f>
        <v>1.6649999999999865</v>
      </c>
      <c r="E335" s="31">
        <f t="shared" si="52"/>
        <v>37.13952967046405</v>
      </c>
      <c r="F335" s="31">
        <f t="shared" si="53"/>
        <v>24.694195444337307</v>
      </c>
      <c r="G335" s="31">
        <f t="shared" si="45"/>
        <v>20.206689791695801</v>
      </c>
      <c r="H335" s="31">
        <f t="shared" si="46"/>
        <v>5.6224686515778259</v>
      </c>
      <c r="I335" s="31">
        <f t="shared" si="47"/>
        <v>20.974328739575878</v>
      </c>
      <c r="J335" s="31">
        <f t="shared" si="48"/>
        <v>0.27138322722350544</v>
      </c>
      <c r="K335" s="31">
        <f t="shared" si="49"/>
        <v>0.14547612967322662</v>
      </c>
      <c r="L335" s="32">
        <f t="shared" si="50"/>
        <v>-1.8939439505171827</v>
      </c>
      <c r="M335" s="33">
        <f t="shared" si="51"/>
        <v>-10.106985894246</v>
      </c>
      <c r="O335" s="35"/>
    </row>
    <row r="336" spans="4:15" x14ac:dyDescent="0.2">
      <c r="D336" s="92">
        <f>D335+'Control Panel'!$B$29</f>
        <v>1.6699999999999864</v>
      </c>
      <c r="E336" s="31">
        <f t="shared" si="52"/>
        <v>37.240539445123147</v>
      </c>
      <c r="F336" s="31">
        <f t="shared" si="53"/>
        <v>24.722181450271517</v>
      </c>
      <c r="G336" s="31">
        <f t="shared" si="45"/>
        <v>20.197220071943214</v>
      </c>
      <c r="H336" s="31">
        <f t="shared" si="46"/>
        <v>5.5719337221065963</v>
      </c>
      <c r="I336" s="31">
        <f t="shared" si="47"/>
        <v>20.95170981180425</v>
      </c>
      <c r="J336" s="31">
        <f t="shared" si="48"/>
        <v>0.26918068877725987</v>
      </c>
      <c r="K336" s="31">
        <f t="shared" si="49"/>
        <v>0.14516253300478307</v>
      </c>
      <c r="L336" s="32">
        <f t="shared" si="50"/>
        <v>-1.8910148762246521</v>
      </c>
      <c r="M336" s="33">
        <f t="shared" si="51"/>
        <v>-10.101686129096459</v>
      </c>
      <c r="O336" s="35"/>
    </row>
    <row r="337" spans="4:15" x14ac:dyDescent="0.2">
      <c r="D337" s="92">
        <f>D336+'Control Panel'!$B$29</f>
        <v>1.6749999999999863</v>
      </c>
      <c r="E337" s="31">
        <f t="shared" si="52"/>
        <v>37.341501907796911</v>
      </c>
      <c r="F337" s="31">
        <f t="shared" si="53"/>
        <v>24.749914847805435</v>
      </c>
      <c r="G337" s="31">
        <f t="shared" si="45"/>
        <v>20.187764997562091</v>
      </c>
      <c r="H337" s="31">
        <f t="shared" si="46"/>
        <v>5.5214252914611137</v>
      </c>
      <c r="I337" s="31">
        <f t="shared" si="47"/>
        <v>20.929213861155407</v>
      </c>
      <c r="J337" s="31">
        <f t="shared" si="48"/>
        <v>0.26697443697612844</v>
      </c>
      <c r="K337" s="31">
        <f t="shared" si="49"/>
        <v>0.14485097694761537</v>
      </c>
      <c r="L337" s="32">
        <f t="shared" si="50"/>
        <v>-1.8881001802300532</v>
      </c>
      <c r="M337" s="33">
        <f t="shared" si="51"/>
        <v>-10.096402092514623</v>
      </c>
      <c r="O337" s="35"/>
    </row>
    <row r="338" spans="4:15" x14ac:dyDescent="0.2">
      <c r="D338" s="92">
        <f>D337+'Control Panel'!$B$29</f>
        <v>1.6799999999999862</v>
      </c>
      <c r="E338" s="31">
        <f t="shared" si="52"/>
        <v>37.442417131532466</v>
      </c>
      <c r="F338" s="31">
        <f t="shared" si="53"/>
        <v>24.777395769236584</v>
      </c>
      <c r="G338" s="31">
        <f t="shared" si="45"/>
        <v>20.178324496660942</v>
      </c>
      <c r="H338" s="31">
        <f t="shared" si="46"/>
        <v>5.470943280998541</v>
      </c>
      <c r="I338" s="31">
        <f t="shared" si="47"/>
        <v>20.906840982713053</v>
      </c>
      <c r="J338" s="31">
        <f t="shared" si="48"/>
        <v>0.26476448530818758</v>
      </c>
      <c r="K338" s="31">
        <f t="shared" si="49"/>
        <v>0.1445414573274352</v>
      </c>
      <c r="L338" s="32">
        <f t="shared" si="50"/>
        <v>-1.8851998443856508</v>
      </c>
      <c r="M338" s="33">
        <f t="shared" si="51"/>
        <v>-10.091133688215187</v>
      </c>
      <c r="O338" s="35"/>
    </row>
    <row r="339" spans="4:15" x14ac:dyDescent="0.2">
      <c r="D339" s="92">
        <f>D338+'Control Panel'!$B$29</f>
        <v>1.6849999999999861</v>
      </c>
      <c r="E339" s="31">
        <f t="shared" si="52"/>
        <v>37.543285189017716</v>
      </c>
      <c r="F339" s="31">
        <f t="shared" si="53"/>
        <v>24.804624346470476</v>
      </c>
      <c r="G339" s="31">
        <f t="shared" si="45"/>
        <v>20.168898497439013</v>
      </c>
      <c r="H339" s="31">
        <f t="shared" si="46"/>
        <v>5.4204876125574648</v>
      </c>
      <c r="I339" s="31">
        <f t="shared" si="47"/>
        <v>20.884591271027706</v>
      </c>
      <c r="J339" s="31">
        <f t="shared" si="48"/>
        <v>0.26255084744926993</v>
      </c>
      <c r="K339" s="31">
        <f t="shared" si="49"/>
        <v>0.14423396998699931</v>
      </c>
      <c r="L339" s="32">
        <f t="shared" si="50"/>
        <v>-1.8823138505649821</v>
      </c>
      <c r="M339" s="33">
        <f t="shared" si="51"/>
        <v>-10.085880819977769</v>
      </c>
      <c r="O339" s="35"/>
    </row>
    <row r="340" spans="4:15" x14ac:dyDescent="0.2">
      <c r="D340" s="92">
        <f>D339+'Control Panel'!$B$29</f>
        <v>1.689999999999986</v>
      </c>
      <c r="E340" s="31">
        <f t="shared" si="52"/>
        <v>37.644106152581784</v>
      </c>
      <c r="F340" s="31">
        <f t="shared" si="53"/>
        <v>24.831600711023015</v>
      </c>
      <c r="G340" s="31">
        <f t="shared" si="45"/>
        <v>20.159486928186187</v>
      </c>
      <c r="H340" s="31">
        <f t="shared" si="46"/>
        <v>5.3700582084575759</v>
      </c>
      <c r="I340" s="31">
        <f t="shared" si="47"/>
        <v>20.862464820100531</v>
      </c>
      <c r="J340" s="31">
        <f t="shared" si="48"/>
        <v>0.26033353726324326</v>
      </c>
      <c r="K340" s="31">
        <f t="shared" si="49"/>
        <v>0.14392851078600297</v>
      </c>
      <c r="L340" s="32">
        <f t="shared" si="50"/>
        <v>-1.879442180661129</v>
      </c>
      <c r="M340" s="33">
        <f t="shared" si="51"/>
        <v>-10.080643391646515</v>
      </c>
      <c r="O340" s="35"/>
    </row>
    <row r="341" spans="4:15" x14ac:dyDescent="0.2">
      <c r="D341" s="92">
        <f>D340+'Control Panel'!$B$29</f>
        <v>1.6949999999999859</v>
      </c>
      <c r="E341" s="31">
        <f t="shared" si="52"/>
        <v>37.744880094195459</v>
      </c>
      <c r="F341" s="31">
        <f t="shared" si="53"/>
        <v>24.858324994022905</v>
      </c>
      <c r="G341" s="31">
        <f t="shared" si="45"/>
        <v>20.150089717282881</v>
      </c>
      <c r="H341" s="31">
        <f t="shared" si="46"/>
        <v>5.319654991499343</v>
      </c>
      <c r="I341" s="31">
        <f t="shared" si="47"/>
        <v>20.840461723367195</v>
      </c>
      <c r="J341" s="31">
        <f t="shared" si="48"/>
        <v>0.25811256880227129</v>
      </c>
      <c r="K341" s="31">
        <f t="shared" si="49"/>
        <v>0.1436250756009744</v>
      </c>
      <c r="L341" s="32">
        <f t="shared" si="50"/>
        <v>-1.8765848165849883</v>
      </c>
      <c r="M341" s="33">
        <f t="shared" si="51"/>
        <v>-10.07542130712976</v>
      </c>
      <c r="O341" s="35"/>
    </row>
    <row r="342" spans="4:15" x14ac:dyDescent="0.2">
      <c r="D342" s="92">
        <f>D341+'Control Panel'!$B$29</f>
        <v>1.6999999999999857</v>
      </c>
      <c r="E342" s="31">
        <f t="shared" si="52"/>
        <v>37.84560708547167</v>
      </c>
      <c r="F342" s="31">
        <f t="shared" si="53"/>
        <v>24.884797326214063</v>
      </c>
      <c r="G342" s="31">
        <f t="shared" si="45"/>
        <v>20.140706793199957</v>
      </c>
      <c r="H342" s="31">
        <f t="shared" si="46"/>
        <v>5.2692778849636941</v>
      </c>
      <c r="I342" s="31">
        <f t="shared" si="47"/>
        <v>20.818582073681636</v>
      </c>
      <c r="J342" s="31">
        <f t="shared" si="48"/>
        <v>0.25588795630705374</v>
      </c>
      <c r="K342" s="31">
        <f t="shared" si="49"/>
        <v>0.1433236603251688</v>
      </c>
      <c r="L342" s="32">
        <f t="shared" si="50"/>
        <v>-1.8737417402635417</v>
      </c>
      <c r="M342" s="33">
        <f t="shared" si="51"/>
        <v>-10.070214470399696</v>
      </c>
      <c r="O342" s="35"/>
    </row>
    <row r="343" spans="4:15" x14ac:dyDescent="0.2">
      <c r="D343" s="92">
        <f>D342+'Control Panel'!$B$29</f>
        <v>1.7049999999999856</v>
      </c>
      <c r="E343" s="31">
        <f t="shared" si="52"/>
        <v>37.946287197665917</v>
      </c>
      <c r="F343" s="31">
        <f t="shared" si="53"/>
        <v>24.911017837958003</v>
      </c>
      <c r="G343" s="31">
        <f t="shared" si="45"/>
        <v>20.13133808449864</v>
      </c>
      <c r="H343" s="31">
        <f t="shared" si="46"/>
        <v>5.2189268126116959</v>
      </c>
      <c r="I343" s="31">
        <f t="shared" si="47"/>
        <v>20.796825963299849</v>
      </c>
      <c r="J343" s="31">
        <f t="shared" si="48"/>
        <v>0.25365971420704853</v>
      </c>
      <c r="K343" s="31">
        <f t="shared" si="49"/>
        <v>0.14302426086846365</v>
      </c>
      <c r="L343" s="32">
        <f t="shared" si="50"/>
        <v>-1.8709129336381358</v>
      </c>
      <c r="M343" s="33">
        <f t="shared" si="51"/>
        <v>-10.065022785492069</v>
      </c>
      <c r="O343" s="35"/>
    </row>
    <row r="344" spans="4:15" x14ac:dyDescent="0.2">
      <c r="D344" s="92">
        <f>D343+'Control Panel'!$B$29</f>
        <v>1.7099999999999855</v>
      </c>
      <c r="E344" s="31">
        <f t="shared" si="52"/>
        <v>38.046920501676738</v>
      </c>
      <c r="F344" s="31">
        <f t="shared" si="53"/>
        <v>24.93698665923624</v>
      </c>
      <c r="G344" s="31">
        <f t="shared" si="45"/>
        <v>20.121983519830451</v>
      </c>
      <c r="H344" s="31">
        <f t="shared" si="46"/>
        <v>5.1686016986842356</v>
      </c>
      <c r="I344" s="31">
        <f t="shared" si="47"/>
        <v>20.775193483863632</v>
      </c>
      <c r="J344" s="31">
        <f t="shared" si="48"/>
        <v>0.25142785712067284</v>
      </c>
      <c r="K344" s="31">
        <f t="shared" si="49"/>
        <v>0.14272687315725369</v>
      </c>
      <c r="L344" s="32">
        <f t="shared" si="50"/>
        <v>-1.868098378662755</v>
      </c>
      <c r="M344" s="33">
        <f t="shared" si="51"/>
        <v>-10.059846156505895</v>
      </c>
      <c r="O344" s="35"/>
    </row>
    <row r="345" spans="4:15" x14ac:dyDescent="0.2">
      <c r="D345" s="92">
        <f>D344+'Control Panel'!$B$29</f>
        <v>1.7149999999999854</v>
      </c>
      <c r="E345" s="31">
        <f t="shared" si="52"/>
        <v>38.147507068046153</v>
      </c>
      <c r="F345" s="31">
        <f t="shared" si="53"/>
        <v>24.962703919652704</v>
      </c>
      <c r="G345" s="31">
        <f t="shared" si="45"/>
        <v>20.112643027937136</v>
      </c>
      <c r="H345" s="31">
        <f t="shared" si="46"/>
        <v>5.1183024679017057</v>
      </c>
      <c r="I345" s="31">
        <f t="shared" si="47"/>
        <v>20.7536847263843</v>
      </c>
      <c r="J345" s="31">
        <f t="shared" si="48"/>
        <v>0.24919239985548491</v>
      </c>
      <c r="K345" s="31">
        <f t="shared" si="49"/>
        <v>0.14243149313434683</v>
      </c>
      <c r="L345" s="32">
        <f t="shared" si="50"/>
        <v>-1.8652980573023048</v>
      </c>
      <c r="M345" s="33">
        <f t="shared" si="51"/>
        <v>-10.054684487603211</v>
      </c>
      <c r="O345" s="35"/>
    </row>
    <row r="346" spans="4:15" x14ac:dyDescent="0.2">
      <c r="D346" s="92">
        <f>D345+'Control Panel'!$B$29</f>
        <v>1.7199999999999853</v>
      </c>
      <c r="E346" s="31">
        <f t="shared" si="52"/>
        <v>38.248046966960125</v>
      </c>
      <c r="F346" s="31">
        <f t="shared" si="53"/>
        <v>24.988169748436118</v>
      </c>
      <c r="G346" s="31">
        <f t="shared" si="45"/>
        <v>20.103316537650624</v>
      </c>
      <c r="H346" s="31">
        <f t="shared" si="46"/>
        <v>5.0680290454636898</v>
      </c>
      <c r="I346" s="31">
        <f t="shared" si="47"/>
        <v>20.732299781226409</v>
      </c>
      <c r="J346" s="31">
        <f t="shared" si="48"/>
        <v>0.24695335740834581</v>
      </c>
      <c r="K346" s="31">
        <f t="shared" si="49"/>
        <v>0.14213811675886021</v>
      </c>
      <c r="L346" s="32">
        <f t="shared" si="50"/>
        <v>-1.8625119515308945</v>
      </c>
      <c r="M346" s="33">
        <f t="shared" si="51"/>
        <v>-10.049537683008843</v>
      </c>
      <c r="O346" s="35"/>
    </row>
    <row r="347" spans="4:15" x14ac:dyDescent="0.2">
      <c r="D347" s="92">
        <f>D346+'Control Panel'!$B$29</f>
        <v>1.7249999999999852</v>
      </c>
      <c r="E347" s="31">
        <f t="shared" si="52"/>
        <v>38.348540268248982</v>
      </c>
      <c r="F347" s="31">
        <f t="shared" si="53"/>
        <v>25.013384274442398</v>
      </c>
      <c r="G347" s="31">
        <f t="shared" si="45"/>
        <v>20.094003977892971</v>
      </c>
      <c r="H347" s="31">
        <f t="shared" si="46"/>
        <v>5.017781357048646</v>
      </c>
      <c r="I347" s="31">
        <f t="shared" si="47"/>
        <v>20.711038738091421</v>
      </c>
      <c r="J347" s="31">
        <f t="shared" si="48"/>
        <v>0.24471074496556011</v>
      </c>
      <c r="K347" s="31">
        <f t="shared" si="49"/>
        <v>0.14184674000611655</v>
      </c>
      <c r="L347" s="32">
        <f t="shared" si="50"/>
        <v>-1.8597400433301208</v>
      </c>
      <c r="M347" s="33">
        <f t="shared" si="51"/>
        <v>-10.044405647010191</v>
      </c>
      <c r="O347" s="35"/>
    </row>
    <row r="348" spans="4:15" x14ac:dyDescent="0.2">
      <c r="D348" s="92">
        <f>D347+'Control Panel'!$B$29</f>
        <v>1.7299999999999851</v>
      </c>
      <c r="E348" s="31">
        <f t="shared" si="52"/>
        <v>38.448987041387902</v>
      </c>
      <c r="F348" s="31">
        <f t="shared" si="53"/>
        <v>25.038347626157051</v>
      </c>
      <c r="G348" s="31">
        <f t="shared" si="45"/>
        <v>20.084705277676321</v>
      </c>
      <c r="H348" s="31">
        <f t="shared" si="46"/>
        <v>4.9675593288135946</v>
      </c>
      <c r="I348" s="31">
        <f t="shared" si="47"/>
        <v>20.689901686001363</v>
      </c>
      <c r="J348" s="31">
        <f t="shared" si="48"/>
        <v>0.24246457790299683</v>
      </c>
      <c r="K348" s="31">
        <f t="shared" si="49"/>
        <v>0.14155735886754101</v>
      </c>
      <c r="L348" s="32">
        <f t="shared" si="50"/>
        <v>-1.856982314687355</v>
      </c>
      <c r="M348" s="33">
        <f t="shared" si="51"/>
        <v>-10.039288283957049</v>
      </c>
      <c r="O348" s="35"/>
    </row>
    <row r="349" spans="4:15" x14ac:dyDescent="0.2">
      <c r="D349" s="92">
        <f>D348+'Control Panel'!$B$29</f>
        <v>1.734999999999985</v>
      </c>
      <c r="E349" s="31">
        <f t="shared" si="52"/>
        <v>38.549387355497352</v>
      </c>
      <c r="F349" s="31">
        <f t="shared" si="53"/>
        <v>25.06305993169757</v>
      </c>
      <c r="G349" s="31">
        <f t="shared" si="45"/>
        <v>20.075420366102882</v>
      </c>
      <c r="H349" s="31">
        <f t="shared" si="46"/>
        <v>4.9173628873938098</v>
      </c>
      <c r="I349" s="31">
        <f t="shared" si="47"/>
        <v>20.668888713282492</v>
      </c>
      <c r="J349" s="31">
        <f t="shared" si="48"/>
        <v>0.24021487178618894</v>
      </c>
      <c r="K349" s="31">
        <f t="shared" si="49"/>
        <v>0.14126996935055836</v>
      </c>
      <c r="L349" s="32">
        <f t="shared" si="50"/>
        <v>-1.8542387475940358</v>
      </c>
      <c r="M349" s="33">
        <f t="shared" si="51"/>
        <v>-10.034185498261449</v>
      </c>
      <c r="O349" s="35"/>
    </row>
    <row r="350" spans="4:15" x14ac:dyDescent="0.2">
      <c r="D350" s="92">
        <f>D349+'Control Panel'!$B$29</f>
        <v>1.7399999999999849</v>
      </c>
      <c r="E350" s="31">
        <f t="shared" si="52"/>
        <v>38.649741279343523</v>
      </c>
      <c r="F350" s="31">
        <f t="shared" si="53"/>
        <v>25.08752131881581</v>
      </c>
      <c r="G350" s="31">
        <f t="shared" si="45"/>
        <v>20.066149172364913</v>
      </c>
      <c r="H350" s="31">
        <f t="shared" si="46"/>
        <v>4.8671919599025024</v>
      </c>
      <c r="I350" s="31">
        <f t="shared" si="47"/>
        <v>20.647999907548929</v>
      </c>
      <c r="J350" s="31">
        <f t="shared" si="48"/>
        <v>0.23796164237041195</v>
      </c>
      <c r="K350" s="31">
        <f t="shared" si="49"/>
        <v>0.14098456747849095</v>
      </c>
      <c r="L350" s="32">
        <f t="shared" si="50"/>
        <v>-1.8515093240439644</v>
      </c>
      <c r="M350" s="33">
        <f t="shared" si="51"/>
        <v>-10.029097194397526</v>
      </c>
      <c r="O350" s="35"/>
    </row>
    <row r="351" spans="4:15" x14ac:dyDescent="0.2">
      <c r="D351" s="92">
        <f>D350+'Control Panel'!$B$29</f>
        <v>1.7449999999999848</v>
      </c>
      <c r="E351" s="31">
        <f t="shared" si="52"/>
        <v>38.750048881338799</v>
      </c>
      <c r="F351" s="31">
        <f t="shared" si="53"/>
        <v>25.111731914900393</v>
      </c>
      <c r="G351" s="31">
        <f t="shared" si="45"/>
        <v>20.056891625744694</v>
      </c>
      <c r="H351" s="31">
        <f t="shared" si="46"/>
        <v>4.8170464739305148</v>
      </c>
      <c r="I351" s="31">
        <f t="shared" si="47"/>
        <v>20.627235355686278</v>
      </c>
      <c r="J351" s="31">
        <f t="shared" si="48"/>
        <v>0.23570490560074145</v>
      </c>
      <c r="K351" s="31">
        <f t="shared" si="49"/>
        <v>0.1407011492904563</v>
      </c>
      <c r="L351" s="32">
        <f t="shared" si="50"/>
        <v>-1.8487940260316016</v>
      </c>
      <c r="M351" s="33">
        <f t="shared" si="51"/>
        <v>-10.024023276901396</v>
      </c>
      <c r="O351" s="35"/>
    </row>
    <row r="352" spans="4:15" x14ac:dyDescent="0.2">
      <c r="D352" s="92">
        <f>D351+'Control Panel'!$B$29</f>
        <v>1.7499999999999847</v>
      </c>
      <c r="E352" s="31">
        <f t="shared" si="52"/>
        <v>38.850310229542202</v>
      </c>
      <c r="F352" s="31">
        <f t="shared" si="53"/>
        <v>25.135691846979086</v>
      </c>
      <c r="G352" s="31">
        <f t="shared" si="45"/>
        <v>20.047647655614536</v>
      </c>
      <c r="H352" s="31">
        <f t="shared" si="46"/>
        <v>4.7669263575460077</v>
      </c>
      <c r="I352" s="31">
        <f t="shared" si="47"/>
        <v>20.606595143835232</v>
      </c>
      <c r="J352" s="31">
        <f t="shared" si="48"/>
        <v>0.23344467761208931</v>
      </c>
      <c r="K352" s="31">
        <f t="shared" si="49"/>
        <v>0.14041971084126562</v>
      </c>
      <c r="L352" s="32">
        <f t="shared" si="50"/>
        <v>-1.846092835550367</v>
      </c>
      <c r="M352" s="33">
        <f t="shared" si="51"/>
        <v>-10.018963650371086</v>
      </c>
      <c r="O352" s="35"/>
    </row>
    <row r="353" spans="4:15" x14ac:dyDescent="0.2">
      <c r="D353" s="92">
        <f>D352+'Control Panel'!$B$29</f>
        <v>1.7549999999999846</v>
      </c>
      <c r="E353" s="31">
        <f t="shared" si="52"/>
        <v>38.950525391659831</v>
      </c>
      <c r="F353" s="31">
        <f t="shared" si="53"/>
        <v>25.159401241721184</v>
      </c>
      <c r="G353" s="31">
        <f t="shared" si="45"/>
        <v>20.038417191436785</v>
      </c>
      <c r="H353" s="31">
        <f t="shared" si="46"/>
        <v>4.7168315392941524</v>
      </c>
      <c r="I353" s="31">
        <f t="shared" si="47"/>
        <v>20.586079357375201</v>
      </c>
      <c r="J353" s="31">
        <f t="shared" si="48"/>
        <v>0.23118097472921781</v>
      </c>
      <c r="K353" s="31">
        <f t="shared" si="49"/>
        <v>0.14014024820132268</v>
      </c>
      <c r="L353" s="32">
        <f t="shared" si="50"/>
        <v>-1.8434057345909469</v>
      </c>
      <c r="M353" s="33">
        <f t="shared" si="51"/>
        <v>-10.013918219466458</v>
      </c>
      <c r="O353" s="35"/>
    </row>
    <row r="354" spans="4:15" x14ac:dyDescent="0.2">
      <c r="D354" s="92">
        <f>D353+'Control Panel'!$B$29</f>
        <v>1.7599999999999845</v>
      </c>
      <c r="E354" s="31">
        <f t="shared" si="52"/>
        <v>39.05069443504533</v>
      </c>
      <c r="F354" s="31">
        <f t="shared" si="53"/>
        <v>25.182860225439914</v>
      </c>
      <c r="G354" s="31">
        <f t="shared" si="45"/>
        <v>20.029200162763832</v>
      </c>
      <c r="H354" s="31">
        <f t="shared" si="46"/>
        <v>4.6667619481968199</v>
      </c>
      <c r="I354" s="31">
        <f t="shared" si="47"/>
        <v>20.565688080907883</v>
      </c>
      <c r="J354" s="31">
        <f t="shared" si="48"/>
        <v>0.22891381346673226</v>
      </c>
      <c r="K354" s="31">
        <f t="shared" si="49"/>
        <v>0.13986275745652263</v>
      </c>
      <c r="L354" s="32">
        <f t="shared" si="50"/>
        <v>-1.8407327051395992</v>
      </c>
      <c r="M354" s="33">
        <f t="shared" si="51"/>
        <v>-10.008886888909172</v>
      </c>
      <c r="O354" s="35"/>
    </row>
    <row r="355" spans="4:15" x14ac:dyDescent="0.2">
      <c r="D355" s="92">
        <f>D354+'Control Panel'!$B$29</f>
        <v>1.7649999999999844</v>
      </c>
      <c r="E355" s="31">
        <f t="shared" si="52"/>
        <v>39.150817426700335</v>
      </c>
      <c r="F355" s="31">
        <f t="shared" si="53"/>
        <v>25.206068924094787</v>
      </c>
      <c r="G355" s="31">
        <f t="shared" si="45"/>
        <v>20.019996499238133</v>
      </c>
      <c r="H355" s="31">
        <f t="shared" si="46"/>
        <v>4.616717513752274</v>
      </c>
      <c r="I355" s="31">
        <f t="shared" si="47"/>
        <v>20.545421398240876</v>
      </c>
      <c r="J355" s="31">
        <f t="shared" si="48"/>
        <v>0.22664321052905176</v>
      </c>
      <c r="K355" s="31">
        <f t="shared" si="49"/>
        <v>0.13958723470815182</v>
      </c>
      <c r="L355" s="32">
        <f t="shared" si="50"/>
        <v>-1.8380737291764695</v>
      </c>
      <c r="M355" s="33">
        <f t="shared" si="51"/>
        <v>-10.003869563482686</v>
      </c>
      <c r="O355" s="35"/>
    </row>
    <row r="356" spans="4:15" x14ac:dyDescent="0.2">
      <c r="D356" s="92">
        <f>D355+'Control Panel'!$B$29</f>
        <v>1.7699999999999843</v>
      </c>
      <c r="E356" s="31">
        <f t="shared" si="52"/>
        <v>39.250894433274908</v>
      </c>
      <c r="F356" s="31">
        <f t="shared" si="53"/>
        <v>25.229027463294003</v>
      </c>
      <c r="G356" s="31">
        <f t="shared" si="45"/>
        <v>20.01080613059225</v>
      </c>
      <c r="H356" s="31">
        <f t="shared" si="46"/>
        <v>4.5666981659348602</v>
      </c>
      <c r="I356" s="31">
        <f t="shared" si="47"/>
        <v>20.525279392371282</v>
      </c>
      <c r="J356" s="31">
        <f t="shared" si="48"/>
        <v>0.22436918281035728</v>
      </c>
      <c r="K356" s="31">
        <f t="shared" si="49"/>
        <v>0.13931367607278763</v>
      </c>
      <c r="L356" s="32">
        <f t="shared" si="50"/>
        <v>-1.8354287886739076</v>
      </c>
      <c r="M356" s="33">
        <f t="shared" si="51"/>
        <v>-9.9988661480322438</v>
      </c>
      <c r="O356" s="35"/>
    </row>
    <row r="357" spans="4:15" x14ac:dyDescent="0.2">
      <c r="D357" s="92">
        <f>D356+'Control Panel'!$B$29</f>
        <v>1.7749999999999841</v>
      </c>
      <c r="E357" s="31">
        <f t="shared" si="52"/>
        <v>39.350925521068014</v>
      </c>
      <c r="F357" s="31">
        <f t="shared" si="53"/>
        <v>25.251735968296828</v>
      </c>
      <c r="G357" s="31">
        <f t="shared" si="45"/>
        <v>20.001628986648882</v>
      </c>
      <c r="H357" s="31">
        <f t="shared" si="46"/>
        <v>4.5167038351946989</v>
      </c>
      <c r="I357" s="31">
        <f t="shared" si="47"/>
        <v>20.505262145469278</v>
      </c>
      <c r="J357" s="31">
        <f t="shared" si="48"/>
        <v>0.22209174739451781</v>
      </c>
      <c r="K357" s="31">
        <f t="shared" si="49"/>
        <v>0.13904207768219853</v>
      </c>
      <c r="L357" s="32">
        <f t="shared" si="50"/>
        <v>-1.8327978655947872</v>
      </c>
      <c r="M357" s="33">
        <f t="shared" si="51"/>
        <v>-9.9938765474649269</v>
      </c>
      <c r="O357" s="35"/>
    </row>
    <row r="358" spans="4:15" x14ac:dyDescent="0.2">
      <c r="D358" s="92">
        <f>D357+'Control Panel'!$B$29</f>
        <v>1.779999999999984</v>
      </c>
      <c r="E358" s="31">
        <f t="shared" si="52"/>
        <v>39.450910756027938</v>
      </c>
      <c r="F358" s="31">
        <f t="shared" si="53"/>
        <v>25.274194564015957</v>
      </c>
      <c r="G358" s="31">
        <f t="shared" si="45"/>
        <v>19.992464997320909</v>
      </c>
      <c r="H358" s="31">
        <f t="shared" si="46"/>
        <v>4.4667344524573744</v>
      </c>
      <c r="I358" s="31">
        <f t="shared" si="47"/>
        <v>20.485369738861717</v>
      </c>
      <c r="J358" s="31">
        <f t="shared" si="48"/>
        <v>0.21981092155499368</v>
      </c>
      <c r="K358" s="31">
        <f t="shared" si="49"/>
        <v>0.13877243568324465</v>
      </c>
      <c r="L358" s="32">
        <f t="shared" si="50"/>
        <v>-1.8301809418908297</v>
      </c>
      <c r="M358" s="33">
        <f t="shared" si="51"/>
        <v>-9.9889006667497053</v>
      </c>
      <c r="O358" s="35"/>
    </row>
    <row r="359" spans="4:15" x14ac:dyDescent="0.2">
      <c r="D359" s="92">
        <f>D358+'Control Panel'!$B$29</f>
        <v>1.7849999999999839</v>
      </c>
      <c r="E359" s="31">
        <f t="shared" si="52"/>
        <v>39.550850203752773</v>
      </c>
      <c r="F359" s="31">
        <f t="shared" si="53"/>
        <v>25.29640337501991</v>
      </c>
      <c r="G359" s="31">
        <f t="shared" si="45"/>
        <v>19.983314092611455</v>
      </c>
      <c r="H359" s="31">
        <f t="shared" si="46"/>
        <v>4.4167899491236255</v>
      </c>
      <c r="I359" s="31">
        <f t="shared" si="47"/>
        <v>20.465602253015742</v>
      </c>
      <c r="J359" s="31">
        <f t="shared" si="48"/>
        <v>0.21752672275471716</v>
      </c>
      <c r="K359" s="31">
        <f t="shared" si="49"/>
        <v>0.13850474623777906</v>
      </c>
      <c r="L359" s="32">
        <f t="shared" si="50"/>
        <v>-1.8275779995009396</v>
      </c>
      <c r="M359" s="33">
        <f t="shared" si="51"/>
        <v>-9.9839384109175224</v>
      </c>
      <c r="O359" s="35"/>
    </row>
    <row r="360" spans="4:15" x14ac:dyDescent="0.2">
      <c r="D360" s="92">
        <f>D359+'Control Panel'!$B$29</f>
        <v>1.7899999999999838</v>
      </c>
      <c r="E360" s="31">
        <f t="shared" si="52"/>
        <v>39.650743929490837</v>
      </c>
      <c r="F360" s="31">
        <f t="shared" si="53"/>
        <v>25.318362525535392</v>
      </c>
      <c r="G360" s="31">
        <f t="shared" si="45"/>
        <v>19.97417620261395</v>
      </c>
      <c r="H360" s="31">
        <f t="shared" si="46"/>
        <v>4.3668702570690376</v>
      </c>
      <c r="I360" s="31">
        <f t="shared" si="47"/>
        <v>20.445959767522375</v>
      </c>
      <c r="J360" s="31">
        <f t="shared" si="48"/>
        <v>0.21523916864595022</v>
      </c>
      <c r="K360" s="31">
        <f t="shared" si="49"/>
        <v>0.13823900552254872</v>
      </c>
      <c r="L360" s="32">
        <f t="shared" si="50"/>
        <v>-1.8249890203495336</v>
      </c>
      <c r="M360" s="33">
        <f t="shared" si="51"/>
        <v>-9.9789896850614035</v>
      </c>
      <c r="O360" s="35"/>
    </row>
    <row r="361" spans="4:15" x14ac:dyDescent="0.2">
      <c r="D361" s="92">
        <f>D360+'Control Panel'!$B$29</f>
        <v>1.7949999999999837</v>
      </c>
      <c r="E361" s="31">
        <f t="shared" si="52"/>
        <v>39.750591998141147</v>
      </c>
      <c r="F361" s="31">
        <f t="shared" si="53"/>
        <v>25.340072139449674</v>
      </c>
      <c r="G361" s="31">
        <f t="shared" si="45"/>
        <v>19.965051257512204</v>
      </c>
      <c r="H361" s="31">
        <f t="shared" si="46"/>
        <v>4.3169753086437304</v>
      </c>
      <c r="I361" s="31">
        <f t="shared" si="47"/>
        <v>20.426442361080142</v>
      </c>
      <c r="J361" s="31">
        <f t="shared" si="48"/>
        <v>0.21294827707011915</v>
      </c>
      <c r="K361" s="31">
        <f t="shared" si="49"/>
        <v>0.13797520972909655</v>
      </c>
      <c r="L361" s="32">
        <f t="shared" si="50"/>
        <v>-1.8224139863448867</v>
      </c>
      <c r="M361" s="33">
        <f t="shared" si="51"/>
        <v>-9.9740543943365854</v>
      </c>
      <c r="O361" s="35"/>
    </row>
    <row r="362" spans="4:15" x14ac:dyDescent="0.2">
      <c r="D362" s="92">
        <f>D361+'Control Panel'!$B$29</f>
        <v>1.7999999999999836</v>
      </c>
      <c r="E362" s="31">
        <f t="shared" si="52"/>
        <v>39.850394474253875</v>
      </c>
      <c r="F362" s="31">
        <f t="shared" si="53"/>
        <v>25.361532340312966</v>
      </c>
      <c r="G362" s="31">
        <f t="shared" si="45"/>
        <v>19.95593918758048</v>
      </c>
      <c r="H362" s="31">
        <f t="shared" si="46"/>
        <v>4.2671050366720475</v>
      </c>
      <c r="I362" s="31">
        <f t="shared" si="47"/>
        <v>20.407050111478686</v>
      </c>
      <c r="J362" s="31">
        <f t="shared" si="48"/>
        <v>0.21065406605762588</v>
      </c>
      <c r="K362" s="31">
        <f t="shared" si="49"/>
        <v>0.137713355063663</v>
      </c>
      <c r="L362" s="32">
        <f t="shared" si="50"/>
        <v>-1.8198528793774713</v>
      </c>
      <c r="M362" s="33">
        <f t="shared" si="51"/>
        <v>-9.9691324439606728</v>
      </c>
      <c r="O362" s="35"/>
    </row>
    <row r="363" spans="4:15" x14ac:dyDescent="0.2">
      <c r="D363" s="92">
        <f>D362+'Control Panel'!$B$29</f>
        <v>1.8049999999999835</v>
      </c>
      <c r="E363" s="31">
        <f t="shared" si="52"/>
        <v>39.950151422030785</v>
      </c>
      <c r="F363" s="31">
        <f t="shared" si="53"/>
        <v>25.382743251340777</v>
      </c>
      <c r="G363" s="31">
        <f t="shared" si="45"/>
        <v>19.946839923183592</v>
      </c>
      <c r="H363" s="31">
        <f t="shared" si="46"/>
        <v>4.2172593744522437</v>
      </c>
      <c r="I363" s="31">
        <f t="shared" si="47"/>
        <v>20.387783095582417</v>
      </c>
      <c r="J363" s="31">
        <f t="shared" si="48"/>
        <v>0.20835655382763585</v>
      </c>
      <c r="K363" s="31">
        <f t="shared" si="49"/>
        <v>0.13745343774708887</v>
      </c>
      <c r="L363" s="32">
        <f t="shared" si="50"/>
        <v>-1.8173056813183104</v>
      </c>
      <c r="M363" s="33">
        <f t="shared" si="51"/>
        <v>-9.9642237392138142</v>
      </c>
      <c r="O363" s="35"/>
    </row>
    <row r="364" spans="4:15" x14ac:dyDescent="0.2">
      <c r="D364" s="92">
        <f>D363+'Control Panel'!$B$29</f>
        <v>1.8099999999999834</v>
      </c>
      <c r="E364" s="31">
        <f t="shared" si="52"/>
        <v>40.049862905325682</v>
      </c>
      <c r="F364" s="31">
        <f t="shared" si="53"/>
        <v>25.403704995416298</v>
      </c>
      <c r="G364" s="31">
        <f t="shared" si="45"/>
        <v>19.937753394777001</v>
      </c>
      <c r="H364" s="31">
        <f t="shared" si="46"/>
        <v>4.1674382557561751</v>
      </c>
      <c r="I364" s="31">
        <f t="shared" si="47"/>
        <v>20.36864138931416</v>
      </c>
      <c r="J364" s="31">
        <f t="shared" si="48"/>
        <v>0.20605575878784249</v>
      </c>
      <c r="K364" s="31">
        <f t="shared" si="49"/>
        <v>0.13719545401471789</v>
      </c>
      <c r="L364" s="32">
        <f t="shared" si="50"/>
        <v>-1.814772374017336</v>
      </c>
      <c r="M364" s="33">
        <f t="shared" si="51"/>
        <v>-9.9593281854389133</v>
      </c>
      <c r="O364" s="35"/>
    </row>
    <row r="365" spans="4:15" x14ac:dyDescent="0.2">
      <c r="D365" s="92">
        <f>D364+'Control Panel'!$B$29</f>
        <v>1.8149999999999833</v>
      </c>
      <c r="E365" s="31">
        <f t="shared" si="52"/>
        <v>40.149528987644892</v>
      </c>
      <c r="F365" s="31">
        <f t="shared" si="53"/>
        <v>25.42441769509276</v>
      </c>
      <c r="G365" s="31">
        <f t="shared" si="45"/>
        <v>19.928679532906916</v>
      </c>
      <c r="H365" s="31">
        <f t="shared" si="46"/>
        <v>4.1176416148289805</v>
      </c>
      <c r="I365" s="31">
        <f t="shared" si="47"/>
        <v>20.349625067638826</v>
      </c>
      <c r="J365" s="31">
        <f t="shared" si="48"/>
        <v>0.20375169953420755</v>
      </c>
      <c r="K365" s="31">
        <f t="shared" si="49"/>
        <v>0.13693940011629982</v>
      </c>
      <c r="L365" s="32">
        <f t="shared" si="50"/>
        <v>-1.8122529393017464</v>
      </c>
      <c r="M365" s="33">
        <f t="shared" si="51"/>
        <v>-9.9544456880418579</v>
      </c>
      <c r="O365" s="35"/>
    </row>
    <row r="366" spans="4:15" x14ac:dyDescent="0.2">
      <c r="D366" s="92">
        <f>D365+'Control Panel'!$B$29</f>
        <v>1.8199999999999832</v>
      </c>
      <c r="E366" s="31">
        <f t="shared" si="52"/>
        <v>40.249149732147686</v>
      </c>
      <c r="F366" s="31">
        <f t="shared" si="53"/>
        <v>25.444881472595803</v>
      </c>
      <c r="G366" s="31">
        <f t="shared" si="45"/>
        <v>19.919618268210407</v>
      </c>
      <c r="H366" s="31">
        <f t="shared" si="46"/>
        <v>4.0678693863887716</v>
      </c>
      <c r="I366" s="31">
        <f t="shared" si="47"/>
        <v>20.330734204547085</v>
      </c>
      <c r="J366" s="31">
        <f t="shared" si="48"/>
        <v>0.20144439485067805</v>
      </c>
      <c r="K366" s="31">
        <f t="shared" si="49"/>
        <v>0.13668527231589384</v>
      </c>
      <c r="L366" s="32">
        <f t="shared" si="50"/>
        <v>-1.809747358974376</v>
      </c>
      <c r="M366" s="33">
        <f t="shared" si="51"/>
        <v>-9.9495761524917619</v>
      </c>
      <c r="O366" s="35"/>
    </row>
    <row r="367" spans="4:15" x14ac:dyDescent="0.2">
      <c r="D367" s="92">
        <f>D366+'Control Panel'!$B$29</f>
        <v>1.8249999999999831</v>
      </c>
      <c r="E367" s="31">
        <f t="shared" si="52"/>
        <v>40.348725201646751</v>
      </c>
      <c r="F367" s="31">
        <f t="shared" si="53"/>
        <v>25.46509644982584</v>
      </c>
      <c r="G367" s="31">
        <f t="shared" si="45"/>
        <v>19.910569531415536</v>
      </c>
      <c r="H367" s="31">
        <f t="shared" si="46"/>
        <v>4.0181215056263131</v>
      </c>
      <c r="I367" s="31">
        <f t="shared" si="47"/>
        <v>20.311968873039103</v>
      </c>
      <c r="J367" s="31">
        <f t="shared" si="48"/>
        <v>0.19913386370887889</v>
      </c>
      <c r="K367" s="31">
        <f t="shared" si="49"/>
        <v>0.13643306689177259</v>
      </c>
      <c r="L367" s="32">
        <f t="shared" si="50"/>
        <v>-1.80725561481207</v>
      </c>
      <c r="M367" s="33">
        <f t="shared" si="51"/>
        <v>-9.9447194843212507</v>
      </c>
      <c r="O367" s="35"/>
    </row>
    <row r="368" spans="4:15" x14ac:dyDescent="0.2">
      <c r="D368" s="92">
        <f>D367+'Control Panel'!$B$29</f>
        <v>1.829999999999983</v>
      </c>
      <c r="E368" s="31">
        <f t="shared" si="52"/>
        <v>40.448255458608642</v>
      </c>
      <c r="F368" s="31">
        <f t="shared" si="53"/>
        <v>25.485062748360416</v>
      </c>
      <c r="G368" s="31">
        <f t="shared" si="45"/>
        <v>19.901533253341476</v>
      </c>
      <c r="H368" s="31">
        <f t="shared" si="46"/>
        <v>3.9683979082047069</v>
      </c>
      <c r="I368" s="31">
        <f t="shared" si="47"/>
        <v>20.293329145108252</v>
      </c>
      <c r="J368" s="31">
        <f t="shared" si="48"/>
        <v>0.19682012526778114</v>
      </c>
      <c r="K368" s="31">
        <f t="shared" si="49"/>
        <v>0.13618278013632598</v>
      </c>
      <c r="L368" s="32">
        <f t="shared" si="50"/>
        <v>-1.8047776885640601</v>
      </c>
      <c r="M368" s="33">
        <f t="shared" si="51"/>
        <v>-9.9398755891267641</v>
      </c>
      <c r="O368" s="35"/>
    </row>
    <row r="369" spans="4:15" x14ac:dyDescent="0.2">
      <c r="D369" s="92">
        <f>D368+'Control Panel'!$B$29</f>
        <v>1.8349999999999829</v>
      </c>
      <c r="E369" s="31">
        <f t="shared" si="52"/>
        <v>40.547740565154243</v>
      </c>
      <c r="F369" s="31">
        <f t="shared" si="53"/>
        <v>25.504780489456579</v>
      </c>
      <c r="G369" s="31">
        <f t="shared" si="45"/>
        <v>19.892509364898658</v>
      </c>
      <c r="H369" s="31">
        <f t="shared" si="46"/>
        <v>3.9186985302590731</v>
      </c>
      <c r="I369" s="31">
        <f t="shared" si="47"/>
        <v>20.274815091724893</v>
      </c>
      <c r="J369" s="31">
        <f t="shared" si="48"/>
        <v>0.19450319887334647</v>
      </c>
      <c r="K369" s="31">
        <f t="shared" si="49"/>
        <v>0.13593440835596612</v>
      </c>
      <c r="L369" s="32">
        <f t="shared" si="50"/>
        <v>-1.802313561950357</v>
      </c>
      <c r="M369" s="33">
        <f t="shared" si="51"/>
        <v>-9.9350443725688713</v>
      </c>
      <c r="O369" s="35"/>
    </row>
    <row r="370" spans="4:15" x14ac:dyDescent="0.2">
      <c r="D370" s="92">
        <f>D369+'Control Panel'!$B$29</f>
        <v>1.8399999999999828</v>
      </c>
      <c r="E370" s="31">
        <f t="shared" si="52"/>
        <v>40.64718058305921</v>
      </c>
      <c r="F370" s="31">
        <f t="shared" si="53"/>
        <v>25.524249794053219</v>
      </c>
      <c r="G370" s="31">
        <f t="shared" si="45"/>
        <v>19.883497797088907</v>
      </c>
      <c r="H370" s="31">
        <f t="shared" si="46"/>
        <v>3.8690233083962289</v>
      </c>
      <c r="I370" s="31">
        <f t="shared" si="47"/>
        <v>20.256426782820132</v>
      </c>
      <c r="J370" s="31">
        <f t="shared" si="48"/>
        <v>0.19218310405814679</v>
      </c>
      <c r="K370" s="31">
        <f t="shared" si="49"/>
        <v>0.13568794787103161</v>
      </c>
      <c r="L370" s="32">
        <f t="shared" si="50"/>
        <v>-1.7998632166601369</v>
      </c>
      <c r="M370" s="33">
        <f t="shared" si="51"/>
        <v>-9.9302257403726326</v>
      </c>
      <c r="O370" s="35"/>
    </row>
    <row r="371" spans="4:15" x14ac:dyDescent="0.2">
      <c r="D371" s="92">
        <f>D370+'Control Panel'!$B$29</f>
        <v>1.8449999999999827</v>
      </c>
      <c r="E371" s="31">
        <f t="shared" si="52"/>
        <v>40.746575573754448</v>
      </c>
      <c r="F371" s="31">
        <f t="shared" si="53"/>
        <v>25.543470782773444</v>
      </c>
      <c r="G371" s="31">
        <f t="shared" si="45"/>
        <v>19.874498481005606</v>
      </c>
      <c r="H371" s="31">
        <f t="shared" si="46"/>
        <v>3.8193721796943656</v>
      </c>
      <c r="I371" s="31">
        <f t="shared" si="47"/>
        <v>20.238164287269669</v>
      </c>
      <c r="J371" s="31">
        <f t="shared" si="48"/>
        <v>0.18985986054095932</v>
      </c>
      <c r="K371" s="31">
        <f t="shared" si="49"/>
        <v>0.13544339501569325</v>
      </c>
      <c r="L371" s="32">
        <f t="shared" si="50"/>
        <v>-1.7974266343501442</v>
      </c>
      <c r="M371" s="33">
        <f t="shared" si="51"/>
        <v>-9.9254195983279612</v>
      </c>
      <c r="O371" s="35"/>
    </row>
    <row r="372" spans="4:15" x14ac:dyDescent="0.2">
      <c r="D372" s="92">
        <f>D371+'Control Panel'!$B$29</f>
        <v>1.8499999999999825</v>
      </c>
      <c r="E372" s="31">
        <f t="shared" si="52"/>
        <v>40.845925598326552</v>
      </c>
      <c r="F372" s="31">
        <f t="shared" si="53"/>
        <v>25.562443575926935</v>
      </c>
      <c r="G372" s="31">
        <f t="shared" si="45"/>
        <v>19.865511347833856</v>
      </c>
      <c r="H372" s="31">
        <f t="shared" si="46"/>
        <v>3.7697450817027258</v>
      </c>
      <c r="I372" s="31">
        <f t="shared" si="47"/>
        <v>20.220027672877642</v>
      </c>
      <c r="J372" s="31">
        <f t="shared" si="48"/>
        <v>0.18753348822633709</v>
      </c>
      <c r="K372" s="31">
        <f t="shared" si="49"/>
        <v>0.13520074613785929</v>
      </c>
      <c r="L372" s="32">
        <f t="shared" si="50"/>
        <v>-1.7950037966430992</v>
      </c>
      <c r="M372" s="33">
        <f t="shared" si="51"/>
        <v>-9.9206258522900246</v>
      </c>
      <c r="O372" s="35"/>
    </row>
    <row r="373" spans="4:15" x14ac:dyDescent="0.2">
      <c r="D373" s="92">
        <f>D372+'Control Panel'!$B$29</f>
        <v>1.8549999999999824</v>
      </c>
      <c r="E373" s="31">
        <f t="shared" si="52"/>
        <v>40.945230717518264</v>
      </c>
      <c r="F373" s="31">
        <f t="shared" si="53"/>
        <v>25.581168293512295</v>
      </c>
      <c r="G373" s="31">
        <f t="shared" si="45"/>
        <v>19.856536328850641</v>
      </c>
      <c r="H373" s="31">
        <f t="shared" si="46"/>
        <v>3.7201419524412755</v>
      </c>
      <c r="I373" s="31">
        <f t="shared" si="47"/>
        <v>20.202017006360499</v>
      </c>
      <c r="J373" s="31">
        <f t="shared" si="48"/>
        <v>0.18520400720415461</v>
      </c>
      <c r="K373" s="31">
        <f t="shared" si="49"/>
        <v>0.13495999759908123</v>
      </c>
      <c r="L373" s="32">
        <f t="shared" si="50"/>
        <v>-1.7925946851261079</v>
      </c>
      <c r="M373" s="33">
        <f t="shared" si="51"/>
        <v>-9.9158444081796677</v>
      </c>
      <c r="O373" s="35"/>
    </row>
    <row r="374" spans="4:15" x14ac:dyDescent="0.2">
      <c r="D374" s="92">
        <f>D373+'Control Panel'!$B$29</f>
        <v>1.8599999999999823</v>
      </c>
      <c r="E374" s="31">
        <f t="shared" si="52"/>
        <v>41.044490991728956</v>
      </c>
      <c r="F374" s="31">
        <f t="shared" si="53"/>
        <v>25.599645055219401</v>
      </c>
      <c r="G374" s="31">
        <f t="shared" si="45"/>
        <v>19.847573355425009</v>
      </c>
      <c r="H374" s="31">
        <f t="shared" si="46"/>
        <v>3.6705627304003774</v>
      </c>
      <c r="I374" s="31">
        <f t="shared" si="47"/>
        <v>20.184132353330945</v>
      </c>
      <c r="J374" s="31">
        <f t="shared" si="48"/>
        <v>0.18287143774912859</v>
      </c>
      <c r="K374" s="31">
        <f t="shared" si="49"/>
        <v>0.13472114577446023</v>
      </c>
      <c r="L374" s="32">
        <f t="shared" si="50"/>
        <v>-1.790199281349087</v>
      </c>
      <c r="M374" s="33">
        <f t="shared" si="51"/>
        <v>-9.911075171983855</v>
      </c>
      <c r="O374" s="35"/>
    </row>
    <row r="375" spans="4:15" x14ac:dyDescent="0.2">
      <c r="D375" s="92">
        <f>D374+'Control Panel'!$B$29</f>
        <v>1.8649999999999822</v>
      </c>
      <c r="E375" s="31">
        <f t="shared" si="52"/>
        <v>41.143706481015066</v>
      </c>
      <c r="F375" s="31">
        <f t="shared" si="53"/>
        <v>25.617873980431753</v>
      </c>
      <c r="G375" s="31">
        <f t="shared" si="45"/>
        <v>19.838622359018263</v>
      </c>
      <c r="H375" s="31">
        <f t="shared" si="46"/>
        <v>3.621007354540458</v>
      </c>
      <c r="I375" s="31">
        <f t="shared" si="47"/>
        <v>20.166373778281891</v>
      </c>
      <c r="J375" s="31">
        <f t="shared" si="48"/>
        <v>0.18053580032031358</v>
      </c>
      <c r="K375" s="31">
        <f t="shared" si="49"/>
        <v>0.13448418705255361</v>
      </c>
      <c r="L375" s="32">
        <f t="shared" si="50"/>
        <v>-1.7878175668231906</v>
      </c>
      <c r="M375" s="33">
        <f t="shared" si="51"/>
        <v>-9.9063180497561412</v>
      </c>
      <c r="O375" s="35"/>
    </row>
    <row r="376" spans="4:15" x14ac:dyDescent="0.2">
      <c r="D376" s="92">
        <f>D375+'Control Panel'!$B$29</f>
        <v>1.8699999999999821</v>
      </c>
      <c r="E376" s="31">
        <f t="shared" si="52"/>
        <v>41.242877245090568</v>
      </c>
      <c r="F376" s="31">
        <f t="shared" si="53"/>
        <v>25.635855188228835</v>
      </c>
      <c r="G376" s="31">
        <f t="shared" si="45"/>
        <v>19.829683271184148</v>
      </c>
      <c r="H376" s="31">
        <f t="shared" si="46"/>
        <v>3.5714757642916775</v>
      </c>
      <c r="I376" s="31">
        <f t="shared" si="47"/>
        <v>20.148741344570468</v>
      </c>
      <c r="J376" s="31">
        <f t="shared" si="48"/>
        <v>0.17819711556057263</v>
      </c>
      <c r="K376" s="31">
        <f t="shared" si="49"/>
        <v>0.13424911783528154</v>
      </c>
      <c r="L376" s="32">
        <f t="shared" si="50"/>
        <v>-1.7854495230192469</v>
      </c>
      <c r="M376" s="33">
        <f t="shared" si="51"/>
        <v>-9.9015729476171597</v>
      </c>
      <c r="O376" s="35"/>
    </row>
    <row r="377" spans="4:15" x14ac:dyDescent="0.2">
      <c r="D377" s="92">
        <f>D376+'Control Panel'!$B$29</f>
        <v>1.874999999999982</v>
      </c>
      <c r="E377" s="31">
        <f t="shared" si="52"/>
        <v>41.342003343327455</v>
      </c>
      <c r="F377" s="31">
        <f t="shared" si="53"/>
        <v>25.653588797388448</v>
      </c>
      <c r="G377" s="31">
        <f t="shared" si="45"/>
        <v>19.820756023569054</v>
      </c>
      <c r="H377" s="31">
        <f t="shared" si="46"/>
        <v>3.5219678995535917</v>
      </c>
      <c r="I377" s="31">
        <f t="shared" si="47"/>
        <v>20.13123511440207</v>
      </c>
      <c r="J377" s="31">
        <f t="shared" si="48"/>
        <v>0.17585540429602251</v>
      </c>
      <c r="K377" s="31">
        <f t="shared" si="49"/>
        <v>0.13401593453783434</v>
      </c>
      <c r="L377" s="32">
        <f t="shared" si="50"/>
        <v>-1.7830951313661991</v>
      </c>
      <c r="M377" s="33">
        <f t="shared" si="51"/>
        <v>-9.8968397717551468</v>
      </c>
      <c r="O377" s="35"/>
    </row>
    <row r="378" spans="4:15" x14ac:dyDescent="0.2">
      <c r="D378" s="92">
        <f>D377+'Control Panel'!$B$29</f>
        <v>1.8799999999999819</v>
      </c>
      <c r="E378" s="31">
        <f t="shared" si="52"/>
        <v>41.441084834756154</v>
      </c>
      <c r="F378" s="31">
        <f t="shared" si="53"/>
        <v>25.671074926389071</v>
      </c>
      <c r="G378" s="31">
        <f t="shared" si="45"/>
        <v>19.811840547912222</v>
      </c>
      <c r="H378" s="31">
        <f t="shared" si="46"/>
        <v>3.4724837006948159</v>
      </c>
      <c r="I378" s="31">
        <f t="shared" si="47"/>
        <v>20.113855148814462</v>
      </c>
      <c r="J378" s="31">
        <f t="shared" si="48"/>
        <v>0.17351068753545379</v>
      </c>
      <c r="K378" s="31">
        <f t="shared" si="49"/>
        <v>0.13378463358858003</v>
      </c>
      <c r="L378" s="32">
        <f t="shared" si="50"/>
        <v>-1.7807543732495628</v>
      </c>
      <c r="M378" s="33">
        <f t="shared" si="51"/>
        <v>-9.8921184284264676</v>
      </c>
      <c r="O378" s="35"/>
    </row>
    <row r="379" spans="4:15" x14ac:dyDescent="0.2">
      <c r="D379" s="92">
        <f>D378+'Control Panel'!$B$29</f>
        <v>1.8849999999999818</v>
      </c>
      <c r="E379" s="31">
        <f t="shared" si="52"/>
        <v>41.540121778066052</v>
      </c>
      <c r="F379" s="31">
        <f t="shared" si="53"/>
        <v>25.688313693412191</v>
      </c>
      <c r="G379" s="31">
        <f t="shared" si="45"/>
        <v>19.802936776045975</v>
      </c>
      <c r="H379" s="31">
        <f t="shared" si="46"/>
        <v>3.4230231085526834</v>
      </c>
      <c r="I379" s="31">
        <f t="shared" si="47"/>
        <v>20.096601507661934</v>
      </c>
      <c r="J379" s="31">
        <f t="shared" si="48"/>
        <v>0.17116298646972544</v>
      </c>
      <c r="K379" s="31">
        <f t="shared" si="49"/>
        <v>0.13355521142897231</v>
      </c>
      <c r="L379" s="32">
        <f t="shared" si="50"/>
        <v>-1.7784272300098842</v>
      </c>
      <c r="M379" s="33">
        <f t="shared" si="51"/>
        <v>-9.8874088239561946</v>
      </c>
      <c r="O379" s="35"/>
    </row>
    <row r="380" spans="4:15" x14ac:dyDescent="0.2">
      <c r="D380" s="92">
        <f>D379+'Control Panel'!$B$29</f>
        <v>1.8899999999999817</v>
      </c>
      <c r="E380" s="31">
        <f t="shared" si="52"/>
        <v>41.639114231605902</v>
      </c>
      <c r="F380" s="31">
        <f t="shared" si="53"/>
        <v>25.705305216344655</v>
      </c>
      <c r="G380" s="31">
        <f t="shared" si="45"/>
        <v>19.794044639895926</v>
      </c>
      <c r="H380" s="31">
        <f t="shared" si="46"/>
        <v>3.3735860644329025</v>
      </c>
      <c r="I380" s="31">
        <f t="shared" si="47"/>
        <v>20.079474249599478</v>
      </c>
      <c r="J380" s="31">
        <f t="shared" si="48"/>
        <v>0.16881232247113404</v>
      </c>
      <c r="K380" s="31">
        <f t="shared" si="49"/>
        <v>0.13332766451345851</v>
      </c>
      <c r="L380" s="32">
        <f t="shared" si="50"/>
        <v>-1.7761136829412074</v>
      </c>
      <c r="M380" s="33">
        <f t="shared" si="51"/>
        <v>-9.8827108647386872</v>
      </c>
      <c r="O380" s="35"/>
    </row>
    <row r="381" spans="4:15" x14ac:dyDescent="0.2">
      <c r="D381" s="92">
        <f>D380+'Control Panel'!$B$29</f>
        <v>1.8949999999999816</v>
      </c>
      <c r="E381" s="31">
        <f t="shared" si="52"/>
        <v>41.738062253384342</v>
      </c>
      <c r="F381" s="31">
        <f t="shared" si="53"/>
        <v>25.72204961278101</v>
      </c>
      <c r="G381" s="31">
        <f t="shared" si="45"/>
        <v>19.785164071481219</v>
      </c>
      <c r="H381" s="31">
        <f t="shared" si="46"/>
        <v>3.324172510109209</v>
      </c>
      <c r="I381" s="31">
        <f t="shared" si="47"/>
        <v>20.062473432067073</v>
      </c>
      <c r="J381" s="31">
        <f t="shared" si="48"/>
        <v>0.1664587170927572</v>
      </c>
      <c r="K381" s="31">
        <f t="shared" si="49"/>
        <v>0.13310198930938832</v>
      </c>
      <c r="L381" s="32">
        <f t="shared" si="50"/>
        <v>-1.7738137132895553</v>
      </c>
      <c r="M381" s="33">
        <f t="shared" si="51"/>
        <v>-9.8780244572381992</v>
      </c>
      <c r="O381" s="35"/>
    </row>
    <row r="382" spans="4:15" x14ac:dyDescent="0.2">
      <c r="D382" s="92">
        <f>D381+'Control Panel'!$B$29</f>
        <v>1.8999999999999815</v>
      </c>
      <c r="E382" s="31">
        <f t="shared" si="52"/>
        <v>41.836965901070336</v>
      </c>
      <c r="F382" s="31">
        <f t="shared" si="53"/>
        <v>25.738547000025839</v>
      </c>
      <c r="G382" s="31">
        <f t="shared" si="45"/>
        <v>19.776295002914772</v>
      </c>
      <c r="H382" s="31">
        <f t="shared" si="46"/>
        <v>3.2747823878230182</v>
      </c>
      <c r="I382" s="31">
        <f t="shared" si="47"/>
        <v>20.045599111273965</v>
      </c>
      <c r="J382" s="31">
        <f t="shared" si="48"/>
        <v>0.1641021920677716</v>
      </c>
      <c r="K382" s="31">
        <f t="shared" si="49"/>
        <v>0.1328781822969225</v>
      </c>
      <c r="L382" s="32">
        <f t="shared" si="50"/>
        <v>-1.771527302251412</v>
      </c>
      <c r="M382" s="33">
        <f t="shared" si="51"/>
        <v>-9.8733495079895164</v>
      </c>
      <c r="O382" s="35"/>
    </row>
    <row r="383" spans="4:15" x14ac:dyDescent="0.2">
      <c r="D383" s="92">
        <f>D382+'Control Panel'!$B$29</f>
        <v>1.9049999999999814</v>
      </c>
      <c r="E383" s="31">
        <f t="shared" si="52"/>
        <v>41.935825231993633</v>
      </c>
      <c r="F383" s="31">
        <f t="shared" si="53"/>
        <v>25.754797495096106</v>
      </c>
      <c r="G383" s="31">
        <f t="shared" si="45"/>
        <v>19.767437366403513</v>
      </c>
      <c r="H383" s="31">
        <f t="shared" si="46"/>
        <v>3.2254156402830705</v>
      </c>
      <c r="I383" s="31">
        <f t="shared" si="47"/>
        <v>20.028851342183067</v>
      </c>
      <c r="J383" s="31">
        <f t="shared" si="48"/>
        <v>0.16174276930874537</v>
      </c>
      <c r="K383" s="31">
        <f t="shared" si="49"/>
        <v>0.13265623996894207</v>
      </c>
      <c r="L383" s="32">
        <f t="shared" si="50"/>
        <v>-1.7692544309722209</v>
      </c>
      <c r="M383" s="33">
        <f t="shared" si="51"/>
        <v>-9.868685923598612</v>
      </c>
      <c r="O383" s="35"/>
    </row>
    <row r="384" spans="4:15" x14ac:dyDescent="0.2">
      <c r="D384" s="92">
        <f>D383+'Control Panel'!$B$29</f>
        <v>1.9099999999999813</v>
      </c>
      <c r="E384" s="31">
        <f t="shared" si="52"/>
        <v>42.03464030314526</v>
      </c>
      <c r="F384" s="31">
        <f t="shared" si="53"/>
        <v>25.770801214723477</v>
      </c>
      <c r="G384" s="31">
        <f t="shared" si="45"/>
        <v>19.758591094248651</v>
      </c>
      <c r="H384" s="31">
        <f t="shared" si="46"/>
        <v>3.1760722106650774</v>
      </c>
      <c r="I384" s="31">
        <f t="shared" si="47"/>
        <v>20.012230178495376</v>
      </c>
      <c r="J384" s="31">
        <f t="shared" si="48"/>
        <v>0.15938047090690444</v>
      </c>
      <c r="K384" s="31">
        <f t="shared" si="49"/>
        <v>0.132436158830958</v>
      </c>
      <c r="L384" s="32">
        <f t="shared" si="50"/>
        <v>-1.7669950805448909</v>
      </c>
      <c r="M384" s="33">
        <f t="shared" si="51"/>
        <v>-9.8640336107433342</v>
      </c>
      <c r="O384" s="35"/>
    </row>
    <row r="385" spans="4:15" x14ac:dyDescent="0.2">
      <c r="D385" s="92">
        <f>D384+'Control Panel'!$B$29</f>
        <v>1.9149999999999812</v>
      </c>
      <c r="E385" s="31">
        <f t="shared" si="52"/>
        <v>42.133411171177997</v>
      </c>
      <c r="F385" s="31">
        <f t="shared" si="53"/>
        <v>25.786558275356668</v>
      </c>
      <c r="G385" s="31">
        <f t="shared" si="45"/>
        <v>19.749756118845927</v>
      </c>
      <c r="H385" s="31">
        <f t="shared" si="46"/>
        <v>3.1267520426113609</v>
      </c>
      <c r="I385" s="31">
        <f t="shared" si="47"/>
        <v>19.995735672634463</v>
      </c>
      <c r="J385" s="31">
        <f t="shared" si="48"/>
        <v>0.15701531913137334</v>
      </c>
      <c r="K385" s="31">
        <f t="shared" si="49"/>
        <v>0.13221793540102067</v>
      </c>
      <c r="L385" s="32">
        <f t="shared" si="50"/>
        <v>-1.7647492320083054</v>
      </c>
      <c r="M385" s="33">
        <f t="shared" si="51"/>
        <v>-9.8593924761740936</v>
      </c>
      <c r="O385" s="35"/>
    </row>
    <row r="386" spans="4:15" x14ac:dyDescent="0.2">
      <c r="D386" s="92">
        <f>D385+'Control Panel'!$B$29</f>
        <v>1.9199999999999811</v>
      </c>
      <c r="E386" s="31">
        <f t="shared" si="52"/>
        <v>42.232137892406826</v>
      </c>
      <c r="F386" s="31">
        <f t="shared" si="53"/>
        <v>25.802068793163773</v>
      </c>
      <c r="G386" s="31">
        <f t="shared" si="45"/>
        <v>19.740932372685887</v>
      </c>
      <c r="H386" s="31">
        <f t="shared" si="46"/>
        <v>3.0774550802304903</v>
      </c>
      <c r="I386" s="31">
        <f t="shared" si="47"/>
        <v>19.979367875731054</v>
      </c>
      <c r="J386" s="31">
        <f t="shared" si="48"/>
        <v>0.15464733642839026</v>
      </c>
      <c r="K386" s="31">
        <f t="shared" si="49"/>
        <v>0.13200156620963033</v>
      </c>
      <c r="L386" s="32">
        <f t="shared" si="50"/>
        <v>-1.7625168663458515</v>
      </c>
      <c r="M386" s="33">
        <f t="shared" si="51"/>
        <v>-9.8547624267146006</v>
      </c>
      <c r="O386" s="35"/>
    </row>
    <row r="387" spans="4:15" x14ac:dyDescent="0.2">
      <c r="D387" s="92">
        <f>D386+'Control Panel'!$B$29</f>
        <v>1.9249999999999809</v>
      </c>
      <c r="E387" s="31">
        <f t="shared" si="52"/>
        <v>42.330820522809425</v>
      </c>
      <c r="F387" s="31">
        <f t="shared" si="53"/>
        <v>25.817332884034592</v>
      </c>
      <c r="G387" s="31">
        <f t="shared" si="45"/>
        <v>19.732119788354158</v>
      </c>
      <c r="H387" s="31">
        <f t="shared" si="46"/>
        <v>3.0281812680969171</v>
      </c>
      <c r="I387" s="31">
        <f t="shared" si="47"/>
        <v>19.96312683760765</v>
      </c>
      <c r="J387" s="31">
        <f t="shared" si="48"/>
        <v>0.15227654542049585</v>
      </c>
      <c r="K387" s="31">
        <f t="shared" si="49"/>
        <v>0.13178704779964737</v>
      </c>
      <c r="L387" s="32">
        <f t="shared" si="50"/>
        <v>-1.7602979644839489</v>
      </c>
      <c r="M387" s="33">
        <f t="shared" si="51"/>
        <v>-9.8501433692626108</v>
      </c>
      <c r="O387" s="35"/>
    </row>
    <row r="388" spans="4:15" x14ac:dyDescent="0.2">
      <c r="D388" s="92">
        <f>D387+'Control Panel'!$B$29</f>
        <v>1.9299999999999808</v>
      </c>
      <c r="E388" s="31">
        <f t="shared" si="52"/>
        <v>42.429459118026642</v>
      </c>
      <c r="F388" s="31">
        <f t="shared" si="53"/>
        <v>25.832350663582961</v>
      </c>
      <c r="G388" s="31">
        <f t="shared" ref="G388:G451" si="54">G387+L387*$B$5</f>
        <v>19.723318298531737</v>
      </c>
      <c r="H388" s="31">
        <f t="shared" ref="H388:H451" si="55">H387+M387*$B$5</f>
        <v>2.9789305512506039</v>
      </c>
      <c r="I388" s="31">
        <f t="shared" ref="I388:I451" si="56">SQRT(G388^2+H388^2)</f>
        <v>19.947012606763227</v>
      </c>
      <c r="J388" s="31">
        <f t="shared" ref="J388:J451" si="57">ATAN2(G388,H388)</f>
        <v>0.1499029689056966</v>
      </c>
      <c r="K388" s="31">
        <f t="shared" ref="K388:K451" si="58">$B$4*I388^2</f>
        <v>0.13157437672620315</v>
      </c>
      <c r="L388" s="32">
        <f t="shared" ref="L388:L451" si="59">-K388*COS(J388)/$B$13</f>
        <v>-1.7580925072905964</v>
      </c>
      <c r="M388" s="33">
        <f t="shared" ref="M388:M451" si="60">(-$B$13*$B$3-K388*SIN(J388))/$B$13</f>
        <v>-9.8455352107907022</v>
      </c>
      <c r="O388" s="35"/>
    </row>
    <row r="389" spans="4:15" x14ac:dyDescent="0.2">
      <c r="D389" s="92">
        <f>D388+'Control Panel'!$B$29</f>
        <v>1.9349999999999807</v>
      </c>
      <c r="E389" s="31">
        <f t="shared" ref="E389:E452" si="61">IF(F389&lt;&gt;F388,E388+G388*$B$5+0.5*L388*$B$5^2,E388)</f>
        <v>42.52805373336296</v>
      </c>
      <c r="F389" s="31">
        <f t="shared" ref="F389:F452" si="62">IF(F388+H388*$B$5+0.5*M388*$B$5^2&gt;0,F388+H388*$B$5+0.5*M388*$B$5^2,0)</f>
        <v>25.84712224714908</v>
      </c>
      <c r="G389" s="31">
        <f t="shared" si="54"/>
        <v>19.714527835995284</v>
      </c>
      <c r="H389" s="31">
        <f t="shared" si="55"/>
        <v>2.9297028751966505</v>
      </c>
      <c r="I389" s="31">
        <f t="shared" si="56"/>
        <v>19.931025230358031</v>
      </c>
      <c r="J389" s="31">
        <f t="shared" si="57"/>
        <v>0.14752662985660181</v>
      </c>
      <c r="K389" s="31">
        <f t="shared" si="58"/>
        <v>0.13136354955661111</v>
      </c>
      <c r="L389" s="32">
        <f t="shared" si="59"/>
        <v>-1.7559004755739251</v>
      </c>
      <c r="M389" s="33">
        <f t="shared" si="60"/>
        <v>-9.8409378583470595</v>
      </c>
      <c r="O389" s="35"/>
    </row>
    <row r="390" spans="4:15" x14ac:dyDescent="0.2">
      <c r="D390" s="92">
        <f>D389+'Control Panel'!$B$29</f>
        <v>1.9399999999999806</v>
      </c>
      <c r="E390" s="31">
        <f t="shared" si="61"/>
        <v>42.626604423786993</v>
      </c>
      <c r="F390" s="31">
        <f t="shared" si="62"/>
        <v>25.861647749801836</v>
      </c>
      <c r="G390" s="31">
        <f t="shared" si="54"/>
        <v>19.705748333617414</v>
      </c>
      <c r="H390" s="31">
        <f t="shared" si="55"/>
        <v>2.8804981859049152</v>
      </c>
      <c r="I390" s="31">
        <f t="shared" si="56"/>
        <v>19.915164754198422</v>
      </c>
      <c r="J390" s="31">
        <f t="shared" si="57"/>
        <v>0.14514755141953517</v>
      </c>
      <c r="K390" s="31">
        <f t="shared" si="58"/>
        <v>0.13115456287027827</v>
      </c>
      <c r="L390" s="32">
        <f t="shared" si="59"/>
        <v>-1.7537218500807621</v>
      </c>
      <c r="M390" s="33">
        <f t="shared" si="60"/>
        <v>-9.8363512190562989</v>
      </c>
      <c r="O390" s="35"/>
    </row>
    <row r="391" spans="4:15" x14ac:dyDescent="0.2">
      <c r="D391" s="92">
        <f>D390+'Control Panel'!$B$29</f>
        <v>1.9449999999999805</v>
      </c>
      <c r="E391" s="31">
        <f t="shared" si="61"/>
        <v>42.725111243931956</v>
      </c>
      <c r="F391" s="31">
        <f t="shared" si="62"/>
        <v>25.87592728634112</v>
      </c>
      <c r="G391" s="31">
        <f t="shared" si="54"/>
        <v>19.696979724367011</v>
      </c>
      <c r="H391" s="31">
        <f t="shared" si="55"/>
        <v>2.8313164298096338</v>
      </c>
      <c r="I391" s="31">
        <f t="shared" si="56"/>
        <v>19.899431222721798</v>
      </c>
      <c r="J391" s="31">
        <f t="shared" si="57"/>
        <v>0.14276575691361965</v>
      </c>
      <c r="K391" s="31">
        <f t="shared" si="58"/>
        <v>0.13094741325861667</v>
      </c>
      <c r="L391" s="32">
        <f t="shared" si="59"/>
        <v>-1.751556611495203</v>
      </c>
      <c r="M391" s="33">
        <f t="shared" si="60"/>
        <v>-9.8317752001203047</v>
      </c>
      <c r="O391" s="35"/>
    </row>
    <row r="392" spans="4:15" x14ac:dyDescent="0.2">
      <c r="D392" s="92">
        <f>D391+'Control Panel'!$B$29</f>
        <v>1.9499999999999804</v>
      </c>
      <c r="E392" s="31">
        <f t="shared" si="61"/>
        <v>42.823574248096143</v>
      </c>
      <c r="F392" s="31">
        <f t="shared" si="62"/>
        <v>25.889960971300169</v>
      </c>
      <c r="G392" s="31">
        <f t="shared" si="54"/>
        <v>19.688221941309536</v>
      </c>
      <c r="H392" s="31">
        <f t="shared" si="55"/>
        <v>2.7821575538090322</v>
      </c>
      <c r="I392" s="31">
        <f t="shared" si="56"/>
        <v>19.883824678981629</v>
      </c>
      <c r="J392" s="31">
        <f t="shared" si="57"/>
        <v>0.14038126982983726</v>
      </c>
      <c r="K392" s="31">
        <f t="shared" si="58"/>
        <v>0.1307420973249557</v>
      </c>
      <c r="L392" s="32">
        <f t="shared" si="59"/>
        <v>-1.7494047404372024</v>
      </c>
      <c r="M392" s="33">
        <f t="shared" si="60"/>
        <v>-9.8272097088190868</v>
      </c>
      <c r="O392" s="35"/>
    </row>
    <row r="393" spans="4:15" x14ac:dyDescent="0.2">
      <c r="D393" s="92">
        <f>D392+'Control Panel'!$B$29</f>
        <v>1.9549999999999803</v>
      </c>
      <c r="E393" s="31">
        <f t="shared" si="61"/>
        <v>42.921993490243437</v>
      </c>
      <c r="F393" s="31">
        <f t="shared" si="62"/>
        <v>25.903748918947855</v>
      </c>
      <c r="G393" s="31">
        <f t="shared" si="54"/>
        <v>19.679474917607351</v>
      </c>
      <c r="H393" s="31">
        <f t="shared" si="55"/>
        <v>2.7330215052649369</v>
      </c>
      <c r="I393" s="31">
        <f t="shared" si="56"/>
        <v>19.868345164632544</v>
      </c>
      <c r="J393" s="31">
        <f t="shared" si="57"/>
        <v>0.13799411383006227</v>
      </c>
      <c r="K393" s="31">
        <f t="shared" si="58"/>
        <v>0.13053861168445441</v>
      </c>
      <c r="L393" s="32">
        <f t="shared" si="59"/>
        <v>-1.7472662174611662</v>
      </c>
      <c r="M393" s="33">
        <f t="shared" si="60"/>
        <v>-9.8226546525116785</v>
      </c>
      <c r="O393" s="35"/>
    </row>
    <row r="394" spans="4:15" x14ac:dyDescent="0.2">
      <c r="D394" s="92">
        <f>D393+'Control Panel'!$B$29</f>
        <v>1.9599999999999802</v>
      </c>
      <c r="E394" s="31">
        <f t="shared" si="61"/>
        <v>43.020369024003756</v>
      </c>
      <c r="F394" s="31">
        <f t="shared" si="62"/>
        <v>25.917291243291025</v>
      </c>
      <c r="G394" s="31">
        <f t="shared" si="54"/>
        <v>19.670738586520045</v>
      </c>
      <c r="H394" s="31">
        <f t="shared" si="55"/>
        <v>2.6839082320023784</v>
      </c>
      <c r="I394" s="31">
        <f t="shared" si="56"/>
        <v>19.852992719915523</v>
      </c>
      <c r="J394" s="31">
        <f t="shared" si="57"/>
        <v>0.1356043127460686</v>
      </c>
      <c r="K394" s="31">
        <f t="shared" si="58"/>
        <v>0.13033695296401407</v>
      </c>
      <c r="L394" s="32">
        <f t="shared" si="59"/>
        <v>-1.7451410230545599</v>
      </c>
      <c r="M394" s="33">
        <f t="shared" si="60"/>
        <v>-9.8181099386370221</v>
      </c>
      <c r="O394" s="35"/>
    </row>
    <row r="395" spans="4:15" x14ac:dyDescent="0.2">
      <c r="D395" s="92">
        <f>D394+'Control Panel'!$B$29</f>
        <v>1.9649999999999801</v>
      </c>
      <c r="E395" s="31">
        <f t="shared" si="61"/>
        <v>43.118700902673567</v>
      </c>
      <c r="F395" s="31">
        <f t="shared" si="62"/>
        <v>25.930588058076804</v>
      </c>
      <c r="G395" s="31">
        <f t="shared" si="54"/>
        <v>19.662012881404774</v>
      </c>
      <c r="H395" s="31">
        <f t="shared" si="55"/>
        <v>2.6348176823091931</v>
      </c>
      <c r="I395" s="31">
        <f t="shared" si="56"/>
        <v>19.837767383643161</v>
      </c>
      <c r="J395" s="31">
        <f t="shared" si="57"/>
        <v>0.13321189057851138</v>
      </c>
      <c r="K395" s="31">
        <f t="shared" si="58"/>
        <v>0.13013711780219112</v>
      </c>
      <c r="L395" s="32">
        <f t="shared" si="59"/>
        <v>-1.7430291376365274</v>
      </c>
      <c r="M395" s="33">
        <f t="shared" si="60"/>
        <v>-9.8135754747149146</v>
      </c>
      <c r="O395" s="35"/>
    </row>
    <row r="396" spans="4:15" x14ac:dyDescent="0.2">
      <c r="D396" s="92">
        <f>D395+'Control Panel'!$B$29</f>
        <v>1.96999999999998</v>
      </c>
      <c r="E396" s="31">
        <f t="shared" si="61"/>
        <v>43.21698917921637</v>
      </c>
      <c r="F396" s="31">
        <f t="shared" si="62"/>
        <v>25.943639476794917</v>
      </c>
      <c r="G396" s="31">
        <f t="shared" si="54"/>
        <v>19.653297735716592</v>
      </c>
      <c r="H396" s="31">
        <f t="shared" si="55"/>
        <v>2.5857498049356185</v>
      </c>
      <c r="I396" s="31">
        <f t="shared" si="56"/>
        <v>19.822669193185046</v>
      </c>
      <c r="J396" s="31">
        <f t="shared" si="57"/>
        <v>0.13081687149588256</v>
      </c>
      <c r="K396" s="31">
        <f t="shared" si="58"/>
        <v>0.12993910284911056</v>
      </c>
      <c r="L396" s="32">
        <f t="shared" si="59"/>
        <v>-1.7409305415565224</v>
      </c>
      <c r="M396" s="33">
        <f t="shared" si="60"/>
        <v>-9.8090511683469437</v>
      </c>
      <c r="O396" s="35"/>
    </row>
    <row r="397" spans="4:15" x14ac:dyDescent="0.2">
      <c r="D397" s="92">
        <f>D396+'Control Panel'!$B$29</f>
        <v>1.9749999999999799</v>
      </c>
      <c r="E397" s="31">
        <f t="shared" si="61"/>
        <v>43.315233906263181</v>
      </c>
      <c r="F397" s="31">
        <f t="shared" si="62"/>
        <v>25.956445612679989</v>
      </c>
      <c r="G397" s="31">
        <f t="shared" si="54"/>
        <v>19.644593083008811</v>
      </c>
      <c r="H397" s="31">
        <f t="shared" si="55"/>
        <v>2.5367045490938835</v>
      </c>
      <c r="I397" s="31">
        <f t="shared" si="56"/>
        <v>19.807698184453216</v>
      </c>
      <c r="J397" s="31">
        <f t="shared" si="57"/>
        <v>0.12841927983344054</v>
      </c>
      <c r="K397" s="31">
        <f t="shared" si="58"/>
        <v>0.12974290476637965</v>
      </c>
      <c r="L397" s="32">
        <f t="shared" si="59"/>
        <v>-1.7388452150929503</v>
      </c>
      <c r="M397" s="33">
        <f t="shared" si="60"/>
        <v>-9.8045369272174732</v>
      </c>
      <c r="O397" s="35"/>
    </row>
    <row r="398" spans="4:15" x14ac:dyDescent="0.2">
      <c r="D398" s="92">
        <f>D397+'Control Panel'!$B$29</f>
        <v>1.9799999999999798</v>
      </c>
      <c r="E398" s="31">
        <f t="shared" si="61"/>
        <v>43.413435136113037</v>
      </c>
      <c r="F398" s="31">
        <f t="shared" si="62"/>
        <v>25.969006578713866</v>
      </c>
      <c r="G398" s="31">
        <f t="shared" si="54"/>
        <v>19.635898856933345</v>
      </c>
      <c r="H398" s="31">
        <f t="shared" si="55"/>
        <v>2.4876818644577963</v>
      </c>
      <c r="I398" s="31">
        <f t="shared" si="56"/>
        <v>19.792854391887705</v>
      </c>
      <c r="J398" s="31">
        <f t="shared" si="57"/>
        <v>0.12601914009211401</v>
      </c>
      <c r="K398" s="31">
        <f t="shared" si="58"/>
        <v>0.12954852022700139</v>
      </c>
      <c r="L398" s="32">
        <f t="shared" si="59"/>
        <v>-1.7367731384518195</v>
      </c>
      <c r="M398" s="33">
        <f t="shared" si="60"/>
        <v>-9.8000326590946187</v>
      </c>
      <c r="O398" s="35"/>
    </row>
    <row r="399" spans="4:15" x14ac:dyDescent="0.2">
      <c r="D399" s="92">
        <f>D398+'Control Panel'!$B$29</f>
        <v>1.9849999999999797</v>
      </c>
      <c r="E399" s="31">
        <f t="shared" si="61"/>
        <v>43.51159292073347</v>
      </c>
      <c r="F399" s="31">
        <f t="shared" si="62"/>
        <v>25.981322487627917</v>
      </c>
      <c r="G399" s="31">
        <f t="shared" si="54"/>
        <v>19.627214991241086</v>
      </c>
      <c r="H399" s="31">
        <f t="shared" si="55"/>
        <v>2.4386817011623232</v>
      </c>
      <c r="I399" s="31">
        <f t="shared" si="56"/>
        <v>19.778137848442224</v>
      </c>
      <c r="J399" s="31">
        <f t="shared" si="57"/>
        <v>0.12361647693738002</v>
      </c>
      <c r="K399" s="31">
        <f t="shared" si="58"/>
        <v>0.1293559459152894</v>
      </c>
      <c r="L399" s="32">
        <f t="shared" si="59"/>
        <v>-1.7347142917654139</v>
      </c>
      <c r="M399" s="33">
        <f t="shared" si="60"/>
        <v>-9.795538271831278</v>
      </c>
      <c r="O399" s="35"/>
    </row>
    <row r="400" spans="4:15" x14ac:dyDescent="0.2">
      <c r="D400" s="92">
        <f>D399+'Control Panel'!$B$29</f>
        <v>1.9899999999999796</v>
      </c>
      <c r="E400" s="31">
        <f t="shared" si="61"/>
        <v>43.609707311761035</v>
      </c>
      <c r="F400" s="31">
        <f t="shared" si="62"/>
        <v>25.99339345190533</v>
      </c>
      <c r="G400" s="31">
        <f t="shared" si="54"/>
        <v>19.618541419782257</v>
      </c>
      <c r="H400" s="31">
        <f t="shared" si="55"/>
        <v>2.3897040098031668</v>
      </c>
      <c r="I400" s="31">
        <f t="shared" si="56"/>
        <v>19.763548585569882</v>
      </c>
      <c r="J400" s="31">
        <f t="shared" si="57"/>
        <v>0.12121131519811623</v>
      </c>
      <c r="K400" s="31">
        <f t="shared" si="58"/>
        <v>0.12916517852678169</v>
      </c>
      <c r="L400" s="32">
        <f t="shared" si="59"/>
        <v>-1.7326686550909631</v>
      </c>
      <c r="M400" s="33">
        <f t="shared" si="60"/>
        <v>-9.7910536733661555</v>
      </c>
      <c r="O400" s="35"/>
    </row>
    <row r="401" spans="4:15" x14ac:dyDescent="0.2">
      <c r="D401" s="92">
        <f>D400+'Control Panel'!$B$29</f>
        <v>1.9949999999999795</v>
      </c>
      <c r="E401" s="31">
        <f t="shared" si="61"/>
        <v>43.707778360501763</v>
      </c>
      <c r="F401" s="31">
        <f t="shared" si="62"/>
        <v>26.005219583783429</v>
      </c>
      <c r="G401" s="31">
        <f t="shared" si="54"/>
        <v>19.609878076506803</v>
      </c>
      <c r="H401" s="31">
        <f t="shared" si="55"/>
        <v>2.3407487414363359</v>
      </c>
      <c r="I401" s="31">
        <f t="shared" si="56"/>
        <v>19.749086633209089</v>
      </c>
      <c r="J401" s="31">
        <f t="shared" si="57"/>
        <v>0.11880367986542742</v>
      </c>
      <c r="K401" s="31">
        <f t="shared" si="58"/>
        <v>0.12897621476815618</v>
      </c>
      <c r="L401" s="32">
        <f t="shared" si="59"/>
        <v>-1.730636208409341</v>
      </c>
      <c r="M401" s="33">
        <f t="shared" si="60"/>
        <v>-9.7865787717248232</v>
      </c>
      <c r="O401" s="35"/>
    </row>
    <row r="402" spans="4:15" x14ac:dyDescent="0.2">
      <c r="D402" s="92">
        <f>D401+'Control Panel'!$B$29</f>
        <v>1.9999999999999793</v>
      </c>
      <c r="E402" s="31">
        <f t="shared" si="61"/>
        <v>43.805806117931695</v>
      </c>
      <c r="F402" s="31">
        <f t="shared" si="62"/>
        <v>26.016800995255963</v>
      </c>
      <c r="G402" s="31">
        <f t="shared" si="54"/>
        <v>19.601224895464757</v>
      </c>
      <c r="H402" s="31">
        <f t="shared" si="55"/>
        <v>2.2918158475777117</v>
      </c>
      <c r="I402" s="31">
        <f t="shared" si="56"/>
        <v>19.734752019769484</v>
      </c>
      <c r="J402" s="31">
        <f t="shared" si="57"/>
        <v>0.11639359609144645</v>
      </c>
      <c r="K402" s="31">
        <f t="shared" si="58"/>
        <v>0.12878905135714536</v>
      </c>
      <c r="L402" s="32">
        <f t="shared" si="59"/>
        <v>-1.7286169316237652</v>
      </c>
      <c r="M402" s="33">
        <f t="shared" si="60"/>
        <v>-9.782113475020795</v>
      </c>
      <c r="O402" s="35"/>
    </row>
    <row r="403" spans="4:15" x14ac:dyDescent="0.2">
      <c r="D403" s="92">
        <f>D402+'Control Panel'!$B$29</f>
        <v>2.0049999999999795</v>
      </c>
      <c r="E403" s="31">
        <f t="shared" si="61"/>
        <v>43.903790634697373</v>
      </c>
      <c r="F403" s="31">
        <f t="shared" si="62"/>
        <v>26.028137798075413</v>
      </c>
      <c r="G403" s="31">
        <f t="shared" si="54"/>
        <v>19.592581810806639</v>
      </c>
      <c r="H403" s="31">
        <f t="shared" si="55"/>
        <v>2.2429052802026077</v>
      </c>
      <c r="I403" s="31">
        <f t="shared" si="56"/>
        <v>19.720544772118032</v>
      </c>
      <c r="J403" s="31">
        <f t="shared" si="57"/>
        <v>0.11398108918810954</v>
      </c>
      <c r="K403" s="31">
        <f t="shared" si="58"/>
        <v>0.12860368502245173</v>
      </c>
      <c r="L403" s="32">
        <f t="shared" si="59"/>
        <v>-1.72661080455851</v>
      </c>
      <c r="M403" s="33">
        <f t="shared" si="60"/>
        <v>-9.7776576914566284</v>
      </c>
      <c r="O403" s="35"/>
    </row>
    <row r="404" spans="4:15" x14ac:dyDescent="0.2">
      <c r="D404" s="92">
        <f>D403+'Control Panel'!$B$29</f>
        <v>2.0099999999999794</v>
      </c>
      <c r="E404" s="31">
        <f t="shared" si="61"/>
        <v>44.001731961116349</v>
      </c>
      <c r="F404" s="31">
        <f t="shared" si="62"/>
        <v>26.039230103755283</v>
      </c>
      <c r="G404" s="31">
        <f t="shared" si="54"/>
        <v>19.583948756783848</v>
      </c>
      <c r="H404" s="31">
        <f t="shared" si="55"/>
        <v>2.1940169917453245</v>
      </c>
      <c r="I404" s="31">
        <f t="shared" si="56"/>
        <v>19.706464915565217</v>
      </c>
      <c r="J404" s="31">
        <f t="shared" si="57"/>
        <v>0.11156618462590616</v>
      </c>
      <c r="K404" s="31">
        <f t="shared" si="58"/>
        <v>0.128420112503664</v>
      </c>
      <c r="L404" s="32">
        <f t="shared" si="59"/>
        <v>-1.7246178069576472</v>
      </c>
      <c r="M404" s="33">
        <f t="shared" si="60"/>
        <v>-9.7732113293250382</v>
      </c>
      <c r="O404" s="35"/>
    </row>
    <row r="405" spans="4:15" x14ac:dyDescent="0.2">
      <c r="D405" s="92">
        <f>D404+'Control Panel'!$B$29</f>
        <v>2.0149999999999793</v>
      </c>
      <c r="E405" s="31">
        <f t="shared" si="61"/>
        <v>44.099630147177677</v>
      </c>
      <c r="F405" s="31">
        <f t="shared" si="62"/>
        <v>26.050078023572393</v>
      </c>
      <c r="G405" s="31">
        <f t="shared" si="54"/>
        <v>19.575325667749059</v>
      </c>
      <c r="H405" s="31">
        <f t="shared" si="55"/>
        <v>2.1451509350986995</v>
      </c>
      <c r="I405" s="31">
        <f t="shared" si="56"/>
        <v>19.692512473851323</v>
      </c>
      <c r="J405" s="31">
        <f t="shared" si="57"/>
        <v>0.10914890803260341</v>
      </c>
      <c r="K405" s="31">
        <f t="shared" si="58"/>
        <v>0.12823833055117251</v>
      </c>
      <c r="L405" s="32">
        <f t="shared" si="59"/>
        <v>-1.722637918483775</v>
      </c>
      <c r="M405" s="33">
        <f t="shared" si="60"/>
        <v>-9.768774297010042</v>
      </c>
      <c r="O405" s="35"/>
    </row>
    <row r="406" spans="4:15" x14ac:dyDescent="0.2">
      <c r="D406" s="92">
        <f>D405+'Control Panel'!$B$29</f>
        <v>2.0199999999999791</v>
      </c>
      <c r="E406" s="31">
        <f t="shared" si="61"/>
        <v>44.197485242542442</v>
      </c>
      <c r="F406" s="31">
        <f t="shared" si="62"/>
        <v>26.060681668569174</v>
      </c>
      <c r="G406" s="31">
        <f t="shared" si="54"/>
        <v>19.566712478156639</v>
      </c>
      <c r="H406" s="31">
        <f t="shared" si="55"/>
        <v>2.0963070636136494</v>
      </c>
      <c r="I406" s="31">
        <f t="shared" si="56"/>
        <v>19.678687469132875</v>
      </c>
      <c r="J406" s="31">
        <f t="shared" si="57"/>
        <v>0.10672928519194506</v>
      </c>
      <c r="K406" s="31">
        <f t="shared" si="58"/>
        <v>0.12805833592608601</v>
      </c>
      <c r="L406" s="32">
        <f t="shared" si="59"/>
        <v>-1.7206711187167849</v>
      </c>
      <c r="M406" s="33">
        <f t="shared" si="60"/>
        <v>-9.7643465029881096</v>
      </c>
      <c r="O406" s="35"/>
    </row>
    <row r="407" spans="4:15" x14ac:dyDescent="0.2">
      <c r="D407" s="92">
        <f>D406+'Control Panel'!$B$29</f>
        <v>2.024999999999979</v>
      </c>
      <c r="E407" s="31">
        <f t="shared" si="61"/>
        <v>44.295297296544241</v>
      </c>
      <c r="F407" s="31">
        <f t="shared" si="62"/>
        <v>26.071041149555953</v>
      </c>
      <c r="G407" s="31">
        <f t="shared" si="54"/>
        <v>19.558109122563053</v>
      </c>
      <c r="H407" s="31">
        <f t="shared" si="55"/>
        <v>2.0474853310987089</v>
      </c>
      <c r="I407" s="31">
        <f t="shared" si="56"/>
        <v>19.664989921969156</v>
      </c>
      <c r="J407" s="31">
        <f t="shared" si="57"/>
        <v>0.10430734204232554</v>
      </c>
      <c r="K407" s="31">
        <f t="shared" si="58"/>
        <v>0.12788012540014815</v>
      </c>
      <c r="L407" s="32">
        <f t="shared" si="59"/>
        <v>-1.7187173871526245</v>
      </c>
      <c r="M407" s="33">
        <f t="shared" si="60"/>
        <v>-9.7599278558293534</v>
      </c>
      <c r="O407" s="35"/>
    </row>
    <row r="408" spans="4:15" x14ac:dyDescent="0.2">
      <c r="D408" s="92">
        <f>D407+'Control Panel'!$B$29</f>
        <v>2.0299999999999789</v>
      </c>
      <c r="E408" s="31">
        <f t="shared" si="61"/>
        <v>44.393066358189721</v>
      </c>
      <c r="F408" s="31">
        <f t="shared" si="62"/>
        <v>26.081156577113248</v>
      </c>
      <c r="G408" s="31">
        <f t="shared" si="54"/>
        <v>19.54951553562729</v>
      </c>
      <c r="H408" s="31">
        <f t="shared" si="55"/>
        <v>1.9986856918195621</v>
      </c>
      <c r="I408" s="31">
        <f t="shared" si="56"/>
        <v>19.651419851308887</v>
      </c>
      <c r="J408" s="31">
        <f t="shared" si="57"/>
        <v>0.1018831046754385</v>
      </c>
      <c r="K408" s="31">
        <f t="shared" si="58"/>
        <v>0.12770369575565449</v>
      </c>
      <c r="L408" s="32">
        <f t="shared" si="59"/>
        <v>-1.7167767032020869</v>
      </c>
      <c r="M408" s="33">
        <f t="shared" si="60"/>
        <v>-9.7555182641987184</v>
      </c>
      <c r="O408" s="35"/>
    </row>
    <row r="409" spans="4:15" x14ac:dyDescent="0.2">
      <c r="D409" s="92">
        <f>D408+'Control Panel'!$B$29</f>
        <v>2.0349999999999788</v>
      </c>
      <c r="E409" s="31">
        <f t="shared" si="61"/>
        <v>44.490792476159065</v>
      </c>
      <c r="F409" s="31">
        <f t="shared" si="62"/>
        <v>26.091028061594042</v>
      </c>
      <c r="G409" s="31">
        <f t="shared" si="54"/>
        <v>19.540931652111279</v>
      </c>
      <c r="H409" s="31">
        <f t="shared" si="55"/>
        <v>1.9499081004985686</v>
      </c>
      <c r="I409" s="31">
        <f t="shared" si="56"/>
        <v>19.637977274476981</v>
      </c>
      <c r="J409" s="31">
        <f t="shared" si="57"/>
        <v>9.9456599334900697E-2</v>
      </c>
      <c r="K409" s="31">
        <f t="shared" si="58"/>
        <v>0.12752904378536964</v>
      </c>
      <c r="L409" s="32">
        <f t="shared" si="59"/>
        <v>-1.714849046189602</v>
      </c>
      <c r="M409" s="33">
        <f t="shared" si="60"/>
        <v>-9.7511176368572006</v>
      </c>
      <c r="O409" s="35"/>
    </row>
    <row r="410" spans="4:15" x14ac:dyDescent="0.2">
      <c r="D410" s="92">
        <f>D409+'Control Panel'!$B$29</f>
        <v>2.0399999999999787</v>
      </c>
      <c r="E410" s="31">
        <f t="shared" si="61"/>
        <v>44.58847569880654</v>
      </c>
      <c r="F410" s="31">
        <f t="shared" si="62"/>
        <v>26.100655713126073</v>
      </c>
      <c r="G410" s="31">
        <f t="shared" si="54"/>
        <v>19.53235740688033</v>
      </c>
      <c r="H410" s="31">
        <f t="shared" si="55"/>
        <v>1.9011525123142825</v>
      </c>
      <c r="I410" s="31">
        <f t="shared" si="56"/>
        <v>19.624662207161471</v>
      </c>
      <c r="J410" s="31">
        <f t="shared" si="57"/>
        <v>9.7027852414850846E-2</v>
      </c>
      <c r="K410" s="31">
        <f t="shared" si="58"/>
        <v>0.12735616629244481</v>
      </c>
      <c r="L410" s="32">
        <f t="shared" si="59"/>
        <v>-1.7129343953520519</v>
      </c>
      <c r="M410" s="33">
        <f t="shared" si="60"/>
        <v>-9.7467258826630907</v>
      </c>
      <c r="O410" s="35"/>
    </row>
    <row r="411" spans="4:15" x14ac:dyDescent="0.2">
      <c r="D411" s="92">
        <f>D410+'Control Panel'!$B$29</f>
        <v>2.0449999999999786</v>
      </c>
      <c r="E411" s="31">
        <f t="shared" si="61"/>
        <v>44.686116074161006</v>
      </c>
      <c r="F411" s="31">
        <f t="shared" si="62"/>
        <v>26.110039641614112</v>
      </c>
      <c r="G411" s="31">
        <f t="shared" si="54"/>
        <v>19.523792734903569</v>
      </c>
      <c r="H411" s="31">
        <f t="shared" si="55"/>
        <v>1.8524188829009671</v>
      </c>
      <c r="I411" s="31">
        <f t="shared" si="56"/>
        <v>19.611474663400543</v>
      </c>
      <c r="J411" s="31">
        <f t="shared" si="57"/>
        <v>9.4596890458523555E-2</v>
      </c>
      <c r="K411" s="31">
        <f t="shared" si="58"/>
        <v>0.12718506009033581</v>
      </c>
      <c r="L411" s="32">
        <f t="shared" si="59"/>
        <v>-1.7110327298375962</v>
      </c>
      <c r="M411" s="33">
        <f t="shared" si="60"/>
        <v>-9.7423429105732318</v>
      </c>
      <c r="O411" s="35"/>
    </row>
    <row r="412" spans="4:15" x14ac:dyDescent="0.2">
      <c r="D412" s="92">
        <f>D411+'Control Panel'!$B$29</f>
        <v>2.0499999999999785</v>
      </c>
      <c r="E412" s="31">
        <f t="shared" si="61"/>
        <v>44.783713649926405</v>
      </c>
      <c r="F412" s="31">
        <f t="shared" si="62"/>
        <v>26.119179956742236</v>
      </c>
      <c r="G412" s="31">
        <f t="shared" si="54"/>
        <v>19.515237571254382</v>
      </c>
      <c r="H412" s="31">
        <f t="shared" si="55"/>
        <v>1.803707168348101</v>
      </c>
      <c r="I412" s="31">
        <f t="shared" si="56"/>
        <v>19.598414655569695</v>
      </c>
      <c r="J412" s="31">
        <f t="shared" si="57"/>
        <v>9.2163740156798901E-2</v>
      </c>
      <c r="K412" s="31">
        <f t="shared" si="58"/>
        <v>0.12701572200272102</v>
      </c>
      <c r="L412" s="32">
        <f t="shared" si="59"/>
        <v>-1.7091440287045121</v>
      </c>
      <c r="M412" s="33">
        <f t="shared" si="60"/>
        <v>-9.7379686296442838</v>
      </c>
      <c r="O412" s="35"/>
    </row>
    <row r="413" spans="4:15" x14ac:dyDescent="0.2">
      <c r="D413" s="92">
        <f>D412+'Control Panel'!$B$29</f>
        <v>2.0549999999999784</v>
      </c>
      <c r="E413" s="31">
        <f t="shared" si="61"/>
        <v>44.881268473482315</v>
      </c>
      <c r="F413" s="31">
        <f t="shared" si="62"/>
        <v>26.128076767976108</v>
      </c>
      <c r="G413" s="31">
        <f t="shared" si="54"/>
        <v>19.506691851110858</v>
      </c>
      <c r="H413" s="31">
        <f t="shared" si="55"/>
        <v>1.7550173251998795</v>
      </c>
      <c r="I413" s="31">
        <f t="shared" si="56"/>
        <v>19.585482194369035</v>
      </c>
      <c r="J413" s="31">
        <f t="shared" si="57"/>
        <v>8.9728428346727326E-2</v>
      </c>
      <c r="K413" s="31">
        <f t="shared" si="58"/>
        <v>0.1268481488634198</v>
      </c>
      <c r="L413" s="32">
        <f t="shared" si="59"/>
        <v>-1.7072682709200468</v>
      </c>
      <c r="M413" s="33">
        <f t="shared" si="60"/>
        <v>-9.7336029490340312</v>
      </c>
      <c r="O413" s="35"/>
    </row>
    <row r="414" spans="4:15" x14ac:dyDescent="0.2">
      <c r="D414" s="92">
        <f>D413+'Control Panel'!$B$29</f>
        <v>2.0599999999999783</v>
      </c>
      <c r="E414" s="31">
        <f t="shared" si="61"/>
        <v>44.97878059188448</v>
      </c>
      <c r="F414" s="31">
        <f t="shared" si="62"/>
        <v>26.136730184565245</v>
      </c>
      <c r="G414" s="31">
        <f t="shared" si="54"/>
        <v>19.498155509756259</v>
      </c>
      <c r="H414" s="31">
        <f t="shared" si="55"/>
        <v>1.7063493104547094</v>
      </c>
      <c r="I414" s="31">
        <f t="shared" si="56"/>
        <v>19.572677288810738</v>
      </c>
      <c r="J414" s="31">
        <f t="shared" si="57"/>
        <v>8.7290982010030327E-2</v>
      </c>
      <c r="K414" s="31">
        <f t="shared" si="58"/>
        <v>0.12668233751631153</v>
      </c>
      <c r="L414" s="32">
        <f t="shared" si="59"/>
        <v>-1.705405435359294</v>
      </c>
      <c r="M414" s="33">
        <f t="shared" si="60"/>
        <v>-9.7292457780026922</v>
      </c>
      <c r="O414" s="35"/>
    </row>
    <row r="415" spans="4:15" x14ac:dyDescent="0.2">
      <c r="D415" s="92">
        <f>D414+'Control Panel'!$B$29</f>
        <v>2.0649999999999782</v>
      </c>
      <c r="E415" s="31">
        <f t="shared" si="61"/>
        <v>45.076250051865316</v>
      </c>
      <c r="F415" s="31">
        <f t="shared" si="62"/>
        <v>26.145140315545291</v>
      </c>
      <c r="G415" s="31">
        <f t="shared" si="54"/>
        <v>19.489628482579462</v>
      </c>
      <c r="H415" s="31">
        <f t="shared" si="55"/>
        <v>1.657703081564696</v>
      </c>
      <c r="I415" s="31">
        <f t="shared" si="56"/>
        <v>19.559999946206588</v>
      </c>
      <c r="J415" s="31">
        <f t="shared" si="57"/>
        <v>8.4851428271576906E-2</v>
      </c>
      <c r="K415" s="31">
        <f t="shared" si="58"/>
        <v>0.12651828481525415</v>
      </c>
      <c r="L415" s="32">
        <f t="shared" si="59"/>
        <v>-1.7035555008040699</v>
      </c>
      <c r="M415" s="33">
        <f t="shared" si="60"/>
        <v>-9.7248970259142506</v>
      </c>
      <c r="O415" s="35"/>
    </row>
    <row r="416" spans="4:15" x14ac:dyDescent="0.2">
      <c r="D416" s="92">
        <f>D415+'Control Panel'!$B$29</f>
        <v>2.0699999999999781</v>
      </c>
      <c r="E416" s="31">
        <f t="shared" si="61"/>
        <v>45.173676899834447</v>
      </c>
      <c r="F416" s="31">
        <f t="shared" si="62"/>
        <v>26.153307269740289</v>
      </c>
      <c r="G416" s="31">
        <f t="shared" si="54"/>
        <v>19.481110705075441</v>
      </c>
      <c r="H416" s="31">
        <f t="shared" si="55"/>
        <v>1.6090785964351249</v>
      </c>
      <c r="I416" s="31">
        <f t="shared" si="56"/>
        <v>19.547450172155717</v>
      </c>
      <c r="J416" s="31">
        <f t="shared" si="57"/>
        <v>8.2409794397835814E-2</v>
      </c>
      <c r="K416" s="31">
        <f t="shared" si="58"/>
        <v>0.12635598762400402</v>
      </c>
      <c r="L416" s="32">
        <f t="shared" si="59"/>
        <v>-1.7017184459418211</v>
      </c>
      <c r="M416" s="33">
        <f t="shared" si="60"/>
        <v>-9.7205566022377994</v>
      </c>
      <c r="O416" s="35"/>
    </row>
    <row r="417" spans="4:15" x14ac:dyDescent="0.2">
      <c r="D417" s="92">
        <f>D416+'Control Panel'!$B$29</f>
        <v>2.074999999999978</v>
      </c>
      <c r="E417" s="31">
        <f t="shared" si="61"/>
        <v>45.271061181879247</v>
      </c>
      <c r="F417" s="31">
        <f t="shared" si="62"/>
        <v>26.161231155764938</v>
      </c>
      <c r="G417" s="31">
        <f t="shared" si="54"/>
        <v>19.472602112845731</v>
      </c>
      <c r="H417" s="31">
        <f t="shared" si="55"/>
        <v>1.5604758134239358</v>
      </c>
      <c r="I417" s="31">
        <f t="shared" si="56"/>
        <v>19.53502797053245</v>
      </c>
      <c r="J417" s="31">
        <f t="shared" si="57"/>
        <v>7.9966107795304386E-2</v>
      </c>
      <c r="K417" s="31">
        <f t="shared" si="58"/>
        <v>0.12619544281613515</v>
      </c>
      <c r="L417" s="32">
        <f t="shared" si="59"/>
        <v>-1.6998942493645353</v>
      </c>
      <c r="M417" s="33">
        <f t="shared" si="60"/>
        <v>-9.7162244165489273</v>
      </c>
      <c r="O417" s="35"/>
    </row>
    <row r="418" spans="4:15" x14ac:dyDescent="0.2">
      <c r="D418" s="92">
        <f>D417+'Control Panel'!$B$29</f>
        <v>2.0799999999999779</v>
      </c>
      <c r="E418" s="31">
        <f t="shared" si="61"/>
        <v>45.368402943765361</v>
      </c>
      <c r="F418" s="31">
        <f t="shared" si="62"/>
        <v>26.16891208202685</v>
      </c>
      <c r="G418" s="31">
        <f t="shared" si="54"/>
        <v>19.46410264159891</v>
      </c>
      <c r="H418" s="31">
        <f t="shared" si="55"/>
        <v>1.5118946913411913</v>
      </c>
      <c r="I418" s="31">
        <f t="shared" si="56"/>
        <v>19.522733343474304</v>
      </c>
      <c r="J418" s="31">
        <f t="shared" si="57"/>
        <v>7.7520396008913292E-2</v>
      </c>
      <c r="K418" s="31">
        <f t="shared" si="58"/>
        <v>0.12603664727495925</v>
      </c>
      <c r="L418" s="32">
        <f t="shared" si="59"/>
        <v>-1.6980828895676732</v>
      </c>
      <c r="M418" s="33">
        <f t="shared" si="60"/>
        <v>-9.7119003785310802</v>
      </c>
      <c r="O418" s="35"/>
    </row>
    <row r="419" spans="4:15" x14ac:dyDescent="0.2">
      <c r="D419" s="92">
        <f>D418+'Control Panel'!$B$29</f>
        <v>2.0849999999999778</v>
      </c>
      <c r="E419" s="31">
        <f t="shared" si="61"/>
        <v>45.465702230937239</v>
      </c>
      <c r="F419" s="31">
        <f t="shared" si="62"/>
        <v>26.176350156728823</v>
      </c>
      <c r="G419" s="31">
        <f t="shared" si="54"/>
        <v>19.455612227151072</v>
      </c>
      <c r="H419" s="31">
        <f t="shared" si="55"/>
        <v>1.4633351894485358</v>
      </c>
      <c r="I419" s="31">
        <f t="shared" si="56"/>
        <v>19.510566291370136</v>
      </c>
      <c r="J419" s="31">
        <f t="shared" si="57"/>
        <v>7.5072686720407913E-2</v>
      </c>
      <c r="K419" s="31">
        <f t="shared" si="58"/>
        <v>0.12587959789344588</v>
      </c>
      <c r="L419" s="32">
        <f t="shared" si="59"/>
        <v>-1.6962843449491138</v>
      </c>
      <c r="M419" s="33">
        <f t="shared" si="60"/>
        <v>-9.7075843979769836</v>
      </c>
      <c r="O419" s="35"/>
    </row>
    <row r="420" spans="4:15" x14ac:dyDescent="0.2">
      <c r="D420" s="92">
        <f>D419+'Control Panel'!$B$29</f>
        <v>2.0899999999999777</v>
      </c>
      <c r="E420" s="31">
        <f t="shared" si="61"/>
        <v>45.562959088518681</v>
      </c>
      <c r="F420" s="31">
        <f t="shared" si="62"/>
        <v>26.183545487871093</v>
      </c>
      <c r="G420" s="31">
        <f t="shared" si="54"/>
        <v>19.447130805426326</v>
      </c>
      <c r="H420" s="31">
        <f t="shared" si="55"/>
        <v>1.4147972674586509</v>
      </c>
      <c r="I420" s="31">
        <f t="shared" si="56"/>
        <v>19.498526812848453</v>
      </c>
      <c r="J420" s="31">
        <f t="shared" si="57"/>
        <v>7.2623007746706603E-2</v>
      </c>
      <c r="K420" s="31">
        <f t="shared" si="58"/>
        <v>0.12572429157414328</v>
      </c>
      <c r="L420" s="32">
        <f t="shared" si="59"/>
        <v>-1.6944985938081218</v>
      </c>
      <c r="M420" s="33">
        <f t="shared" si="60"/>
        <v>-9.7032763847900547</v>
      </c>
      <c r="O420" s="35"/>
    </row>
    <row r="421" spans="4:15" x14ac:dyDescent="0.2">
      <c r="D421" s="92">
        <f>D420+'Control Panel'!$B$29</f>
        <v>2.0949999999999775</v>
      </c>
      <c r="E421" s="31">
        <f t="shared" si="61"/>
        <v>45.660173561313393</v>
      </c>
      <c r="F421" s="31">
        <f t="shared" si="62"/>
        <v>26.190498183253577</v>
      </c>
      <c r="G421" s="31">
        <f t="shared" si="54"/>
        <v>19.438658312457285</v>
      </c>
      <c r="H421" s="31">
        <f t="shared" si="55"/>
        <v>1.3662808855347006</v>
      </c>
      <c r="I421" s="31">
        <f t="shared" si="56"/>
        <v>19.48661490476584</v>
      </c>
      <c r="J421" s="31">
        <f t="shared" si="57"/>
        <v>7.0171387038235583E-2</v>
      </c>
      <c r="K421" s="31">
        <f t="shared" si="58"/>
        <v>0.12557072522909854</v>
      </c>
      <c r="L421" s="32">
        <f t="shared" si="59"/>
        <v>-1.6927256143443177</v>
      </c>
      <c r="M421" s="33">
        <f t="shared" si="60"/>
        <v>-9.6989762489858418</v>
      </c>
      <c r="O421" s="35"/>
    </row>
    <row r="422" spans="4:15" x14ac:dyDescent="0.2">
      <c r="D422" s="92">
        <f>D421+'Control Panel'!$B$29</f>
        <v>2.0999999999999774</v>
      </c>
      <c r="E422" s="31">
        <f t="shared" si="61"/>
        <v>45.757345693805497</v>
      </c>
      <c r="F422" s="31">
        <f t="shared" si="62"/>
        <v>26.197208350478135</v>
      </c>
      <c r="G422" s="31">
        <f t="shared" si="54"/>
        <v>19.430194684385565</v>
      </c>
      <c r="H422" s="31">
        <f t="shared" si="55"/>
        <v>1.3177860042897713</v>
      </c>
      <c r="I422" s="31">
        <f t="shared" si="56"/>
        <v>19.474830562195582</v>
      </c>
      <c r="J422" s="31">
        <f t="shared" si="57"/>
        <v>6.7717852677241078E-2</v>
      </c>
      <c r="K422" s="31">
        <f t="shared" si="58"/>
        <v>0.12541889577977933</v>
      </c>
      <c r="L422" s="32">
        <f t="shared" si="59"/>
        <v>-1.690965384656679</v>
      </c>
      <c r="M422" s="33">
        <f t="shared" si="60"/>
        <v>-9.6946839006934802</v>
      </c>
      <c r="O422" s="35"/>
    </row>
    <row r="423" spans="4:15" x14ac:dyDescent="0.2">
      <c r="D423" s="92">
        <f>D422+'Control Panel'!$B$29</f>
        <v>2.1049999999999773</v>
      </c>
      <c r="E423" s="31">
        <f t="shared" si="61"/>
        <v>45.854475530160116</v>
      </c>
      <c r="F423" s="31">
        <f t="shared" si="62"/>
        <v>26.203676096950822</v>
      </c>
      <c r="G423" s="31">
        <f t="shared" si="54"/>
        <v>19.421739857462281</v>
      </c>
      <c r="H423" s="31">
        <f t="shared" si="55"/>
        <v>1.2693125847863038</v>
      </c>
      <c r="I423" s="31">
        <f t="shared" si="56"/>
        <v>19.463173778416405</v>
      </c>
      <c r="J423" s="31">
        <f t="shared" si="57"/>
        <v>6.5262432876078844E-2</v>
      </c>
      <c r="K423" s="31">
        <f t="shared" si="58"/>
        <v>0.1252688001569949</v>
      </c>
      <c r="L423" s="32">
        <f t="shared" si="59"/>
        <v>-1.6892178827425477</v>
      </c>
      <c r="M423" s="33">
        <f t="shared" si="60"/>
        <v>-9.6903992501571565</v>
      </c>
      <c r="O423" s="35"/>
    </row>
    <row r="424" spans="4:15" x14ac:dyDescent="0.2">
      <c r="D424" s="92">
        <f>D423+'Control Panel'!$B$29</f>
        <v>2.1099999999999772</v>
      </c>
      <c r="E424" s="31">
        <f t="shared" si="61"/>
        <v>45.951563114223895</v>
      </c>
      <c r="F424" s="31">
        <f t="shared" si="62"/>
        <v>26.209901529884124</v>
      </c>
      <c r="G424" s="31">
        <f t="shared" si="54"/>
        <v>19.413293768048568</v>
      </c>
      <c r="H424" s="31">
        <f t="shared" si="55"/>
        <v>1.2208605885355179</v>
      </c>
      <c r="I424" s="31">
        <f t="shared" si="56"/>
        <v>19.451644544901406</v>
      </c>
      <c r="J424" s="31">
        <f t="shared" si="57"/>
        <v>6.28051559754811E-2</v>
      </c>
      <c r="K424" s="31">
        <f t="shared" si="58"/>
        <v>0.1251204353008179</v>
      </c>
      <c r="L424" s="32">
        <f t="shared" si="59"/>
        <v>-1.6874830864966583</v>
      </c>
      <c r="M424" s="33">
        <f t="shared" si="60"/>
        <v>-9.6861222077376077</v>
      </c>
      <c r="O424" s="35"/>
    </row>
    <row r="425" spans="4:15" x14ac:dyDescent="0.2">
      <c r="D425" s="92">
        <f>D424+'Control Panel'!$B$29</f>
        <v>2.1149999999999771</v>
      </c>
      <c r="E425" s="31">
        <f t="shared" si="61"/>
        <v>46.048608489525556</v>
      </c>
      <c r="F425" s="31">
        <f t="shared" si="62"/>
        <v>26.215884756299207</v>
      </c>
      <c r="G425" s="31">
        <f t="shared" si="54"/>
        <v>19.404856352616086</v>
      </c>
      <c r="H425" s="31">
        <f t="shared" si="55"/>
        <v>1.1724299774968299</v>
      </c>
      <c r="I425" s="31">
        <f t="shared" si="56"/>
        <v>19.440242851307133</v>
      </c>
      <c r="J425" s="31">
        <f t="shared" si="57"/>
        <v>6.0346050442801259E-2</v>
      </c>
      <c r="K425" s="31">
        <f t="shared" si="58"/>
        <v>0.12497379816050641</v>
      </c>
      <c r="L425" s="32">
        <f t="shared" si="59"/>
        <v>-1.6857609737101831</v>
      </c>
      <c r="M425" s="33">
        <f t="shared" si="60"/>
        <v>-9.681852683913613</v>
      </c>
      <c r="O425" s="35"/>
    </row>
    <row r="426" spans="4:15" x14ac:dyDescent="0.2">
      <c r="D426" s="92">
        <f>D425+'Control Panel'!$B$29</f>
        <v>2.119999999999977</v>
      </c>
      <c r="E426" s="31">
        <f t="shared" si="61"/>
        <v>46.145611699276465</v>
      </c>
      <c r="F426" s="31">
        <f t="shared" si="62"/>
        <v>26.221625883028143</v>
      </c>
      <c r="G426" s="31">
        <f t="shared" si="54"/>
        <v>19.396427547747535</v>
      </c>
      <c r="H426" s="31">
        <f t="shared" si="55"/>
        <v>1.1240207140772618</v>
      </c>
      <c r="I426" s="31">
        <f t="shared" si="56"/>
        <v>19.428968685462806</v>
      </c>
      <c r="J426" s="31">
        <f t="shared" si="57"/>
        <v>5.7885144870236778E-2</v>
      </c>
      <c r="K426" s="31">
        <f t="shared" si="58"/>
        <v>0.12482888569442593</v>
      </c>
      <c r="L426" s="32">
        <f t="shared" si="59"/>
        <v>-1.6840515220697883</v>
      </c>
      <c r="M426" s="33">
        <f t="shared" si="60"/>
        <v>-9.6775905892835201</v>
      </c>
      <c r="O426" s="35"/>
    </row>
    <row r="427" spans="4:15" x14ac:dyDescent="0.2">
      <c r="D427" s="92">
        <f>D426+'Control Panel'!$B$29</f>
        <v>2.1249999999999769</v>
      </c>
      <c r="E427" s="31">
        <f t="shared" si="61"/>
        <v>46.242572786371177</v>
      </c>
      <c r="F427" s="31">
        <f t="shared" si="62"/>
        <v>26.227125016716162</v>
      </c>
      <c r="G427" s="31">
        <f t="shared" si="54"/>
        <v>19.388007290137185</v>
      </c>
      <c r="H427" s="31">
        <f t="shared" si="55"/>
        <v>1.0756327611308443</v>
      </c>
      <c r="I427" s="31">
        <f t="shared" si="56"/>
        <v>19.41782203335973</v>
      </c>
      <c r="J427" s="31">
        <f t="shared" si="57"/>
        <v>5.5422467973030062E-2</v>
      </c>
      <c r="K427" s="31">
        <f t="shared" si="58"/>
        <v>0.12468569486997221</v>
      </c>
      <c r="L427" s="32">
        <f t="shared" si="59"/>
        <v>-1.6823547091567146</v>
      </c>
      <c r="M427" s="33">
        <f t="shared" si="60"/>
        <v>-9.6733358345667764</v>
      </c>
      <c r="O427" s="35"/>
    </row>
    <row r="428" spans="4:15" x14ac:dyDescent="0.2">
      <c r="D428" s="92">
        <f>D427+'Control Panel'!$B$29</f>
        <v>2.1299999999999768</v>
      </c>
      <c r="E428" s="31">
        <f t="shared" si="61"/>
        <v>46.339491793387992</v>
      </c>
      <c r="F428" s="31">
        <f t="shared" si="62"/>
        <v>26.232382263823887</v>
      </c>
      <c r="G428" s="31">
        <f t="shared" si="54"/>
        <v>19.379595516591401</v>
      </c>
      <c r="H428" s="31">
        <f t="shared" si="55"/>
        <v>1.0272660819580104</v>
      </c>
      <c r="I428" s="31">
        <f t="shared" si="56"/>
        <v>19.406802879140884</v>
      </c>
      <c r="J428" s="31">
        <f t="shared" si="57"/>
        <v>5.2958048587647993E-2</v>
      </c>
      <c r="K428" s="31">
        <f t="shared" si="58"/>
        <v>0.12454422266349408</v>
      </c>
      <c r="L428" s="32">
        <f t="shared" si="59"/>
        <v>-1.6806705124458738</v>
      </c>
      <c r="M428" s="33">
        <f t="shared" si="60"/>
        <v>-9.6690883306054829</v>
      </c>
      <c r="O428" s="35"/>
    </row>
    <row r="429" spans="4:15" x14ac:dyDescent="0.2">
      <c r="D429" s="92">
        <f>D428+'Control Panel'!$B$29</f>
        <v>2.1349999999999767</v>
      </c>
      <c r="E429" s="31">
        <f t="shared" si="61"/>
        <v>46.436368762589545</v>
      </c>
      <c r="F429" s="31">
        <f t="shared" si="62"/>
        <v>26.237397730629546</v>
      </c>
      <c r="G429" s="31">
        <f t="shared" si="54"/>
        <v>19.371192164029171</v>
      </c>
      <c r="H429" s="31">
        <f t="shared" si="55"/>
        <v>0.97892064030498294</v>
      </c>
      <c r="I429" s="31">
        <f t="shared" si="56"/>
        <v>19.395911205090631</v>
      </c>
      <c r="J429" s="31">
        <f t="shared" si="57"/>
        <v>5.049191566994024E-2</v>
      </c>
      <c r="K429" s="31">
        <f t="shared" si="58"/>
        <v>0.12440446606021642</v>
      </c>
      <c r="L429" s="32">
        <f t="shared" si="59"/>
        <v>-1.6789989093049558</v>
      </c>
      <c r="M429" s="33">
        <f t="shared" si="60"/>
        <v>-9.6648479883659526</v>
      </c>
      <c r="O429" s="35"/>
    </row>
    <row r="430" spans="4:15" x14ac:dyDescent="0.2">
      <c r="D430" s="92">
        <f>D429+'Control Panel'!$B$29</f>
        <v>2.1399999999999766</v>
      </c>
      <c r="E430" s="31">
        <f t="shared" si="61"/>
        <v>46.533203735923323</v>
      </c>
      <c r="F430" s="31">
        <f t="shared" si="62"/>
        <v>26.242171523231217</v>
      </c>
      <c r="G430" s="31">
        <f t="shared" si="54"/>
        <v>19.362797169482647</v>
      </c>
      <c r="H430" s="31">
        <f t="shared" si="55"/>
        <v>0.93059640036315316</v>
      </c>
      <c r="I430" s="31">
        <f t="shared" si="56"/>
        <v>19.385146991624644</v>
      </c>
      <c r="J430" s="31">
        <f t="shared" si="57"/>
        <v>4.802409829327639E-2</v>
      </c>
      <c r="K430" s="31">
        <f t="shared" si="58"/>
        <v>0.12426642205416373</v>
      </c>
      <c r="L430" s="32">
        <f t="shared" si="59"/>
        <v>-1.6773398769935595</v>
      </c>
      <c r="M430" s="33">
        <f t="shared" si="60"/>
        <v>-9.6606147189402947</v>
      </c>
      <c r="O430" s="35"/>
    </row>
    <row r="431" spans="4:15" x14ac:dyDescent="0.2">
      <c r="D431" s="92">
        <f>D430+'Control Panel'!$B$29</f>
        <v>2.1449999999999765</v>
      </c>
      <c r="E431" s="31">
        <f t="shared" si="61"/>
        <v>46.629996755022269</v>
      </c>
      <c r="F431" s="31">
        <f t="shared" si="62"/>
        <v>26.246703747549045</v>
      </c>
      <c r="G431" s="31">
        <f t="shared" si="54"/>
        <v>19.35441047009768</v>
      </c>
      <c r="H431" s="31">
        <f t="shared" si="55"/>
        <v>0.88229332676845174</v>
      </c>
      <c r="I431" s="31">
        <f t="shared" si="56"/>
        <v>19.374510217279994</v>
      </c>
      <c r="J431" s="31">
        <f t="shared" si="57"/>
        <v>4.5554625646662593E-2</v>
      </c>
      <c r="K431" s="31">
        <f t="shared" si="58"/>
        <v>0.1241300876480838</v>
      </c>
      <c r="L431" s="32">
        <f t="shared" si="59"/>
        <v>-1.6756933926623396</v>
      </c>
      <c r="M431" s="33">
        <f t="shared" si="60"/>
        <v>-9.6563884335480115</v>
      </c>
      <c r="O431" s="35"/>
    </row>
    <row r="432" spans="4:15" x14ac:dyDescent="0.2">
      <c r="D432" s="92">
        <f>D431+'Control Panel'!$B$29</f>
        <v>2.1499999999999764</v>
      </c>
      <c r="E432" s="31">
        <f t="shared" si="61"/>
        <v>46.726747861205347</v>
      </c>
      <c r="F432" s="31">
        <f t="shared" si="62"/>
        <v>26.250994509327469</v>
      </c>
      <c r="G432" s="31">
        <f t="shared" si="54"/>
        <v>19.346032003134368</v>
      </c>
      <c r="H432" s="31">
        <f t="shared" si="55"/>
        <v>0.83401138460071167</v>
      </c>
      <c r="I432" s="31">
        <f t="shared" si="56"/>
        <v>19.364000858705381</v>
      </c>
      <c r="J432" s="31">
        <f t="shared" si="57"/>
        <v>4.3083527032837514E-2</v>
      </c>
      <c r="K432" s="31">
        <f t="shared" si="58"/>
        <v>0.12399545985337157</v>
      </c>
      <c r="L432" s="32">
        <f t="shared" si="59"/>
        <v>-1.6740594333521697</v>
      </c>
      <c r="M432" s="33">
        <f t="shared" si="60"/>
        <v>-9.6521690435375955</v>
      </c>
      <c r="O432" s="35"/>
    </row>
    <row r="433" spans="4:15" x14ac:dyDescent="0.2">
      <c r="D433" s="92">
        <f>D432+'Control Panel'!$B$29</f>
        <v>2.1549999999999763</v>
      </c>
      <c r="E433" s="31">
        <f t="shared" si="61"/>
        <v>46.823457095478105</v>
      </c>
      <c r="F433" s="31">
        <f t="shared" si="62"/>
        <v>26.255043914137431</v>
      </c>
      <c r="G433" s="31">
        <f t="shared" si="54"/>
        <v>19.337661705967609</v>
      </c>
      <c r="H433" s="31">
        <f t="shared" si="55"/>
        <v>0.78575053938302375</v>
      </c>
      <c r="I433" s="31">
        <f t="shared" si="56"/>
        <v>19.353618890651607</v>
      </c>
      <c r="J433" s="31">
        <f t="shared" si="57"/>
        <v>4.0610831866348361E-2</v>
      </c>
      <c r="K433" s="31">
        <f t="shared" si="58"/>
        <v>0.12386253568999378</v>
      </c>
      <c r="L433" s="32">
        <f t="shared" si="59"/>
        <v>-1.6724379759933248</v>
      </c>
      <c r="M433" s="33">
        <f t="shared" si="60"/>
        <v>-9.6479564603881691</v>
      </c>
      <c r="O433" s="35"/>
    </row>
    <row r="434" spans="4:15" x14ac:dyDescent="0.2">
      <c r="D434" s="92">
        <f>D433+'Control Panel'!$B$29</f>
        <v>2.1599999999999762</v>
      </c>
      <c r="E434" s="31">
        <f t="shared" si="61"/>
        <v>46.920124498533241</v>
      </c>
      <c r="F434" s="31">
        <f t="shared" si="62"/>
        <v>26.258852067378591</v>
      </c>
      <c r="G434" s="31">
        <f t="shared" si="54"/>
        <v>19.329299516087641</v>
      </c>
      <c r="H434" s="31">
        <f t="shared" si="55"/>
        <v>0.73751075708108293</v>
      </c>
      <c r="I434" s="31">
        <f t="shared" si="56"/>
        <v>19.343364285962156</v>
      </c>
      <c r="J434" s="31">
        <f t="shared" si="57"/>
        <v>3.8136569671606821E-2</v>
      </c>
      <c r="K434" s="31">
        <f t="shared" si="58"/>
        <v>0.12373131218641324</v>
      </c>
      <c r="L434" s="32">
        <f t="shared" si="59"/>
        <v>-1.6708289974046806</v>
      </c>
      <c r="M434" s="33">
        <f t="shared" si="60"/>
        <v>-9.6437505957111043</v>
      </c>
      <c r="O434" s="35"/>
    </row>
    <row r="435" spans="4:15" x14ac:dyDescent="0.2">
      <c r="D435" s="92">
        <f>D434+'Control Panel'!$B$29</f>
        <v>2.1649999999999761</v>
      </c>
      <c r="E435" s="31">
        <f t="shared" si="61"/>
        <v>47.016750110751211</v>
      </c>
      <c r="F435" s="31">
        <f t="shared" si="62"/>
        <v>26.262419074281549</v>
      </c>
      <c r="G435" s="31">
        <f t="shared" si="54"/>
        <v>19.320945371100617</v>
      </c>
      <c r="H435" s="31">
        <f t="shared" si="55"/>
        <v>0.68929200410252744</v>
      </c>
      <c r="I435" s="31">
        <f t="shared" si="56"/>
        <v>19.333237015564002</v>
      </c>
      <c r="J435" s="31">
        <f t="shared" si="57"/>
        <v>3.5660770080925545E-2</v>
      </c>
      <c r="K435" s="31">
        <f t="shared" si="58"/>
        <v>0.1236017863795138</v>
      </c>
      <c r="L435" s="32">
        <f t="shared" si="59"/>
        <v>-1.6692324742929296</v>
      </c>
      <c r="M435" s="33">
        <f t="shared" si="60"/>
        <v>-9.6395513612516801</v>
      </c>
      <c r="O435" s="35"/>
    </row>
    <row r="436" spans="4:15" x14ac:dyDescent="0.2">
      <c r="D436" s="92">
        <f>D435+'Control Panel'!$B$29</f>
        <v>2.1699999999999759</v>
      </c>
      <c r="E436" s="31">
        <f t="shared" si="61"/>
        <v>47.113333972200785</v>
      </c>
      <c r="F436" s="31">
        <f t="shared" si="62"/>
        <v>26.265745039910048</v>
      </c>
      <c r="G436" s="31">
        <f t="shared" si="54"/>
        <v>19.312599208729154</v>
      </c>
      <c r="H436" s="31">
        <f t="shared" si="55"/>
        <v>0.64109424729626907</v>
      </c>
      <c r="I436" s="31">
        <f t="shared" si="56"/>
        <v>19.32323704845858</v>
      </c>
      <c r="J436" s="31">
        <f t="shared" si="57"/>
        <v>3.3183462832535295E-2</v>
      </c>
      <c r="K436" s="31">
        <f t="shared" si="58"/>
        <v>0.1234739553145256</v>
      </c>
      <c r="L436" s="32">
        <f t="shared" si="59"/>
        <v>-1.6676483832518185</v>
      </c>
      <c r="M436" s="33">
        <f t="shared" si="60"/>
        <v>-9.635358668890742</v>
      </c>
      <c r="O436" s="35"/>
    </row>
    <row r="437" spans="4:15" x14ac:dyDescent="0.2">
      <c r="D437" s="92">
        <f>D436+'Control Panel'!$B$29</f>
        <v>2.1749999999999758</v>
      </c>
      <c r="E437" s="31">
        <f t="shared" si="61"/>
        <v>47.209876122639642</v>
      </c>
      <c r="F437" s="31">
        <f t="shared" si="62"/>
        <v>26.268830069163165</v>
      </c>
      <c r="G437" s="31">
        <f t="shared" si="54"/>
        <v>19.304260966812894</v>
      </c>
      <c r="H437" s="31">
        <f t="shared" si="55"/>
        <v>0.59291745395181539</v>
      </c>
      <c r="I437" s="31">
        <f t="shared" si="56"/>
        <v>19.313364351712949</v>
      </c>
      <c r="J437" s="31">
        <f t="shared" si="57"/>
        <v>3.0704677768583159E-2</v>
      </c>
      <c r="K437" s="31">
        <f t="shared" si="58"/>
        <v>0.12334781604495036</v>
      </c>
      <c r="L437" s="32">
        <f t="shared" si="59"/>
        <v>-1.666076700761401</v>
      </c>
      <c r="M437" s="33">
        <f t="shared" si="60"/>
        <v>-9.631172430646382</v>
      </c>
      <c r="O437" s="35"/>
    </row>
    <row r="438" spans="4:15" x14ac:dyDescent="0.2">
      <c r="D438" s="92">
        <f>D437+'Control Panel'!$B$29</f>
        <v>2.1799999999999757</v>
      </c>
      <c r="E438" s="31">
        <f t="shared" si="61"/>
        <v>47.306376601514948</v>
      </c>
      <c r="F438" s="31">
        <f t="shared" si="62"/>
        <v>26.271674266777541</v>
      </c>
      <c r="G438" s="31">
        <f t="shared" si="54"/>
        <v>19.295930583309087</v>
      </c>
      <c r="H438" s="31">
        <f t="shared" si="55"/>
        <v>0.54476159179858352</v>
      </c>
      <c r="I438" s="31">
        <f t="shared" si="56"/>
        <v>19.303618890451133</v>
      </c>
      <c r="J438" s="31">
        <f t="shared" si="57"/>
        <v>2.8224444833112001E-2</v>
      </c>
      <c r="K438" s="31">
        <f t="shared" si="58"/>
        <v>0.12322336563248738</v>
      </c>
      <c r="L438" s="32">
        <f t="shared" si="59"/>
        <v>-1.6645174031873105</v>
      </c>
      <c r="M438" s="33">
        <f t="shared" si="60"/>
        <v>-9.6269925586756155</v>
      </c>
      <c r="O438" s="35"/>
    </row>
    <row r="439" spans="4:15" x14ac:dyDescent="0.2">
      <c r="D439" s="92">
        <f>D438+'Control Panel'!$B$29</f>
        <v>2.1849999999999756</v>
      </c>
      <c r="E439" s="31">
        <f t="shared" si="61"/>
        <v>47.402835447963952</v>
      </c>
      <c r="F439" s="31">
        <f t="shared" si="62"/>
        <v>26.274277737329552</v>
      </c>
      <c r="G439" s="31">
        <f t="shared" si="54"/>
        <v>19.287607996293151</v>
      </c>
      <c r="H439" s="31">
        <f t="shared" si="55"/>
        <v>0.49662662900520543</v>
      </c>
      <c r="I439" s="31">
        <f t="shared" si="56"/>
        <v>19.294000627845659</v>
      </c>
      <c r="J439" s="31">
        <f t="shared" si="57"/>
        <v>2.57427940700217E-2</v>
      </c>
      <c r="K439" s="31">
        <f t="shared" si="58"/>
        <v>0.12310060114695932</v>
      </c>
      <c r="L439" s="32">
        <f t="shared" si="59"/>
        <v>-1.6629704667800496</v>
      </c>
      <c r="M439" s="33">
        <f t="shared" si="60"/>
        <v>-9.6228189652760943</v>
      </c>
      <c r="O439" s="35"/>
    </row>
    <row r="440" spans="4:15" x14ac:dyDescent="0.2">
      <c r="D440" s="92">
        <f>D439+'Control Panel'!$B$29</f>
        <v>2.1899999999999755</v>
      </c>
      <c r="E440" s="31">
        <f t="shared" si="61"/>
        <v>47.49925270081458</v>
      </c>
      <c r="F440" s="31">
        <f t="shared" si="62"/>
        <v>26.276640585237512</v>
      </c>
      <c r="G440" s="31">
        <f t="shared" si="54"/>
        <v>19.279293143959251</v>
      </c>
      <c r="H440" s="31">
        <f t="shared" si="55"/>
        <v>0.44851253417882497</v>
      </c>
      <c r="I440" s="31">
        <f t="shared" si="56"/>
        <v>19.284509525109257</v>
      </c>
      <c r="J440" s="31">
        <f t="shared" si="57"/>
        <v>2.3259755621012266E-2</v>
      </c>
      <c r="K440" s="31">
        <f t="shared" si="58"/>
        <v>0.12297951966623853</v>
      </c>
      <c r="L440" s="32">
        <f t="shared" si="59"/>
        <v>-1.6614358676742982</v>
      </c>
      <c r="M440" s="33">
        <f t="shared" si="60"/>
        <v>-9.6186515628878073</v>
      </c>
      <c r="O440" s="35"/>
    </row>
    <row r="441" spans="4:15" x14ac:dyDescent="0.2">
      <c r="D441" s="92">
        <f>D440+'Control Panel'!$B$29</f>
        <v>2.1949999999999754</v>
      </c>
      <c r="E441" s="31">
        <f t="shared" si="61"/>
        <v>47.595628398586037</v>
      </c>
      <c r="F441" s="31">
        <f t="shared" si="62"/>
        <v>26.27876291476387</v>
      </c>
      <c r="G441" s="31">
        <f t="shared" si="54"/>
        <v>19.270985964620881</v>
      </c>
      <c r="H441" s="31">
        <f t="shared" si="55"/>
        <v>0.40041927636438596</v>
      </c>
      <c r="I441" s="31">
        <f t="shared" si="56"/>
        <v>19.275145541486818</v>
      </c>
      <c r="J441" s="31">
        <f t="shared" si="57"/>
        <v>2.0775359723509343E-2</v>
      </c>
      <c r="K441" s="31">
        <f t="shared" si="58"/>
        <v>0.12286011827617398</v>
      </c>
      <c r="L441" s="32">
        <f t="shared" si="59"/>
        <v>-1.6599135818882451</v>
      </c>
      <c r="M441" s="33">
        <f t="shared" si="60"/>
        <v>-9.6144902640948082</v>
      </c>
      <c r="O441" s="35"/>
    </row>
    <row r="442" spans="4:15" x14ac:dyDescent="0.2">
      <c r="D442" s="92">
        <f>D441+'Control Panel'!$B$29</f>
        <v>2.1999999999999753</v>
      </c>
      <c r="E442" s="31">
        <f t="shared" si="61"/>
        <v>47.69196257948937</v>
      </c>
      <c r="F442" s="31">
        <f t="shared" si="62"/>
        <v>26.28064483001739</v>
      </c>
      <c r="G442" s="31">
        <f t="shared" si="54"/>
        <v>19.262686396711441</v>
      </c>
      <c r="H442" s="31">
        <f t="shared" si="55"/>
        <v>0.3523468250439119</v>
      </c>
      <c r="I442" s="31">
        <f t="shared" si="56"/>
        <v>19.265908634247452</v>
      </c>
      <c r="J442" s="31">
        <f t="shared" si="57"/>
        <v>1.8289636708572293E-2</v>
      </c>
      <c r="K442" s="31">
        <f t="shared" si="58"/>
        <v>0.12274239407051779</v>
      </c>
      <c r="L442" s="32">
        <f t="shared" si="59"/>
        <v>-1.6584035853229304</v>
      </c>
      <c r="M442" s="33">
        <f t="shared" si="60"/>
        <v>-9.6103349816269521</v>
      </c>
      <c r="O442" s="35"/>
    </row>
    <row r="443" spans="4:15" x14ac:dyDescent="0.2">
      <c r="D443" s="92">
        <f>D442+'Control Panel'!$B$29</f>
        <v>2.2049999999999752</v>
      </c>
      <c r="E443" s="31">
        <f t="shared" si="61"/>
        <v>47.788255281428114</v>
      </c>
      <c r="F443" s="31">
        <f t="shared" si="62"/>
        <v>26.282286434955342</v>
      </c>
      <c r="G443" s="31">
        <f t="shared" si="54"/>
        <v>19.254394378784827</v>
      </c>
      <c r="H443" s="31">
        <f t="shared" si="55"/>
        <v>0.30429515013577713</v>
      </c>
      <c r="I443" s="31">
        <f t="shared" si="56"/>
        <v>19.256798758676815</v>
      </c>
      <c r="J443" s="31">
        <f t="shared" si="57"/>
        <v>1.5802616998785355E-2</v>
      </c>
      <c r="K443" s="31">
        <f t="shared" si="58"/>
        <v>0.12262634415085259</v>
      </c>
      <c r="L443" s="32">
        <f t="shared" si="59"/>
        <v>-1.6569058537616115</v>
      </c>
      <c r="M443" s="33">
        <f t="shared" si="60"/>
        <v>-9.6061856283616365</v>
      </c>
      <c r="O443" s="35"/>
    </row>
    <row r="444" spans="4:15" x14ac:dyDescent="0.2">
      <c r="D444" s="92">
        <f>D443+'Control Panel'!$B$29</f>
        <v>2.2099999999999751</v>
      </c>
      <c r="E444" s="31">
        <f t="shared" si="61"/>
        <v>47.884506541998867</v>
      </c>
      <c r="F444" s="31">
        <f t="shared" si="62"/>
        <v>26.283687833385667</v>
      </c>
      <c r="G444" s="31">
        <f t="shared" si="54"/>
        <v>19.246109849516021</v>
      </c>
      <c r="H444" s="31">
        <f t="shared" si="55"/>
        <v>0.25626422199396892</v>
      </c>
      <c r="I444" s="31">
        <f t="shared" si="56"/>
        <v>19.247815868069598</v>
      </c>
      <c r="J444" s="31">
        <f t="shared" si="57"/>
        <v>1.3314331106132065E-2</v>
      </c>
      <c r="K444" s="31">
        <f t="shared" si="58"/>
        <v>0.12251196562651906</v>
      </c>
      <c r="L444" s="32">
        <f t="shared" si="59"/>
        <v>-1.6554203628691488</v>
      </c>
      <c r="M444" s="33">
        <f t="shared" si="60"/>
        <v>-9.6020421173255599</v>
      </c>
      <c r="O444" s="35"/>
    </row>
    <row r="445" spans="4:15" x14ac:dyDescent="0.2">
      <c r="D445" s="92">
        <f>D444+'Control Panel'!$B$29</f>
        <v>2.214999999999975</v>
      </c>
      <c r="E445" s="31">
        <f t="shared" si="61"/>
        <v>47.980716398491907</v>
      </c>
      <c r="F445" s="31">
        <f t="shared" si="62"/>
        <v>26.284849128969171</v>
      </c>
      <c r="G445" s="31">
        <f t="shared" si="54"/>
        <v>19.237832747701674</v>
      </c>
      <c r="H445" s="31">
        <f t="shared" si="55"/>
        <v>0.20825401140734112</v>
      </c>
      <c r="I445" s="31">
        <f t="shared" si="56"/>
        <v>19.238959913722212</v>
      </c>
      <c r="J445" s="31">
        <f t="shared" si="57"/>
        <v>1.0824809629853452E-2</v>
      </c>
      <c r="K445" s="31">
        <f t="shared" si="58"/>
        <v>0.12239925561454347</v>
      </c>
      <c r="L445" s="32">
        <f t="shared" si="59"/>
        <v>-1.6539470881914073</v>
      </c>
      <c r="M445" s="33">
        <f t="shared" si="60"/>
        <v>-9.5979043616964859</v>
      </c>
      <c r="O445" s="35"/>
    </row>
    <row r="446" spans="4:15" x14ac:dyDescent="0.2">
      <c r="D446" s="92">
        <f>D445+'Control Panel'!$B$29</f>
        <v>2.2199999999999749</v>
      </c>
      <c r="E446" s="31">
        <f t="shared" si="61"/>
        <v>48.076884887891815</v>
      </c>
      <c r="F446" s="31">
        <f t="shared" si="62"/>
        <v>26.285770425221688</v>
      </c>
      <c r="G446" s="31">
        <f t="shared" si="54"/>
        <v>19.229563012260716</v>
      </c>
      <c r="H446" s="31">
        <f t="shared" si="55"/>
        <v>0.16026448959885869</v>
      </c>
      <c r="I446" s="31">
        <f t="shared" si="56"/>
        <v>19.2302308449257</v>
      </c>
      <c r="J446" s="31">
        <f t="shared" si="57"/>
        <v>8.3340832542902268E-3</v>
      </c>
      <c r="K446" s="31">
        <f t="shared" si="58"/>
        <v>0.12228821123956608</v>
      </c>
      <c r="L446" s="32">
        <f t="shared" si="59"/>
        <v>-1.6524860051546804</v>
      </c>
      <c r="M446" s="33">
        <f t="shared" si="60"/>
        <v>-9.5937722748050227</v>
      </c>
      <c r="O446" s="35"/>
    </row>
    <row r="447" spans="4:15" x14ac:dyDescent="0.2">
      <c r="D447" s="92">
        <f>D446+'Control Panel'!$B$29</f>
        <v>2.2249999999999748</v>
      </c>
      <c r="E447" s="31">
        <f t="shared" si="61"/>
        <v>48.17301204687805</v>
      </c>
      <c r="F447" s="31">
        <f t="shared" si="62"/>
        <v>26.286451825516249</v>
      </c>
      <c r="G447" s="31">
        <f t="shared" si="54"/>
        <v>19.221300582234942</v>
      </c>
      <c r="H447" s="31">
        <f t="shared" si="55"/>
        <v>0.11229562822483358</v>
      </c>
      <c r="I447" s="31">
        <f t="shared" si="56"/>
        <v>19.221628608958806</v>
      </c>
      <c r="J447" s="31">
        <f t="shared" si="57"/>
        <v>5.8421827467094482E-3</v>
      </c>
      <c r="K447" s="31">
        <f t="shared" si="58"/>
        <v>0.12217882963376918</v>
      </c>
      <c r="L447" s="32">
        <f t="shared" si="59"/>
        <v>-1.6510370890651298</v>
      </c>
      <c r="M447" s="33">
        <f t="shared" si="60"/>
        <v>-9.5896457701364088</v>
      </c>
      <c r="O447" s="35"/>
    </row>
    <row r="448" spans="4:15" x14ac:dyDescent="0.2">
      <c r="D448" s="92">
        <f>D447+'Control Panel'!$B$29</f>
        <v>2.2299999999999747</v>
      </c>
      <c r="E448" s="31">
        <f t="shared" si="61"/>
        <v>48.269097911825611</v>
      </c>
      <c r="F448" s="31">
        <f t="shared" si="62"/>
        <v>26.286893433085243</v>
      </c>
      <c r="G448" s="31">
        <f t="shared" si="54"/>
        <v>19.213045396789617</v>
      </c>
      <c r="H448" s="31">
        <f t="shared" si="55"/>
        <v>6.4347399374151529E-2</v>
      </c>
      <c r="I448" s="31">
        <f t="shared" si="56"/>
        <v>19.21315315108129</v>
      </c>
      <c r="J448" s="31">
        <f t="shared" si="57"/>
        <v>3.3491389551159501E-3</v>
      </c>
      <c r="K448" s="31">
        <f t="shared" si="58"/>
        <v>0.12207110793680598</v>
      </c>
      <c r="L448" s="32">
        <f t="shared" si="59"/>
        <v>-1.6496003151082488</v>
      </c>
      <c r="M448" s="33">
        <f t="shared" si="60"/>
        <v>-9.5855247613323051</v>
      </c>
      <c r="O448" s="35"/>
    </row>
    <row r="449" spans="4:15" x14ac:dyDescent="0.2">
      <c r="D449" s="92">
        <f>D448+'Control Panel'!$B$29</f>
        <v>2.2349999999999746</v>
      </c>
      <c r="E449" s="31">
        <f t="shared" si="61"/>
        <v>48.365142518805619</v>
      </c>
      <c r="F449" s="31">
        <f t="shared" si="62"/>
        <v>26.287095351022597</v>
      </c>
      <c r="G449" s="31">
        <f t="shared" si="54"/>
        <v>19.204797395214076</v>
      </c>
      <c r="H449" s="31">
        <f t="shared" si="55"/>
        <v>1.6419775567490004E-2</v>
      </c>
      <c r="I449" s="31">
        <f t="shared" si="56"/>
        <v>19.204804414527398</v>
      </c>
      <c r="J449" s="31">
        <f t="shared" si="57"/>
        <v>8.5498280604896153E-4</v>
      </c>
      <c r="K449" s="31">
        <f t="shared" si="58"/>
        <v>0.12196504329572919</v>
      </c>
      <c r="L449" s="32">
        <f t="shared" si="59"/>
        <v>-1.6481756583483376</v>
      </c>
      <c r="M449" s="33">
        <f t="shared" si="60"/>
        <v>-9.5814091621926014</v>
      </c>
      <c r="O449" s="35"/>
    </row>
    <row r="450" spans="4:15" x14ac:dyDescent="0.2">
      <c r="D450" s="92">
        <f>D449+'Control Panel'!$B$29</f>
        <v>2.2399999999999745</v>
      </c>
      <c r="E450" s="31">
        <f t="shared" si="61"/>
        <v>48.461145903585958</v>
      </c>
      <c r="F450" s="31">
        <f t="shared" si="62"/>
        <v>26.287057682285905</v>
      </c>
      <c r="G450" s="31">
        <f t="shared" si="54"/>
        <v>19.196556516922335</v>
      </c>
      <c r="H450" s="31">
        <f t="shared" si="55"/>
        <v>-3.1487270243473003E-2</v>
      </c>
      <c r="I450" s="31">
        <f t="shared" si="56"/>
        <v>19.196582340499592</v>
      </c>
      <c r="J450" s="31">
        <f t="shared" si="57"/>
        <v>-1.6402546976357311E-3</v>
      </c>
      <c r="K450" s="31">
        <f t="shared" si="58"/>
        <v>0.1218606328649206</v>
      </c>
      <c r="L450" s="32">
        <f t="shared" si="59"/>
        <v>-1.6467630937280087</v>
      </c>
      <c r="M450" s="33">
        <f t="shared" si="60"/>
        <v>-9.5772988866772284</v>
      </c>
      <c r="O450" s="35"/>
    </row>
    <row r="451" spans="4:15" x14ac:dyDescent="0.2">
      <c r="D451" s="92">
        <f>D450+'Control Panel'!$B$29</f>
        <v>2.2449999999999743</v>
      </c>
      <c r="E451" s="31">
        <f t="shared" si="61"/>
        <v>48.557108101631897</v>
      </c>
      <c r="F451" s="31">
        <f t="shared" si="62"/>
        <v>26.286780529698607</v>
      </c>
      <c r="G451" s="31">
        <f t="shared" si="54"/>
        <v>19.188322701453696</v>
      </c>
      <c r="H451" s="31">
        <f t="shared" si="55"/>
        <v>-7.9373764676859138E-2</v>
      </c>
      <c r="I451" s="31">
        <f t="shared" si="56"/>
        <v>19.188486868162435</v>
      </c>
      <c r="J451" s="31">
        <f t="shared" si="57"/>
        <v>-4.1365424789976775E-3</v>
      </c>
      <c r="K451" s="31">
        <f t="shared" si="58"/>
        <v>0.12175787380602035</v>
      </c>
      <c r="L451" s="32">
        <f t="shared" si="59"/>
        <v>-1.6453625960677014</v>
      </c>
      <c r="M451" s="33">
        <f t="shared" si="60"/>
        <v>-9.5731938489079891</v>
      </c>
      <c r="O451" s="35"/>
    </row>
    <row r="452" spans="4:15" x14ac:dyDescent="0.2">
      <c r="D452" s="92">
        <f>D451+'Control Panel'!$B$29</f>
        <v>2.2499999999999742</v>
      </c>
      <c r="E452" s="31">
        <f t="shared" si="61"/>
        <v>48.653029148106718</v>
      </c>
      <c r="F452" s="31">
        <f t="shared" si="62"/>
        <v>26.286263995952112</v>
      </c>
      <c r="G452" s="31">
        <f t="shared" ref="G452:G515" si="63">G451+L451*$B$5</f>
        <v>19.180095888473357</v>
      </c>
      <c r="H452" s="31">
        <f t="shared" ref="H452:H515" si="64">H451+M451*$B$5</f>
        <v>-0.12723973392139909</v>
      </c>
      <c r="I452" s="31">
        <f t="shared" ref="I452:I515" si="65">SQRT(G452^2+H452^2)</f>
        <v>19.180517934636722</v>
      </c>
      <c r="J452" s="31">
        <f t="shared" ref="J452:J515" si="66">ATAN2(G452,H452)</f>
        <v>-6.6338493892573328E-3</v>
      </c>
      <c r="K452" s="31">
        <f t="shared" ref="K452:K515" si="67">$B$4*I452^2</f>
        <v>0.12165676328785689</v>
      </c>
      <c r="L452" s="32">
        <f t="shared" ref="L452:L515" si="68">-K452*COS(J452)/$B$13</f>
        <v>-1.6439741400652237</v>
      </c>
      <c r="M452" s="33">
        <f t="shared" ref="M452:M515" si="69">(-$B$13*$B$3-K452*SIN(J452))/$B$13</f>
        <v>-9.5690939631703689</v>
      </c>
      <c r="O452" s="35"/>
    </row>
    <row r="453" spans="4:15" x14ac:dyDescent="0.2">
      <c r="D453" s="92">
        <f>D452+'Control Panel'!$B$29</f>
        <v>2.2549999999999741</v>
      </c>
      <c r="E453" s="31">
        <f t="shared" ref="E453:E516" si="70">IF(F453&lt;&gt;F452,E452+G452*$B$5+0.5*L452*$B$5^2,E452)</f>
        <v>48.748909077872334</v>
      </c>
      <c r="F453" s="31">
        <f t="shared" ref="F453:F516" si="71">IF(F452+H452*$B$5+0.5*M452*$B$5^2&gt;0,F452+H452*$B$5+0.5*M452*$B$5^2,0)</f>
        <v>26.285508183607966</v>
      </c>
      <c r="G453" s="31">
        <f t="shared" si="63"/>
        <v>19.17187601777303</v>
      </c>
      <c r="H453" s="31">
        <f t="shared" si="64"/>
        <v>-0.17508520373725095</v>
      </c>
      <c r="I453" s="31">
        <f t="shared" si="65"/>
        <v>19.172675474993792</v>
      </c>
      <c r="J453" s="31">
        <f t="shared" si="66"/>
        <v>-9.1321442100548902E-3</v>
      </c>
      <c r="K453" s="31">
        <f t="shared" si="67"/>
        <v>0.12155729848637695</v>
      </c>
      <c r="L453" s="32">
        <f t="shared" si="68"/>
        <v>-1.6425977002953096</v>
      </c>
      <c r="M453" s="33">
        <f t="shared" si="69"/>
        <v>-9.5649991439153919</v>
      </c>
      <c r="O453" s="35"/>
    </row>
    <row r="454" spans="4:15" x14ac:dyDescent="0.2">
      <c r="D454" s="92">
        <f>D453+'Control Panel'!$B$29</f>
        <v>2.259999999999974</v>
      </c>
      <c r="E454" s="31">
        <f t="shared" si="70"/>
        <v>48.844747925489948</v>
      </c>
      <c r="F454" s="31">
        <f t="shared" si="71"/>
        <v>26.284513195099979</v>
      </c>
      <c r="G454" s="31">
        <f t="shared" si="63"/>
        <v>19.163663029271554</v>
      </c>
      <c r="H454" s="31">
        <f t="shared" si="64"/>
        <v>-0.22291019945682791</v>
      </c>
      <c r="I454" s="31">
        <f t="shared" si="65"/>
        <v>19.164959422250057</v>
      </c>
      <c r="J454" s="31">
        <f t="shared" si="66"/>
        <v>-1.1631395655721992E-2</v>
      </c>
      <c r="K454" s="31">
        <f t="shared" si="67"/>
        <v>0.12145947658457584</v>
      </c>
      <c r="L454" s="32">
        <f t="shared" si="68"/>
        <v>-1.6412332512091952</v>
      </c>
      <c r="M454" s="33">
        <f t="shared" si="69"/>
        <v>-9.5609093057614611</v>
      </c>
      <c r="O454" s="35"/>
    </row>
    <row r="455" spans="4:15" x14ac:dyDescent="0.2">
      <c r="D455" s="92">
        <f>D454+'Control Panel'!$B$29</f>
        <v>2.2649999999999739</v>
      </c>
      <c r="E455" s="31">
        <f t="shared" si="70"/>
        <v>48.940545725220666</v>
      </c>
      <c r="F455" s="31">
        <f t="shared" si="71"/>
        <v>26.283279132736375</v>
      </c>
      <c r="G455" s="31">
        <f t="shared" si="63"/>
        <v>19.155456863015509</v>
      </c>
      <c r="H455" s="31">
        <f t="shared" si="64"/>
        <v>-0.27071474598563522</v>
      </c>
      <c r="I455" s="31">
        <f t="shared" si="65"/>
        <v>19.157369707361759</v>
      </c>
      <c r="J455" s="31">
        <f t="shared" si="66"/>
        <v>-1.4131572375565914E-2</v>
      </c>
      <c r="K455" s="31">
        <f t="shared" si="67"/>
        <v>0.1213632947724284</v>
      </c>
      <c r="L455" s="32">
        <f t="shared" si="68"/>
        <v>-1.6398807671342199</v>
      </c>
      <c r="M455" s="33">
        <f t="shared" si="69"/>
        <v>-9.5568243634962009</v>
      </c>
      <c r="O455" s="35"/>
    </row>
    <row r="456" spans="4:15" x14ac:dyDescent="0.2">
      <c r="D456" s="92">
        <f>D455+'Control Panel'!$B$29</f>
        <v>2.2699999999999738</v>
      </c>
      <c r="E456" s="31">
        <f t="shared" si="70"/>
        <v>49.03630251102615</v>
      </c>
      <c r="F456" s="31">
        <f t="shared" si="71"/>
        <v>26.281806098701903</v>
      </c>
      <c r="G456" s="31">
        <f t="shared" si="63"/>
        <v>19.147257459179837</v>
      </c>
      <c r="H456" s="31">
        <f t="shared" si="64"/>
        <v>-0.3184988678031162</v>
      </c>
      <c r="I456" s="31">
        <f t="shared" si="65"/>
        <v>19.149906259219907</v>
      </c>
      <c r="J456" s="31">
        <f t="shared" si="66"/>
        <v>-1.6632642956165809E-2</v>
      </c>
      <c r="K456" s="31">
        <f t="shared" si="67"/>
        <v>0.12126875024681956</v>
      </c>
      <c r="L456" s="32">
        <f t="shared" si="68"/>
        <v>-1.6385402222734406</v>
      </c>
      <c r="M456" s="33">
        <f t="shared" si="69"/>
        <v>-9.5527442320783251</v>
      </c>
      <c r="O456" s="35"/>
    </row>
    <row r="457" spans="4:15" x14ac:dyDescent="0.2">
      <c r="D457" s="92">
        <f>D456+'Control Panel'!$B$29</f>
        <v>2.2749999999999737</v>
      </c>
      <c r="E457" s="31">
        <f t="shared" si="70"/>
        <v>49.132018316569273</v>
      </c>
      <c r="F457" s="31">
        <f t="shared" si="71"/>
        <v>26.280094195059988</v>
      </c>
      <c r="G457" s="31">
        <f t="shared" si="63"/>
        <v>19.139064758068471</v>
      </c>
      <c r="H457" s="31">
        <f t="shared" si="64"/>
        <v>-0.36626258896350783</v>
      </c>
      <c r="I457" s="31">
        <f t="shared" si="65"/>
        <v>19.142569004645452</v>
      </c>
      <c r="J457" s="31">
        <f t="shared" si="66"/>
        <v>-1.9134575923680588E-2</v>
      </c>
      <c r="K457" s="31">
        <f t="shared" si="67"/>
        <v>0.1211758402114759</v>
      </c>
      <c r="L457" s="32">
        <f t="shared" si="68"/>
        <v>-1.6372115907052716</v>
      </c>
      <c r="M457" s="33">
        <f t="shared" si="69"/>
        <v>-9.5486688266395063</v>
      </c>
      <c r="O457" s="35"/>
    </row>
    <row r="458" spans="4:15" x14ac:dyDescent="0.2">
      <c r="D458" s="92">
        <f>D457+'Control Panel'!$B$29</f>
        <v>2.2799999999999736</v>
      </c>
      <c r="E458" s="31">
        <f t="shared" si="70"/>
        <v>49.227693175214732</v>
      </c>
      <c r="F458" s="31">
        <f t="shared" si="71"/>
        <v>26.278143523754839</v>
      </c>
      <c r="G458" s="31">
        <f t="shared" si="63"/>
        <v>19.130878700114945</v>
      </c>
      <c r="H458" s="31">
        <f t="shared" si="64"/>
        <v>-0.41400593309670536</v>
      </c>
      <c r="I458" s="31">
        <f t="shared" si="65"/>
        <v>19.135357868384666</v>
      </c>
      <c r="J458" s="31">
        <f t="shared" si="66"/>
        <v>-2.1637339746168046E-2</v>
      </c>
      <c r="K458" s="31">
        <f t="shared" si="67"/>
        <v>0.12108456187689701</v>
      </c>
      <c r="L458" s="32">
        <f t="shared" si="68"/>
        <v>-1.6358948463831409</v>
      </c>
      <c r="M458" s="33">
        <f t="shared" si="69"/>
        <v>-9.5445980624862337</v>
      </c>
      <c r="O458" s="35"/>
    </row>
    <row r="459" spans="4:15" x14ac:dyDescent="0.2">
      <c r="D459" s="92">
        <f>D458+'Control Panel'!$B$29</f>
        <v>2.2849999999999735</v>
      </c>
      <c r="E459" s="31">
        <f t="shared" si="70"/>
        <v>49.323327120029724</v>
      </c>
      <c r="F459" s="31">
        <f t="shared" si="71"/>
        <v>26.275954186613575</v>
      </c>
      <c r="G459" s="31">
        <f t="shared" si="63"/>
        <v>19.122699225883029</v>
      </c>
      <c r="H459" s="31">
        <f t="shared" si="64"/>
        <v>-0.46172892340913652</v>
      </c>
      <c r="I459" s="31">
        <f t="shared" si="65"/>
        <v>19.128272773104737</v>
      </c>
      <c r="J459" s="31">
        <f t="shared" si="66"/>
        <v>-2.4140902835914767E-2</v>
      </c>
      <c r="K459" s="31">
        <f t="shared" si="67"/>
        <v>0.12099491246028737</v>
      </c>
      <c r="L459" s="32">
        <f t="shared" si="68"/>
        <v>-1.6345899631351666</v>
      </c>
      <c r="M459" s="33">
        <f t="shared" si="69"/>
        <v>-9.5405318551016993</v>
      </c>
      <c r="O459" s="35"/>
    </row>
    <row r="460" spans="4:15" x14ac:dyDescent="0.2">
      <c r="D460" s="92">
        <f>D459+'Control Panel'!$B$29</f>
        <v>2.2899999999999734</v>
      </c>
      <c r="E460" s="31">
        <f t="shared" si="70"/>
        <v>49.4189201837846</v>
      </c>
      <c r="F460" s="31">
        <f t="shared" si="71"/>
        <v>26.273526285348339</v>
      </c>
      <c r="G460" s="31">
        <f t="shared" si="63"/>
        <v>19.114526276067352</v>
      </c>
      <c r="H460" s="31">
        <f t="shared" si="64"/>
        <v>-0.50943158268464506</v>
      </c>
      <c r="I460" s="31">
        <f t="shared" si="65"/>
        <v>19.121313639389577</v>
      </c>
      <c r="J460" s="31">
        <f t="shared" si="66"/>
        <v>-2.6645233551776473E-2</v>
      </c>
      <c r="K460" s="31">
        <f t="shared" si="67"/>
        <v>0.12090688918548848</v>
      </c>
      <c r="L460" s="32">
        <f t="shared" si="68"/>
        <v>-1.6332969146638563</v>
      </c>
      <c r="M460" s="33">
        <f t="shared" si="69"/>
        <v>-9.5364701201476851</v>
      </c>
      <c r="O460" s="35"/>
    </row>
    <row r="461" spans="4:15" x14ac:dyDescent="0.2">
      <c r="D461" s="92">
        <f>D460+'Control Panel'!$B$29</f>
        <v>2.2949999999999733</v>
      </c>
      <c r="E461" s="31">
        <f t="shared" si="70"/>
        <v>49.514472398953501</v>
      </c>
      <c r="F461" s="31">
        <f t="shared" si="71"/>
        <v>26.270859921558415</v>
      </c>
      <c r="G461" s="31">
        <f t="shared" si="63"/>
        <v>19.106359791494032</v>
      </c>
      <c r="H461" s="31">
        <f t="shared" si="64"/>
        <v>-0.5571139332853835</v>
      </c>
      <c r="I461" s="31">
        <f t="shared" si="65"/>
        <v>19.114480385735853</v>
      </c>
      <c r="J461" s="31">
        <f t="shared" si="66"/>
        <v>-2.9150300201528229E-2</v>
      </c>
      <c r="K461" s="31">
        <f t="shared" si="67"/>
        <v>0.12082048928291113</v>
      </c>
      <c r="L461" s="32">
        <f t="shared" si="68"/>
        <v>-1.6320156745458221</v>
      </c>
      <c r="M461" s="33">
        <f t="shared" si="69"/>
        <v>-9.5324127734664366</v>
      </c>
      <c r="O461" s="35"/>
    </row>
    <row r="462" spans="4:15" x14ac:dyDescent="0.2">
      <c r="D462" s="92">
        <f>D461+'Control Panel'!$B$29</f>
        <v>2.2999999999999732</v>
      </c>
      <c r="E462" s="31">
        <f t="shared" si="70"/>
        <v>49.609983797715039</v>
      </c>
      <c r="F462" s="31">
        <f t="shared" si="71"/>
        <v>26.26795519673232</v>
      </c>
      <c r="G462" s="31">
        <f t="shared" si="63"/>
        <v>19.098199713121303</v>
      </c>
      <c r="H462" s="31">
        <f t="shared" si="64"/>
        <v>-0.60477599715271568</v>
      </c>
      <c r="I462" s="31">
        <f t="shared" si="65"/>
        <v>19.107772928549227</v>
      </c>
      <c r="J462" s="31">
        <f t="shared" si="66"/>
        <v>-3.1656071044224285E-2</v>
      </c>
      <c r="K462" s="31">
        <f t="shared" si="67"/>
        <v>0.12073570998946835</v>
      </c>
      <c r="L462" s="32">
        <f t="shared" si="68"/>
        <v>-1.6307462162315198</v>
      </c>
      <c r="M462" s="33">
        <f t="shared" si="69"/>
        <v>-9.528359731082567</v>
      </c>
      <c r="O462" s="35"/>
    </row>
    <row r="463" spans="4:15" x14ac:dyDescent="0.2">
      <c r="D463" s="92">
        <f>D462+'Control Panel'!$B$29</f>
        <v>2.3049999999999731</v>
      </c>
      <c r="E463" s="31">
        <f t="shared" si="70"/>
        <v>49.705454411952942</v>
      </c>
      <c r="F463" s="31">
        <f t="shared" si="71"/>
        <v>26.264812212249918</v>
      </c>
      <c r="G463" s="31">
        <f t="shared" si="63"/>
        <v>19.090045982040145</v>
      </c>
      <c r="H463" s="31">
        <f t="shared" si="64"/>
        <v>-0.65241779580812853</v>
      </c>
      <c r="I463" s="31">
        <f t="shared" si="65"/>
        <v>19.10119118214082</v>
      </c>
      <c r="J463" s="31">
        <f t="shared" si="66"/>
        <v>-3.4162514292566927E-2</v>
      </c>
      <c r="K463" s="31">
        <f t="shared" si="67"/>
        <v>0.12065254854850808</v>
      </c>
      <c r="L463" s="32">
        <f t="shared" si="68"/>
        <v>-1.629488513045005</v>
      </c>
      <c r="M463" s="33">
        <f t="shared" si="69"/>
        <v>-9.5243109092049512</v>
      </c>
      <c r="O463" s="35"/>
    </row>
    <row r="464" spans="4:15" x14ac:dyDescent="0.2">
      <c r="D464" s="92">
        <f>D463+'Control Panel'!$B$29</f>
        <v>2.309999999999973</v>
      </c>
      <c r="E464" s="31">
        <f t="shared" si="70"/>
        <v>49.800884273256727</v>
      </c>
      <c r="F464" s="31">
        <f t="shared" si="71"/>
        <v>26.261431069384511</v>
      </c>
      <c r="G464" s="31">
        <f t="shared" si="63"/>
        <v>19.081898539474921</v>
      </c>
      <c r="H464" s="31">
        <f t="shared" si="64"/>
        <v>-0.70003935035415332</v>
      </c>
      <c r="I464" s="31">
        <f t="shared" si="65"/>
        <v>19.094735058723892</v>
      </c>
      <c r="J464" s="31">
        <f t="shared" si="66"/>
        <v>-3.6669598115283995E-2</v>
      </c>
      <c r="K464" s="31">
        <f t="shared" si="67"/>
        <v>0.12057100220974672</v>
      </c>
      <c r="L464" s="32">
        <f t="shared" si="68"/>
        <v>-1.6282425381837105</v>
      </c>
      <c r="M464" s="33">
        <f t="shared" si="69"/>
        <v>-9.5202662242286245</v>
      </c>
      <c r="O464" s="35"/>
    </row>
    <row r="465" spans="4:15" x14ac:dyDescent="0.2">
      <c r="D465" s="92">
        <f>D464+'Control Panel'!$B$29</f>
        <v>2.3149999999999729</v>
      </c>
      <c r="E465" s="31">
        <f t="shared" si="70"/>
        <v>49.896273412922376</v>
      </c>
      <c r="F465" s="31">
        <f t="shared" si="71"/>
        <v>26.257811869304938</v>
      </c>
      <c r="G465" s="31">
        <f t="shared" si="63"/>
        <v>19.073757326784001</v>
      </c>
      <c r="H465" s="31">
        <f t="shared" si="64"/>
        <v>-0.7476406814752965</v>
      </c>
      <c r="I465" s="31">
        <f t="shared" si="65"/>
        <v>19.088404468410744</v>
      </c>
      <c r="J465" s="31">
        <f t="shared" si="66"/>
        <v>-3.9177290639514639E-2</v>
      </c>
      <c r="K465" s="31">
        <f t="shared" si="67"/>
        <v>0.12049106822920251</v>
      </c>
      <c r="L465" s="32">
        <f t="shared" si="68"/>
        <v>-1.6270082647182447</v>
      </c>
      <c r="M465" s="33">
        <f t="shared" si="69"/>
        <v>-9.5162255927366886</v>
      </c>
      <c r="O465" s="35"/>
    </row>
    <row r="466" spans="4:15" x14ac:dyDescent="0.2">
      <c r="D466" s="92">
        <f>D465+'Control Panel'!$B$29</f>
        <v>2.3199999999999728</v>
      </c>
      <c r="E466" s="31">
        <f t="shared" si="70"/>
        <v>49.991621861952986</v>
      </c>
      <c r="F466" s="31">
        <f t="shared" si="71"/>
        <v>26.25395471307765</v>
      </c>
      <c r="G466" s="31">
        <f t="shared" si="63"/>
        <v>19.06562228546041</v>
      </c>
      <c r="H466" s="31">
        <f t="shared" si="64"/>
        <v>-0.79522180943897991</v>
      </c>
      <c r="I466" s="31">
        <f t="shared" si="65"/>
        <v>19.082199319209828</v>
      </c>
      <c r="J466" s="31">
        <f t="shared" si="66"/>
        <v>-4.1685559953202757E-2</v>
      </c>
      <c r="K466" s="31">
        <f t="shared" si="67"/>
        <v>0.12041274386912935</v>
      </c>
      <c r="L466" s="32">
        <f t="shared" si="68"/>
        <v>-1.6257856655922072</v>
      </c>
      <c r="M466" s="33">
        <f t="shared" si="69"/>
        <v>-9.5121889315022194</v>
      </c>
      <c r="O466" s="35"/>
    </row>
    <row r="467" spans="4:15" x14ac:dyDescent="0.2">
      <c r="D467" s="92">
        <f>D466+'Control Panel'!$B$29</f>
        <v>2.3249999999999726</v>
      </c>
      <c r="E467" s="31">
        <f t="shared" si="70"/>
        <v>50.086929651059464</v>
      </c>
      <c r="F467" s="31">
        <f t="shared" si="71"/>
        <v>26.249859701668811</v>
      </c>
      <c r="G467" s="31">
        <f t="shared" si="63"/>
        <v>19.057493357132451</v>
      </c>
      <c r="H467" s="31">
        <f t="shared" si="64"/>
        <v>-0.84278275409649095</v>
      </c>
      <c r="I467" s="31">
        <f t="shared" si="65"/>
        <v>19.076119517023109</v>
      </c>
      <c r="J467" s="31">
        <f t="shared" si="66"/>
        <v>-4.4194374107497894E-2</v>
      </c>
      <c r="K467" s="31">
        <f t="shared" si="67"/>
        <v>0.12033602639795127</v>
      </c>
      <c r="L467" s="32">
        <f t="shared" si="68"/>
        <v>-1.6245747136220312</v>
      </c>
      <c r="M467" s="33">
        <f t="shared" si="69"/>
        <v>-9.5081561574901734</v>
      </c>
      <c r="O467" s="35"/>
    </row>
    <row r="468" spans="4:15" x14ac:dyDescent="0.2">
      <c r="D468" s="92">
        <f>D467+'Control Panel'!$B$29</f>
        <v>2.3299999999999725</v>
      </c>
      <c r="E468" s="31">
        <f t="shared" si="70"/>
        <v>50.182196810661203</v>
      </c>
      <c r="F468" s="31">
        <f t="shared" si="71"/>
        <v>26.245526935946362</v>
      </c>
      <c r="G468" s="31">
        <f t="shared" si="63"/>
        <v>19.049370483564342</v>
      </c>
      <c r="H468" s="31">
        <f t="shared" si="64"/>
        <v>-0.89032353488394178</v>
      </c>
      <c r="I468" s="31">
        <f t="shared" si="65"/>
        <v>19.070164965643603</v>
      </c>
      <c r="J468" s="31">
        <f t="shared" si="66"/>
        <v>-4.6703701119162847E-2</v>
      </c>
      <c r="K468" s="31">
        <f t="shared" si="67"/>
        <v>0.1202609130901964</v>
      </c>
      <c r="L468" s="32">
        <f t="shared" si="68"/>
        <v>-1.6233753814968344</v>
      </c>
      <c r="M468" s="33">
        <f t="shared" si="69"/>
        <v>-9.5041271878593125</v>
      </c>
      <c r="O468" s="35"/>
    </row>
    <row r="469" spans="4:15" x14ac:dyDescent="0.2">
      <c r="D469" s="92">
        <f>D468+'Control Panel'!$B$29</f>
        <v>2.3349999999999724</v>
      </c>
      <c r="E469" s="31">
        <f t="shared" si="70"/>
        <v>50.277423370886758</v>
      </c>
      <c r="F469" s="31">
        <f t="shared" si="71"/>
        <v>26.240956516682093</v>
      </c>
      <c r="G469" s="31">
        <f t="shared" si="63"/>
        <v>19.041253606656859</v>
      </c>
      <c r="H469" s="31">
        <f t="shared" si="64"/>
        <v>-0.93784417082323834</v>
      </c>
      <c r="I469" s="31">
        <f t="shared" si="65"/>
        <v>19.064335566753172</v>
      </c>
      <c r="J469" s="31">
        <f t="shared" si="66"/>
        <v>-4.9213508972987784E-2</v>
      </c>
      <c r="K469" s="31">
        <f t="shared" si="67"/>
        <v>0.12018740122643205</v>
      </c>
      <c r="L469" s="32">
        <f t="shared" si="68"/>
        <v>-1.6221876417783028</v>
      </c>
      <c r="M469" s="33">
        <f t="shared" si="69"/>
        <v>-9.5001019399641109</v>
      </c>
      <c r="O469" s="35"/>
    </row>
    <row r="470" spans="4:15" x14ac:dyDescent="0.2">
      <c r="D470" s="92">
        <f>D469+'Control Panel'!$B$29</f>
        <v>2.3399999999999723</v>
      </c>
      <c r="E470" s="31">
        <f t="shared" si="70"/>
        <v>50.372609361574526</v>
      </c>
      <c r="F470" s="31">
        <f t="shared" si="71"/>
        <v>26.236148544553728</v>
      </c>
      <c r="G470" s="31">
        <f t="shared" si="63"/>
        <v>19.033142668447969</v>
      </c>
      <c r="H470" s="31">
        <f t="shared" si="64"/>
        <v>-0.9853446805230589</v>
      </c>
      <c r="I470" s="31">
        <f t="shared" si="65"/>
        <v>19.058631219920535</v>
      </c>
      <c r="J470" s="31">
        <f t="shared" si="66"/>
        <v>-5.1723765624210279E-2</v>
      </c>
      <c r="K470" s="31">
        <f t="shared" si="67"/>
        <v>0.12011548809319958</v>
      </c>
      <c r="L470" s="32">
        <f t="shared" si="68"/>
        <v>-1.6210114669005857</v>
      </c>
      <c r="M470" s="33">
        <f t="shared" si="69"/>
        <v>-9.4960803313566711</v>
      </c>
      <c r="O470" s="35"/>
    </row>
    <row r="471" spans="4:15" x14ac:dyDescent="0.2">
      <c r="D471" s="92">
        <f>D470+'Control Panel'!$B$29</f>
        <v>2.3449999999999722</v>
      </c>
      <c r="E471" s="31">
        <f t="shared" si="70"/>
        <v>50.467754812273427</v>
      </c>
      <c r="F471" s="31">
        <f t="shared" si="71"/>
        <v>26.231103120146972</v>
      </c>
      <c r="G471" s="31">
        <f t="shared" si="63"/>
        <v>19.025037611113465</v>
      </c>
      <c r="H471" s="31">
        <f t="shared" si="64"/>
        <v>-1.0328250821798424</v>
      </c>
      <c r="I471" s="31">
        <f t="shared" si="65"/>
        <v>19.053051822599489</v>
      </c>
      <c r="J471" s="31">
        <f t="shared" si="66"/>
        <v>-5.4234439000940916E-2</v>
      </c>
      <c r="K471" s="31">
        <f t="shared" si="67"/>
        <v>0.1200451709829498</v>
      </c>
      <c r="L471" s="32">
        <f t="shared" si="68"/>
        <v>-1.6198468291702168</v>
      </c>
      <c r="M471" s="33">
        <f t="shared" si="69"/>
        <v>-9.4920622797886516</v>
      </c>
      <c r="O471" s="35"/>
    </row>
    <row r="472" spans="4:15" x14ac:dyDescent="0.2">
      <c r="D472" s="92">
        <f>D471+'Control Panel'!$B$29</f>
        <v>2.3499999999999721</v>
      </c>
      <c r="E472" s="31">
        <f t="shared" si="70"/>
        <v>50.562859752243632</v>
      </c>
      <c r="F472" s="31">
        <f t="shared" si="71"/>
        <v>26.225820343957576</v>
      </c>
      <c r="G472" s="31">
        <f t="shared" si="63"/>
        <v>19.016938376967612</v>
      </c>
      <c r="H472" s="31">
        <f t="shared" si="64"/>
        <v>-1.0802853935787857</v>
      </c>
      <c r="I472" s="31">
        <f t="shared" si="65"/>
        <v>19.047597270127362</v>
      </c>
      <c r="J472" s="31">
        <f t="shared" si="66"/>
        <v>-5.6745497006593801E-2</v>
      </c>
      <c r="K472" s="31">
        <f t="shared" si="67"/>
        <v>0.11997644719397854</v>
      </c>
      <c r="L472" s="32">
        <f t="shared" si="68"/>
        <v>-1.61869370076605</v>
      </c>
      <c r="M472" s="33">
        <f t="shared" si="69"/>
        <v>-9.4880477032131836</v>
      </c>
      <c r="O472" s="35"/>
    </row>
    <row r="473" spans="4:15" x14ac:dyDescent="0.2">
      <c r="D473" s="92">
        <f>D472+'Control Panel'!$B$29</f>
        <v>2.354999999999972</v>
      </c>
      <c r="E473" s="31">
        <f t="shared" si="70"/>
        <v>50.65792421045721</v>
      </c>
      <c r="F473" s="31">
        <f t="shared" si="71"/>
        <v>26.220300316393391</v>
      </c>
      <c r="G473" s="31">
        <f t="shared" si="63"/>
        <v>19.008844908463782</v>
      </c>
      <c r="H473" s="31">
        <f t="shared" si="64"/>
        <v>-1.1277256320948517</v>
      </c>
      <c r="I473" s="31">
        <f t="shared" si="65"/>
        <v>19.042267455723678</v>
      </c>
      <c r="J473" s="31">
        <f t="shared" si="66"/>
        <v>-5.9256907522321822E-2</v>
      </c>
      <c r="K473" s="31">
        <f t="shared" si="67"/>
        <v>0.1199093140303624</v>
      </c>
      <c r="L473" s="32">
        <f t="shared" si="68"/>
        <v>-1.6175520537392165</v>
      </c>
      <c r="M473" s="33">
        <f t="shared" si="69"/>
        <v>-9.4840365197867875</v>
      </c>
      <c r="O473" s="35"/>
    </row>
    <row r="474" spans="4:15" x14ac:dyDescent="0.2">
      <c r="D474" s="92">
        <f>D473+'Control Panel'!$B$29</f>
        <v>2.3599999999999719</v>
      </c>
      <c r="E474" s="31">
        <f t="shared" si="70"/>
        <v>50.752948215598856</v>
      </c>
      <c r="F474" s="31">
        <f t="shared" si="71"/>
        <v>26.214543137776417</v>
      </c>
      <c r="G474" s="31">
        <f t="shared" si="63"/>
        <v>19.000757148195085</v>
      </c>
      <c r="H474" s="31">
        <f t="shared" si="64"/>
        <v>-1.1751458146937857</v>
      </c>
      <c r="I474" s="31">
        <f t="shared" si="65"/>
        <v>19.037062270489081</v>
      </c>
      <c r="J474" s="31">
        <f t="shared" si="66"/>
        <v>-6.1768638409455942E-2</v>
      </c>
      <c r="K474" s="31">
        <f t="shared" si="67"/>
        <v>0.11984376880189529</v>
      </c>
      <c r="L474" s="32">
        <f t="shared" si="68"/>
        <v>-1.6164218600131088</v>
      </c>
      <c r="M474" s="33">
        <f t="shared" si="69"/>
        <v>-9.4800286478713112</v>
      </c>
      <c r="O474" s="35"/>
    </row>
    <row r="475" spans="4:15" x14ac:dyDescent="0.2">
      <c r="D475" s="92">
        <f>D474+'Control Panel'!$B$29</f>
        <v>2.3649999999999718</v>
      </c>
      <c r="E475" s="31">
        <f t="shared" si="70"/>
        <v>50.847931796066582</v>
      </c>
      <c r="F475" s="31">
        <f t="shared" si="71"/>
        <v>26.208548908344849</v>
      </c>
      <c r="G475" s="31">
        <f t="shared" si="63"/>
        <v>18.992675038895019</v>
      </c>
      <c r="H475" s="31">
        <f t="shared" si="64"/>
        <v>-1.2225459579331421</v>
      </c>
      <c r="I475" s="31">
        <f t="shared" si="65"/>
        <v>19.031981603404429</v>
      </c>
      <c r="J475" s="31">
        <f t="shared" si="66"/>
        <v>-6.4280657511948142E-2</v>
      </c>
      <c r="K475" s="31">
        <f t="shared" si="67"/>
        <v>0.11977980882402461</v>
      </c>
      <c r="L475" s="32">
        <f t="shared" si="68"/>
        <v>-1.6153030913833737</v>
      </c>
      <c r="M475" s="33">
        <f t="shared" si="69"/>
        <v>-9.4760240060358267</v>
      </c>
      <c r="O475" s="35"/>
    </row>
    <row r="476" spans="4:15" x14ac:dyDescent="0.2">
      <c r="D476" s="92">
        <f>D475+'Control Panel'!$B$29</f>
        <v>2.3699999999999717</v>
      </c>
      <c r="E476" s="31">
        <f t="shared" si="70"/>
        <v>50.942874979972416</v>
      </c>
      <c r="F476" s="31">
        <f t="shared" si="71"/>
        <v>26.202317728255107</v>
      </c>
      <c r="G476" s="31">
        <f t="shared" si="63"/>
        <v>18.984598523438102</v>
      </c>
      <c r="H476" s="31">
        <f t="shared" si="64"/>
        <v>-1.2699260779633212</v>
      </c>
      <c r="I476" s="31">
        <f t="shared" si="65"/>
        <v>19.027025341330145</v>
      </c>
      <c r="J476" s="31">
        <f t="shared" si="66"/>
        <v>-6.6792932658817583E-2</v>
      </c>
      <c r="K476" s="31">
        <f t="shared" si="67"/>
        <v>0.11971743141778805</v>
      </c>
      <c r="L476" s="32">
        <f t="shared" si="68"/>
        <v>-1.6141957195179324</v>
      </c>
      <c r="M476" s="33">
        <f t="shared" si="69"/>
        <v>-9.4720225130585831</v>
      </c>
      <c r="O476" s="35"/>
    </row>
    <row r="477" spans="4:15" x14ac:dyDescent="0.2">
      <c r="D477" s="92">
        <f>D476+'Control Panel'!$B$29</f>
        <v>2.3749999999999716</v>
      </c>
      <c r="E477" s="31">
        <f t="shared" si="70"/>
        <v>51.037777795143114</v>
      </c>
      <c r="F477" s="31">
        <f t="shared" si="71"/>
        <v>26.195849697583878</v>
      </c>
      <c r="G477" s="31">
        <f t="shared" si="63"/>
        <v>18.976527544840511</v>
      </c>
      <c r="H477" s="31">
        <f t="shared" si="64"/>
        <v>-1.3172861905286142</v>
      </c>
      <c r="I477" s="31">
        <f t="shared" si="65"/>
        <v>19.022193369005794</v>
      </c>
      <c r="J477" s="31">
        <f t="shared" si="66"/>
        <v>-6.9305431666599554E-2</v>
      </c>
      <c r="K477" s="31">
        <f t="shared" si="67"/>
        <v>0.11965663390975079</v>
      </c>
      <c r="L477" s="32">
        <f t="shared" si="68"/>
        <v>-1.6130997159570193</v>
      </c>
      <c r="M477" s="33">
        <f t="shared" si="69"/>
        <v>-9.468024087928903</v>
      </c>
      <c r="O477" s="35"/>
    </row>
    <row r="478" spans="4:15" x14ac:dyDescent="0.2">
      <c r="D478" s="92">
        <f>D477+'Control Panel'!$B$29</f>
        <v>2.3799999999999715</v>
      </c>
      <c r="E478" s="31">
        <f t="shared" si="70"/>
        <v>51.13264026912087</v>
      </c>
      <c r="F478" s="31">
        <f t="shared" si="71"/>
        <v>26.189144916330132</v>
      </c>
      <c r="G478" s="31">
        <f t="shared" si="63"/>
        <v>18.968462046260726</v>
      </c>
      <c r="H478" s="31">
        <f t="shared" si="64"/>
        <v>-1.3646263109682586</v>
      </c>
      <c r="I478" s="31">
        <f t="shared" si="65"/>
        <v>19.017485569049882</v>
      </c>
      <c r="J478" s="31">
        <f t="shared" si="66"/>
        <v>-7.1818122341796548E-2</v>
      </c>
      <c r="K478" s="31">
        <f t="shared" si="67"/>
        <v>0.11959741363194293</v>
      </c>
      <c r="L478" s="32">
        <f t="shared" si="68"/>
        <v>-1.612015052113243</v>
      </c>
      <c r="M478" s="33">
        <f t="shared" si="69"/>
        <v>-9.4640286498491193</v>
      </c>
      <c r="O478" s="35"/>
    </row>
    <row r="479" spans="4:15" x14ac:dyDescent="0.2">
      <c r="D479" s="92">
        <f>D478+'Control Panel'!$B$29</f>
        <v>2.3849999999999714</v>
      </c>
      <c r="E479" s="31">
        <f t="shared" si="70"/>
        <v>51.227462429164021</v>
      </c>
      <c r="F479" s="31">
        <f t="shared" si="71"/>
        <v>26.182203484417165</v>
      </c>
      <c r="G479" s="31">
        <f t="shared" si="63"/>
        <v>18.960401971000159</v>
      </c>
      <c r="H479" s="31">
        <f t="shared" si="64"/>
        <v>-1.4119464542175042</v>
      </c>
      <c r="I479" s="31">
        <f t="shared" si="65"/>
        <v>19.012901821959851</v>
      </c>
      <c r="J479" s="31">
        <f t="shared" si="66"/>
        <v>-7.4330972483331245E-2</v>
      </c>
      <c r="K479" s="31">
        <f t="shared" si="67"/>
        <v>0.11953976792179692</v>
      </c>
      <c r="L479" s="32">
        <f t="shared" si="68"/>
        <v>-1.6109416992716603</v>
      </c>
      <c r="M479" s="33">
        <f t="shared" si="69"/>
        <v>-9.4600361182364878</v>
      </c>
      <c r="O479" s="35"/>
    </row>
    <row r="480" spans="4:15" x14ac:dyDescent="0.2">
      <c r="D480" s="92">
        <f>D479+'Control Panel'!$B$29</f>
        <v>2.3899999999999713</v>
      </c>
      <c r="E480" s="31">
        <f t="shared" si="70"/>
        <v>51.322244302247782</v>
      </c>
      <c r="F480" s="31">
        <f t="shared" si="71"/>
        <v>26.175025501694599</v>
      </c>
      <c r="G480" s="31">
        <f t="shared" si="63"/>
        <v>18.9523472625038</v>
      </c>
      <c r="H480" s="31">
        <f t="shared" si="64"/>
        <v>-1.4592466348086865</v>
      </c>
      <c r="I480" s="31">
        <f t="shared" si="65"/>
        <v>19.008442006112329</v>
      </c>
      <c r="J480" s="31">
        <f t="shared" si="66"/>
        <v>-7.6843949885000803E-2</v>
      </c>
      <c r="K480" s="31">
        <f t="shared" si="67"/>
        <v>0.11948369412208557</v>
      </c>
      <c r="L480" s="32">
        <f t="shared" si="68"/>
        <v>-1.6098796285898749</v>
      </c>
      <c r="M480" s="33">
        <f t="shared" si="69"/>
        <v>-9.456046412725108</v>
      </c>
      <c r="O480" s="35"/>
    </row>
    <row r="481" spans="4:15" x14ac:dyDescent="0.2">
      <c r="D481" s="92">
        <f>D480+'Control Panel'!$B$29</f>
        <v>2.3949999999999712</v>
      </c>
      <c r="E481" s="31">
        <f t="shared" si="70"/>
        <v>51.416985915064942</v>
      </c>
      <c r="F481" s="31">
        <f t="shared" si="71"/>
        <v>26.167611067940399</v>
      </c>
      <c r="G481" s="31">
        <f t="shared" si="63"/>
        <v>18.944297864360852</v>
      </c>
      <c r="H481" s="31">
        <f t="shared" si="64"/>
        <v>-1.5065268668723122</v>
      </c>
      <c r="I481" s="31">
        <f t="shared" si="65"/>
        <v>19.004105997763624</v>
      </c>
      <c r="J481" s="31">
        <f t="shared" si="66"/>
        <v>-7.9357022337932001E-2</v>
      </c>
      <c r="K481" s="31">
        <f t="shared" si="67"/>
        <v>0.11942918958086067</v>
      </c>
      <c r="L481" s="32">
        <f t="shared" si="68"/>
        <v>-1.6088288110981614</v>
      </c>
      <c r="M481" s="33">
        <f t="shared" si="69"/>
        <v>-9.452059453167843</v>
      </c>
      <c r="O481" s="35"/>
    </row>
    <row r="482" spans="4:15" x14ac:dyDescent="0.2">
      <c r="D482" s="92">
        <f>D481+'Control Panel'!$B$29</f>
        <v>2.399999999999971</v>
      </c>
      <c r="E482" s="31">
        <f t="shared" si="70"/>
        <v>51.511687294026608</v>
      </c>
      <c r="F482" s="31">
        <f t="shared" si="71"/>
        <v>26.159960282862873</v>
      </c>
      <c r="G482" s="31">
        <f t="shared" si="63"/>
        <v>18.936253720305363</v>
      </c>
      <c r="H482" s="31">
        <f t="shared" si="64"/>
        <v>-1.5537871641381513</v>
      </c>
      <c r="I482" s="31">
        <f t="shared" si="65"/>
        <v>18.999893671050351</v>
      </c>
      <c r="J482" s="31">
        <f t="shared" si="66"/>
        <v>-8.1870157633036691E-2</v>
      </c>
      <c r="K482" s="31">
        <f t="shared" si="67"/>
        <v>0.11937625165139086</v>
      </c>
      <c r="L482" s="32">
        <f t="shared" si="68"/>
        <v>-1.6077892176995938</v>
      </c>
      <c r="M482" s="33">
        <f t="shared" si="69"/>
        <v>-9.4480751596382255</v>
      </c>
      <c r="O482" s="35"/>
    </row>
    <row r="483" spans="4:15" x14ac:dyDescent="0.2">
      <c r="D483" s="92">
        <f>D482+'Control Panel'!$B$29</f>
        <v>2.4049999999999709</v>
      </c>
      <c r="E483" s="31">
        <f t="shared" si="70"/>
        <v>51.606348465262911</v>
      </c>
      <c r="F483" s="31">
        <f t="shared" si="71"/>
        <v>26.152073246102685</v>
      </c>
      <c r="G483" s="31">
        <f t="shared" si="63"/>
        <v>18.928214774216865</v>
      </c>
      <c r="H483" s="31">
        <f t="shared" si="64"/>
        <v>-1.6010275399363425</v>
      </c>
      <c r="I483" s="31">
        <f t="shared" si="65"/>
        <v>18.995804897990404</v>
      </c>
      <c r="J483" s="31">
        <f t="shared" si="66"/>
        <v>-8.4383323563467352E-2</v>
      </c>
      <c r="K483" s="31">
        <f t="shared" si="67"/>
        <v>0.11932487769210107</v>
      </c>
      <c r="L483" s="32">
        <f t="shared" si="68"/>
        <v>-1.6067608191702096</v>
      </c>
      <c r="M483" s="33">
        <f t="shared" si="69"/>
        <v>-9.4440934524323836</v>
      </c>
      <c r="O483" s="35"/>
    </row>
    <row r="484" spans="4:15" x14ac:dyDescent="0.2">
      <c r="D484" s="92">
        <f>D483+'Control Panel'!$B$29</f>
        <v>2.4099999999999708</v>
      </c>
      <c r="E484" s="31">
        <f t="shared" si="70"/>
        <v>51.700969454623753</v>
      </c>
      <c r="F484" s="31">
        <f t="shared" si="71"/>
        <v>26.143950057234846</v>
      </c>
      <c r="G484" s="31">
        <f t="shared" si="63"/>
        <v>18.920180970121013</v>
      </c>
      <c r="H484" s="31">
        <f t="shared" si="64"/>
        <v>-1.6482480071985044</v>
      </c>
      <c r="I484" s="31">
        <f t="shared" si="65"/>
        <v>18.991839548484059</v>
      </c>
      <c r="J484" s="31">
        <f t="shared" si="66"/>
        <v>-8.68964879270719E-2</v>
      </c>
      <c r="K484" s="31">
        <f t="shared" si="67"/>
        <v>0.11927506506651142</v>
      </c>
      <c r="L484" s="32">
        <f t="shared" si="68"/>
        <v>-1.6057435861591853</v>
      </c>
      <c r="M484" s="33">
        <f t="shared" si="69"/>
        <v>-9.4401142520709342</v>
      </c>
      <c r="O484" s="35"/>
    </row>
    <row r="485" spans="4:15" x14ac:dyDescent="0.2">
      <c r="D485" s="92">
        <f>D484+'Control Panel'!$B$29</f>
        <v>2.4149999999999707</v>
      </c>
      <c r="E485" s="31">
        <f t="shared" si="70"/>
        <v>51.795550287679532</v>
      </c>
      <c r="F485" s="31">
        <f t="shared" si="71"/>
        <v>26.135590815770701</v>
      </c>
      <c r="G485" s="31">
        <f t="shared" si="63"/>
        <v>18.912152252190218</v>
      </c>
      <c r="H485" s="31">
        <f t="shared" si="64"/>
        <v>-1.6954485784588591</v>
      </c>
      <c r="I485" s="31">
        <f t="shared" si="65"/>
        <v>18.98799749031534</v>
      </c>
      <c r="J485" s="31">
        <f t="shared" si="66"/>
        <v>-8.9409618528847615E-2</v>
      </c>
      <c r="K485" s="31">
        <f t="shared" si="67"/>
        <v>0.11922681114317664</v>
      </c>
      <c r="L485" s="32">
        <f t="shared" si="68"/>
        <v>-1.6047374891890327</v>
      </c>
      <c r="M485" s="33">
        <f t="shared" si="69"/>
        <v>-9.4361374793009034</v>
      </c>
      <c r="O485" s="35"/>
    </row>
    <row r="486" spans="4:15" x14ac:dyDescent="0.2">
      <c r="D486" s="92">
        <f>D485+'Control Panel'!$B$29</f>
        <v>2.4199999999999706</v>
      </c>
      <c r="E486" s="31">
        <f t="shared" si="70"/>
        <v>51.89009098972187</v>
      </c>
      <c r="F486" s="31">
        <f t="shared" si="71"/>
        <v>26.126995621159917</v>
      </c>
      <c r="G486" s="31">
        <f t="shared" si="63"/>
        <v>18.904128564744273</v>
      </c>
      <c r="H486" s="31">
        <f t="shared" si="64"/>
        <v>-1.7426292658553637</v>
      </c>
      <c r="I486" s="31">
        <f t="shared" si="65"/>
        <v>18.984278589153604</v>
      </c>
      <c r="J486" s="31">
        <f t="shared" si="66"/>
        <v>-9.1922683183393528E-2</v>
      </c>
      <c r="K486" s="31">
        <f t="shared" si="67"/>
        <v>0.11918011329562588</v>
      </c>
      <c r="L486" s="32">
        <f t="shared" si="68"/>
        <v>-1.6037424986558153</v>
      </c>
      <c r="M486" s="33">
        <f t="shared" si="69"/>
        <v>-9.4321630550976181</v>
      </c>
      <c r="O486" s="35"/>
    </row>
    <row r="487" spans="4:15" x14ac:dyDescent="0.2">
      <c r="D487" s="92">
        <f>D486+'Control Panel'!$B$29</f>
        <v>2.4249999999999705</v>
      </c>
      <c r="E487" s="31">
        <f t="shared" si="70"/>
        <v>51.984591585764363</v>
      </c>
      <c r="F487" s="31">
        <f t="shared" si="71"/>
        <v>26.118164572792452</v>
      </c>
      <c r="G487" s="31">
        <f t="shared" si="63"/>
        <v>18.896109852250994</v>
      </c>
      <c r="H487" s="31">
        <f t="shared" si="64"/>
        <v>-1.7897900811308518</v>
      </c>
      <c r="I487" s="31">
        <f t="shared" si="65"/>
        <v>18.980682708555335</v>
      </c>
      <c r="J487" s="31">
        <f t="shared" si="66"/>
        <v>-9.4435649717360834E-2</v>
      </c>
      <c r="K487" s="31">
        <f t="shared" si="67"/>
        <v>0.11913496890230264</v>
      </c>
      <c r="L487" s="32">
        <f t="shared" si="68"/>
        <v>-1.6027585848293828</v>
      </c>
      <c r="M487" s="33">
        <f t="shared" si="69"/>
        <v>-9.428190900666614</v>
      </c>
      <c r="O487" s="35"/>
    </row>
    <row r="488" spans="4:15" x14ac:dyDescent="0.2">
      <c r="D488" s="92">
        <f>D487+'Control Panel'!$B$29</f>
        <v>2.4299999999999704</v>
      </c>
      <c r="E488" s="31">
        <f t="shared" si="70"/>
        <v>52.079052100543308</v>
      </c>
      <c r="F488" s="31">
        <f t="shared" si="71"/>
        <v>26.109097770000542</v>
      </c>
      <c r="G488" s="31">
        <f t="shared" si="63"/>
        <v>18.888096059326848</v>
      </c>
      <c r="H488" s="31">
        <f t="shared" si="64"/>
        <v>-1.8369310356341848</v>
      </c>
      <c r="I488" s="31">
        <f t="shared" si="65"/>
        <v>18.977209709966175</v>
      </c>
      <c r="J488" s="31">
        <f t="shared" si="66"/>
        <v>-9.6948485971900977E-2</v>
      </c>
      <c r="K488" s="31">
        <f t="shared" si="67"/>
        <v>0.11909137534650516</v>
      </c>
      <c r="L488" s="32">
        <f t="shared" si="68"/>
        <v>-1.6017857178536281</v>
      </c>
      <c r="M488" s="33">
        <f t="shared" si="69"/>
        <v>-9.4242209374455204</v>
      </c>
      <c r="O488" s="35"/>
    </row>
    <row r="489" spans="4:15" x14ac:dyDescent="0.2">
      <c r="D489" s="92">
        <f>D488+'Control Panel'!$B$29</f>
        <v>2.4349999999999703</v>
      </c>
      <c r="E489" s="31">
        <f t="shared" si="70"/>
        <v>52.173472558518469</v>
      </c>
      <c r="F489" s="31">
        <f t="shared" si="71"/>
        <v>26.099795312060653</v>
      </c>
      <c r="G489" s="31">
        <f t="shared" si="63"/>
        <v>18.880087130737579</v>
      </c>
      <c r="H489" s="31">
        <f t="shared" si="64"/>
        <v>-1.8840521403214123</v>
      </c>
      <c r="I489" s="31">
        <f t="shared" si="65"/>
        <v>18.973859452723172</v>
      </c>
      <c r="J489" s="31">
        <f t="shared" si="66"/>
        <v>-9.9461159805110763E-2</v>
      </c>
      <c r="K489" s="31">
        <f t="shared" si="67"/>
        <v>0.11904933001632709</v>
      </c>
      <c r="L489" s="32">
        <f t="shared" si="68"/>
        <v>-1.6008238677467601</v>
      </c>
      <c r="M489" s="33">
        <f t="shared" si="69"/>
        <v>-9.4202530871059569</v>
      </c>
      <c r="O489" s="35"/>
    </row>
    <row r="490" spans="4:15" x14ac:dyDescent="0.2">
      <c r="D490" s="92">
        <f>D489+'Control Panel'!$B$29</f>
        <v>2.4399999999999702</v>
      </c>
      <c r="E490" s="31">
        <f t="shared" si="70"/>
        <v>52.267852983873809</v>
      </c>
      <c r="F490" s="31">
        <f t="shared" si="71"/>
        <v>26.090257298195457</v>
      </c>
      <c r="G490" s="31">
        <f t="shared" si="63"/>
        <v>18.872083011398846</v>
      </c>
      <c r="H490" s="31">
        <f t="shared" si="64"/>
        <v>-1.9311534057569422</v>
      </c>
      <c r="I490" s="31">
        <f t="shared" si="65"/>
        <v>18.970631794057244</v>
      </c>
      <c r="J490" s="31">
        <f t="shared" si="66"/>
        <v>-0.10197363909447407</v>
      </c>
      <c r="K490" s="31">
        <f t="shared" si="67"/>
        <v>0.1190088303045983</v>
      </c>
      <c r="L490" s="32">
        <f t="shared" si="68"/>
        <v>-1.5998730044015979</v>
      </c>
      <c r="M490" s="33">
        <f t="shared" si="69"/>
        <v>-9.4162872715554187</v>
      </c>
      <c r="O490" s="35"/>
    </row>
    <row r="491" spans="4:15" x14ac:dyDescent="0.2">
      <c r="D491" s="92">
        <f>D490+'Control Panel'!$B$29</f>
        <v>2.4449999999999701</v>
      </c>
      <c r="E491" s="31">
        <f t="shared" si="70"/>
        <v>52.362193400518251</v>
      </c>
      <c r="F491" s="31">
        <f t="shared" si="71"/>
        <v>26.080483827575776</v>
      </c>
      <c r="G491" s="31">
        <f t="shared" si="63"/>
        <v>18.864083646376837</v>
      </c>
      <c r="H491" s="31">
        <f t="shared" si="64"/>
        <v>-1.9782348421147193</v>
      </c>
      <c r="I491" s="31">
        <f t="shared" si="65"/>
        <v>18.967526589095868</v>
      </c>
      <c r="J491" s="31">
        <f t="shared" si="66"/>
        <v>-0.10448589173929999</v>
      </c>
      <c r="K491" s="31">
        <f t="shared" si="67"/>
        <v>0.11896987360882619</v>
      </c>
      <c r="L491" s="32">
        <f t="shared" si="68"/>
        <v>-1.5989330975858824</v>
      </c>
      <c r="M491" s="33">
        <f t="shared" si="69"/>
        <v>-9.4123234129391538</v>
      </c>
      <c r="O491" s="35"/>
    </row>
    <row r="492" spans="4:15" x14ac:dyDescent="0.2">
      <c r="D492" s="92">
        <f>D491+'Control Panel'!$B$29</f>
        <v>2.44999999999997</v>
      </c>
      <c r="E492" s="31">
        <f t="shared" si="70"/>
        <v>52.456493832086409</v>
      </c>
      <c r="F492" s="31">
        <f t="shared" si="71"/>
        <v>26.070474999322542</v>
      </c>
      <c r="G492" s="31">
        <f t="shared" si="63"/>
        <v>18.856088980888909</v>
      </c>
      <c r="H492" s="31">
        <f t="shared" si="64"/>
        <v>-2.0252964591794149</v>
      </c>
      <c r="I492" s="31">
        <f t="shared" si="65"/>
        <v>18.964543690865987</v>
      </c>
      <c r="J492" s="31">
        <f t="shared" si="66"/>
        <v>-0.10699788566315629</v>
      </c>
      <c r="K492" s="31">
        <f t="shared" si="67"/>
        <v>0.11893245733113719</v>
      </c>
      <c r="L492" s="32">
        <f t="shared" si="68"/>
        <v>-1.59800411694261</v>
      </c>
      <c r="M492" s="33">
        <f t="shared" si="69"/>
        <v>-9.4083614336420354</v>
      </c>
      <c r="O492" s="35"/>
    </row>
    <row r="493" spans="4:15" x14ac:dyDescent="0.2">
      <c r="D493" s="92">
        <f>D492+'Control Panel'!$B$29</f>
        <v>2.4549999999999699</v>
      </c>
      <c r="E493" s="31">
        <f t="shared" si="70"/>
        <v>52.550754301939392</v>
      </c>
      <c r="F493" s="31">
        <f t="shared" si="71"/>
        <v>26.060230912508725</v>
      </c>
      <c r="G493" s="31">
        <f t="shared" si="63"/>
        <v>18.848098960304196</v>
      </c>
      <c r="H493" s="31">
        <f t="shared" si="64"/>
        <v>-2.0723382663476251</v>
      </c>
      <c r="I493" s="31">
        <f t="shared" si="65"/>
        <v>18.961682950297128</v>
      </c>
      <c r="J493" s="31">
        <f t="shared" si="66"/>
        <v>-0.10950958881629864</v>
      </c>
      <c r="K493" s="31">
        <f t="shared" si="67"/>
        <v>0.11889657887821842</v>
      </c>
      <c r="L493" s="32">
        <f t="shared" si="68"/>
        <v>-1.5970860319903786</v>
      </c>
      <c r="M493" s="33">
        <f t="shared" si="69"/>
        <v>-9.4044012562904378</v>
      </c>
      <c r="O493" s="35"/>
    </row>
    <row r="494" spans="4:15" x14ac:dyDescent="0.2">
      <c r="D494" s="92">
        <f>D493+'Control Panel'!$B$29</f>
        <v>2.4599999999999698</v>
      </c>
      <c r="E494" s="31">
        <f t="shared" si="70"/>
        <v>52.644974833165513</v>
      </c>
      <c r="F494" s="31">
        <f t="shared" si="71"/>
        <v>26.049751666161285</v>
      </c>
      <c r="G494" s="31">
        <f t="shared" si="63"/>
        <v>18.840113530144244</v>
      </c>
      <c r="H494" s="31">
        <f t="shared" si="64"/>
        <v>-2.1193602726290774</v>
      </c>
      <c r="I494" s="31">
        <f t="shared" si="65"/>
        <v>18.958944216224769</v>
      </c>
      <c r="J494" s="31">
        <f t="shared" si="66"/>
        <v>-0.11202096917809413</v>
      </c>
      <c r="K494" s="31">
        <f t="shared" si="67"/>
        <v>0.11886223566126017</v>
      </c>
      <c r="L494" s="32">
        <f t="shared" si="68"/>
        <v>-1.5961788121237632</v>
      </c>
      <c r="M494" s="33">
        <f t="shared" si="69"/>
        <v>-9.4004428037540873</v>
      </c>
      <c r="O494" s="35"/>
    </row>
    <row r="495" spans="4:15" x14ac:dyDescent="0.2">
      <c r="D495" s="92">
        <f>D494+'Control Panel'!$B$29</f>
        <v>2.4649999999999697</v>
      </c>
      <c r="E495" s="31">
        <f t="shared" si="70"/>
        <v>52.739155448581087</v>
      </c>
      <c r="F495" s="31">
        <f t="shared" si="71"/>
        <v>26.039037359263091</v>
      </c>
      <c r="G495" s="31">
        <f t="shared" si="63"/>
        <v>18.832132636083625</v>
      </c>
      <c r="H495" s="31">
        <f t="shared" si="64"/>
        <v>-2.1663624866478477</v>
      </c>
      <c r="I495" s="31">
        <f t="shared" si="65"/>
        <v>18.956327335393873</v>
      </c>
      <c r="J495" s="31">
        <f t="shared" si="66"/>
        <v>-0.11453199475943944</v>
      </c>
      <c r="K495" s="31">
        <f t="shared" si="67"/>
        <v>0.11882942509589789</v>
      </c>
      <c r="L495" s="32">
        <f t="shared" si="68"/>
        <v>-1.5952824266136982</v>
      </c>
      <c r="M495" s="33">
        <f t="shared" si="69"/>
        <v>-9.3964859991479344</v>
      </c>
      <c r="O495" s="35"/>
    </row>
    <row r="496" spans="4:15" x14ac:dyDescent="0.2">
      <c r="D496" s="92">
        <f>D495+'Control Panel'!$B$29</f>
        <v>2.4699999999999696</v>
      </c>
      <c r="E496" s="31">
        <f t="shared" si="70"/>
        <v>52.833296170731174</v>
      </c>
      <c r="F496" s="31">
        <f t="shared" si="71"/>
        <v>26.028088090754864</v>
      </c>
      <c r="G496" s="31">
        <f t="shared" si="63"/>
        <v>18.824156223950556</v>
      </c>
      <c r="H496" s="31">
        <f t="shared" si="64"/>
        <v>-2.2133449166435875</v>
      </c>
      <c r="I496" s="31">
        <f t="shared" si="65"/>
        <v>18.953832152462688</v>
      </c>
      <c r="J496" s="31">
        <f t="shared" si="66"/>
        <v>-0.11704263360517293</v>
      </c>
      <c r="K496" s="31">
        <f t="shared" si="67"/>
        <v>0.11879814460215528</v>
      </c>
      <c r="L496" s="32">
        <f t="shared" si="68"/>
        <v>-1.594396844607888</v>
      </c>
      <c r="M496" s="33">
        <f t="shared" si="69"/>
        <v>-9.3925307658339854</v>
      </c>
      <c r="O496" s="35"/>
    </row>
    <row r="497" spans="4:15" x14ac:dyDescent="0.2">
      <c r="D497" s="92">
        <f>D496+'Control Panel'!$B$29</f>
        <v>2.4749999999999694</v>
      </c>
      <c r="E497" s="31">
        <f t="shared" si="70"/>
        <v>52.927397021890371</v>
      </c>
      <c r="F497" s="31">
        <f t="shared" si="71"/>
        <v>26.016903959537071</v>
      </c>
      <c r="G497" s="31">
        <f t="shared" si="63"/>
        <v>18.816184239727516</v>
      </c>
      <c r="H497" s="31">
        <f t="shared" si="64"/>
        <v>-2.2603075704727575</v>
      </c>
      <c r="I497" s="31">
        <f t="shared" si="65"/>
        <v>18.951458510006734</v>
      </c>
      <c r="J497" s="31">
        <f t="shared" si="66"/>
        <v>-0.11955285379647997</v>
      </c>
      <c r="K497" s="31">
        <f t="shared" si="67"/>
        <v>0.11876839160438703</v>
      </c>
      <c r="L497" s="32">
        <f t="shared" si="68"/>
        <v>-1.5935220351312296</v>
      </c>
      <c r="M497" s="33">
        <f t="shared" si="69"/>
        <v>-9.3885770274231533</v>
      </c>
      <c r="O497" s="35"/>
    </row>
    <row r="498" spans="4:15" x14ac:dyDescent="0.2">
      <c r="D498" s="92">
        <f>D497+'Control Panel'!$B$29</f>
        <v>2.4799999999999693</v>
      </c>
      <c r="E498" s="31">
        <f t="shared" si="70"/>
        <v>53.02145802406357</v>
      </c>
      <c r="F498" s="31">
        <f t="shared" si="71"/>
        <v>26.005485064471863</v>
      </c>
      <c r="G498" s="31">
        <f t="shared" si="63"/>
        <v>18.808216629551861</v>
      </c>
      <c r="H498" s="31">
        <f t="shared" si="64"/>
        <v>-2.3072504556098732</v>
      </c>
      <c r="I498" s="31">
        <f t="shared" si="65"/>
        <v>18.949206248522998</v>
      </c>
      <c r="J498" s="31">
        <f t="shared" si="66"/>
        <v>-0.1220626234532913</v>
      </c>
      <c r="K498" s="31">
        <f t="shared" si="67"/>
        <v>0.11874016353122215</v>
      </c>
      <c r="L498" s="32">
        <f t="shared" si="68"/>
        <v>-1.5926579670862553</v>
      </c>
      <c r="M498" s="33">
        <f t="shared" si="69"/>
        <v>-9.3846247077770926</v>
      </c>
      <c r="O498" s="35"/>
    </row>
    <row r="499" spans="4:15" x14ac:dyDescent="0.2">
      <c r="D499" s="92">
        <f>D498+'Control Panel'!$B$29</f>
        <v>2.4849999999999692</v>
      </c>
      <c r="E499" s="31">
        <f t="shared" si="70"/>
        <v>53.115479198986741</v>
      </c>
      <c r="F499" s="31">
        <f t="shared" si="71"/>
        <v>25.993831504384968</v>
      </c>
      <c r="G499" s="31">
        <f t="shared" si="63"/>
        <v>18.800253339716431</v>
      </c>
      <c r="H499" s="31">
        <f t="shared" si="64"/>
        <v>-2.3541735791487586</v>
      </c>
      <c r="I499" s="31">
        <f t="shared" si="65"/>
        <v>18.947075206434395</v>
      </c>
      <c r="J499" s="31">
        <f t="shared" si="66"/>
        <v>-0.1245719107366741</v>
      </c>
      <c r="K499" s="31">
        <f t="shared" si="67"/>
        <v>0.11871345781550793</v>
      </c>
      <c r="L499" s="32">
        <f t="shared" si="68"/>
        <v>-1.5918046092536002</v>
      </c>
      <c r="M499" s="33">
        <f t="shared" si="69"/>
        <v>-9.3806737310100239</v>
      </c>
      <c r="O499" s="35"/>
    </row>
    <row r="500" spans="4:15" x14ac:dyDescent="0.2">
      <c r="D500" s="92">
        <f>D499+'Control Panel'!$B$29</f>
        <v>2.4899999999999691</v>
      </c>
      <c r="E500" s="31">
        <f t="shared" si="70"/>
        <v>53.20946056812771</v>
      </c>
      <c r="F500" s="31">
        <f t="shared" si="71"/>
        <v>25.981943378067584</v>
      </c>
      <c r="G500" s="31">
        <f t="shared" si="63"/>
        <v>18.792294316670162</v>
      </c>
      <c r="H500" s="31">
        <f t="shared" si="64"/>
        <v>-2.4010769478038085</v>
      </c>
      <c r="I500" s="31">
        <f t="shared" si="65"/>
        <v>18.945065220094349</v>
      </c>
      <c r="J500" s="31">
        <f t="shared" si="66"/>
        <v>-0.12708068385121501</v>
      </c>
      <c r="K500" s="31">
        <f t="shared" si="67"/>
        <v>0.11868827189425324</v>
      </c>
      <c r="L500" s="32">
        <f t="shared" si="68"/>
        <v>-1.5909619302924722</v>
      </c>
      <c r="M500" s="33">
        <f t="shared" si="69"/>
        <v>-9.3767240214905492</v>
      </c>
      <c r="O500" s="35"/>
    </row>
    <row r="501" spans="4:15" x14ac:dyDescent="0.2">
      <c r="D501" s="92">
        <f>D500+'Control Panel'!$B$29</f>
        <v>2.494999999999969</v>
      </c>
      <c r="E501" s="31">
        <f t="shared" si="70"/>
        <v>53.303402152686928</v>
      </c>
      <c r="F501" s="31">
        <f t="shared" si="71"/>
        <v>25.969820784278294</v>
      </c>
      <c r="G501" s="31">
        <f t="shared" si="63"/>
        <v>18.7843395070187</v>
      </c>
      <c r="H501" s="31">
        <f t="shared" si="64"/>
        <v>-2.4479605679112613</v>
      </c>
      <c r="I501" s="31">
        <f t="shared" si="65"/>
        <v>18.943176123791702</v>
      </c>
      <c r="J501" s="31">
        <f t="shared" si="66"/>
        <v>-0.12958891104739467</v>
      </c>
      <c r="K501" s="31">
        <f t="shared" si="67"/>
        <v>0.11866460320857342</v>
      </c>
      <c r="L501" s="32">
        <f t="shared" si="68"/>
        <v>-1.5901298987411603</v>
      </c>
      <c r="M501" s="33">
        <f t="shared" si="69"/>
        <v>-9.3727755038434726</v>
      </c>
      <c r="O501" s="35"/>
    </row>
    <row r="502" spans="4:15" x14ac:dyDescent="0.2">
      <c r="D502" s="92">
        <f>D501+'Control Panel'!$B$29</f>
        <v>2.4999999999999689</v>
      </c>
      <c r="E502" s="31">
        <f t="shared" si="70"/>
        <v>53.397303973598291</v>
      </c>
      <c r="F502" s="31">
        <f t="shared" si="71"/>
        <v>25.957463821744941</v>
      </c>
      <c r="G502" s="31">
        <f t="shared" si="63"/>
        <v>18.776388857524996</v>
      </c>
      <c r="H502" s="31">
        <f t="shared" si="64"/>
        <v>-2.4948244454304787</v>
      </c>
      <c r="I502" s="31">
        <f t="shared" si="65"/>
        <v>18.941407749755726</v>
      </c>
      <c r="J502" s="31">
        <f t="shared" si="66"/>
        <v>-0.13209656062395372</v>
      </c>
      <c r="K502" s="31">
        <f t="shared" si="67"/>
        <v>0.1186424492036343</v>
      </c>
      <c r="L502" s="32">
        <f t="shared" si="68"/>
        <v>-1.589308483017543</v>
      </c>
      <c r="M502" s="33">
        <f t="shared" si="69"/>
        <v>-9.3688281029515892</v>
      </c>
      <c r="O502" s="35"/>
    </row>
    <row r="503" spans="4:15" x14ac:dyDescent="0.2">
      <c r="D503" s="92">
        <f>D502+'Control Panel'!$B$29</f>
        <v>2.5049999999999688</v>
      </c>
      <c r="E503" s="31">
        <f t="shared" si="70"/>
        <v>53.491166051529873</v>
      </c>
      <c r="F503" s="31">
        <f t="shared" si="71"/>
        <v>25.944872589166501</v>
      </c>
      <c r="G503" s="31">
        <f t="shared" si="63"/>
        <v>18.768442315109908</v>
      </c>
      <c r="H503" s="31">
        <f t="shared" si="64"/>
        <v>-2.5416685859452368</v>
      </c>
      <c r="I503" s="31">
        <f t="shared" si="65"/>
        <v>18.939759928161418</v>
      </c>
      <c r="J503" s="31">
        <f t="shared" si="66"/>
        <v>-0.13460360093024956</v>
      </c>
      <c r="K503" s="31">
        <f t="shared" si="67"/>
        <v>0.11862180732859731</v>
      </c>
      <c r="L503" s="32">
        <f t="shared" si="68"/>
        <v>-1.5884976514196258</v>
      </c>
      <c r="M503" s="33">
        <f t="shared" si="69"/>
        <v>-9.3648817439574827</v>
      </c>
      <c r="O503" s="35"/>
    </row>
    <row r="504" spans="4:15" x14ac:dyDescent="0.2">
      <c r="D504" s="92">
        <f>D503+'Control Panel'!$B$29</f>
        <v>2.5099999999999687</v>
      </c>
      <c r="E504" s="31">
        <f t="shared" si="70"/>
        <v>53.584988406884783</v>
      </c>
      <c r="F504" s="31">
        <f t="shared" si="71"/>
        <v>25.932047185214973</v>
      </c>
      <c r="G504" s="31">
        <f t="shared" si="63"/>
        <v>18.760499826852811</v>
      </c>
      <c r="H504" s="31">
        <f t="shared" si="64"/>
        <v>-2.5884929946650241</v>
      </c>
      <c r="I504" s="31">
        <f t="shared" si="65"/>
        <v>18.938232487134968</v>
      </c>
      <c r="J504" s="31">
        <f t="shared" si="66"/>
        <v>-0.1371100003686031</v>
      </c>
      <c r="K504" s="31">
        <f t="shared" si="67"/>
        <v>0.11860267503656448</v>
      </c>
      <c r="L504" s="32">
        <f t="shared" si="68"/>
        <v>-1.5876973721260903</v>
      </c>
      <c r="M504" s="33">
        <f t="shared" si="69"/>
        <v>-9.3609363522653073</v>
      </c>
      <c r="O504" s="35"/>
    </row>
    <row r="505" spans="4:15" x14ac:dyDescent="0.2">
      <c r="D505" s="92">
        <f>D504+'Control Panel'!$B$29</f>
        <v>2.5149999999999686</v>
      </c>
      <c r="E505" s="31">
        <f t="shared" si="70"/>
        <v>53.678771059801896</v>
      </c>
      <c r="F505" s="31">
        <f t="shared" si="71"/>
        <v>25.918987708537244</v>
      </c>
      <c r="G505" s="31">
        <f t="shared" si="63"/>
        <v>18.75256133999218</v>
      </c>
      <c r="H505" s="31">
        <f t="shared" si="64"/>
        <v>-2.6352976764263505</v>
      </c>
      <c r="I505" s="31">
        <f t="shared" si="65"/>
        <v>18.936825252759437</v>
      </c>
      <c r="J505" s="31">
        <f t="shared" si="66"/>
        <v>-0.13961572739663583</v>
      </c>
      <c r="K505" s="31">
        <f t="shared" si="67"/>
        <v>0.11858504978452374</v>
      </c>
      <c r="L505" s="32">
        <f t="shared" si="68"/>
        <v>-1.5869076131968622</v>
      </c>
      <c r="M505" s="33">
        <f t="shared" si="69"/>
        <v>-9.3569918535425671</v>
      </c>
      <c r="O505" s="35"/>
    </row>
    <row r="506" spans="4:15" x14ac:dyDescent="0.2">
      <c r="D506" s="92">
        <f>D505+'Control Panel'!$B$29</f>
        <v>2.5199999999999685</v>
      </c>
      <c r="E506" s="31">
        <f t="shared" si="70"/>
        <v>53.772514030156692</v>
      </c>
      <c r="F506" s="31">
        <f t="shared" si="71"/>
        <v>25.905694257756942</v>
      </c>
      <c r="G506" s="31">
        <f t="shared" si="63"/>
        <v>18.744626801926195</v>
      </c>
      <c r="H506" s="31">
        <f t="shared" si="64"/>
        <v>-2.6820826356940635</v>
      </c>
      <c r="I506" s="31">
        <f t="shared" si="65"/>
        <v>18.935538049080662</v>
      </c>
      <c r="J506" s="31">
        <f t="shared" si="66"/>
        <v>-0.14212075052959622</v>
      </c>
      <c r="K506" s="31">
        <f t="shared" si="67"/>
        <v>0.11856892903329495</v>
      </c>
      <c r="L506" s="32">
        <f t="shared" si="68"/>
        <v>-1.5861283425736996</v>
      </c>
      <c r="M506" s="33">
        <f t="shared" si="69"/>
        <v>-9.3530481737218718</v>
      </c>
      <c r="O506" s="35"/>
    </row>
    <row r="507" spans="4:15" x14ac:dyDescent="0.2">
      <c r="D507" s="92">
        <f>D506+'Control Panel'!$B$29</f>
        <v>2.5249999999999684</v>
      </c>
      <c r="E507" s="31">
        <f t="shared" si="70"/>
        <v>53.866217337562041</v>
      </c>
      <c r="F507" s="31">
        <f t="shared" si="71"/>
        <v>25.8921669314763</v>
      </c>
      <c r="G507" s="31">
        <f t="shared" si="63"/>
        <v>18.736696160213327</v>
      </c>
      <c r="H507" s="31">
        <f t="shared" si="64"/>
        <v>-2.7288478765626727</v>
      </c>
      <c r="I507" s="31">
        <f t="shared" si="65"/>
        <v>18.934370698113351</v>
      </c>
      <c r="J507" s="31">
        <f t="shared" si="66"/>
        <v>-0.14462503834267501</v>
      </c>
      <c r="K507" s="31">
        <f t="shared" si="67"/>
        <v>0.11855431024747579</v>
      </c>
      <c r="L507" s="32">
        <f t="shared" si="68"/>
        <v>-1.5853595280807957</v>
      </c>
      <c r="M507" s="33">
        <f t="shared" si="69"/>
        <v>-9.3491052390026912</v>
      </c>
      <c r="O507" s="35"/>
    </row>
    <row r="508" spans="4:15" x14ac:dyDescent="0.2">
      <c r="D508" s="92">
        <f>D507+'Control Panel'!$B$29</f>
        <v>2.5299999999999683</v>
      </c>
      <c r="E508" s="31">
        <f t="shared" si="70"/>
        <v>53.959881001369006</v>
      </c>
      <c r="F508" s="31">
        <f t="shared" si="71"/>
        <v>25.878405828277998</v>
      </c>
      <c r="G508" s="31">
        <f t="shared" si="63"/>
        <v>18.728769362572923</v>
      </c>
      <c r="H508" s="31">
        <f t="shared" si="64"/>
        <v>-2.7755934027576861</v>
      </c>
      <c r="I508" s="31">
        <f t="shared" si="65"/>
        <v>18.933323019847364</v>
      </c>
      <c r="J508" s="31">
        <f t="shared" si="66"/>
        <v>-0.14712855947330947</v>
      </c>
      <c r="K508" s="31">
        <f t="shared" si="67"/>
        <v>0.11854119089538794</v>
      </c>
      <c r="L508" s="32">
        <f t="shared" si="68"/>
        <v>-1.5846011374253959</v>
      </c>
      <c r="M508" s="33">
        <f t="shared" si="69"/>
        <v>-9.3451629758530999</v>
      </c>
      <c r="O508" s="35"/>
    </row>
    <row r="509" spans="4:15" x14ac:dyDescent="0.2">
      <c r="D509" s="92">
        <f>D508+'Control Panel'!$B$29</f>
        <v>2.5349999999999682</v>
      </c>
      <c r="E509" s="31">
        <f t="shared" si="70"/>
        <v>54.053505040667652</v>
      </c>
      <c r="F509" s="31">
        <f t="shared" si="71"/>
        <v>25.864411046727014</v>
      </c>
      <c r="G509" s="31">
        <f t="shared" si="63"/>
        <v>18.720846356885797</v>
      </c>
      <c r="H509" s="31">
        <f t="shared" si="64"/>
        <v>-2.8223192176369514</v>
      </c>
      <c r="I509" s="31">
        <f t="shared" si="65"/>
        <v>18.932394832254239</v>
      </c>
      <c r="J509" s="31">
        <f t="shared" si="66"/>
        <v>-0.1496312826234755</v>
      </c>
      <c r="K509" s="31">
        <f t="shared" si="67"/>
        <v>0.11852956844902399</v>
      </c>
      <c r="L509" s="32">
        <f t="shared" si="68"/>
        <v>-1.5838531381984391</v>
      </c>
      <c r="M509" s="33">
        <f t="shared" si="69"/>
        <v>-9.3412213110115161</v>
      </c>
      <c r="O509" s="35"/>
    </row>
    <row r="510" spans="4:15" x14ac:dyDescent="0.2">
      <c r="D510" s="92">
        <f>D509+'Control Panel'!$B$29</f>
        <v>2.5399999999999681</v>
      </c>
      <c r="E510" s="31">
        <f t="shared" si="70"/>
        <v>54.147089474287853</v>
      </c>
      <c r="F510" s="31">
        <f t="shared" si="71"/>
        <v>25.850182685372442</v>
      </c>
      <c r="G510" s="31">
        <f t="shared" si="63"/>
        <v>18.712927091194803</v>
      </c>
      <c r="H510" s="31">
        <f t="shared" si="64"/>
        <v>-2.869025324192009</v>
      </c>
      <c r="I510" s="31">
        <f t="shared" si="65"/>
        <v>18.931585951293872</v>
      </c>
      <c r="J510" s="31">
        <f t="shared" si="66"/>
        <v>-0.15213317656196793</v>
      </c>
      <c r="K510" s="31">
        <f t="shared" si="67"/>
        <v>0.11851944038399419</v>
      </c>
      <c r="L510" s="32">
        <f t="shared" si="68"/>
        <v>-1.5831154978752084</v>
      </c>
      <c r="M510" s="33">
        <f t="shared" si="69"/>
        <v>-9.3372801714884037</v>
      </c>
      <c r="O510" s="35"/>
    </row>
    <row r="511" spans="4:15" x14ac:dyDescent="0.2">
      <c r="D511" s="92">
        <f>D510+'Control Panel'!$B$29</f>
        <v>2.544999999999968</v>
      </c>
      <c r="E511" s="31">
        <f t="shared" si="70"/>
        <v>54.240634320800105</v>
      </c>
      <c r="F511" s="31">
        <f t="shared" si="71"/>
        <v>25.835720842749339</v>
      </c>
      <c r="G511" s="31">
        <f t="shared" si="63"/>
        <v>18.705011513705426</v>
      </c>
      <c r="H511" s="31">
        <f t="shared" si="64"/>
        <v>-2.9157117250494511</v>
      </c>
      <c r="I511" s="31">
        <f t="shared" si="65"/>
        <v>18.930896190921427</v>
      </c>
      <c r="J511" s="31">
        <f t="shared" si="66"/>
        <v>-0.15463421012666786</v>
      </c>
      <c r="K511" s="31">
        <f t="shared" si="67"/>
        <v>0.1185108041794737</v>
      </c>
      <c r="L511" s="32">
        <f t="shared" si="68"/>
        <v>-1.5823881838160014</v>
      </c>
      <c r="M511" s="33">
        <f t="shared" si="69"/>
        <v>-9.333339484568004</v>
      </c>
      <c r="O511" s="35"/>
    </row>
    <row r="512" spans="4:15" x14ac:dyDescent="0.2">
      <c r="D512" s="92">
        <f>D511+'Control Panel'!$B$29</f>
        <v>2.5499999999999678</v>
      </c>
      <c r="E512" s="31">
        <f t="shared" si="70"/>
        <v>54.334139598516337</v>
      </c>
      <c r="F512" s="31">
        <f t="shared" si="71"/>
        <v>25.821025617380535</v>
      </c>
      <c r="G512" s="31">
        <f t="shared" si="63"/>
        <v>18.697099572786346</v>
      </c>
      <c r="H512" s="31">
        <f t="shared" si="64"/>
        <v>-2.9623784224722911</v>
      </c>
      <c r="I512" s="31">
        <f t="shared" si="65"/>
        <v>18.930325363094443</v>
      </c>
      <c r="J512" s="31">
        <f t="shared" si="66"/>
        <v>-0.15713435222679728</v>
      </c>
      <c r="K512" s="31">
        <f t="shared" si="67"/>
        <v>0.11850365731815035</v>
      </c>
      <c r="L512" s="32">
        <f t="shared" si="68"/>
        <v>-1.5816711632668203</v>
      </c>
      <c r="M512" s="33">
        <f t="shared" si="69"/>
        <v>-9.329399177810016</v>
      </c>
      <c r="O512" s="35"/>
    </row>
    <row r="513" spans="4:15" x14ac:dyDescent="0.2">
      <c r="D513" s="92">
        <f>D512+'Control Panel'!$B$29</f>
        <v>2.5549999999999677</v>
      </c>
      <c r="E513" s="31">
        <f t="shared" si="70"/>
        <v>54.427605325490724</v>
      </c>
      <c r="F513" s="31">
        <f t="shared" si="71"/>
        <v>25.806097107778449</v>
      </c>
      <c r="G513" s="31">
        <f t="shared" si="63"/>
        <v>18.689191216970013</v>
      </c>
      <c r="H513" s="31">
        <f t="shared" si="64"/>
        <v>-3.0090254183613414</v>
      </c>
      <c r="I513" s="31">
        <f t="shared" si="65"/>
        <v>18.929873277780118</v>
      </c>
      <c r="J513" s="31">
        <f t="shared" si="66"/>
        <v>-0.15963357184516017</v>
      </c>
      <c r="K513" s="31">
        <f t="shared" si="67"/>
        <v>0.11849799728617226</v>
      </c>
      <c r="L513" s="32">
        <f t="shared" si="68"/>
        <v>-1.5809644033600709</v>
      </c>
      <c r="M513" s="33">
        <f t="shared" si="69"/>
        <v>-9.3254591790512915</v>
      </c>
      <c r="O513" s="35"/>
    </row>
    <row r="514" spans="4:15" x14ac:dyDescent="0.2">
      <c r="D514" s="92">
        <f>D513+'Control Panel'!$B$29</f>
        <v>2.5599999999999676</v>
      </c>
      <c r="E514" s="31">
        <f t="shared" si="70"/>
        <v>54.521031519520534</v>
      </c>
      <c r="F514" s="31">
        <f t="shared" si="71"/>
        <v>25.790935412446906</v>
      </c>
      <c r="G514" s="31">
        <f t="shared" si="63"/>
        <v>18.681286394953212</v>
      </c>
      <c r="H514" s="31">
        <f t="shared" si="64"/>
        <v>-3.0556527142565977</v>
      </c>
      <c r="I514" s="31">
        <f t="shared" si="65"/>
        <v>18.929539742962788</v>
      </c>
      <c r="J514" s="31">
        <f t="shared" si="66"/>
        <v>-0.16213183804036976</v>
      </c>
      <c r="K514" s="31">
        <f t="shared" si="67"/>
        <v>0.11849382157309596</v>
      </c>
      <c r="L514" s="32">
        <f t="shared" si="68"/>
        <v>-1.5802678711152824</v>
      </c>
      <c r="M514" s="33">
        <f t="shared" si="69"/>
        <v>-9.3215194164075132</v>
      </c>
      <c r="O514" s="35"/>
    </row>
    <row r="515" spans="4:15" x14ac:dyDescent="0.2">
      <c r="D515" s="92">
        <f>D514+'Control Panel'!$B$29</f>
        <v>2.5649999999999675</v>
      </c>
      <c r="E515" s="31">
        <f t="shared" si="70"/>
        <v>54.614418198146907</v>
      </c>
      <c r="F515" s="31">
        <f t="shared" si="71"/>
        <v>25.775540629882919</v>
      </c>
      <c r="G515" s="31">
        <f t="shared" si="63"/>
        <v>18.673385055597635</v>
      </c>
      <c r="H515" s="31">
        <f t="shared" si="64"/>
        <v>-3.1022603113386351</v>
      </c>
      <c r="I515" s="31">
        <f t="shared" si="65"/>
        <v>18.929324564651637</v>
      </c>
      <c r="J515" s="31">
        <f t="shared" si="66"/>
        <v>-0.16462911994906168</v>
      </c>
      <c r="K515" s="31">
        <f t="shared" si="67"/>
        <v>0.11849112767183517</v>
      </c>
      <c r="L515" s="32">
        <f t="shared" si="68"/>
        <v>-1.5795815334398444</v>
      </c>
      <c r="M515" s="33">
        <f t="shared" si="69"/>
        <v>-9.3175798182748384</v>
      </c>
      <c r="O515" s="35"/>
    </row>
    <row r="516" spans="4:15" x14ac:dyDescent="0.2">
      <c r="D516" s="92">
        <f>D515+'Control Panel'!$B$29</f>
        <v>2.5699999999999674</v>
      </c>
      <c r="E516" s="31">
        <f t="shared" si="70"/>
        <v>54.707765378655729</v>
      </c>
      <c r="F516" s="31">
        <f t="shared" si="71"/>
        <v>25.759912858578499</v>
      </c>
      <c r="G516" s="31">
        <f t="shared" ref="G516:G579" si="72">G515+L515*$B$5</f>
        <v>18.665487147930435</v>
      </c>
      <c r="H516" s="31">
        <f t="shared" ref="H516:H579" si="73">H515+M515*$B$5</f>
        <v>-3.1488482104300095</v>
      </c>
      <c r="I516" s="31">
        <f t="shared" ref="I516:I579" si="74">SQRT(G516^2+H516^2)</f>
        <v>18.929227546888555</v>
      </c>
      <c r="J516" s="31">
        <f t="shared" ref="J516:J579" si="75">ATAN2(G516,H516)</f>
        <v>-0.16712538678809266</v>
      </c>
      <c r="K516" s="31">
        <f t="shared" ref="K516:K579" si="76">$B$4*I516^2</f>
        <v>0.11848991307860939</v>
      </c>
      <c r="L516" s="32">
        <f t="shared" ref="L516:L579" si="77">-K516*COS(J516)/$B$13</f>
        <v>-1.5789053571297571</v>
      </c>
      <c r="M516" s="33">
        <f t="shared" ref="M516:M579" si="78">(-$B$13*$B$3-K516*SIN(J516))/$B$13</f>
        <v>-9.3136403133315682</v>
      </c>
      <c r="O516" s="35"/>
    </row>
    <row r="517" spans="4:15" x14ac:dyDescent="0.2">
      <c r="D517" s="92">
        <f>D516+'Control Panel'!$B$29</f>
        <v>2.5749999999999673</v>
      </c>
      <c r="E517" s="31">
        <f t="shared" ref="E517:E580" si="79">IF(F517&lt;&gt;F516,E516+G516*$B$5+0.5*L516*$B$5^2,E516)</f>
        <v>54.801073078078417</v>
      </c>
      <c r="F517" s="31">
        <f t="shared" ref="F517:F580" si="80">IF(F516+H516*$B$5+0.5*M516*$B$5^2&gt;0,F516+H516*$B$5+0.5*M516*$B$5^2,0)</f>
        <v>25.74405219702243</v>
      </c>
      <c r="G517" s="31">
        <f t="shared" si="72"/>
        <v>18.657592621144786</v>
      </c>
      <c r="H517" s="31">
        <f t="shared" si="73"/>
        <v>-3.1954164119966673</v>
      </c>
      <c r="I517" s="31">
        <f t="shared" si="74"/>
        <v>18.929248491756191</v>
      </c>
      <c r="J517" s="31">
        <f t="shared" si="75"/>
        <v>-0.169620607856724</v>
      </c>
      <c r="K517" s="31">
        <f t="shared" si="76"/>
        <v>0.11849017529289284</v>
      </c>
      <c r="L517" s="32">
        <f t="shared" si="77"/>
        <v>-1.5782393088703957</v>
      </c>
      <c r="M517" s="33">
        <f t="shared" si="78"/>
        <v>-9.3097008305397715</v>
      </c>
      <c r="O517" s="35"/>
    </row>
    <row r="518" spans="4:15" x14ac:dyDescent="0.2">
      <c r="D518" s="92">
        <f>D517+'Control Panel'!$B$29</f>
        <v>2.5799999999999672</v>
      </c>
      <c r="E518" s="31">
        <f t="shared" si="79"/>
        <v>54.894341313192783</v>
      </c>
      <c r="F518" s="31">
        <f t="shared" si="80"/>
        <v>25.727958743702064</v>
      </c>
      <c r="G518" s="31">
        <f t="shared" si="72"/>
        <v>18.649701424600433</v>
      </c>
      <c r="H518" s="31">
        <f t="shared" si="73"/>
        <v>-3.241964916149366</v>
      </c>
      <c r="I518" s="31">
        <f t="shared" si="74"/>
        <v>18.929387199386216</v>
      </c>
      <c r="J518" s="31">
        <f t="shared" si="75"/>
        <v>-0.17211475253879005</v>
      </c>
      <c r="K518" s="31">
        <f t="shared" si="76"/>
        <v>0.11849191181736399</v>
      </c>
      <c r="L518" s="32">
        <f t="shared" si="77"/>
        <v>-1.5775833552372915</v>
      </c>
      <c r="M518" s="33">
        <f t="shared" si="78"/>
        <v>-9.3057612991469068</v>
      </c>
      <c r="O518" s="35"/>
    </row>
    <row r="519" spans="4:15" x14ac:dyDescent="0.2">
      <c r="D519" s="92">
        <f>D518+'Control Panel'!$B$29</f>
        <v>2.5849999999999671</v>
      </c>
      <c r="E519" s="31">
        <f t="shared" si="79"/>
        <v>54.98757010052384</v>
      </c>
      <c r="F519" s="31">
        <f t="shared" si="80"/>
        <v>25.711632597105076</v>
      </c>
      <c r="G519" s="31">
        <f t="shared" si="72"/>
        <v>18.641813507824246</v>
      </c>
      <c r="H519" s="31">
        <f t="shared" si="73"/>
        <v>-3.2884937226451005</v>
      </c>
      <c r="I519" s="31">
        <f t="shared" si="74"/>
        <v>18.929643467967768</v>
      </c>
      <c r="J519" s="31">
        <f t="shared" si="75"/>
        <v>-0.17460779030485071</v>
      </c>
      <c r="K519" s="31">
        <f t="shared" si="76"/>
        <v>0.11849512015785539</v>
      </c>
      <c r="L519" s="32">
        <f t="shared" si="77"/>
        <v>-1.5769374626969337</v>
      </c>
      <c r="M519" s="33">
        <f t="shared" si="78"/>
        <v>-9.3018216486874401</v>
      </c>
      <c r="O519" s="35"/>
    </row>
    <row r="520" spans="4:15" x14ac:dyDescent="0.2">
      <c r="D520" s="92">
        <f>D519+'Control Panel'!$B$29</f>
        <v>2.589999999999967</v>
      </c>
      <c r="E520" s="31">
        <f t="shared" si="79"/>
        <v>55.08075945634468</v>
      </c>
      <c r="F520" s="31">
        <f t="shared" si="80"/>
        <v>25.695073855721244</v>
      </c>
      <c r="G520" s="31">
        <f t="shared" si="72"/>
        <v>18.633928820510761</v>
      </c>
      <c r="H520" s="31">
        <f t="shared" si="73"/>
        <v>-3.3350028308885378</v>
      </c>
      <c r="I520" s="31">
        <f t="shared" si="74"/>
        <v>18.930017093756046</v>
      </c>
      <c r="J520" s="31">
        <f t="shared" si="75"/>
        <v>-0.17709969071432807</v>
      </c>
      <c r="K520" s="31">
        <f t="shared" si="76"/>
        <v>0.11849979782330333</v>
      </c>
      <c r="L520" s="32">
        <f t="shared" si="77"/>
        <v>-1.5763015976075747</v>
      </c>
      <c r="M520" s="33">
        <f t="shared" si="78"/>
        <v>-9.2978818089844317</v>
      </c>
      <c r="O520" s="35"/>
    </row>
    <row r="521" spans="4:15" x14ac:dyDescent="0.2">
      <c r="D521" s="92">
        <f>D520+'Control Panel'!$B$29</f>
        <v>2.5949999999999669</v>
      </c>
      <c r="E521" s="31">
        <f t="shared" si="79"/>
        <v>55.17390939667726</v>
      </c>
      <c r="F521" s="31">
        <f t="shared" si="80"/>
        <v>25.678282618044186</v>
      </c>
      <c r="G521" s="31">
        <f t="shared" si="72"/>
        <v>18.626047312522722</v>
      </c>
      <c r="H521" s="31">
        <f t="shared" si="73"/>
        <v>-3.3814922399334599</v>
      </c>
      <c r="I521" s="31">
        <f t="shared" si="74"/>
        <v>18.930507871081144</v>
      </c>
      <c r="J521" s="31">
        <f t="shared" si="75"/>
        <v>-0.17959042341762665</v>
      </c>
      <c r="K521" s="31">
        <f t="shared" si="76"/>
        <v>0.11850594232569846</v>
      </c>
      <c r="L521" s="32">
        <f t="shared" si="77"/>
        <v>-1.5756757262200622</v>
      </c>
      <c r="M521" s="33">
        <f t="shared" si="78"/>
        <v>-9.2939417101511168</v>
      </c>
      <c r="O521" s="35"/>
    </row>
    <row r="522" spans="4:15" x14ac:dyDescent="0.2">
      <c r="D522" s="92">
        <f>D521+'Control Panel'!$B$29</f>
        <v>2.5999999999999668</v>
      </c>
      <c r="E522" s="31">
        <f t="shared" si="79"/>
        <v>55.267019937293298</v>
      </c>
      <c r="F522" s="31">
        <f t="shared" si="80"/>
        <v>25.661258982573141</v>
      </c>
      <c r="G522" s="31">
        <f t="shared" si="72"/>
        <v>18.618168933891621</v>
      </c>
      <c r="H522" s="31">
        <f t="shared" si="73"/>
        <v>-3.4279619484842154</v>
      </c>
      <c r="I522" s="31">
        <f t="shared" si="74"/>
        <v>18.931115592357013</v>
      </c>
      <c r="J522" s="31">
        <f t="shared" si="75"/>
        <v>-0.1820799581582368</v>
      </c>
      <c r="K522" s="31">
        <f t="shared" si="76"/>
        <v>0.11851355118003622</v>
      </c>
      <c r="L522" s="32">
        <f t="shared" si="77"/>
        <v>-1.5750598146786772</v>
      </c>
      <c r="M522" s="33">
        <f t="shared" si="78"/>
        <v>-9.2900012825924794</v>
      </c>
      <c r="O522" s="35"/>
    </row>
    <row r="523" spans="4:15" x14ac:dyDescent="0.2">
      <c r="D523" s="92">
        <f>D522+'Control Panel'!$B$29</f>
        <v>2.6049999999999667</v>
      </c>
      <c r="E523" s="31">
        <f t="shared" si="79"/>
        <v>55.360091093715077</v>
      </c>
      <c r="F523" s="31">
        <f t="shared" si="80"/>
        <v>25.644003047814689</v>
      </c>
      <c r="G523" s="31">
        <f t="shared" si="72"/>
        <v>18.610293634818227</v>
      </c>
      <c r="H523" s="31">
        <f t="shared" si="73"/>
        <v>-3.4744119548971777</v>
      </c>
      <c r="I523" s="31">
        <f t="shared" si="74"/>
        <v>18.931840048090631</v>
      </c>
      <c r="J523" s="31">
        <f t="shared" si="75"/>
        <v>-0.18456826477482094</v>
      </c>
      <c r="K523" s="31">
        <f t="shared" si="76"/>
        <v>0.11852262190426775</v>
      </c>
      <c r="L523" s="32">
        <f t="shared" si="77"/>
        <v>-1.5744538290219892</v>
      </c>
      <c r="M523" s="33">
        <f t="shared" si="78"/>
        <v>-9.2860604570068048</v>
      </c>
      <c r="O523" s="35"/>
    </row>
    <row r="524" spans="4:15" x14ac:dyDescent="0.2">
      <c r="D524" s="92">
        <f>D523+'Control Panel'!$B$29</f>
        <v>2.6099999999999666</v>
      </c>
      <c r="E524" s="31">
        <f t="shared" si="79"/>
        <v>55.453122881216302</v>
      </c>
      <c r="F524" s="31">
        <f t="shared" si="80"/>
        <v>25.626514912284488</v>
      </c>
      <c r="G524" s="31">
        <f t="shared" si="72"/>
        <v>18.602421365673116</v>
      </c>
      <c r="H524" s="31">
        <f t="shared" si="73"/>
        <v>-3.5208422571822116</v>
      </c>
      <c r="I524" s="31">
        <f t="shared" si="74"/>
        <v>18.932681026891348</v>
      </c>
      <c r="J524" s="31">
        <f t="shared" si="75"/>
        <v>-0.18705531320328256</v>
      </c>
      <c r="K524" s="31">
        <f t="shared" si="76"/>
        <v>0.11853315201925134</v>
      </c>
      <c r="L524" s="32">
        <f t="shared" si="77"/>
        <v>-1.5738577351837304</v>
      </c>
      <c r="M524" s="33">
        <f t="shared" si="78"/>
        <v>-9.2821191643872094</v>
      </c>
      <c r="O524" s="35"/>
    </row>
    <row r="525" spans="4:15" x14ac:dyDescent="0.2">
      <c r="D525" s="92">
        <f>D524+'Control Panel'!$B$29</f>
        <v>2.6149999999999665</v>
      </c>
      <c r="E525" s="31">
        <f t="shared" si="79"/>
        <v>55.546115314822984</v>
      </c>
      <c r="F525" s="31">
        <f t="shared" si="80"/>
        <v>25.608794674509024</v>
      </c>
      <c r="G525" s="31">
        <f t="shared" si="72"/>
        <v>18.594552076997196</v>
      </c>
      <c r="H525" s="31">
        <f t="shared" si="73"/>
        <v>-3.5672528530041476</v>
      </c>
      <c r="I525" s="31">
        <f t="shared" si="74"/>
        <v>18.933638315480387</v>
      </c>
      <c r="J525" s="31">
        <f t="shared" si="75"/>
        <v>-0.18954107347881732</v>
      </c>
      <c r="K525" s="31">
        <f t="shared" si="76"/>
        <v>0.11854513904870362</v>
      </c>
      <c r="L525" s="32">
        <f t="shared" si="77"/>
        <v>-1.5732714989936754</v>
      </c>
      <c r="M525" s="33">
        <f t="shared" si="78"/>
        <v>-9.2781773360231643</v>
      </c>
      <c r="O525" s="35"/>
    </row>
    <row r="526" spans="4:15" x14ac:dyDescent="0.2">
      <c r="D526" s="92">
        <f>D525+'Control Panel'!$B$29</f>
        <v>2.6199999999999664</v>
      </c>
      <c r="E526" s="31">
        <f t="shared" si="79"/>
        <v>55.639068409314234</v>
      </c>
      <c r="F526" s="31">
        <f t="shared" si="80"/>
        <v>25.590842433027301</v>
      </c>
      <c r="G526" s="31">
        <f t="shared" si="72"/>
        <v>18.586685719502228</v>
      </c>
      <c r="H526" s="31">
        <f t="shared" si="73"/>
        <v>-3.6136437396842633</v>
      </c>
      <c r="I526" s="31">
        <f t="shared" si="74"/>
        <v>18.934711698700546</v>
      </c>
      <c r="J526" s="31">
        <f t="shared" si="75"/>
        <v>-0.19202551573794591</v>
      </c>
      <c r="K526" s="31">
        <f t="shared" si="76"/>
        <v>0.11855858051915172</v>
      </c>
      <c r="L526" s="32">
        <f t="shared" si="77"/>
        <v>-1.5726950861785407</v>
      </c>
      <c r="M526" s="33">
        <f t="shared" si="78"/>
        <v>-9.2742349035020162</v>
      </c>
      <c r="O526" s="35"/>
    </row>
    <row r="527" spans="4:15" x14ac:dyDescent="0.2">
      <c r="D527" s="92">
        <f>D526+'Control Panel'!$B$29</f>
        <v>2.6249999999999662</v>
      </c>
      <c r="E527" s="31">
        <f t="shared" si="79"/>
        <v>55.731982179223166</v>
      </c>
      <c r="F527" s="31">
        <f t="shared" si="80"/>
        <v>25.572658286392588</v>
      </c>
      <c r="G527" s="31">
        <f t="shared" si="72"/>
        <v>18.578822244071336</v>
      </c>
      <c r="H527" s="31">
        <f t="shared" si="73"/>
        <v>-3.6600149142017733</v>
      </c>
      <c r="I527" s="31">
        <f t="shared" si="74"/>
        <v>18.935900959526041</v>
      </c>
      <c r="J527" s="31">
        <f t="shared" si="75"/>
        <v>-0.1945086102205287</v>
      </c>
      <c r="K527" s="31">
        <f t="shared" si="76"/>
        <v>0.11857347395988518</v>
      </c>
      <c r="L527" s="32">
        <f t="shared" si="77"/>
        <v>-1.5721284623628973</v>
      </c>
      <c r="M527" s="33">
        <f t="shared" si="78"/>
        <v>-9.2702917987104669</v>
      </c>
      <c r="O527" s="35"/>
    </row>
    <row r="528" spans="4:15" x14ac:dyDescent="0.2">
      <c r="D528" s="92">
        <f>D527+'Control Panel'!$B$29</f>
        <v>2.6299999999999661</v>
      </c>
      <c r="E528" s="31">
        <f t="shared" si="79"/>
        <v>55.824856638837737</v>
      </c>
      <c r="F528" s="31">
        <f t="shared" si="80"/>
        <v>25.554242333174095</v>
      </c>
      <c r="G528" s="31">
        <f t="shared" si="72"/>
        <v>18.570961601759521</v>
      </c>
      <c r="H528" s="31">
        <f t="shared" si="73"/>
        <v>-3.7063663731953258</v>
      </c>
      <c r="I528" s="31">
        <f t="shared" si="74"/>
        <v>18.93720587907254</v>
      </c>
      <c r="J528" s="31">
        <f t="shared" si="75"/>
        <v>-0.19699032727176172</v>
      </c>
      <c r="K528" s="31">
        <f t="shared" si="76"/>
        <v>0.1185898169029086</v>
      </c>
      <c r="L528" s="32">
        <f t="shared" si="77"/>
        <v>-1.5715715930700938</v>
      </c>
      <c r="M528" s="33">
        <f t="shared" si="78"/>
        <v>-9.2663479538360516</v>
      </c>
      <c r="O528" s="35"/>
    </row>
    <row r="529" spans="4:15" x14ac:dyDescent="0.2">
      <c r="D529" s="92">
        <f>D528+'Control Panel'!$B$29</f>
        <v>2.634999999999966</v>
      </c>
      <c r="E529" s="31">
        <f t="shared" si="79"/>
        <v>55.917691802201617</v>
      </c>
      <c r="F529" s="31">
        <f t="shared" si="80"/>
        <v>25.535594671958695</v>
      </c>
      <c r="G529" s="31">
        <f t="shared" si="72"/>
        <v>18.563103743794169</v>
      </c>
      <c r="H529" s="31">
        <f t="shared" si="73"/>
        <v>-3.7526981129645058</v>
      </c>
      <c r="I529" s="31">
        <f t="shared" si="74"/>
        <v>18.938626236607355</v>
      </c>
      <c r="J529" s="31">
        <f t="shared" si="75"/>
        <v>-0.1994706373441531</v>
      </c>
      <c r="K529" s="31">
        <f t="shared" si="76"/>
        <v>0.11860760688289426</v>
      </c>
      <c r="L529" s="32">
        <f t="shared" si="77"/>
        <v>-1.5710244437231957</v>
      </c>
      <c r="M529" s="33">
        <f t="shared" si="78"/>
        <v>-9.2624033013686038</v>
      </c>
      <c r="O529" s="35"/>
    </row>
    <row r="530" spans="4:15" x14ac:dyDescent="0.2">
      <c r="D530" s="92">
        <f>D529+'Control Panel'!$B$29</f>
        <v>2.6399999999999659</v>
      </c>
      <c r="E530" s="31">
        <f t="shared" si="79"/>
        <v>56.010487683115045</v>
      </c>
      <c r="F530" s="31">
        <f t="shared" si="80"/>
        <v>25.516715401352606</v>
      </c>
      <c r="G530" s="31">
        <f t="shared" si="72"/>
        <v>18.555248621575554</v>
      </c>
      <c r="H530" s="31">
        <f t="shared" si="73"/>
        <v>-3.7990101294713488</v>
      </c>
      <c r="I530" s="31">
        <f t="shared" si="74"/>
        <v>18.940161809559797</v>
      </c>
      <c r="J530" s="31">
        <f t="shared" si="75"/>
        <v>-0.20194951099948061</v>
      </c>
      <c r="K530" s="31">
        <f t="shared" si="76"/>
        <v>0.11862684143713528</v>
      </c>
      <c r="L530" s="32">
        <f t="shared" si="77"/>
        <v>-1.5704869796459375</v>
      </c>
      <c r="M530" s="33">
        <f t="shared" si="78"/>
        <v>-9.2584577741017</v>
      </c>
      <c r="O530" s="35"/>
    </row>
    <row r="531" spans="4:15" x14ac:dyDescent="0.2">
      <c r="D531" s="92">
        <f>D530+'Control Panel'!$B$29</f>
        <v>2.6449999999999658</v>
      </c>
      <c r="E531" s="31">
        <f t="shared" si="79"/>
        <v>56.103244295135674</v>
      </c>
      <c r="F531" s="31">
        <f t="shared" si="80"/>
        <v>25.497604619983075</v>
      </c>
      <c r="G531" s="31">
        <f t="shared" si="72"/>
        <v>18.547396186677325</v>
      </c>
      <c r="H531" s="31">
        <f t="shared" si="73"/>
        <v>-3.8453024183418574</v>
      </c>
      <c r="I531" s="31">
        <f t="shared" si="74"/>
        <v>18.941812373531693</v>
      </c>
      <c r="J531" s="31">
        <f t="shared" si="75"/>
        <v>-0.20442691891072953</v>
      </c>
      <c r="K531" s="31">
        <f t="shared" si="76"/>
        <v>0.11864751810549895</v>
      </c>
      <c r="L531" s="32">
        <f t="shared" si="77"/>
        <v>-1.5699591660636845</v>
      </c>
      <c r="M531" s="33">
        <f t="shared" si="78"/>
        <v>-9.2545113051340842</v>
      </c>
      <c r="O531" s="35"/>
    </row>
    <row r="532" spans="4:15" x14ac:dyDescent="0.2">
      <c r="D532" s="92">
        <f>D531+'Control Panel'!$B$29</f>
        <v>2.6499999999999657</v>
      </c>
      <c r="E532" s="31">
        <f t="shared" si="79"/>
        <v>56.195961651579488</v>
      </c>
      <c r="F532" s="31">
        <f t="shared" si="80"/>
        <v>25.478262426500052</v>
      </c>
      <c r="G532" s="31">
        <f t="shared" si="72"/>
        <v>18.539546390847008</v>
      </c>
      <c r="H532" s="31">
        <f t="shared" si="73"/>
        <v>-3.8915749748675279</v>
      </c>
      <c r="I532" s="31">
        <f t="shared" si="74"/>
        <v>18.943577702308069</v>
      </c>
      <c r="J532" s="31">
        <f t="shared" si="75"/>
        <v>-0.20690283186401021</v>
      </c>
      <c r="K532" s="31">
        <f t="shared" si="76"/>
        <v>0.11866963443038044</v>
      </c>
      <c r="L532" s="32">
        <f t="shared" si="77"/>
        <v>-1.5694409681044121</v>
      </c>
      <c r="M532" s="33">
        <f t="shared" si="78"/>
        <v>-9.2505638278710904</v>
      </c>
      <c r="O532" s="35"/>
    </row>
    <row r="533" spans="4:15" x14ac:dyDescent="0.2">
      <c r="D533" s="92">
        <f>D532+'Control Panel'!$B$29</f>
        <v>2.6549999999999656</v>
      </c>
      <c r="E533" s="31">
        <f t="shared" si="79"/>
        <v>56.288639765521616</v>
      </c>
      <c r="F533" s="31">
        <f t="shared" si="80"/>
        <v>25.458688919577867</v>
      </c>
      <c r="G533" s="31">
        <f t="shared" si="72"/>
        <v>18.531699186006485</v>
      </c>
      <c r="H533" s="31">
        <f t="shared" si="73"/>
        <v>-3.9378277940068833</v>
      </c>
      <c r="I533" s="31">
        <f t="shared" si="74"/>
        <v>18.94545756786799</v>
      </c>
      <c r="J533" s="31">
        <f t="shared" si="75"/>
        <v>-0.20937722076045576</v>
      </c>
      <c r="K533" s="31">
        <f t="shared" si="76"/>
        <v>0.11869318795665688</v>
      </c>
      <c r="L533" s="32">
        <f t="shared" si="77"/>
        <v>-1.5689323507996946</v>
      </c>
      <c r="M533" s="33">
        <f t="shared" si="78"/>
        <v>-9.2466152760260201</v>
      </c>
      <c r="O533" s="35"/>
    </row>
    <row r="534" spans="4:15" x14ac:dyDescent="0.2">
      <c r="D534" s="92">
        <f>D533+'Control Panel'!$B$29</f>
        <v>2.6599999999999655</v>
      </c>
      <c r="E534" s="31">
        <f t="shared" si="79"/>
        <v>56.38127864979726</v>
      </c>
      <c r="F534" s="31">
        <f t="shared" si="80"/>
        <v>25.438884197916884</v>
      </c>
      <c r="G534" s="31">
        <f t="shared" si="72"/>
        <v>18.523854524252485</v>
      </c>
      <c r="H534" s="31">
        <f t="shared" si="73"/>
        <v>-3.9840608703870135</v>
      </c>
      <c r="I534" s="31">
        <f t="shared" si="74"/>
        <v>18.947451740395547</v>
      </c>
      <c r="J534" s="31">
        <f t="shared" si="75"/>
        <v>-0.21185005661809905</v>
      </c>
      <c r="K534" s="31">
        <f t="shared" si="76"/>
        <v>0.1187181762316416</v>
      </c>
      <c r="L534" s="32">
        <f t="shared" si="77"/>
        <v>-1.568433279085705</v>
      </c>
      <c r="M534" s="33">
        <f t="shared" si="78"/>
        <v>-9.2426655836215428</v>
      </c>
      <c r="O534" s="35"/>
    </row>
    <row r="535" spans="4:15" x14ac:dyDescent="0.2">
      <c r="D535" s="92">
        <f>D534+'Control Panel'!$B$29</f>
        <v>2.6649999999999654</v>
      </c>
      <c r="E535" s="31">
        <f t="shared" si="79"/>
        <v>56.473878317002537</v>
      </c>
      <c r="F535" s="31">
        <f t="shared" si="80"/>
        <v>25.418848360245153</v>
      </c>
      <c r="G535" s="31">
        <f t="shared" si="72"/>
        <v>18.516012357857058</v>
      </c>
      <c r="H535" s="31">
        <f t="shared" si="73"/>
        <v>-4.0302741983051211</v>
      </c>
      <c r="I535" s="31">
        <f t="shared" si="74"/>
        <v>18.949559988291004</v>
      </c>
      <c r="J535" s="31">
        <f t="shared" si="75"/>
        <v>-0.21432131057372883</v>
      </c>
      <c r="K535" s="31">
        <f t="shared" si="76"/>
        <v>0.11874459680503871</v>
      </c>
      <c r="L535" s="32">
        <f t="shared" si="77"/>
        <v>-1.5679437178042301</v>
      </c>
      <c r="M535" s="33">
        <f t="shared" si="78"/>
        <v>-9.2387146849910433</v>
      </c>
      <c r="O535" s="35"/>
    </row>
    <row r="536" spans="4:15" x14ac:dyDescent="0.2">
      <c r="D536" s="92">
        <f>D535+'Control Panel'!$B$29</f>
        <v>2.6699999999999653</v>
      </c>
      <c r="E536" s="31">
        <f t="shared" si="79"/>
        <v>56.56643877949535</v>
      </c>
      <c r="F536" s="31">
        <f t="shared" si="80"/>
        <v>25.398581505320067</v>
      </c>
      <c r="G536" s="31">
        <f t="shared" si="72"/>
        <v>18.508172639268036</v>
      </c>
      <c r="H536" s="31">
        <f t="shared" si="73"/>
        <v>-4.0764677717300764</v>
      </c>
      <c r="I536" s="31">
        <f t="shared" si="74"/>
        <v>18.951782078182092</v>
      </c>
      <c r="J536" s="31">
        <f t="shared" si="75"/>
        <v>-0.21679095388472519</v>
      </c>
      <c r="K536" s="31">
        <f t="shared" si="76"/>
        <v>0.11877244722889806</v>
      </c>
      <c r="L536" s="32">
        <f t="shared" si="77"/>
        <v>-1.5674636317036947</v>
      </c>
      <c r="M536" s="33">
        <f t="shared" si="78"/>
        <v>-9.2347625147799679</v>
      </c>
      <c r="O536" s="35"/>
    </row>
    <row r="537" spans="4:15" x14ac:dyDescent="0.2">
      <c r="D537" s="92">
        <f>D536+'Control Panel'!$B$29</f>
        <v>2.6749999999999652</v>
      </c>
      <c r="E537" s="31">
        <f t="shared" si="79"/>
        <v>56.658960049396292</v>
      </c>
      <c r="F537" s="31">
        <f t="shared" si="80"/>
        <v>25.378083731929983</v>
      </c>
      <c r="G537" s="31">
        <f t="shared" si="72"/>
        <v>18.500335321109517</v>
      </c>
      <c r="H537" s="31">
        <f t="shared" si="73"/>
        <v>-4.1226415843039765</v>
      </c>
      <c r="I537" s="31">
        <f t="shared" si="74"/>
        <v>18.954117774935472</v>
      </c>
      <c r="J537" s="31">
        <f t="shared" si="75"/>
        <v>-0.21925895793087313</v>
      </c>
      <c r="K537" s="31">
        <f t="shared" si="76"/>
        <v>0.11880172505757064</v>
      </c>
      <c r="L537" s="32">
        <f t="shared" si="77"/>
        <v>-1.5669929854402</v>
      </c>
      <c r="M537" s="33">
        <f t="shared" si="78"/>
        <v>-9.2308090079471619</v>
      </c>
      <c r="O537" s="35"/>
    </row>
    <row r="538" spans="4:15" x14ac:dyDescent="0.2">
      <c r="D538" s="92">
        <f>D537+'Control Panel'!$B$29</f>
        <v>2.6799999999999651</v>
      </c>
      <c r="E538" s="31">
        <f t="shared" si="79"/>
        <v>56.751442138589525</v>
      </c>
      <c r="F538" s="31">
        <f t="shared" si="80"/>
        <v>25.357355138895862</v>
      </c>
      <c r="G538" s="31">
        <f t="shared" si="72"/>
        <v>18.492500356182315</v>
      </c>
      <c r="H538" s="31">
        <f t="shared" si="73"/>
        <v>-4.1687956293437125</v>
      </c>
      <c r="I538" s="31">
        <f t="shared" si="74"/>
        <v>18.956566841668305</v>
      </c>
      <c r="J538" s="31">
        <f t="shared" si="75"/>
        <v>-0.22172529421615514</v>
      </c>
      <c r="K538" s="31">
        <f t="shared" si="76"/>
        <v>0.11883242784766383</v>
      </c>
      <c r="L538" s="32">
        <f t="shared" si="77"/>
        <v>-1.5665317435785688</v>
      </c>
      <c r="M538" s="33">
        <f t="shared" si="78"/>
        <v>-9.2268540997661646</v>
      </c>
      <c r="O538" s="35"/>
    </row>
    <row r="539" spans="4:15" x14ac:dyDescent="0.2">
      <c r="D539" s="92">
        <f>D538+'Control Panel'!$B$29</f>
        <v>2.684999999999965</v>
      </c>
      <c r="E539" s="31">
        <f t="shared" si="79"/>
        <v>56.843885058723643</v>
      </c>
      <c r="F539" s="31">
        <f t="shared" si="80"/>
        <v>25.336395825072895</v>
      </c>
      <c r="G539" s="31">
        <f t="shared" si="72"/>
        <v>18.484667697464424</v>
      </c>
      <c r="H539" s="31">
        <f t="shared" si="73"/>
        <v>-4.2149298998425433</v>
      </c>
      <c r="I539" s="31">
        <f t="shared" si="74"/>
        <v>18.959129039760011</v>
      </c>
      <c r="J539" s="31">
        <f t="shared" si="75"/>
        <v>-0.22418993437052151</v>
      </c>
      <c r="K539" s="31">
        <f t="shared" si="76"/>
        <v>0.1188645531579976</v>
      </c>
      <c r="L539" s="32">
        <f t="shared" si="77"/>
        <v>-1.5660798705934089</v>
      </c>
      <c r="M539" s="33">
        <f t="shared" si="78"/>
        <v>-9.222897725826515</v>
      </c>
      <c r="O539" s="35"/>
    </row>
    <row r="540" spans="4:15" x14ac:dyDescent="0.2">
      <c r="D540" s="92">
        <f>D539+'Control Panel'!$B$29</f>
        <v>2.6899999999999649</v>
      </c>
      <c r="E540" s="31">
        <f t="shared" si="79"/>
        <v>56.936288821212585</v>
      </c>
      <c r="F540" s="31">
        <f t="shared" si="80"/>
        <v>25.315205889352111</v>
      </c>
      <c r="G540" s="31">
        <f t="shared" si="72"/>
        <v>18.476837298111455</v>
      </c>
      <c r="H540" s="31">
        <f t="shared" si="73"/>
        <v>-4.2610443884716762</v>
      </c>
      <c r="I540" s="31">
        <f t="shared" si="74"/>
        <v>18.961804128864124</v>
      </c>
      <c r="J540" s="31">
        <f t="shared" si="75"/>
        <v>-0.226652850151639</v>
      </c>
      <c r="K540" s="31">
        <f t="shared" si="76"/>
        <v>0.11889809854956032</v>
      </c>
      <c r="L540" s="32">
        <f t="shared" si="77"/>
        <v>-1.5656373308701779</v>
      </c>
      <c r="M540" s="33">
        <f t="shared" si="78"/>
        <v>-9.2189398220350185</v>
      </c>
      <c r="O540" s="35"/>
    </row>
    <row r="541" spans="4:15" x14ac:dyDescent="0.2">
      <c r="D541" s="92">
        <f>D540+'Control Panel'!$B$29</f>
        <v>2.6949999999999648</v>
      </c>
      <c r="E541" s="31">
        <f t="shared" si="79"/>
        <v>57.028653437236507</v>
      </c>
      <c r="F541" s="31">
        <f t="shared" si="80"/>
        <v>25.293785430661977</v>
      </c>
      <c r="G541" s="31">
        <f t="shared" si="72"/>
        <v>18.469009111457105</v>
      </c>
      <c r="H541" s="31">
        <f t="shared" si="73"/>
        <v>-4.3071390875818514</v>
      </c>
      <c r="I541" s="31">
        <f t="shared" si="74"/>
        <v>18.964591866920337</v>
      </c>
      <c r="J541" s="31">
        <f t="shared" si="75"/>
        <v>-0.22911401344661675</v>
      </c>
      <c r="K541" s="31">
        <f t="shared" si="76"/>
        <v>0.11893306158546561</v>
      </c>
      <c r="L541" s="32">
        <f t="shared" si="77"/>
        <v>-1.5652040887062693</v>
      </c>
      <c r="M541" s="33">
        <f t="shared" si="78"/>
        <v>-9.2149803246170023</v>
      </c>
      <c r="O541" s="35"/>
    </row>
    <row r="542" spans="4:15" x14ac:dyDescent="0.2">
      <c r="D542" s="92">
        <f>D541+'Control Panel'!$B$29</f>
        <v>2.6999999999999647</v>
      </c>
      <c r="E542" s="31">
        <f t="shared" si="79"/>
        <v>57.120978917742683</v>
      </c>
      <c r="F542" s="31">
        <f t="shared" si="80"/>
        <v>25.272134547970012</v>
      </c>
      <c r="G542" s="31">
        <f t="shared" si="72"/>
        <v>18.461183091013574</v>
      </c>
      <c r="H542" s="31">
        <f t="shared" si="73"/>
        <v>-4.353213989204936</v>
      </c>
      <c r="I542" s="31">
        <f t="shared" si="74"/>
        <v>18.967492010166634</v>
      </c>
      <c r="J542" s="31">
        <f t="shared" si="75"/>
        <v>-0.23157339627371026</v>
      </c>
      <c r="K542" s="31">
        <f t="shared" si="76"/>
        <v>0.11896943983090882</v>
      </c>
      <c r="L542" s="32">
        <f t="shared" si="77"/>
        <v>-1.5647801083121005</v>
      </c>
      <c r="M542" s="33">
        <f t="shared" si="78"/>
        <v>-9.2110191701175612</v>
      </c>
      <c r="O542" s="35"/>
    </row>
    <row r="543" spans="4:15" x14ac:dyDescent="0.2">
      <c r="D543" s="92">
        <f>D542+'Control Panel'!$B$29</f>
        <v>2.7049999999999645</v>
      </c>
      <c r="E543" s="31">
        <f t="shared" si="79"/>
        <v>57.213265273446403</v>
      </c>
      <c r="F543" s="31">
        <f t="shared" si="80"/>
        <v>25.25025334028436</v>
      </c>
      <c r="G543" s="31">
        <f t="shared" si="72"/>
        <v>18.453359190472014</v>
      </c>
      <c r="H543" s="31">
        <f t="shared" si="73"/>
        <v>-4.3992690850555238</v>
      </c>
      <c r="I543" s="31">
        <f t="shared" si="74"/>
        <v>18.970504313151594</v>
      </c>
      <c r="J543" s="31">
        <f t="shared" si="75"/>
        <v>-0.23403097078400223</v>
      </c>
      <c r="K543" s="31">
        <f t="shared" si="76"/>
        <v>0.11900723085312433</v>
      </c>
      <c r="L543" s="32">
        <f t="shared" si="77"/>
        <v>-1.5643653538122151</v>
      </c>
      <c r="M543" s="33">
        <f t="shared" si="78"/>
        <v>-9.2070562954027668</v>
      </c>
      <c r="O543" s="35"/>
    </row>
    <row r="544" spans="4:15" x14ac:dyDescent="0.2">
      <c r="D544" s="92">
        <f>D543+'Control Panel'!$B$29</f>
        <v>2.7099999999999644</v>
      </c>
      <c r="E544" s="31">
        <f t="shared" si="79"/>
        <v>57.30551251483184</v>
      </c>
      <c r="F544" s="31">
        <f t="shared" si="80"/>
        <v>25.228141906655388</v>
      </c>
      <c r="G544" s="31">
        <f t="shared" si="72"/>
        <v>18.445537363702954</v>
      </c>
      <c r="H544" s="31">
        <f t="shared" si="73"/>
        <v>-4.4453043665325378</v>
      </c>
      <c r="I544" s="31">
        <f t="shared" si="74"/>
        <v>18.973628528746815</v>
      </c>
      <c r="J544" s="31">
        <f t="shared" si="75"/>
        <v>-0.23648670926306065</v>
      </c>
      <c r="K544" s="31">
        <f t="shared" si="76"/>
        <v>0.1190464322213429</v>
      </c>
      <c r="L544" s="32">
        <f t="shared" si="77"/>
        <v>-1.5639597892463957</v>
      </c>
      <c r="M544" s="33">
        <f t="shared" si="78"/>
        <v>-9.2030916376608829</v>
      </c>
      <c r="O544" s="35"/>
    </row>
    <row r="545" spans="4:15" x14ac:dyDescent="0.2">
      <c r="D545" s="92">
        <f>D544+'Control Panel'!$B$29</f>
        <v>2.7149999999999643</v>
      </c>
      <c r="E545" s="31">
        <f t="shared" si="79"/>
        <v>57.397720652152991</v>
      </c>
      <c r="F545" s="31">
        <f t="shared" si="80"/>
        <v>25.205800346177252</v>
      </c>
      <c r="G545" s="31">
        <f t="shared" si="72"/>
        <v>18.437717564756721</v>
      </c>
      <c r="H545" s="31">
        <f t="shared" si="73"/>
        <v>-4.4913198247208426</v>
      </c>
      <c r="I545" s="31">
        <f t="shared" si="74"/>
        <v>18.97686440815945</v>
      </c>
      <c r="J545" s="31">
        <f t="shared" si="75"/>
        <v>-0.23894058413257363</v>
      </c>
      <c r="K545" s="31">
        <f t="shared" si="76"/>
        <v>0.11908704150674927</v>
      </c>
      <c r="L545" s="32">
        <f t="shared" si="77"/>
        <v>-1.5635633785707814</v>
      </c>
      <c r="M545" s="33">
        <f t="shared" si="78"/>
        <v>-9.199125134403527</v>
      </c>
      <c r="O545" s="35"/>
    </row>
    <row r="546" spans="4:15" x14ac:dyDescent="0.2">
      <c r="D546" s="92">
        <f>D545+'Control Panel'!$B$29</f>
        <v>2.7199999999999642</v>
      </c>
      <c r="E546" s="31">
        <f t="shared" si="79"/>
        <v>57.489889695434542</v>
      </c>
      <c r="F546" s="31">
        <f t="shared" si="80"/>
        <v>25.183228757989468</v>
      </c>
      <c r="G546" s="31">
        <f t="shared" si="72"/>
        <v>18.429899747863868</v>
      </c>
      <c r="H546" s="31">
        <f t="shared" si="73"/>
        <v>-4.5373154503928603</v>
      </c>
      <c r="I546" s="31">
        <f t="shared" si="74"/>
        <v>18.980211700944917</v>
      </c>
      <c r="J546" s="31">
        <f t="shared" si="75"/>
        <v>-0.24139256795196112</v>
      </c>
      <c r="K546" s="31">
        <f t="shared" si="76"/>
        <v>0.11912905628244057</v>
      </c>
      <c r="L546" s="32">
        <f t="shared" si="77"/>
        <v>-1.5631760856590051</v>
      </c>
      <c r="M546" s="33">
        <f t="shared" si="78"/>
        <v>-9.1951567234668588</v>
      </c>
      <c r="O546" s="35"/>
    </row>
    <row r="547" spans="4:15" x14ac:dyDescent="0.2">
      <c r="D547" s="92">
        <f>D546+'Control Panel'!$B$29</f>
        <v>2.7249999999999641</v>
      </c>
      <c r="E547" s="31">
        <f t="shared" si="79"/>
        <v>57.582019654472788</v>
      </c>
      <c r="F547" s="31">
        <f t="shared" si="80"/>
        <v>25.160427241278462</v>
      </c>
      <c r="G547" s="31">
        <f t="shared" si="72"/>
        <v>18.422083867435571</v>
      </c>
      <c r="H547" s="31">
        <f t="shared" si="73"/>
        <v>-4.5832912340101943</v>
      </c>
      <c r="I547" s="31">
        <f t="shared" si="74"/>
        <v>18.983670155019674</v>
      </c>
      <c r="J547" s="31">
        <f t="shared" si="75"/>
        <v>-0.2438426334199629</v>
      </c>
      <c r="K547" s="31">
        <f t="shared" si="76"/>
        <v>0.11917247412338423</v>
      </c>
      <c r="L547" s="32">
        <f t="shared" si="77"/>
        <v>-1.5627978743033277</v>
      </c>
      <c r="M547" s="33">
        <f t="shared" si="78"/>
        <v>-9.1911863430127081</v>
      </c>
      <c r="O547" s="35"/>
    </row>
    <row r="548" spans="4:15" x14ac:dyDescent="0.2">
      <c r="D548" s="92">
        <f>D547+'Control Panel'!$B$29</f>
        <v>2.729999999999964</v>
      </c>
      <c r="E548" s="31">
        <f t="shared" si="79"/>
        <v>57.674110538836537</v>
      </c>
      <c r="F548" s="31">
        <f t="shared" si="80"/>
        <v>25.137395895279123</v>
      </c>
      <c r="G548" s="31">
        <f t="shared" si="72"/>
        <v>18.414269878064054</v>
      </c>
      <c r="H548" s="31">
        <f t="shared" si="73"/>
        <v>-4.6292471657252579</v>
      </c>
      <c r="I548" s="31">
        <f t="shared" si="74"/>
        <v>18.987239516674151</v>
      </c>
      <c r="J548" s="31">
        <f t="shared" si="75"/>
        <v>-0.24629075337620307</v>
      </c>
      <c r="K548" s="31">
        <f t="shared" si="76"/>
        <v>0.11921729260637678</v>
      </c>
      <c r="L548" s="32">
        <f t="shared" si="77"/>
        <v>-1.5624287082157893</v>
      </c>
      <c r="M548" s="33">
        <f t="shared" si="78"/>
        <v>-9.1872139315297066</v>
      </c>
      <c r="O548" s="35"/>
    </row>
    <row r="549" spans="4:15" x14ac:dyDescent="0.2">
      <c r="D549" s="92">
        <f>D548+'Control Panel'!$B$29</f>
        <v>2.7349999999999639</v>
      </c>
      <c r="E549" s="31">
        <f t="shared" si="79"/>
        <v>57.766162357868005</v>
      </c>
      <c r="F549" s="31">
        <f t="shared" si="80"/>
        <v>25.114134819276352</v>
      </c>
      <c r="G549" s="31">
        <f t="shared" si="72"/>
        <v>18.406457734522977</v>
      </c>
      <c r="H549" s="31">
        <f t="shared" si="73"/>
        <v>-4.6751832353829066</v>
      </c>
      <c r="I549" s="31">
        <f t="shared" si="74"/>
        <v>18.990919530585824</v>
      </c>
      <c r="J549" s="31">
        <f t="shared" si="75"/>
        <v>-0.24873690080273048</v>
      </c>
      <c r="K549" s="31">
        <f t="shared" si="76"/>
        <v>0.11926350931000303</v>
      </c>
      <c r="L549" s="32">
        <f t="shared" si="77"/>
        <v>-1.5620685510293693</v>
      </c>
      <c r="M549" s="33">
        <f t="shared" si="78"/>
        <v>-9.1832394278343958</v>
      </c>
      <c r="O549" s="35"/>
    </row>
    <row r="550" spans="4:15" x14ac:dyDescent="0.2">
      <c r="D550" s="92">
        <f>D549+'Control Panel'!$B$29</f>
        <v>2.7399999999999638</v>
      </c>
      <c r="E550" s="31">
        <f t="shared" si="79"/>
        <v>57.858175120683732</v>
      </c>
      <c r="F550" s="31">
        <f t="shared" si="80"/>
        <v>25.09064411260659</v>
      </c>
      <c r="G550" s="31">
        <f t="shared" si="72"/>
        <v>18.398647391767831</v>
      </c>
      <c r="H550" s="31">
        <f t="shared" si="73"/>
        <v>-4.7210994325220783</v>
      </c>
      <c r="I550" s="31">
        <f t="shared" si="74"/>
        <v>18.99470993983234</v>
      </c>
      <c r="J550" s="31">
        <f t="shared" si="75"/>
        <v>-0.25118104882553532</v>
      </c>
      <c r="K550" s="31">
        <f t="shared" si="76"/>
        <v>0.11931112181459502</v>
      </c>
      <c r="L550" s="32">
        <f t="shared" si="77"/>
        <v>-1.5617173662991504</v>
      </c>
      <c r="M550" s="33">
        <f t="shared" si="78"/>
        <v>-9.179262771072306</v>
      </c>
      <c r="O550" s="35"/>
    </row>
    <row r="551" spans="4:15" x14ac:dyDescent="0.2">
      <c r="D551" s="92">
        <f>D550+'Control Panel'!$B$29</f>
        <v>2.7449999999999637</v>
      </c>
      <c r="E551" s="31">
        <f t="shared" si="79"/>
        <v>57.950148836175494</v>
      </c>
      <c r="F551" s="31">
        <f t="shared" si="80"/>
        <v>25.066923874659341</v>
      </c>
      <c r="G551" s="31">
        <f t="shared" si="72"/>
        <v>18.390838804936337</v>
      </c>
      <c r="H551" s="31">
        <f t="shared" si="73"/>
        <v>-4.7669957463774395</v>
      </c>
      <c r="I551" s="31">
        <f t="shared" si="74"/>
        <v>18.998610485904823</v>
      </c>
      <c r="J551" s="31">
        <f t="shared" si="75"/>
        <v>-0.25362317071604124</v>
      </c>
      <c r="K551" s="31">
        <f t="shared" si="76"/>
        <v>0.11936012770219175</v>
      </c>
      <c r="L551" s="32">
        <f t="shared" si="77"/>
        <v>-1.5613751175034942</v>
      </c>
      <c r="M551" s="33">
        <f t="shared" si="78"/>
        <v>-9.175283900719041</v>
      </c>
      <c r="O551" s="35"/>
    </row>
    <row r="552" spans="4:15" x14ac:dyDescent="0.2">
      <c r="D552" s="92">
        <f>D551+'Control Panel'!$B$29</f>
        <v>2.7499999999999636</v>
      </c>
      <c r="E552" s="31">
        <f t="shared" si="79"/>
        <v>58.042083513011207</v>
      </c>
      <c r="F552" s="31">
        <f t="shared" si="80"/>
        <v>25.042974204878696</v>
      </c>
      <c r="G552" s="31">
        <f t="shared" si="72"/>
        <v>18.383031929348821</v>
      </c>
      <c r="H552" s="31">
        <f t="shared" si="73"/>
        <v>-4.8128721658810347</v>
      </c>
      <c r="I552" s="31">
        <f t="shared" si="74"/>
        <v>19.002620908721266</v>
      </c>
      <c r="J552" s="31">
        <f t="shared" si="75"/>
        <v>-0.25606323989257368</v>
      </c>
      <c r="K552" s="31">
        <f t="shared" si="76"/>
        <v>0.11941052455649925</v>
      </c>
      <c r="L552" s="32">
        <f t="shared" si="77"/>
        <v>-1.5610417680452287</v>
      </c>
      <c r="M552" s="33">
        <f t="shared" si="78"/>
        <v>-9.1713027565813121</v>
      </c>
      <c r="O552" s="35"/>
    </row>
    <row r="553" spans="4:15" x14ac:dyDescent="0.2">
      <c r="D553" s="92">
        <f>D552+'Control Panel'!$B$29</f>
        <v>2.7549999999999635</v>
      </c>
      <c r="E553" s="31">
        <f t="shared" si="79"/>
        <v>58.133979159635849</v>
      </c>
      <c r="F553" s="31">
        <f t="shared" si="80"/>
        <v>25.018795202764831</v>
      </c>
      <c r="G553" s="31">
        <f t="shared" si="72"/>
        <v>18.375226720508596</v>
      </c>
      <c r="H553" s="31">
        <f t="shared" si="73"/>
        <v>-4.8587286796639413</v>
      </c>
      <c r="I553" s="31">
        <f t="shared" si="74"/>
        <v>19.006740946640011</v>
      </c>
      <c r="J553" s="31">
        <f t="shared" si="75"/>
        <v>-0.2585012299218028</v>
      </c>
      <c r="K553" s="31">
        <f t="shared" si="76"/>
        <v>0.11946230996285043</v>
      </c>
      <c r="L553" s="32">
        <f t="shared" si="77"/>
        <v>-1.5607172812528327</v>
      </c>
      <c r="M553" s="33">
        <f t="shared" si="78"/>
        <v>-9.1673192787979705</v>
      </c>
      <c r="O553" s="35"/>
    </row>
    <row r="554" spans="4:15" x14ac:dyDescent="0.2">
      <c r="D554" s="92">
        <f>D553+'Control Panel'!$B$29</f>
        <v>2.7599999999999634</v>
      </c>
      <c r="E554" s="31">
        <f t="shared" si="79"/>
        <v>58.225835784272377</v>
      </c>
      <c r="F554" s="31">
        <f t="shared" si="80"/>
        <v>24.994386967875528</v>
      </c>
      <c r="G554" s="31">
        <f t="shared" si="72"/>
        <v>18.367423134102332</v>
      </c>
      <c r="H554" s="31">
        <f t="shared" si="73"/>
        <v>-4.904565276057931</v>
      </c>
      <c r="I554" s="31">
        <f t="shared" si="74"/>
        <v>19.010970336473378</v>
      </c>
      <c r="J554" s="31">
        <f t="shared" si="75"/>
        <v>-0.26093711452016272</v>
      </c>
      <c r="K554" s="31">
        <f t="shared" si="76"/>
        <v>0.11951548150816582</v>
      </c>
      <c r="L554" s="32">
        <f t="shared" si="77"/>
        <v>-1.5604016203816389</v>
      </c>
      <c r="M554" s="33">
        <f t="shared" si="78"/>
        <v>-9.1633334078410265</v>
      </c>
      <c r="O554" s="35"/>
    </row>
    <row r="555" spans="4:15" x14ac:dyDescent="0.2">
      <c r="D555" s="92">
        <f>D554+'Control Panel'!$B$29</f>
        <v>2.7649999999999633</v>
      </c>
      <c r="E555" s="31">
        <f t="shared" si="79"/>
        <v>58.317653394922637</v>
      </c>
      <c r="F555" s="31">
        <f t="shared" si="80"/>
        <v>24.96974959982764</v>
      </c>
      <c r="G555" s="31">
        <f t="shared" si="72"/>
        <v>18.359621126000423</v>
      </c>
      <c r="H555" s="31">
        <f t="shared" si="73"/>
        <v>-4.9503819430971365</v>
      </c>
      <c r="I555" s="31">
        <f t="shared" si="74"/>
        <v>19.015308813501381</v>
      </c>
      <c r="J555" s="31">
        <f t="shared" si="75"/>
        <v>-0.26337086755524552</v>
      </c>
      <c r="K555" s="31">
        <f t="shared" si="76"/>
        <v>0.11957003678091457</v>
      </c>
      <c r="L555" s="32">
        <f t="shared" si="77"/>
        <v>-1.5600947486150432</v>
      </c>
      <c r="M555" s="33">
        <f t="shared" si="78"/>
        <v>-9.1593450845166213</v>
      </c>
      <c r="O555" s="35"/>
    </row>
    <row r="556" spans="4:15" x14ac:dyDescent="0.2">
      <c r="D556" s="92">
        <f>D555+'Control Panel'!$B$29</f>
        <v>2.7699999999999632</v>
      </c>
      <c r="E556" s="31">
        <f t="shared" si="79"/>
        <v>58.409431999368287</v>
      </c>
      <c r="F556" s="31">
        <f t="shared" si="80"/>
        <v>24.944883198298598</v>
      </c>
      <c r="G556" s="31">
        <f t="shared" si="72"/>
        <v>18.351820652257349</v>
      </c>
      <c r="H556" s="31">
        <f t="shared" si="73"/>
        <v>-4.99617866851972</v>
      </c>
      <c r="I556" s="31">
        <f t="shared" si="74"/>
        <v>19.01975611148552</v>
      </c>
      <c r="J556" s="31">
        <f t="shared" si="75"/>
        <v>-0.26580246304717026</v>
      </c>
      <c r="K556" s="31">
        <f t="shared" si="76"/>
        <v>0.11962597337107511</v>
      </c>
      <c r="L556" s="32">
        <f t="shared" si="77"/>
        <v>-1.5597966290657117</v>
      </c>
      <c r="M556" s="33">
        <f t="shared" si="78"/>
        <v>-9.1553542499660114</v>
      </c>
      <c r="O556" s="35"/>
    </row>
    <row r="557" spans="4:15" x14ac:dyDescent="0.2">
      <c r="D557" s="92">
        <f>D556+'Control Panel'!$B$29</f>
        <v>2.7749999999999631</v>
      </c>
      <c r="E557" s="31">
        <f t="shared" si="79"/>
        <v>58.501171605171713</v>
      </c>
      <c r="F557" s="31">
        <f t="shared" si="80"/>
        <v>24.919787863027874</v>
      </c>
      <c r="G557" s="31">
        <f t="shared" si="72"/>
        <v>18.344021669112021</v>
      </c>
      <c r="H557" s="31">
        <f t="shared" si="73"/>
        <v>-5.0419554397695503</v>
      </c>
      <c r="I557" s="31">
        <f t="shared" si="74"/>
        <v>19.024311962682727</v>
      </c>
      <c r="J557" s="31">
        <f t="shared" si="75"/>
        <v>-0.26823187516992719</v>
      </c>
      <c r="K557" s="31">
        <f t="shared" si="76"/>
        <v>0.11968328887009715</v>
      </c>
      <c r="L557" s="32">
        <f t="shared" si="77"/>
        <v>-1.5595072247768076</v>
      </c>
      <c r="M557" s="33">
        <f t="shared" si="78"/>
        <v>-9.1513608456665132</v>
      </c>
      <c r="O557" s="35"/>
    </row>
    <row r="558" spans="4:15" x14ac:dyDescent="0.2">
      <c r="D558" s="92">
        <f>D557+'Control Panel'!$B$29</f>
        <v>2.7799999999999629</v>
      </c>
      <c r="E558" s="31">
        <f t="shared" si="79"/>
        <v>58.592872219676963</v>
      </c>
      <c r="F558" s="31">
        <f t="shared" si="80"/>
        <v>24.894463693818459</v>
      </c>
      <c r="G558" s="31">
        <f t="shared" si="72"/>
        <v>18.336224132988136</v>
      </c>
      <c r="H558" s="31">
        <f t="shared" si="73"/>
        <v>-5.087712243997883</v>
      </c>
      <c r="I558" s="31">
        <f t="shared" si="74"/>
        <v>19.028976097859353</v>
      </c>
      <c r="J558" s="31">
        <f t="shared" si="75"/>
        <v>-0.27065907825269703</v>
      </c>
      <c r="K558" s="31">
        <f t="shared" si="76"/>
        <v>0.11974198087086295</v>
      </c>
      <c r="L558" s="32">
        <f t="shared" si="77"/>
        <v>-1.5592264987232154</v>
      </c>
      <c r="M558" s="33">
        <f t="shared" si="78"/>
        <v>-9.1473648134324339</v>
      </c>
      <c r="O558" s="35"/>
    </row>
    <row r="559" spans="4:15" x14ac:dyDescent="0.2">
      <c r="D559" s="92">
        <f>D558+'Control Panel'!$B$29</f>
        <v>2.7849999999999628</v>
      </c>
      <c r="E559" s="31">
        <f t="shared" si="79"/>
        <v>58.684533850010673</v>
      </c>
      <c r="F559" s="31">
        <f t="shared" si="80"/>
        <v>24.868910790538301</v>
      </c>
      <c r="G559" s="31">
        <f t="shared" si="72"/>
        <v>18.328428000494519</v>
      </c>
      <c r="H559" s="31">
        <f t="shared" si="73"/>
        <v>-5.1334490680650449</v>
      </c>
      <c r="I559" s="31">
        <f t="shared" si="74"/>
        <v>19.033748246305283</v>
      </c>
      <c r="J559" s="31">
        <f t="shared" si="75"/>
        <v>-0.27308404678114478</v>
      </c>
      <c r="K559" s="31">
        <f t="shared" si="76"/>
        <v>0.11980204696764972</v>
      </c>
      <c r="L559" s="32">
        <f t="shared" si="77"/>
        <v>-1.5589544138127753</v>
      </c>
      <c r="M559" s="33">
        <f t="shared" si="78"/>
        <v>-9.1433660954159777</v>
      </c>
      <c r="O559" s="35"/>
    </row>
    <row r="560" spans="4:15" x14ac:dyDescent="0.2">
      <c r="D560" s="92">
        <f>D559+'Control Panel'!$B$29</f>
        <v>2.7899999999999627</v>
      </c>
      <c r="E560" s="31">
        <f t="shared" si="79"/>
        <v>58.776156503082973</v>
      </c>
      <c r="F560" s="31">
        <f t="shared" si="80"/>
        <v>24.843129253121781</v>
      </c>
      <c r="G560" s="31">
        <f t="shared" si="72"/>
        <v>18.320633228425454</v>
      </c>
      <c r="H560" s="31">
        <f t="shared" si="73"/>
        <v>-5.1791658985421245</v>
      </c>
      <c r="I560" s="31">
        <f t="shared" si="74"/>
        <v>19.038628135848143</v>
      </c>
      <c r="J560" s="31">
        <f t="shared" si="75"/>
        <v>-0.27550675539868802</v>
      </c>
      <c r="K560" s="31">
        <f t="shared" si="76"/>
        <v>0.11986348475609188</v>
      </c>
      <c r="L560" s="32">
        <f t="shared" si="77"/>
        <v>-1.5586909328875262</v>
      </c>
      <c r="M560" s="33">
        <f t="shared" si="78"/>
        <v>-9.1393646341081372</v>
      </c>
      <c r="O560" s="35"/>
    </row>
    <row r="561" spans="4:15" x14ac:dyDescent="0.2">
      <c r="D561" s="92">
        <f>D560+'Control Panel'!$B$29</f>
        <v>2.7949999999999626</v>
      </c>
      <c r="E561" s="31">
        <f t="shared" si="79"/>
        <v>58.867740185588438</v>
      </c>
      <c r="F561" s="31">
        <f t="shared" si="80"/>
        <v>24.817119181571144</v>
      </c>
      <c r="G561" s="31">
        <f t="shared" si="72"/>
        <v>18.312839773761016</v>
      </c>
      <c r="H561" s="31">
        <f t="shared" si="73"/>
        <v>-5.2248627217126655</v>
      </c>
      <c r="I561" s="31">
        <f t="shared" si="74"/>
        <v>19.04361549286758</v>
      </c>
      <c r="J561" s="31">
        <f t="shared" si="75"/>
        <v>-0.27792717890774044</v>
      </c>
      <c r="K561" s="31">
        <f t="shared" si="76"/>
        <v>0.11992629183314385</v>
      </c>
      <c r="L561" s="32">
        <f t="shared" si="77"/>
        <v>-1.5584360187249511</v>
      </c>
      <c r="M561" s="33">
        <f t="shared" si="78"/>
        <v>-9.1353603723395658</v>
      </c>
      <c r="O561" s="35"/>
    </row>
    <row r="562" spans="4:15" x14ac:dyDescent="0.2">
      <c r="D562" s="92">
        <f>D561+'Control Panel'!$B$29</f>
        <v>2.7999999999999625</v>
      </c>
      <c r="E562" s="31">
        <f t="shared" si="79"/>
        <v>58.959284904007006</v>
      </c>
      <c r="F562" s="31">
        <f t="shared" si="80"/>
        <v>24.790880675957926</v>
      </c>
      <c r="G562" s="31">
        <f t="shared" si="72"/>
        <v>18.305047593667393</v>
      </c>
      <c r="H562" s="31">
        <f t="shared" si="73"/>
        <v>-5.2705395235743637</v>
      </c>
      <c r="I562" s="31">
        <f t="shared" si="74"/>
        <v>19.048710042309633</v>
      </c>
      <c r="J562" s="31">
        <f t="shared" si="75"/>
        <v>-0.28034529227092914</v>
      </c>
      <c r="K562" s="31">
        <f t="shared" si="76"/>
        <v>0.11999046579704283</v>
      </c>
      <c r="L562" s="32">
        <f t="shared" si="77"/>
        <v>-1.5581896340392265</v>
      </c>
      <c r="M562" s="33">
        <f t="shared" si="78"/>
        <v>-9.1313532532814214</v>
      </c>
      <c r="O562" s="35"/>
    </row>
    <row r="563" spans="4:15" x14ac:dyDescent="0.2">
      <c r="D563" s="92">
        <f>D562+'Control Panel'!$B$29</f>
        <v>2.8049999999999624</v>
      </c>
      <c r="E563" s="31">
        <f t="shared" si="79"/>
        <v>59.050790664604918</v>
      </c>
      <c r="F563" s="31">
        <f t="shared" si="80"/>
        <v>24.764413836424389</v>
      </c>
      <c r="G563" s="31">
        <f t="shared" si="72"/>
        <v>18.297256645497196</v>
      </c>
      <c r="H563" s="31">
        <f t="shared" si="73"/>
        <v>-5.3161962898407706</v>
      </c>
      <c r="I563" s="31">
        <f t="shared" si="74"/>
        <v>19.053911507701194</v>
      </c>
      <c r="J563" s="31">
        <f t="shared" si="75"/>
        <v>-0.28276107061228722</v>
      </c>
      <c r="K563" s="31">
        <f t="shared" si="76"/>
        <v>0.12005600424727229</v>
      </c>
      <c r="L563" s="32">
        <f t="shared" si="77"/>
        <v>-1.5579517414824857</v>
      </c>
      <c r="M563" s="33">
        <f t="shared" si="78"/>
        <v>-9.1273432204461979</v>
      </c>
      <c r="O563" s="35"/>
    </row>
    <row r="564" spans="4:15" x14ac:dyDescent="0.2">
      <c r="D564" s="92">
        <f>D563+'Control Panel'!$B$29</f>
        <v>2.8099999999999623</v>
      </c>
      <c r="E564" s="31">
        <f t="shared" si="79"/>
        <v>59.142257473435642</v>
      </c>
      <c r="F564" s="31">
        <f t="shared" si="80"/>
        <v>24.73771876318493</v>
      </c>
      <c r="G564" s="31">
        <f t="shared" si="72"/>
        <v>18.289466886789782</v>
      </c>
      <c r="H564" s="31">
        <f t="shared" si="73"/>
        <v>-5.3618330059430015</v>
      </c>
      <c r="I564" s="31">
        <f t="shared" si="74"/>
        <v>19.059219611164558</v>
      </c>
      <c r="J564" s="31">
        <f t="shared" si="75"/>
        <v>-0.28517448921841992</v>
      </c>
      <c r="K564" s="31">
        <f t="shared" si="76"/>
        <v>0.12012290478452564</v>
      </c>
      <c r="L564" s="32">
        <f t="shared" si="77"/>
        <v>-1.5577223036460788</v>
      </c>
      <c r="M564" s="33">
        <f t="shared" si="78"/>
        <v>-9.1233302176885314</v>
      </c>
      <c r="O564" s="35"/>
    </row>
    <row r="565" spans="4:15" x14ac:dyDescent="0.2">
      <c r="D565" s="92">
        <f>D564+'Control Panel'!$B$29</f>
        <v>2.8149999999999622</v>
      </c>
      <c r="E565" s="31">
        <f t="shared" si="79"/>
        <v>59.233685336340798</v>
      </c>
      <c r="F565" s="31">
        <f t="shared" si="80"/>
        <v>24.710795556527493</v>
      </c>
      <c r="G565" s="31">
        <f t="shared" si="72"/>
        <v>18.281678275271553</v>
      </c>
      <c r="H565" s="31">
        <f t="shared" si="73"/>
        <v>-5.4074496570314441</v>
      </c>
      <c r="I565" s="31">
        <f t="shared" si="74"/>
        <v>19.064634073432025</v>
      </c>
      <c r="J565" s="31">
        <f t="shared" si="75"/>
        <v>-0.28758552353964567</v>
      </c>
      <c r="K565" s="31">
        <f t="shared" si="76"/>
        <v>0.12019116501067</v>
      </c>
      <c r="L565" s="32">
        <f t="shared" si="77"/>
        <v>-1.5575012830618435</v>
      </c>
      <c r="M565" s="33">
        <f t="shared" si="78"/>
        <v>-9.119314189205987</v>
      </c>
      <c r="O565" s="35"/>
    </row>
    <row r="566" spans="4:15" x14ac:dyDescent="0.2">
      <c r="D566" s="92">
        <f>D565+'Control Panel'!$B$29</f>
        <v>2.8199999999999621</v>
      </c>
      <c r="E566" s="31">
        <f t="shared" si="79"/>
        <v>59.325074258951112</v>
      </c>
      <c r="F566" s="31">
        <f t="shared" si="80"/>
        <v>24.68364431681497</v>
      </c>
      <c r="G566" s="31">
        <f t="shared" si="72"/>
        <v>18.273890768856244</v>
      </c>
      <c r="H566" s="31">
        <f t="shared" si="73"/>
        <v>-5.4530462279774738</v>
      </c>
      <c r="I566" s="31">
        <f t="shared" si="74"/>
        <v>19.070154613860602</v>
      </c>
      <c r="J566" s="31">
        <f t="shared" si="75"/>
        <v>-0.28999414919111105</v>
      </c>
      <c r="K566" s="31">
        <f t="shared" si="76"/>
        <v>0.12026078252871042</v>
      </c>
      <c r="L566" s="32">
        <f t="shared" si="77"/>
        <v>-1.5572886422033763</v>
      </c>
      <c r="M566" s="33">
        <f t="shared" si="78"/>
        <v>-9.1152950795398251</v>
      </c>
      <c r="O566" s="35"/>
    </row>
    <row r="567" spans="4:15" x14ac:dyDescent="0.2">
      <c r="D567" s="92">
        <f>D566+'Control Panel'!$B$29</f>
        <v>2.824999999999962</v>
      </c>
      <c r="E567" s="31">
        <f t="shared" si="79"/>
        <v>59.416424246687363</v>
      </c>
      <c r="F567" s="31">
        <f t="shared" si="80"/>
        <v>24.656265144486589</v>
      </c>
      <c r="G567" s="31">
        <f t="shared" si="72"/>
        <v>18.266104325645227</v>
      </c>
      <c r="H567" s="31">
        <f t="shared" si="73"/>
        <v>-5.4986227033751733</v>
      </c>
      <c r="I567" s="31">
        <f t="shared" si="74"/>
        <v>19.075780950446777</v>
      </c>
      <c r="J567" s="31">
        <f t="shared" si="75"/>
        <v>-0.29240034195388048</v>
      </c>
      <c r="K567" s="31">
        <f t="shared" si="76"/>
        <v>0.12033175494275471</v>
      </c>
      <c r="L567" s="32">
        <f t="shared" si="77"/>
        <v>-1.5570843434873143</v>
      </c>
      <c r="M567" s="33">
        <f t="shared" si="78"/>
        <v>-9.1112728335757538</v>
      </c>
      <c r="O567" s="35"/>
    </row>
    <row r="568" spans="4:15" x14ac:dyDescent="0.2">
      <c r="D568" s="92">
        <f>D567+'Control Panel'!$B$29</f>
        <v>2.8299999999999619</v>
      </c>
      <c r="E568" s="31">
        <f t="shared" si="79"/>
        <v>59.507735304761297</v>
      </c>
      <c r="F568" s="31">
        <f t="shared" si="80"/>
        <v>24.628658140059294</v>
      </c>
      <c r="G568" s="31">
        <f t="shared" si="72"/>
        <v>18.25831890392779</v>
      </c>
      <c r="H568" s="31">
        <f t="shared" si="73"/>
        <v>-5.5441790675430518</v>
      </c>
      <c r="I568" s="31">
        <f t="shared" si="74"/>
        <v>19.081512799841356</v>
      </c>
      <c r="J568" s="31">
        <f t="shared" si="75"/>
        <v>-0.29480407777599926</v>
      </c>
      <c r="K568" s="31">
        <f t="shared" si="76"/>
        <v>0.12040407985797796</v>
      </c>
      <c r="L568" s="32">
        <f t="shared" si="77"/>
        <v>-1.5568883492746148</v>
      </c>
      <c r="M568" s="33">
        <f t="shared" si="78"/>
        <v>-9.1072473965446452</v>
      </c>
      <c r="O568" s="35"/>
    </row>
    <row r="569" spans="4:15" x14ac:dyDescent="0.2">
      <c r="D569" s="92">
        <f>D568+'Control Panel'!$B$29</f>
        <v>2.8349999999999618</v>
      </c>
      <c r="E569" s="31">
        <f t="shared" si="79"/>
        <v>59.599007438176571</v>
      </c>
      <c r="F569" s="31">
        <f t="shared" si="80"/>
        <v>24.60082340412912</v>
      </c>
      <c r="G569" s="31">
        <f t="shared" si="72"/>
        <v>18.250534462181417</v>
      </c>
      <c r="H569" s="31">
        <f t="shared" si="73"/>
        <v>-5.5897153045257753</v>
      </c>
      <c r="I569" s="31">
        <f t="shared" si="74"/>
        <v>19.08734987736436</v>
      </c>
      <c r="J569" s="31">
        <f t="shared" si="75"/>
        <v>-0.29720533277353178</v>
      </c>
      <c r="K569" s="31">
        <f t="shared" si="76"/>
        <v>0.1204777548805879</v>
      </c>
      <c r="L569" s="32">
        <f t="shared" si="77"/>
        <v>-1.5567006218718449</v>
      </c>
      <c r="M569" s="33">
        <f t="shared" si="78"/>
        <v>-9.1032187140232512</v>
      </c>
      <c r="O569" s="35"/>
    </row>
    <row r="570" spans="4:15" x14ac:dyDescent="0.2">
      <c r="D570" s="92">
        <f>D569+'Control Panel'!$B$29</f>
        <v>2.8399999999999617</v>
      </c>
      <c r="E570" s="31">
        <f t="shared" si="79"/>
        <v>59.690240651729702</v>
      </c>
      <c r="F570" s="31">
        <f t="shared" si="80"/>
        <v>24.572761037372565</v>
      </c>
      <c r="G570" s="31">
        <f t="shared" si="72"/>
        <v>18.242750959072058</v>
      </c>
      <c r="H570" s="31">
        <f t="shared" si="73"/>
        <v>-5.6352313980958915</v>
      </c>
      <c r="I570" s="31">
        <f t="shared" si="74"/>
        <v>19.093291897020016</v>
      </c>
      <c r="J570" s="31">
        <f t="shared" si="75"/>
        <v>-0.29960408323157284</v>
      </c>
      <c r="K570" s="31">
        <f t="shared" si="76"/>
        <v>0.12055277761779033</v>
      </c>
      <c r="L570" s="32">
        <f t="shared" si="77"/>
        <v>-1.5565211235324721</v>
      </c>
      <c r="M570" s="33">
        <f t="shared" si="78"/>
        <v>-9.0991867319348732</v>
      </c>
      <c r="O570" s="35"/>
    </row>
    <row r="571" spans="4:15" x14ac:dyDescent="0.2">
      <c r="D571" s="92">
        <f>D570+'Control Panel'!$B$29</f>
        <v>2.8449999999999616</v>
      </c>
      <c r="E571" s="31">
        <f t="shared" si="79"/>
        <v>59.781434950011018</v>
      </c>
      <c r="F571" s="31">
        <f t="shared" si="80"/>
        <v>24.544471140547937</v>
      </c>
      <c r="G571" s="31">
        <f t="shared" si="72"/>
        <v>18.234968353454395</v>
      </c>
      <c r="H571" s="31">
        <f t="shared" si="73"/>
        <v>-5.6807273317555662</v>
      </c>
      <c r="I571" s="31">
        <f t="shared" si="74"/>
        <v>19.09933857151179</v>
      </c>
      <c r="J571" s="31">
        <f t="shared" si="75"/>
        <v>-0.30200030560523411</v>
      </c>
      <c r="K571" s="31">
        <f t="shared" si="76"/>
        <v>0.12062914567775498</v>
      </c>
      <c r="L571" s="32">
        <f t="shared" si="77"/>
        <v>-1.5563498164581597</v>
      </c>
      <c r="M571" s="33">
        <f t="shared" si="78"/>
        <v>-9.0951513965500368</v>
      </c>
      <c r="O571" s="35"/>
    </row>
    <row r="572" spans="4:15" x14ac:dyDescent="0.2">
      <c r="D572" s="92">
        <f>D571+'Control Panel'!$B$29</f>
        <v>2.8499999999999615</v>
      </c>
      <c r="E572" s="31">
        <f t="shared" si="79"/>
        <v>59.872590337405583</v>
      </c>
      <c r="F572" s="31">
        <f t="shared" si="80"/>
        <v>24.515953814496704</v>
      </c>
      <c r="G572" s="31">
        <f t="shared" si="72"/>
        <v>18.227186604372104</v>
      </c>
      <c r="H572" s="31">
        <f t="shared" si="73"/>
        <v>-5.7262030887383162</v>
      </c>
      <c r="I572" s="31">
        <f t="shared" si="74"/>
        <v>19.105489612257472</v>
      </c>
      <c r="J572" s="31">
        <f t="shared" si="75"/>
        <v>-0.30439397652060374</v>
      </c>
      <c r="K572" s="31">
        <f t="shared" si="76"/>
        <v>0.12070685666958136</v>
      </c>
      <c r="L572" s="32">
        <f t="shared" si="77"/>
        <v>-1.5561866628000636</v>
      </c>
      <c r="M572" s="33">
        <f t="shared" si="78"/>
        <v>-9.0911126544871372</v>
      </c>
      <c r="O572" s="35"/>
    </row>
    <row r="573" spans="4:15" x14ac:dyDescent="0.2">
      <c r="D573" s="92">
        <f>D572+'Control Panel'!$B$29</f>
        <v>2.8549999999999613</v>
      </c>
      <c r="E573" s="31">
        <f t="shared" si="79"/>
        <v>59.96370681809416</v>
      </c>
      <c r="F573" s="31">
        <f t="shared" si="80"/>
        <v>24.487209160144829</v>
      </c>
      <c r="G573" s="31">
        <f t="shared" si="72"/>
        <v>18.219405671058105</v>
      </c>
      <c r="H573" s="31">
        <f t="shared" si="73"/>
        <v>-5.7716586520107516</v>
      </c>
      <c r="I573" s="31">
        <f t="shared" si="74"/>
        <v>19.111744729404347</v>
      </c>
      <c r="J573" s="31">
        <f t="shared" si="75"/>
        <v>-0.30678507277568073</v>
      </c>
      <c r="K573" s="31">
        <f t="shared" si="76"/>
        <v>0.12078590820326546</v>
      </c>
      <c r="L573" s="32">
        <f t="shared" si="77"/>
        <v>-1.5560316246601364</v>
      </c>
      <c r="M573" s="33">
        <f t="shared" si="78"/>
        <v>-9.0870704527130464</v>
      </c>
      <c r="O573" s="35"/>
    </row>
    <row r="574" spans="4:15" x14ac:dyDescent="0.2">
      <c r="D574" s="92">
        <f>D573+'Control Panel'!$B$29</f>
        <v>2.8599999999999612</v>
      </c>
      <c r="E574" s="31">
        <f t="shared" si="79"/>
        <v>60.054784396054146</v>
      </c>
      <c r="F574" s="31">
        <f t="shared" si="80"/>
        <v>24.458237278504114</v>
      </c>
      <c r="G574" s="31">
        <f t="shared" si="72"/>
        <v>18.211625512934805</v>
      </c>
      <c r="H574" s="31">
        <f t="shared" si="73"/>
        <v>-5.8170940042743169</v>
      </c>
      <c r="I574" s="31">
        <f t="shared" si="74"/>
        <v>19.118103631844402</v>
      </c>
      <c r="J574" s="31">
        <f t="shared" si="75"/>
        <v>-0.30917357134128309</v>
      </c>
      <c r="K574" s="31">
        <f t="shared" si="76"/>
        <v>0.12086629788966623</v>
      </c>
      <c r="L574" s="32">
        <f t="shared" si="77"/>
        <v>-1.5558846640924322</v>
      </c>
      <c r="M574" s="33">
        <f t="shared" si="78"/>
        <v>-9.083024738543731</v>
      </c>
      <c r="O574" s="35"/>
    </row>
    <row r="575" spans="4:15" x14ac:dyDescent="0.2">
      <c r="D575" s="92">
        <f>D574+'Control Panel'!$B$29</f>
        <v>2.8649999999999611</v>
      </c>
      <c r="E575" s="31">
        <f t="shared" si="79"/>
        <v>60.14582307506052</v>
      </c>
      <c r="F575" s="31">
        <f t="shared" si="80"/>
        <v>24.429038270673512</v>
      </c>
      <c r="G575" s="31">
        <f t="shared" si="72"/>
        <v>18.203846089614345</v>
      </c>
      <c r="H575" s="31">
        <f t="shared" si="73"/>
        <v>-5.8625091279670354</v>
      </c>
      <c r="I575" s="31">
        <f t="shared" si="74"/>
        <v>19.124566027229594</v>
      </c>
      <c r="J575" s="31">
        <f t="shared" si="75"/>
        <v>-0.3115594493619302</v>
      </c>
      <c r="K575" s="31">
        <f t="shared" si="76"/>
        <v>0.1209480233404728</v>
      </c>
      <c r="L575" s="32">
        <f t="shared" si="77"/>
        <v>-1.5557457431044155</v>
      </c>
      <c r="M575" s="33">
        <f t="shared" si="78"/>
        <v>-9.0789754596448198</v>
      </c>
      <c r="O575" s="35"/>
    </row>
    <row r="576" spans="4:15" x14ac:dyDescent="0.2">
      <c r="D576" s="92">
        <f>D575+'Control Panel'!$B$29</f>
        <v>2.869999999999961</v>
      </c>
      <c r="E576" s="31">
        <f t="shared" si="79"/>
        <v>60.2368228586868</v>
      </c>
      <c r="F576" s="31">
        <f t="shared" si="80"/>
        <v>24.399612237840429</v>
      </c>
      <c r="G576" s="31">
        <f t="shared" si="72"/>
        <v>18.196067360898823</v>
      </c>
      <c r="H576" s="31">
        <f t="shared" si="73"/>
        <v>-5.9079040052652596</v>
      </c>
      <c r="I576" s="31">
        <f t="shared" si="74"/>
        <v>19.131131621987151</v>
      </c>
      <c r="J576" s="31">
        <f t="shared" si="75"/>
        <v>-0.31394268415669935</v>
      </c>
      <c r="K576" s="31">
        <f t="shared" si="76"/>
        <v>0.12103108216817152</v>
      </c>
      <c r="L576" s="32">
        <f t="shared" si="77"/>
        <v>-1.5556148236582683</v>
      </c>
      <c r="M576" s="33">
        <f t="shared" si="78"/>
        <v>-9.0749225640321693</v>
      </c>
      <c r="O576" s="35"/>
    </row>
    <row r="577" spans="4:15" x14ac:dyDescent="0.2">
      <c r="D577" s="92">
        <f>D576+'Control Panel'!$B$29</f>
        <v>2.8749999999999609</v>
      </c>
      <c r="E577" s="31">
        <f t="shared" si="79"/>
        <v>60.327783750305997</v>
      </c>
      <c r="F577" s="31">
        <f t="shared" si="80"/>
        <v>24.369959281282053</v>
      </c>
      <c r="G577" s="31">
        <f t="shared" si="72"/>
        <v>18.188289286780531</v>
      </c>
      <c r="H577" s="31">
        <f t="shared" si="73"/>
        <v>-5.9532786180854202</v>
      </c>
      <c r="I577" s="31">
        <f t="shared" si="74"/>
        <v>19.137800121334962</v>
      </c>
      <c r="J577" s="31">
        <f t="shared" si="75"/>
        <v>-0.31632325322005617</v>
      </c>
      <c r="K577" s="31">
        <f t="shared" si="76"/>
        <v>0.1211154719860139</v>
      </c>
      <c r="L577" s="32">
        <f t="shared" si="77"/>
        <v>-1.5554918676722098</v>
      </c>
      <c r="M577" s="33">
        <f t="shared" si="78"/>
        <v>-9.0708660000724102</v>
      </c>
      <c r="O577" s="35"/>
    </row>
    <row r="578" spans="4:15" x14ac:dyDescent="0.2">
      <c r="D578" s="92">
        <f>D577+'Control Panel'!$B$29</f>
        <v>2.8799999999999608</v>
      </c>
      <c r="E578" s="31">
        <f t="shared" si="79"/>
        <v>60.418705753091551</v>
      </c>
      <c r="F578" s="31">
        <f t="shared" si="80"/>
        <v>24.340079502366628</v>
      </c>
      <c r="G578" s="31">
        <f t="shared" si="72"/>
        <v>18.180511827442171</v>
      </c>
      <c r="H578" s="31">
        <f t="shared" si="73"/>
        <v>-5.9986329480857821</v>
      </c>
      <c r="I578" s="31">
        <f t="shared" si="74"/>
        <v>19.144571229296961</v>
      </c>
      <c r="J578" s="31">
        <f t="shared" si="75"/>
        <v>-0.31870113422265944</v>
      </c>
      <c r="K578" s="31">
        <f t="shared" si="76"/>
        <v>0.12120119040798435</v>
      </c>
      <c r="L578" s="32">
        <f t="shared" si="77"/>
        <v>-1.5553768370218057</v>
      </c>
      <c r="M578" s="33">
        <f t="shared" si="78"/>
        <v>-9.0668057164834437</v>
      </c>
      <c r="O578" s="35"/>
    </row>
    <row r="579" spans="4:15" x14ac:dyDescent="0.2">
      <c r="D579" s="92">
        <f>D578+'Control Panel'!$B$29</f>
        <v>2.8849999999999607</v>
      </c>
      <c r="E579" s="31">
        <f t="shared" si="79"/>
        <v>60.509588870018298</v>
      </c>
      <c r="F579" s="31">
        <f t="shared" si="80"/>
        <v>24.309973002554742</v>
      </c>
      <c r="G579" s="31">
        <f t="shared" si="72"/>
        <v>18.172734943257062</v>
      </c>
      <c r="H579" s="31">
        <f t="shared" si="73"/>
        <v>-6.0439669766681989</v>
      </c>
      <c r="I579" s="31">
        <f t="shared" si="74"/>
        <v>19.151444648718591</v>
      </c>
      <c r="J579" s="31">
        <f t="shared" si="75"/>
        <v>-0.32107630501214041</v>
      </c>
      <c r="K579" s="31">
        <f t="shared" si="76"/>
        <v>0.12128823504876851</v>
      </c>
      <c r="L579" s="32">
        <f t="shared" si="77"/>
        <v>-1.5552696935412911</v>
      </c>
      <c r="M579" s="33">
        <f t="shared" si="78"/>
        <v>-9.0627416623349646</v>
      </c>
      <c r="O579" s="35"/>
    </row>
    <row r="580" spans="4:15" x14ac:dyDescent="0.2">
      <c r="D580" s="92">
        <f>D579+'Control Panel'!$B$29</f>
        <v>2.8899999999999606</v>
      </c>
      <c r="E580" s="31">
        <f t="shared" si="79"/>
        <v>60.600433103863416</v>
      </c>
      <c r="F580" s="31">
        <f t="shared" si="80"/>
        <v>24.279639883400623</v>
      </c>
      <c r="G580" s="31">
        <f t="shared" ref="G580:G643" si="81">G579+L579*$B$5</f>
        <v>18.164958594789354</v>
      </c>
      <c r="H580" s="31">
        <f t="shared" ref="H580:H643" si="82">H579+M579*$B$5</f>
        <v>-6.0892806849798742</v>
      </c>
      <c r="I580" s="31">
        <f t="shared" ref="I580:I643" si="83">SQRT(G580^2+H580^2)</f>
        <v>19.158420081282291</v>
      </c>
      <c r="J580" s="31">
        <f t="shared" ref="J580:J643" si="84">ATAN2(G580,H580)</f>
        <v>-0.3234487436138555</v>
      </c>
      <c r="K580" s="31">
        <f t="shared" ref="K580:K643" si="85">$B$4*I580^2</f>
        <v>0.12137660352372166</v>
      </c>
      <c r="L580" s="32">
        <f t="shared" ref="L580:L643" si="86">-K580*COS(J580)/$B$13</f>
        <v>-1.5551703990248853</v>
      </c>
      <c r="M580" s="33">
        <f t="shared" ref="M580:M643" si="87">(-$B$13*$B$3-K580*SIN(J580))/$B$13</f>
        <v>-9.0586737870489227</v>
      </c>
      <c r="O580" s="35"/>
    </row>
    <row r="581" spans="4:15" x14ac:dyDescent="0.2">
      <c r="D581" s="92">
        <f>D580+'Control Panel'!$B$29</f>
        <v>2.8949999999999605</v>
      </c>
      <c r="E581" s="31">
        <f t="shared" ref="E581:E644" si="88">IF(F581&lt;&gt;F580,E580+G580*$B$5+0.5*L580*$B$5^2,E580)</f>
        <v>60.691238457207376</v>
      </c>
      <c r="F581" s="31">
        <f t="shared" ref="F581:F644" si="89">IF(F580+H580*$B$5+0.5*M580*$B$5^2&gt;0,F580+H580*$B$5+0.5*M580*$B$5^2,0)</f>
        <v>24.249080246553387</v>
      </c>
      <c r="G581" s="31">
        <f t="shared" si="81"/>
        <v>18.15718274279423</v>
      </c>
      <c r="H581" s="31">
        <f t="shared" si="82"/>
        <v>-6.1345740539151192</v>
      </c>
      <c r="I581" s="31">
        <f t="shared" si="83"/>
        <v>19.165497227523037</v>
      </c>
      <c r="J581" s="31">
        <f t="shared" si="84"/>
        <v>-0.32581842823161411</v>
      </c>
      <c r="K581" s="31">
        <f t="shared" si="85"/>
        <v>0.12146629344883784</v>
      </c>
      <c r="L581" s="32">
        <f t="shared" si="86"/>
        <v>-1.5550789152281186</v>
      </c>
      <c r="M581" s="33">
        <f t="shared" si="87"/>
        <v>-9.0546020403999758</v>
      </c>
      <c r="O581" s="35"/>
    </row>
    <row r="582" spans="4:15" x14ac:dyDescent="0.2">
      <c r="D582" s="92">
        <f>D581+'Control Panel'!$B$29</f>
        <v>2.8999999999999604</v>
      </c>
      <c r="E582" s="31">
        <f t="shared" si="88"/>
        <v>60.782004932434909</v>
      </c>
      <c r="F582" s="31">
        <f t="shared" si="89"/>
        <v>24.218294193758304</v>
      </c>
      <c r="G582" s="31">
        <f t="shared" si="81"/>
        <v>18.149407348218091</v>
      </c>
      <c r="H582" s="31">
        <f t="shared" si="82"/>
        <v>-6.1798470641171193</v>
      </c>
      <c r="I582" s="31">
        <f t="shared" si="83"/>
        <v>19.172675786843886</v>
      </c>
      <c r="J582" s="31">
        <f t="shared" si="84"/>
        <v>-0.32818533724838039</v>
      </c>
      <c r="K582" s="31">
        <f t="shared" si="85"/>
        <v>0.12155730244071866</v>
      </c>
      <c r="L582" s="32">
        <f t="shared" si="86"/>
        <v>-1.5549952038691479</v>
      </c>
      <c r="M582" s="33">
        <f t="shared" si="87"/>
        <v>-9.0505263725159359</v>
      </c>
      <c r="O582" s="35"/>
    </row>
    <row r="583" spans="4:15" x14ac:dyDescent="0.2">
      <c r="D583" s="92">
        <f>D582+'Control Panel'!$B$29</f>
        <v>2.9049999999999603</v>
      </c>
      <c r="E583" s="31">
        <f t="shared" si="88"/>
        <v>60.872732531735956</v>
      </c>
      <c r="F583" s="31">
        <f t="shared" si="89"/>
        <v>24.187281826858062</v>
      </c>
      <c r="G583" s="31">
        <f t="shared" si="81"/>
        <v>18.141632372198746</v>
      </c>
      <c r="H583" s="31">
        <f t="shared" si="82"/>
        <v>-6.2250996959796989</v>
      </c>
      <c r="I583" s="31">
        <f t="shared" si="83"/>
        <v>19.179955457531598</v>
      </c>
      <c r="J583" s="31">
        <f t="shared" si="84"/>
        <v>-0.33054944922694973</v>
      </c>
      <c r="K583" s="31">
        <f t="shared" si="85"/>
        <v>0.12164962811654309</v>
      </c>
      <c r="L583" s="32">
        <f t="shared" si="86"/>
        <v>-1.5549192266300875</v>
      </c>
      <c r="M583" s="33">
        <f t="shared" si="87"/>
        <v>-9.0464467338781809</v>
      </c>
      <c r="O583" s="35"/>
    </row>
    <row r="584" spans="4:15" x14ac:dyDescent="0.2">
      <c r="D584" s="92">
        <f>D583+'Control Panel'!$B$29</f>
        <v>2.9099999999999602</v>
      </c>
      <c r="E584" s="31">
        <f t="shared" si="88"/>
        <v>60.963421257106617</v>
      </c>
      <c r="F584" s="31">
        <f t="shared" si="89"/>
        <v>24.156043247793988</v>
      </c>
      <c r="G584" s="31">
        <f t="shared" si="81"/>
        <v>18.133857776065597</v>
      </c>
      <c r="H584" s="31">
        <f t="shared" si="82"/>
        <v>-6.2703319296490898</v>
      </c>
      <c r="I584" s="31">
        <f t="shared" si="83"/>
        <v>19.187335936772243</v>
      </c>
      <c r="J584" s="31">
        <f t="shared" si="84"/>
        <v>-0.33291074291059897</v>
      </c>
      <c r="K584" s="31">
        <f t="shared" si="85"/>
        <v>0.12174326809403689</v>
      </c>
      <c r="L584" s="32">
        <f t="shared" si="86"/>
        <v>-1.5548509451583277</v>
      </c>
      <c r="M584" s="33">
        <f t="shared" si="87"/>
        <v>-9.0423630753220454</v>
      </c>
      <c r="O584" s="35"/>
    </row>
    <row r="585" spans="4:15" x14ac:dyDescent="0.2">
      <c r="D585" s="92">
        <f>D584+'Control Panel'!$B$29</f>
        <v>2.9149999999999601</v>
      </c>
      <c r="E585" s="31">
        <f t="shared" si="88"/>
        <v>61.054071110350129</v>
      </c>
      <c r="F585" s="31">
        <f t="shared" si="89"/>
        <v>24.124578558607304</v>
      </c>
      <c r="G585" s="31">
        <f t="shared" si="81"/>
        <v>18.126083521339805</v>
      </c>
      <c r="H585" s="31">
        <f t="shared" si="82"/>
        <v>-6.3155437450256997</v>
      </c>
      <c r="I585" s="31">
        <f t="shared" si="83"/>
        <v>19.194816920666884</v>
      </c>
      <c r="J585" s="31">
        <f t="shared" si="84"/>
        <v>-0.33526919722371235</v>
      </c>
      <c r="K585" s="31">
        <f t="shared" si="85"/>
        <v>0.12183821999144315</v>
      </c>
      <c r="L585" s="32">
        <f t="shared" si="86"/>
        <v>-1.5547903210678671</v>
      </c>
      <c r="M585" s="33">
        <f t="shared" si="87"/>
        <v>-9.0382753480371871</v>
      </c>
      <c r="O585" s="35"/>
    </row>
    <row r="586" spans="4:15" x14ac:dyDescent="0.2">
      <c r="D586" s="92">
        <f>D585+'Control Panel'!$B$29</f>
        <v>2.91999999999996</v>
      </c>
      <c r="E586" s="31">
        <f t="shared" si="88"/>
        <v>61.144682093077812</v>
      </c>
      <c r="F586" s="31">
        <f t="shared" si="89"/>
        <v>24.092887861440325</v>
      </c>
      <c r="G586" s="31">
        <f t="shared" si="81"/>
        <v>18.118309569734464</v>
      </c>
      <c r="H586" s="31">
        <f t="shared" si="82"/>
        <v>-6.3607351217658854</v>
      </c>
      <c r="I586" s="31">
        <f t="shared" si="83"/>
        <v>19.202398104247226</v>
      </c>
      <c r="J586" s="31">
        <f t="shared" si="84"/>
        <v>-0.33762479127238054</v>
      </c>
      <c r="K586" s="31">
        <f t="shared" si="85"/>
        <v>0.12193448142749211</v>
      </c>
      <c r="L586" s="32">
        <f t="shared" si="86"/>
        <v>-1.5547373159406315</v>
      </c>
      <c r="M586" s="33">
        <f t="shared" si="87"/>
        <v>-9.0341835035679576</v>
      </c>
      <c r="O586" s="35"/>
    </row>
    <row r="587" spans="4:15" x14ac:dyDescent="0.2">
      <c r="D587" s="92">
        <f>D586+'Control Panel'!$B$29</f>
        <v>2.9249999999999599</v>
      </c>
      <c r="E587" s="31">
        <f t="shared" si="88"/>
        <v>61.235254206710039</v>
      </c>
      <c r="F587" s="31">
        <f t="shared" si="89"/>
        <v>24.060971258537698</v>
      </c>
      <c r="G587" s="31">
        <f t="shared" si="81"/>
        <v>18.11053588315476</v>
      </c>
      <c r="H587" s="31">
        <f t="shared" si="82"/>
        <v>-6.4059060392837255</v>
      </c>
      <c r="I587" s="31">
        <f t="shared" si="83"/>
        <v>19.210079181491363</v>
      </c>
      <c r="J587" s="31">
        <f t="shared" si="84"/>
        <v>-0.33997750434497592</v>
      </c>
      <c r="K587" s="31">
        <f t="shared" si="85"/>
        <v>0.12203205002137235</v>
      </c>
      <c r="L587" s="32">
        <f t="shared" si="86"/>
        <v>-1.5546918913278069</v>
      </c>
      <c r="M587" s="33">
        <f t="shared" si="87"/>
        <v>-9.030087493813717</v>
      </c>
      <c r="O587" s="35"/>
    </row>
    <row r="588" spans="4:15" x14ac:dyDescent="0.2">
      <c r="D588" s="92">
        <f>D587+'Control Panel'!$B$29</f>
        <v>2.9299999999999597</v>
      </c>
      <c r="E588" s="31">
        <f t="shared" si="88"/>
        <v>61.325787452477172</v>
      </c>
      <c r="F588" s="31">
        <f t="shared" si="89"/>
        <v>24.028828852247607</v>
      </c>
      <c r="G588" s="31">
        <f t="shared" si="81"/>
        <v>18.10276242369812</v>
      </c>
      <c r="H588" s="31">
        <f t="shared" si="82"/>
        <v>-6.451056476752794</v>
      </c>
      <c r="I588" s="31">
        <f t="shared" si="83"/>
        <v>19.217859845339458</v>
      </c>
      <c r="J588" s="31">
        <f t="shared" si="84"/>
        <v>-0.3423273159127016</v>
      </c>
      <c r="K588" s="31">
        <f t="shared" si="85"/>
        <v>0.12213092339270137</v>
      </c>
      <c r="L588" s="32">
        <f t="shared" si="86"/>
        <v>-1.554654008751162</v>
      </c>
      <c r="M588" s="33">
        <f t="shared" si="87"/>
        <v>-9.0259872710291535</v>
      </c>
      <c r="O588" s="35"/>
    </row>
    <row r="589" spans="4:15" x14ac:dyDescent="0.2">
      <c r="D589" s="92">
        <f>D588+'Control Panel'!$B$29</f>
        <v>2.9349999999999596</v>
      </c>
      <c r="E589" s="31">
        <f t="shared" si="88"/>
        <v>61.416281831420548</v>
      </c>
      <c r="F589" s="31">
        <f t="shared" si="89"/>
        <v>23.996460745022954</v>
      </c>
      <c r="G589" s="31">
        <f t="shared" si="81"/>
        <v>18.094989153654364</v>
      </c>
      <c r="H589" s="31">
        <f t="shared" si="82"/>
        <v>-6.4961864131079397</v>
      </c>
      <c r="I589" s="31">
        <f t="shared" si="83"/>
        <v>19.225739787709529</v>
      </c>
      <c r="J589" s="31">
        <f t="shared" si="84"/>
        <v>-0.34467420563011553</v>
      </c>
      <c r="K589" s="31">
        <f t="shared" si="85"/>
        <v>0.12223109916149721</v>
      </c>
      <c r="L589" s="32">
        <f t="shared" si="86"/>
        <v>-1.5546236297043774</v>
      </c>
      <c r="M589" s="33">
        <f t="shared" si="87"/>
        <v>-9.0218827878245751</v>
      </c>
      <c r="O589" s="35"/>
    </row>
    <row r="590" spans="4:15" x14ac:dyDescent="0.2">
      <c r="D590" s="92">
        <f>D589+'Control Panel'!$B$29</f>
        <v>2.9399999999999595</v>
      </c>
      <c r="E590" s="31">
        <f t="shared" si="88"/>
        <v>61.50673734439345</v>
      </c>
      <c r="F590" s="31">
        <f t="shared" si="89"/>
        <v>23.963867039422567</v>
      </c>
      <c r="G590" s="31">
        <f t="shared" si="81"/>
        <v>18.087216035505843</v>
      </c>
      <c r="H590" s="31">
        <f t="shared" si="82"/>
        <v>-6.5412958270470627</v>
      </c>
      <c r="I590" s="31">
        <f t="shared" si="83"/>
        <v>19.233718699513183</v>
      </c>
      <c r="J590" s="31">
        <f t="shared" si="84"/>
        <v>-0.3470181533356298</v>
      </c>
      <c r="K590" s="31">
        <f t="shared" si="85"/>
        <v>0.12233257494814974</v>
      </c>
      <c r="L590" s="32">
        <f t="shared" si="86"/>
        <v>-1.5546007156543702</v>
      </c>
      <c r="M590" s="33">
        <f t="shared" si="87"/>
        <v>-9.0177739971661754</v>
      </c>
      <c r="O590" s="35"/>
    </row>
    <row r="591" spans="4:15" x14ac:dyDescent="0.2">
      <c r="D591" s="92">
        <f>D590+'Control Panel'!$B$29</f>
        <v>2.9449999999999594</v>
      </c>
      <c r="E591" s="31">
        <f t="shared" si="88"/>
        <v>61.59715399206204</v>
      </c>
      <c r="F591" s="31">
        <f t="shared" si="89"/>
        <v>23.931047838112367</v>
      </c>
      <c r="G591" s="31">
        <f t="shared" si="81"/>
        <v>18.079443031927571</v>
      </c>
      <c r="H591" s="31">
        <f t="shared" si="82"/>
        <v>-6.5863846970328934</v>
      </c>
      <c r="I591" s="31">
        <f t="shared" si="83"/>
        <v>19.241796270671394</v>
      </c>
      <c r="J591" s="31">
        <f t="shared" si="84"/>
        <v>-0.34935913905198496</v>
      </c>
      <c r="K591" s="31">
        <f t="shared" si="85"/>
        <v>0.12243534837339264</v>
      </c>
      <c r="L591" s="32">
        <f t="shared" si="86"/>
        <v>-1.5545852280426204</v>
      </c>
      <c r="M591" s="33">
        <f t="shared" si="87"/>
        <v>-9.0136608523762884</v>
      </c>
      <c r="O591" s="35"/>
    </row>
    <row r="592" spans="4:15" x14ac:dyDescent="0.2">
      <c r="D592" s="92">
        <f>D591+'Control Panel'!$B$29</f>
        <v>2.9499999999999593</v>
      </c>
      <c r="E592" s="31">
        <f t="shared" si="88"/>
        <v>61.687531774906333</v>
      </c>
      <c r="F592" s="31">
        <f t="shared" si="89"/>
        <v>23.898003243866548</v>
      </c>
      <c r="G592" s="31">
        <f t="shared" si="81"/>
        <v>18.071670105787359</v>
      </c>
      <c r="H592" s="31">
        <f t="shared" si="82"/>
        <v>-6.6314530012947746</v>
      </c>
      <c r="I592" s="31">
        <f t="shared" si="83"/>
        <v>19.2499721901303</v>
      </c>
      <c r="J592" s="31">
        <f t="shared" si="84"/>
        <v>-0.35169714298669918</v>
      </c>
      <c r="K592" s="31">
        <f t="shared" si="85"/>
        <v>0.12253941705827573</v>
      </c>
      <c r="L592" s="32">
        <f t="shared" si="86"/>
        <v>-1.5545771282864984</v>
      </c>
      <c r="M592" s="33">
        <f t="shared" si="87"/>
        <v>-9.0095433071336188</v>
      </c>
      <c r="O592" s="35"/>
    </row>
    <row r="593" spans="4:15" x14ac:dyDescent="0.2">
      <c r="D593" s="92">
        <f>D592+'Control Panel'!$B$29</f>
        <v>2.9549999999999592</v>
      </c>
      <c r="E593" s="31">
        <f t="shared" si="88"/>
        <v>61.777870693221168</v>
      </c>
      <c r="F593" s="31">
        <f t="shared" si="89"/>
        <v>23.864733359568735</v>
      </c>
      <c r="G593" s="31">
        <f t="shared" si="81"/>
        <v>18.063897220145925</v>
      </c>
      <c r="H593" s="31">
        <f t="shared" si="82"/>
        <v>-6.676500717830443</v>
      </c>
      <c r="I593" s="31">
        <f t="shared" si="83"/>
        <v>19.258246145876996</v>
      </c>
      <c r="J593" s="31">
        <f t="shared" si="84"/>
        <v>-0.3540321455324934</v>
      </c>
      <c r="K593" s="31">
        <f t="shared" si="85"/>
        <v>0.12264477862413735</v>
      </c>
      <c r="L593" s="32">
        <f t="shared" si="86"/>
        <v>-1.5545763777805877</v>
      </c>
      <c r="M593" s="33">
        <f t="shared" si="87"/>
        <v>-9.0054213154734448</v>
      </c>
      <c r="O593" s="35"/>
    </row>
    <row r="594" spans="4:15" x14ac:dyDescent="0.2">
      <c r="D594" s="92">
        <f>D593+'Control Panel'!$B$29</f>
        <v>2.9599999999999591</v>
      </c>
      <c r="E594" s="31">
        <f t="shared" si="88"/>
        <v>61.868170747117176</v>
      </c>
      <c r="F594" s="31">
        <f t="shared" si="89"/>
        <v>23.831238288213139</v>
      </c>
      <c r="G594" s="31">
        <f t="shared" si="81"/>
        <v>18.056124338257021</v>
      </c>
      <c r="H594" s="31">
        <f t="shared" si="82"/>
        <v>-6.7215278244078105</v>
      </c>
      <c r="I594" s="31">
        <f t="shared" si="83"/>
        <v>19.266617824955318</v>
      </c>
      <c r="J594" s="31">
        <f t="shared" si="84"/>
        <v>-0.3563641272676909</v>
      </c>
      <c r="K594" s="31">
        <f t="shared" si="85"/>
        <v>0.12275143069257712</v>
      </c>
      <c r="L594" s="32">
        <f t="shared" si="86"/>
        <v>-1.5545829378980092</v>
      </c>
      <c r="M594" s="33">
        <f t="shared" si="87"/>
        <v>-9.0012948317878188</v>
      </c>
      <c r="O594" s="35"/>
    </row>
    <row r="595" spans="4:15" x14ac:dyDescent="0.2">
      <c r="D595" s="92">
        <f>D594+'Control Panel'!$B$29</f>
        <v>2.964999999999959</v>
      </c>
      <c r="E595" s="31">
        <f t="shared" si="88"/>
        <v>61.958431936521741</v>
      </c>
      <c r="F595" s="31">
        <f t="shared" si="89"/>
        <v>23.797518132905704</v>
      </c>
      <c r="G595" s="31">
        <f t="shared" si="81"/>
        <v>18.048351423567532</v>
      </c>
      <c r="H595" s="31">
        <f t="shared" si="82"/>
        <v>-6.7665342985667492</v>
      </c>
      <c r="I595" s="31">
        <f t="shared" si="83"/>
        <v>19.275086913481672</v>
      </c>
      <c r="J595" s="31">
        <f t="shared" si="84"/>
        <v>-0.35869306895659325</v>
      </c>
      <c r="K595" s="31">
        <f t="shared" si="85"/>
        <v>0.1228593708854291</v>
      </c>
      <c r="L595" s="32">
        <f t="shared" si="86"/>
        <v>-1.5545967699917433</v>
      </c>
      <c r="M595" s="33">
        <f t="shared" si="87"/>
        <v>-8.9971638108257235</v>
      </c>
      <c r="O595" s="35"/>
    </row>
    <row r="596" spans="4:15" x14ac:dyDescent="0.2">
      <c r="D596" s="92">
        <f>D595+'Control Panel'!$B$29</f>
        <v>2.9699999999999589</v>
      </c>
      <c r="E596" s="31">
        <f t="shared" si="88"/>
        <v>62.048654261179955</v>
      </c>
      <c r="F596" s="31">
        <f t="shared" si="89"/>
        <v>23.763572996865236</v>
      </c>
      <c r="G596" s="31">
        <f t="shared" si="81"/>
        <v>18.040578439717574</v>
      </c>
      <c r="H596" s="31">
        <f t="shared" si="82"/>
        <v>-6.8115201176208782</v>
      </c>
      <c r="I596" s="31">
        <f t="shared" si="83"/>
        <v>19.283653096660824</v>
      </c>
      <c r="J596" s="31">
        <f t="shared" si="84"/>
        <v>-0.36101895154983171</v>
      </c>
      <c r="K596" s="31">
        <f t="shared" si="85"/>
        <v>0.12296859682473513</v>
      </c>
      <c r="L596" s="32">
        <f t="shared" si="86"/>
        <v>-1.5546178353959519</v>
      </c>
      <c r="M596" s="33">
        <f t="shared" si="87"/>
        <v>-8.9930282076932393</v>
      </c>
      <c r="O596" s="35"/>
    </row>
    <row r="597" spans="4:15" x14ac:dyDescent="0.2">
      <c r="D597" s="92">
        <f>D596+'Control Panel'!$B$29</f>
        <v>2.9749999999999588</v>
      </c>
      <c r="E597" s="31">
        <f t="shared" si="88"/>
        <v>62.138837720655602</v>
      </c>
      <c r="F597" s="31">
        <f t="shared" si="89"/>
        <v>23.729402983424535</v>
      </c>
      <c r="G597" s="31">
        <f t="shared" si="81"/>
        <v>18.032805350540595</v>
      </c>
      <c r="H597" s="31">
        <f t="shared" si="82"/>
        <v>-6.8564852586593448</v>
      </c>
      <c r="I597" s="31">
        <f t="shared" si="83"/>
        <v>19.292316058801713</v>
      </c>
      <c r="J597" s="31">
        <f t="shared" si="84"/>
        <v>-0.36334175618469439</v>
      </c>
      <c r="K597" s="31">
        <f t="shared" si="85"/>
        <v>0.12307910613271848</v>
      </c>
      <c r="L597" s="32">
        <f t="shared" si="86"/>
        <v>-1.554646095427296</v>
      </c>
      <c r="M597" s="33">
        <f t="shared" si="87"/>
        <v>-8.9888879778536506</v>
      </c>
      <c r="O597" s="35"/>
    </row>
    <row r="598" spans="4:15" x14ac:dyDescent="0.2">
      <c r="D598" s="92">
        <f>D597+'Control Panel'!$B$29</f>
        <v>2.9799999999999587</v>
      </c>
      <c r="E598" s="31">
        <f t="shared" si="88"/>
        <v>62.228982314332114</v>
      </c>
      <c r="F598" s="31">
        <f t="shared" si="89"/>
        <v>23.695008196031516</v>
      </c>
      <c r="G598" s="31">
        <f t="shared" si="81"/>
        <v>18.025032120063457</v>
      </c>
      <c r="H598" s="31">
        <f t="shared" si="82"/>
        <v>-6.901429698548613</v>
      </c>
      <c r="I598" s="31">
        <f t="shared" si="83"/>
        <v>19.301075483333257</v>
      </c>
      <c r="J598" s="31">
        <f t="shared" si="84"/>
        <v>-0.36566146418542905</v>
      </c>
      <c r="K598" s="31">
        <f t="shared" si="85"/>
        <v>0.12319089643175796</v>
      </c>
      <c r="L598" s="32">
        <f t="shared" si="86"/>
        <v>-1.554681511386256</v>
      </c>
      <c r="M598" s="33">
        <f t="shared" si="87"/>
        <v>-8.9847430771275789</v>
      </c>
      <c r="O598" s="35"/>
    </row>
    <row r="599" spans="4:15" x14ac:dyDescent="0.2">
      <c r="D599" s="92">
        <f>D598+'Control Panel'!$B$29</f>
        <v>2.9849999999999586</v>
      </c>
      <c r="E599" s="31">
        <f t="shared" si="88"/>
        <v>62.319088041413536</v>
      </c>
      <c r="F599" s="31">
        <f t="shared" si="89"/>
        <v>23.660388738250308</v>
      </c>
      <c r="G599" s="31">
        <f t="shared" si="81"/>
        <v>18.017258712506525</v>
      </c>
      <c r="H599" s="31">
        <f t="shared" si="82"/>
        <v>-6.9463534139342507</v>
      </c>
      <c r="I599" s="31">
        <f t="shared" si="83"/>
        <v>19.309931052820158</v>
      </c>
      <c r="J599" s="31">
        <f t="shared" si="84"/>
        <v>-0.36797805706352232</v>
      </c>
      <c r="K599" s="31">
        <f t="shared" si="85"/>
        <v>0.12330396534436214</v>
      </c>
      <c r="L599" s="32">
        <f t="shared" si="86"/>
        <v>-1.554724044558446</v>
      </c>
      <c r="M599" s="33">
        <f t="shared" si="87"/>
        <v>-8.9805934616930525</v>
      </c>
      <c r="O599" s="35"/>
    </row>
    <row r="600" spans="4:15" x14ac:dyDescent="0.2">
      <c r="D600" s="92">
        <f>D599+'Control Panel'!$B$29</f>
        <v>2.9899999999999585</v>
      </c>
      <c r="E600" s="31">
        <f t="shared" si="88"/>
        <v>62.409154900925515</v>
      </c>
      <c r="F600" s="31">
        <f t="shared" si="89"/>
        <v>23.625544713762366</v>
      </c>
      <c r="G600" s="31">
        <f t="shared" si="81"/>
        <v>18.009485092283732</v>
      </c>
      <c r="H600" s="31">
        <f t="shared" si="82"/>
        <v>-6.9912563812427155</v>
      </c>
      <c r="I600" s="31">
        <f t="shared" si="83"/>
        <v>19.318882448978695</v>
      </c>
      <c r="J600" s="31">
        <f t="shared" si="84"/>
        <v>-0.37029151651795517</v>
      </c>
      <c r="K600" s="31">
        <f t="shared" si="85"/>
        <v>0.12341831049314399</v>
      </c>
      <c r="L600" s="32">
        <f t="shared" si="86"/>
        <v>-1.5547736562159291</v>
      </c>
      <c r="M600" s="33">
        <f t="shared" si="87"/>
        <v>-8.9764390880855931</v>
      </c>
      <c r="O600" s="35"/>
    </row>
    <row r="601" spans="4:15" x14ac:dyDescent="0.2">
      <c r="D601" s="92">
        <f>D600+'Control Panel'!$B$29</f>
        <v>2.9949999999999584</v>
      </c>
      <c r="E601" s="31">
        <f t="shared" si="88"/>
        <v>62.499182891716231</v>
      </c>
      <c r="F601" s="31">
        <f t="shared" si="89"/>
        <v>23.590476226367549</v>
      </c>
      <c r="G601" s="31">
        <f t="shared" si="81"/>
        <v>18.001711224002651</v>
      </c>
      <c r="H601" s="31">
        <f t="shared" si="82"/>
        <v>-7.0361385766831432</v>
      </c>
      <c r="I601" s="31">
        <f t="shared" si="83"/>
        <v>19.327929352692482</v>
      </c>
      <c r="J601" s="31">
        <f t="shared" si="84"/>
        <v>-0.37260182443543483</v>
      </c>
      <c r="K601" s="31">
        <f t="shared" si="85"/>
        <v>0.12353392950079539</v>
      </c>
      <c r="L601" s="32">
        <f t="shared" si="86"/>
        <v>-1.5548303076185241</v>
      </c>
      <c r="M601" s="33">
        <f t="shared" si="87"/>
        <v>-8.9722799131982569</v>
      </c>
      <c r="O601" s="35"/>
    </row>
    <row r="602" spans="4:15" x14ac:dyDescent="0.2">
      <c r="D602" s="92">
        <f>D601+'Control Panel'!$B$29</f>
        <v>2.9999999999999583</v>
      </c>
      <c r="E602" s="31">
        <f t="shared" si="88"/>
        <v>62.589172012457396</v>
      </c>
      <c r="F602" s="31">
        <f t="shared" si="89"/>
        <v>23.55518337998522</v>
      </c>
      <c r="G602" s="31">
        <f t="shared" si="81"/>
        <v>17.993937072464558</v>
      </c>
      <c r="H602" s="31">
        <f t="shared" si="82"/>
        <v>-7.0809999762491342</v>
      </c>
      <c r="I602" s="31">
        <f t="shared" si="83"/>
        <v>19.337071444028297</v>
      </c>
      <c r="J602" s="31">
        <f t="shared" si="84"/>
        <v>-0.37490896289060238</v>
      </c>
      <c r="K602" s="31">
        <f t="shared" si="85"/>
        <v>0.12365081999006303</v>
      </c>
      <c r="L602" s="32">
        <f t="shared" si="86"/>
        <v>-1.5548939600151221</v>
      </c>
      <c r="M602" s="33">
        <f t="shared" si="87"/>
        <v>-8.968115894281663</v>
      </c>
      <c r="O602" s="35"/>
    </row>
    <row r="603" spans="4:15" x14ac:dyDescent="0.2">
      <c r="D603" s="92">
        <f>D602+'Control Panel'!$B$29</f>
        <v>3.0049999999999581</v>
      </c>
      <c r="E603" s="31">
        <f t="shared" si="88"/>
        <v>62.679122261645219</v>
      </c>
      <c r="F603" s="31">
        <f t="shared" si="89"/>
        <v>23.519666278655297</v>
      </c>
      <c r="G603" s="31">
        <f t="shared" si="81"/>
        <v>17.986162602664482</v>
      </c>
      <c r="H603" s="31">
        <f t="shared" si="82"/>
        <v>-7.1258405557205426</v>
      </c>
      <c r="I603" s="31">
        <f t="shared" si="83"/>
        <v>19.346308402251786</v>
      </c>
      <c r="J603" s="31">
        <f t="shared" si="84"/>
        <v>-0.37721291414621855</v>
      </c>
      <c r="K603" s="31">
        <f t="shared" si="85"/>
        <v>0.12376897958372318</v>
      </c>
      <c r="L603" s="32">
        <f t="shared" si="86"/>
        <v>-1.5549645746449869</v>
      </c>
      <c r="M603" s="33">
        <f t="shared" si="87"/>
        <v>-8.9639469889440164</v>
      </c>
      <c r="O603" s="35"/>
    </row>
    <row r="604" spans="4:15" x14ac:dyDescent="0.2">
      <c r="D604" s="92">
        <f>D603+'Control Panel'!$B$29</f>
        <v>3.009999999999958</v>
      </c>
      <c r="E604" s="31">
        <f t="shared" si="88"/>
        <v>62.76903363760136</v>
      </c>
      <c r="F604" s="31">
        <f t="shared" si="89"/>
        <v>23.483925026539335</v>
      </c>
      <c r="G604" s="31">
        <f t="shared" si="81"/>
        <v>17.978387779791259</v>
      </c>
      <c r="H604" s="31">
        <f t="shared" si="82"/>
        <v>-7.1706602906652623</v>
      </c>
      <c r="I604" s="31">
        <f t="shared" si="83"/>
        <v>19.35563990584324</v>
      </c>
      <c r="J604" s="31">
        <f t="shared" si="84"/>
        <v>-0.37951366065332509</v>
      </c>
      <c r="K604" s="31">
        <f t="shared" si="85"/>
        <v>0.12388840590455777</v>
      </c>
      <c r="L604" s="32">
        <f t="shared" si="86"/>
        <v>-1.5550421127390599</v>
      </c>
      <c r="M604" s="33">
        <f t="shared" si="87"/>
        <v>-8.9597731551510869</v>
      </c>
      <c r="O604" s="35"/>
    </row>
    <row r="605" spans="4:15" x14ac:dyDescent="0.2">
      <c r="D605" s="92">
        <f>D604+'Control Panel'!$B$29</f>
        <v>3.0149999999999579</v>
      </c>
      <c r="E605" s="31">
        <f t="shared" si="88"/>
        <v>62.858906138473913</v>
      </c>
      <c r="F605" s="31">
        <f t="shared" si="89"/>
        <v>23.447959727921571</v>
      </c>
      <c r="G605" s="31">
        <f t="shared" si="81"/>
        <v>17.970612569227562</v>
      </c>
      <c r="H605" s="31">
        <f t="shared" si="82"/>
        <v>-7.2154591564410175</v>
      </c>
      <c r="I605" s="31">
        <f t="shared" si="83"/>
        <v>19.365065632513311</v>
      </c>
      <c r="J605" s="31">
        <f t="shared" si="84"/>
        <v>-0.38181118505138378</v>
      </c>
      <c r="K605" s="31">
        <f t="shared" si="85"/>
        <v>0.12400909657533039</v>
      </c>
      <c r="L605" s="32">
        <f t="shared" si="86"/>
        <v>-1.5551265355212609</v>
      </c>
      <c r="M605" s="33">
        <f t="shared" si="87"/>
        <v>-8.9555943512261926</v>
      </c>
      <c r="O605" s="35"/>
    </row>
    <row r="606" spans="4:15" x14ac:dyDescent="0.2">
      <c r="D606" s="92">
        <f>D605+'Control Panel'!$B$29</f>
        <v>3.0199999999999578</v>
      </c>
      <c r="E606" s="31">
        <f t="shared" si="88"/>
        <v>62.948739762238354</v>
      </c>
      <c r="F606" s="31">
        <f t="shared" si="89"/>
        <v>23.411770487209974</v>
      </c>
      <c r="G606" s="31">
        <f t="shared" si="81"/>
        <v>17.962836936549955</v>
      </c>
      <c r="H606" s="31">
        <f t="shared" si="82"/>
        <v>-7.2602371281971489</v>
      </c>
      <c r="I606" s="31">
        <f t="shared" si="83"/>
        <v>19.374585259218733</v>
      </c>
      <c r="J606" s="31">
        <f t="shared" si="84"/>
        <v>-0.38410547016839225</v>
      </c>
      <c r="K606" s="31">
        <f t="shared" si="85"/>
        <v>0.12413104921876281</v>
      </c>
      <c r="L606" s="32">
        <f t="shared" si="86"/>
        <v>-1.5552178042097877</v>
      </c>
      <c r="M606" s="33">
        <f t="shared" si="87"/>
        <v>-8.9514105358501457</v>
      </c>
      <c r="O606" s="35"/>
    </row>
    <row r="607" spans="4:15" x14ac:dyDescent="0.2">
      <c r="D607" s="92">
        <f>D606+'Control Panel'!$B$29</f>
        <v>3.0249999999999577</v>
      </c>
      <c r="E607" s="31">
        <f t="shared" si="88"/>
        <v>63.038534506698554</v>
      </c>
      <c r="F607" s="31">
        <f t="shared" si="89"/>
        <v>23.37535740893729</v>
      </c>
      <c r="G607" s="31">
        <f t="shared" si="81"/>
        <v>17.955060847528905</v>
      </c>
      <c r="H607" s="31">
        <f t="shared" si="82"/>
        <v>-7.3049941808763998</v>
      </c>
      <c r="I607" s="31">
        <f t="shared" si="83"/>
        <v>19.384198462177988</v>
      </c>
      <c r="J607" s="31">
        <f t="shared" si="84"/>
        <v>-0.38639649902097761</v>
      </c>
      <c r="K607" s="31">
        <f t="shared" si="85"/>
        <v>0.12425426145751121</v>
      </c>
      <c r="L607" s="32">
        <f t="shared" si="86"/>
        <v>-1.5553158800184055</v>
      </c>
      <c r="M607" s="33">
        <f t="shared" si="87"/>
        <v>-8.9472216680611947</v>
      </c>
      <c r="O607" s="35"/>
    </row>
    <row r="608" spans="4:15" x14ac:dyDescent="0.2">
      <c r="D608" s="92">
        <f>D607+'Control Panel'!$B$29</f>
        <v>3.0299999999999576</v>
      </c>
      <c r="E608" s="31">
        <f t="shared" si="88"/>
        <v>63.128290369487701</v>
      </c>
      <c r="F608" s="31">
        <f t="shared" si="89"/>
        <v>23.338720597762059</v>
      </c>
      <c r="G608" s="31">
        <f t="shared" si="81"/>
        <v>17.947284268128815</v>
      </c>
      <c r="H608" s="31">
        <f t="shared" si="82"/>
        <v>-7.3497302892167058</v>
      </c>
      <c r="I608" s="31">
        <f t="shared" si="83"/>
        <v>19.393904916886996</v>
      </c>
      <c r="J608" s="31">
        <f t="shared" si="84"/>
        <v>-0.38868425481446744</v>
      </c>
      <c r="K608" s="31">
        <f t="shared" si="85"/>
        <v>0.12437873091414368</v>
      </c>
      <c r="L608" s="32">
        <f t="shared" si="86"/>
        <v>-1.5554207241577434</v>
      </c>
      <c r="M608" s="33">
        <f t="shared" si="87"/>
        <v>-8.9430277072549309</v>
      </c>
      <c r="O608" s="35"/>
    </row>
    <row r="609" spans="4:15" x14ac:dyDescent="0.2">
      <c r="D609" s="92">
        <f>D608+'Control Panel'!$B$29</f>
        <v>3.0349999999999575</v>
      </c>
      <c r="E609" s="31">
        <f t="shared" si="88"/>
        <v>63.218007348069293</v>
      </c>
      <c r="F609" s="31">
        <f t="shared" si="89"/>
        <v>23.301860158469637</v>
      </c>
      <c r="G609" s="31">
        <f t="shared" si="81"/>
        <v>17.939507164508026</v>
      </c>
      <c r="H609" s="31">
        <f t="shared" si="82"/>
        <v>-7.3944454277529807</v>
      </c>
      <c r="I609" s="31">
        <f t="shared" si="83"/>
        <v>19.40370429813472</v>
      </c>
      <c r="J609" s="31">
        <f t="shared" si="84"/>
        <v>-0.39096872094293855</v>
      </c>
      <c r="K609" s="31">
        <f t="shared" si="85"/>
        <v>0.12450445521111687</v>
      </c>
      <c r="L609" s="32">
        <f t="shared" si="86"/>
        <v>-1.5555322978365747</v>
      </c>
      <c r="M609" s="33">
        <f t="shared" si="87"/>
        <v>-8.9388286131841923</v>
      </c>
      <c r="O609" s="35"/>
    </row>
    <row r="610" spans="4:15" x14ac:dyDescent="0.2">
      <c r="D610" s="92">
        <f>D609+'Control Panel'!$B$29</f>
        <v>3.0399999999999574</v>
      </c>
      <c r="E610" s="31">
        <f t="shared" si="88"/>
        <v>63.307685439738108</v>
      </c>
      <c r="F610" s="31">
        <f t="shared" si="89"/>
        <v>23.264776195973209</v>
      </c>
      <c r="G610" s="31">
        <f t="shared" si="81"/>
        <v>17.931729503018843</v>
      </c>
      <c r="H610" s="31">
        <f t="shared" si="82"/>
        <v>-7.4391395708189014</v>
      </c>
      <c r="I610" s="31">
        <f t="shared" si="83"/>
        <v>19.413596280018808</v>
      </c>
      <c r="J610" s="31">
        <f t="shared" si="84"/>
        <v>-0.39324988098924318</v>
      </c>
      <c r="K610" s="31">
        <f t="shared" si="85"/>
        <v>0.12463143197075399</v>
      </c>
      <c r="L610" s="32">
        <f t="shared" si="86"/>
        <v>-1.5556505622631065</v>
      </c>
      <c r="M610" s="33">
        <f t="shared" si="87"/>
        <v>-8.9346243459589409</v>
      </c>
      <c r="O610" s="35"/>
    </row>
    <row r="611" spans="4:15" x14ac:dyDescent="0.2">
      <c r="D611" s="92">
        <f>D610+'Control Panel'!$B$29</f>
        <v>3.0449999999999573</v>
      </c>
      <c r="E611" s="31">
        <f t="shared" si="88"/>
        <v>63.397324641621175</v>
      </c>
      <c r="F611" s="31">
        <f t="shared" si="89"/>
        <v>23.22746881531479</v>
      </c>
      <c r="G611" s="31">
        <f t="shared" si="81"/>
        <v>17.923951250207526</v>
      </c>
      <c r="H611" s="31">
        <f t="shared" si="82"/>
        <v>-7.4838126925486961</v>
      </c>
      <c r="I611" s="31">
        <f t="shared" si="83"/>
        <v>19.42358053596115</v>
      </c>
      <c r="J611" s="31">
        <f t="shared" si="84"/>
        <v>-0.39552771872501463</v>
      </c>
      <c r="K611" s="31">
        <f t="shared" si="85"/>
        <v>0.1247596588152222</v>
      </c>
      <c r="L611" s="32">
        <f t="shared" si="86"/>
        <v>-1.5557754786462532</v>
      </c>
      <c r="M611" s="33">
        <f t="shared" si="87"/>
        <v>-8.9304148660461209</v>
      </c>
      <c r="O611" s="35"/>
    </row>
    <row r="612" spans="4:15" x14ac:dyDescent="0.2">
      <c r="D612" s="92">
        <f>D611+'Control Panel'!$B$29</f>
        <v>3.0499999999999572</v>
      </c>
      <c r="E612" s="31">
        <f t="shared" si="88"/>
        <v>63.486924950678734</v>
      </c>
      <c r="F612" s="31">
        <f t="shared" si="89"/>
        <v>23.189938121666223</v>
      </c>
      <c r="G612" s="31">
        <f t="shared" si="81"/>
        <v>17.916172372814295</v>
      </c>
      <c r="H612" s="31">
        <f t="shared" si="82"/>
        <v>-7.5284647668789271</v>
      </c>
      <c r="I612" s="31">
        <f t="shared" si="83"/>
        <v>19.433656738723457</v>
      </c>
      <c r="J612" s="31">
        <f t="shared" si="84"/>
        <v>-0.39780221811064936</v>
      </c>
      <c r="K612" s="31">
        <f t="shared" si="85"/>
        <v>0.12488913336651129</v>
      </c>
      <c r="L612" s="32">
        <f t="shared" si="86"/>
        <v>-1.5559070081969191</v>
      </c>
      <c r="M612" s="33">
        <f t="shared" si="87"/>
        <v>-8.9262001342694983</v>
      </c>
      <c r="O612" s="35"/>
    </row>
    <row r="613" spans="4:15" x14ac:dyDescent="0.2">
      <c r="D613" s="92">
        <f>D612+'Control Panel'!$B$29</f>
        <v>3.0549999999999571</v>
      </c>
      <c r="E613" s="31">
        <f t="shared" si="88"/>
        <v>63.5764863637052</v>
      </c>
      <c r="F613" s="31">
        <f t="shared" si="89"/>
        <v>23.152184220330152</v>
      </c>
      <c r="G613" s="31">
        <f t="shared" si="81"/>
        <v>17.908392837773309</v>
      </c>
      <c r="H613" s="31">
        <f t="shared" si="82"/>
        <v>-7.5730957675502744</v>
      </c>
      <c r="I613" s="31">
        <f t="shared" si="83"/>
        <v>19.44382456042273</v>
      </c>
      <c r="J613" s="31">
        <f t="shared" si="84"/>
        <v>-0.40007336329526905</v>
      </c>
      <c r="K613" s="31">
        <f t="shared" si="85"/>
        <v>0.12501985324641124</v>
      </c>
      <c r="L613" s="32">
        <f t="shared" si="86"/>
        <v>-1.5560451121292582</v>
      </c>
      <c r="M613" s="33">
        <f t="shared" si="87"/>
        <v>-8.9219801118094875</v>
      </c>
      <c r="O613" s="35"/>
    </row>
    <row r="614" spans="4:15" x14ac:dyDescent="0.2">
      <c r="D614" s="92">
        <f>D613+'Control Panel'!$B$29</f>
        <v>3.059999999999957</v>
      </c>
      <c r="E614" s="31">
        <f t="shared" si="88"/>
        <v>63.666008877330164</v>
      </c>
      <c r="F614" s="31">
        <f t="shared" si="89"/>
        <v>23.114207216741004</v>
      </c>
      <c r="G614" s="31">
        <f t="shared" si="81"/>
        <v>17.900612612212662</v>
      </c>
      <c r="H614" s="31">
        <f t="shared" si="82"/>
        <v>-7.6177056681093216</v>
      </c>
      <c r="I614" s="31">
        <f t="shared" si="83"/>
        <v>19.454083672546798</v>
      </c>
      <c r="J614" s="31">
        <f t="shared" si="84"/>
        <v>-0.40234113861666099</v>
      </c>
      <c r="K614" s="31">
        <f t="shared" si="85"/>
        <v>0.12515181607649173</v>
      </c>
      <c r="L614" s="32">
        <f t="shared" si="86"/>
        <v>-1.5561897516619527</v>
      </c>
      <c r="M614" s="33">
        <f t="shared" si="87"/>
        <v>-8.9177547602029499</v>
      </c>
      <c r="O614" s="35"/>
    </row>
    <row r="615" spans="4:15" x14ac:dyDescent="0.2">
      <c r="D615" s="92">
        <f>D614+'Control Panel'!$B$29</f>
        <v>3.0649999999999569</v>
      </c>
      <c r="E615" s="31">
        <f t="shared" si="88"/>
        <v>63.755492488019335</v>
      </c>
      <c r="F615" s="31">
        <f t="shared" si="89"/>
        <v>23.076007216465953</v>
      </c>
      <c r="G615" s="31">
        <f t="shared" si="81"/>
        <v>17.892831663454352</v>
      </c>
      <c r="H615" s="31">
        <f t="shared" si="82"/>
        <v>-7.662294441910336</v>
      </c>
      <c r="I615" s="31">
        <f t="shared" si="83"/>
        <v>19.464433745969718</v>
      </c>
      <c r="J615" s="31">
        <f t="shared" si="84"/>
        <v>-0.40460552860119703</v>
      </c>
      <c r="K615" s="31">
        <f t="shared" si="85"/>
        <v>0.1252850194780806</v>
      </c>
      <c r="L615" s="32">
        <f t="shared" si="86"/>
        <v>-1.5563408880194674</v>
      </c>
      <c r="M615" s="33">
        <f t="shared" si="87"/>
        <v>-8.913524041342983</v>
      </c>
      <c r="O615" s="35"/>
    </row>
    <row r="616" spans="4:15" x14ac:dyDescent="0.2">
      <c r="D616" s="92">
        <f>D615+'Control Panel'!$B$29</f>
        <v>3.0699999999999568</v>
      </c>
      <c r="E616" s="31">
        <f t="shared" si="88"/>
        <v>63.844937192075506</v>
      </c>
      <c r="F616" s="31">
        <f t="shared" si="89"/>
        <v>23.037584325205884</v>
      </c>
      <c r="G616" s="31">
        <f t="shared" si="81"/>
        <v>17.885049959014253</v>
      </c>
      <c r="H616" s="31">
        <f t="shared" si="82"/>
        <v>-7.7068620621170512</v>
      </c>
      <c r="I616" s="31">
        <f t="shared" si="83"/>
        <v>19.474874450967196</v>
      </c>
      <c r="J616" s="31">
        <f t="shared" si="84"/>
        <v>-0.40686651796373174</v>
      </c>
      <c r="K616" s="31">
        <f t="shared" si="85"/>
        <v>0.12541946107224314</v>
      </c>
      <c r="L616" s="32">
        <f t="shared" si="86"/>
        <v>-1.556498482433307</v>
      </c>
      <c r="M616" s="33">
        <f t="shared" si="87"/>
        <v>-8.9092879174786948</v>
      </c>
      <c r="O616" s="35"/>
    </row>
    <row r="617" spans="4:15" x14ac:dyDescent="0.2">
      <c r="D617" s="92">
        <f>D616+'Control Panel'!$B$29</f>
        <v>3.0749999999999567</v>
      </c>
      <c r="E617" s="31">
        <f t="shared" si="88"/>
        <v>63.934342985639546</v>
      </c>
      <c r="F617" s="31">
        <f t="shared" si="89"/>
        <v>22.998938648796329</v>
      </c>
      <c r="G617" s="31">
        <f t="shared" si="81"/>
        <v>17.877267466602088</v>
      </c>
      <c r="H617" s="31">
        <f t="shared" si="82"/>
        <v>-7.7514085017044447</v>
      </c>
      <c r="I617" s="31">
        <f t="shared" si="83"/>
        <v>19.48540545723197</v>
      </c>
      <c r="J617" s="31">
        <f t="shared" si="84"/>
        <v>-0.40912409160748042</v>
      </c>
      <c r="K617" s="31">
        <f t="shared" si="85"/>
        <v>0.12555513847976194</v>
      </c>
      <c r="L617" s="32">
        <f t="shared" si="86"/>
        <v>-1.5566624961432738</v>
      </c>
      <c r="M617" s="33">
        <f t="shared" si="87"/>
        <v>-8.9050463512149456</v>
      </c>
      <c r="O617" s="35"/>
    </row>
    <row r="618" spans="4:15" x14ac:dyDescent="0.2">
      <c r="D618" s="92">
        <f>D617+'Control Panel'!$B$29</f>
        <v>3.0799999999999566</v>
      </c>
      <c r="E618" s="31">
        <f t="shared" si="88"/>
        <v>64.023709864691355</v>
      </c>
      <c r="F618" s="31">
        <f t="shared" si="89"/>
        <v>22.960070293208418</v>
      </c>
      <c r="G618" s="31">
        <f t="shared" si="81"/>
        <v>17.869484154121373</v>
      </c>
      <c r="H618" s="31">
        <f t="shared" si="82"/>
        <v>-7.7959337334605197</v>
      </c>
      <c r="I618" s="31">
        <f t="shared" si="83"/>
        <v>19.496026433889099</v>
      </c>
      <c r="J618" s="31">
        <f t="shared" si="84"/>
        <v>-0.41137823462387602</v>
      </c>
      <c r="K618" s="31">
        <f t="shared" si="85"/>
        <v>0.12569204932111627</v>
      </c>
      <c r="L618" s="32">
        <f t="shared" si="86"/>
        <v>-1.5568328903987094</v>
      </c>
      <c r="M618" s="33">
        <f t="shared" si="87"/>
        <v>-8.9007993055120807</v>
      </c>
      <c r="O618" s="35"/>
    </row>
    <row r="619" spans="4:15" x14ac:dyDescent="0.2">
      <c r="D619" s="92">
        <f>D618+'Control Panel'!$B$29</f>
        <v>3.0849999999999564</v>
      </c>
      <c r="E619" s="31">
        <f t="shared" si="88"/>
        <v>64.113037825050839</v>
      </c>
      <c r="F619" s="31">
        <f t="shared" si="89"/>
        <v>22.920979364549797</v>
      </c>
      <c r="G619" s="31">
        <f t="shared" si="81"/>
        <v>17.861699989669379</v>
      </c>
      <c r="H619" s="31">
        <f t="shared" si="82"/>
        <v>-7.8404377299880803</v>
      </c>
      <c r="I619" s="31">
        <f t="shared" si="83"/>
        <v>19.506737049511273</v>
      </c>
      <c r="J619" s="31">
        <f t="shared" si="84"/>
        <v>-0.41362893229240588</v>
      </c>
      <c r="K619" s="31">
        <f t="shared" si="85"/>
        <v>0.12583019121646258</v>
      </c>
      <c r="L619" s="32">
        <f t="shared" si="86"/>
        <v>-1.5570096264597399</v>
      </c>
      <c r="M619" s="33">
        <f t="shared" si="87"/>
        <v>-8.8965467436856471</v>
      </c>
      <c r="O619" s="35"/>
    </row>
    <row r="620" spans="4:15" x14ac:dyDescent="0.2">
      <c r="D620" s="92">
        <f>D619+'Control Panel'!$B$29</f>
        <v>3.0899999999999563</v>
      </c>
      <c r="E620" s="31">
        <f t="shared" si="88"/>
        <v>64.202326862378854</v>
      </c>
      <c r="F620" s="31">
        <f t="shared" si="89"/>
        <v>22.881665969065558</v>
      </c>
      <c r="G620" s="31">
        <f t="shared" si="81"/>
        <v>17.853914941537081</v>
      </c>
      <c r="H620" s="31">
        <f t="shared" si="82"/>
        <v>-7.8849204637065089</v>
      </c>
      <c r="I620" s="31">
        <f t="shared" si="83"/>
        <v>19.517536972134028</v>
      </c>
      <c r="J620" s="31">
        <f t="shared" si="84"/>
        <v>-0.41587617008042893</v>
      </c>
      <c r="K620" s="31">
        <f t="shared" si="85"/>
        <v>0.12596956178561464</v>
      </c>
      <c r="L620" s="32">
        <f t="shared" si="86"/>
        <v>-1.5571926655985129</v>
      </c>
      <c r="M620" s="33">
        <f t="shared" si="87"/>
        <v>-8.8922886294060994</v>
      </c>
      <c r="O620" s="35"/>
    </row>
    <row r="621" spans="4:15" x14ac:dyDescent="0.2">
      <c r="D621" s="92">
        <f>D620+'Control Panel'!$B$29</f>
        <v>3.0949999999999562</v>
      </c>
      <c r="E621" s="31">
        <f t="shared" si="88"/>
        <v>64.29157697217822</v>
      </c>
      <c r="F621" s="31">
        <f t="shared" si="89"/>
        <v>22.842130213139157</v>
      </c>
      <c r="G621" s="31">
        <f t="shared" si="81"/>
        <v>17.846128978209087</v>
      </c>
      <c r="H621" s="31">
        <f t="shared" si="82"/>
        <v>-7.9293819068535392</v>
      </c>
      <c r="I621" s="31">
        <f t="shared" si="83"/>
        <v>19.528425869270936</v>
      </c>
      <c r="J621" s="31">
        <f t="shared" si="84"/>
        <v>-0.4181199336429724</v>
      </c>
      <c r="K621" s="31">
        <f t="shared" si="85"/>
        <v>0.12611015864802427</v>
      </c>
      <c r="L621" s="32">
        <f t="shared" si="86"/>
        <v>-1.557381969100428</v>
      </c>
      <c r="M621" s="33">
        <f t="shared" si="87"/>
        <v>-8.888024926698467</v>
      </c>
      <c r="O621" s="35"/>
    </row>
    <row r="622" spans="4:15" x14ac:dyDescent="0.2">
      <c r="D622" s="92">
        <f>D621+'Control Panel'!$B$29</f>
        <v>3.0999999999999561</v>
      </c>
      <c r="E622" s="31">
        <f t="shared" si="88"/>
        <v>64.380788149794654</v>
      </c>
      <c r="F622" s="31">
        <f t="shared" si="89"/>
        <v>22.802372203293306</v>
      </c>
      <c r="G622" s="31">
        <f t="shared" si="81"/>
        <v>17.838342068363584</v>
      </c>
      <c r="H622" s="31">
        <f t="shared" si="82"/>
        <v>-7.9738220314870318</v>
      </c>
      <c r="I622" s="31">
        <f t="shared" si="83"/>
        <v>19.539403407928756</v>
      </c>
      <c r="J622" s="31">
        <f t="shared" si="84"/>
        <v>-0.42036020882250952</v>
      </c>
      <c r="K622" s="31">
        <f t="shared" si="85"/>
        <v>0.12625197942276248</v>
      </c>
      <c r="L622" s="32">
        <f t="shared" si="86"/>
        <v>-1.5575774982653654</v>
      </c>
      <c r="M622" s="33">
        <f t="shared" si="87"/>
        <v>-8.8837555999420204</v>
      </c>
      <c r="O622" s="35"/>
    </row>
    <row r="623" spans="4:15" x14ac:dyDescent="0.2">
      <c r="D623" s="92">
        <f>D622+'Control Panel'!$B$29</f>
        <v>3.104999999999956</v>
      </c>
      <c r="E623" s="31">
        <f t="shared" si="88"/>
        <v>64.469960390417754</v>
      </c>
      <c r="F623" s="31">
        <f t="shared" si="89"/>
        <v>22.762392046190872</v>
      </c>
      <c r="G623" s="31">
        <f t="shared" si="81"/>
        <v>17.830554180872259</v>
      </c>
      <c r="H623" s="31">
        <f t="shared" si="82"/>
        <v>-8.0182408094867412</v>
      </c>
      <c r="I623" s="31">
        <f t="shared" si="83"/>
        <v>19.550469254622502</v>
      </c>
      <c r="J623" s="31">
        <f t="shared" si="84"/>
        <v>-0.42259698164871734</v>
      </c>
      <c r="K623" s="31">
        <f t="shared" si="85"/>
        <v>0.12639502172850042</v>
      </c>
      <c r="L623" s="32">
        <f t="shared" si="86"/>
        <v>-1.5577792144089033</v>
      </c>
      <c r="M623" s="33">
        <f t="shared" si="87"/>
        <v>-8.8794806138699265</v>
      </c>
      <c r="O623" s="35"/>
    </row>
    <row r="624" spans="4:15" x14ac:dyDescent="0.2">
      <c r="D624" s="92">
        <f>D623+'Control Panel'!$B$29</f>
        <v>3.1099999999999559</v>
      </c>
      <c r="E624" s="31">
        <f t="shared" si="88"/>
        <v>64.559093689081934</v>
      </c>
      <c r="F624" s="31">
        <f t="shared" si="89"/>
        <v>22.722189848635765</v>
      </c>
      <c r="G624" s="31">
        <f t="shared" si="81"/>
        <v>17.822765284800216</v>
      </c>
      <c r="H624" s="31">
        <f t="shared" si="82"/>
        <v>-8.0626382125560916</v>
      </c>
      <c r="I624" s="31">
        <f t="shared" si="83"/>
        <v>19.561623075390482</v>
      </c>
      <c r="J624" s="31">
        <f t="shared" si="84"/>
        <v>-0.42483023833821598</v>
      </c>
      <c r="K624" s="31">
        <f t="shared" si="85"/>
        <v>0.12653928318349111</v>
      </c>
      <c r="L624" s="32">
        <f t="shared" si="86"/>
        <v>-1.5579870788635357</v>
      </c>
      <c r="M624" s="33">
        <f t="shared" si="87"/>
        <v>-8.8751999335688616</v>
      </c>
      <c r="O624" s="35"/>
    </row>
    <row r="625" spans="4:15" x14ac:dyDescent="0.2">
      <c r="D625" s="92">
        <f>D624+'Control Panel'!$B$29</f>
        <v>3.1149999999999558</v>
      </c>
      <c r="E625" s="31">
        <f t="shared" si="88"/>
        <v>64.648188040667449</v>
      </c>
      <c r="F625" s="31">
        <f t="shared" si="89"/>
        <v>22.681765717573814</v>
      </c>
      <c r="G625" s="31">
        <f t="shared" si="81"/>
        <v>17.814975349405898</v>
      </c>
      <c r="H625" s="31">
        <f t="shared" si="82"/>
        <v>-8.1070142122239357</v>
      </c>
      <c r="I625" s="31">
        <f t="shared" si="83"/>
        <v>19.572864535809281</v>
      </c>
      <c r="J625" s="31">
        <f t="shared" si="84"/>
        <v>-0.42705996529428825</v>
      </c>
      <c r="K625" s="31">
        <f t="shared" si="85"/>
        <v>0.12668476140555102</v>
      </c>
      <c r="L625" s="32">
        <f t="shared" si="86"/>
        <v>-1.5582010529798778</v>
      </c>
      <c r="M625" s="33">
        <f t="shared" si="87"/>
        <v>-8.8709135244786381</v>
      </c>
      <c r="O625" s="35"/>
    </row>
    <row r="626" spans="4:15" x14ac:dyDescent="0.2">
      <c r="D626" s="92">
        <f>D625+'Control Panel'!$B$29</f>
        <v>3.1199999999999557</v>
      </c>
      <c r="E626" s="31">
        <f t="shared" si="88"/>
        <v>64.73724343990132</v>
      </c>
      <c r="F626" s="31">
        <f t="shared" si="89"/>
        <v>22.641119760093641</v>
      </c>
      <c r="G626" s="31">
        <f t="shared" si="81"/>
        <v>17.807184344141</v>
      </c>
      <c r="H626" s="31">
        <f t="shared" si="82"/>
        <v>-8.1513687798463295</v>
      </c>
      <c r="I626" s="31">
        <f t="shared" si="83"/>
        <v>19.584193301008693</v>
      </c>
      <c r="J626" s="31">
        <f t="shared" si="84"/>
        <v>-0.42928614910658131</v>
      </c>
      <c r="K626" s="31">
        <f t="shared" si="85"/>
        <v>0.12683145401204249</v>
      </c>
      <c r="L626" s="32">
        <f t="shared" si="86"/>
        <v>-1.5584210981278739</v>
      </c>
      <c r="M626" s="33">
        <f t="shared" si="87"/>
        <v>-8.8666213523917907</v>
      </c>
      <c r="O626" s="35"/>
    </row>
    <row r="627" spans="4:15" x14ac:dyDescent="0.2">
      <c r="D627" s="92">
        <f>D626+'Control Panel'!$B$29</f>
        <v>3.1249999999999556</v>
      </c>
      <c r="E627" s="31">
        <f t="shared" si="88"/>
        <v>64.826259881358297</v>
      </c>
      <c r="F627" s="31">
        <f t="shared" si="89"/>
        <v>22.600252083427506</v>
      </c>
      <c r="G627" s="31">
        <f t="shared" si="81"/>
        <v>17.799392238650359</v>
      </c>
      <c r="H627" s="31">
        <f t="shared" si="82"/>
        <v>-8.1957018866082887</v>
      </c>
      <c r="I627" s="31">
        <f t="shared" si="83"/>
        <v>19.595609035686575</v>
      </c>
      <c r="J627" s="31">
        <f t="shared" si="84"/>
        <v>-0.43150877655078912</v>
      </c>
      <c r="K627" s="31">
        <f t="shared" si="85"/>
        <v>0.12697935861985574</v>
      </c>
      <c r="L627" s="32">
        <f t="shared" si="86"/>
        <v>-1.5586471756979892</v>
      </c>
      <c r="M627" s="33">
        <f t="shared" si="87"/>
        <v>-8.862323383453159</v>
      </c>
      <c r="O627" s="35"/>
    </row>
    <row r="628" spans="4:15" x14ac:dyDescent="0.2">
      <c r="D628" s="92">
        <f>D627+'Control Panel'!$B$29</f>
        <v>3.1299999999999555</v>
      </c>
      <c r="E628" s="31">
        <f t="shared" si="88"/>
        <v>64.915237359461841</v>
      </c>
      <c r="F628" s="31">
        <f t="shared" si="89"/>
        <v>22.559162794952172</v>
      </c>
      <c r="G628" s="31">
        <f t="shared" si="81"/>
        <v>17.791599002771868</v>
      </c>
      <c r="H628" s="31">
        <f t="shared" si="82"/>
        <v>-8.2400135035255548</v>
      </c>
      <c r="I628" s="31">
        <f t="shared" si="83"/>
        <v>19.607111404123668</v>
      </c>
      <c r="J628" s="31">
        <f t="shared" si="84"/>
        <v>-0.43372783458831743</v>
      </c>
      <c r="K628" s="31">
        <f t="shared" si="85"/>
        <v>0.12712847284539172</v>
      </c>
      <c r="L628" s="32">
        <f t="shared" si="86"/>
        <v>-1.5588792471024042</v>
      </c>
      <c r="M628" s="33">
        <f t="shared" si="87"/>
        <v>-8.8580195841594502</v>
      </c>
      <c r="O628" s="35"/>
    </row>
    <row r="629" spans="4:15" x14ac:dyDescent="0.2">
      <c r="D629" s="92">
        <f>D628+'Control Panel'!$B$29</f>
        <v>3.1349999999999554</v>
      </c>
      <c r="E629" s="31">
        <f t="shared" si="88"/>
        <v>65.004175868485106</v>
      </c>
      <c r="F629" s="31">
        <f t="shared" si="89"/>
        <v>22.517852002189741</v>
      </c>
      <c r="G629" s="31">
        <f t="shared" si="81"/>
        <v>17.783804606536357</v>
      </c>
      <c r="H629" s="31">
        <f t="shared" si="82"/>
        <v>-8.2843036014463518</v>
      </c>
      <c r="I629" s="31">
        <f t="shared" si="83"/>
        <v>19.618700070198351</v>
      </c>
      <c r="J629" s="31">
        <f t="shared" si="84"/>
        <v>-0.43594331036593015</v>
      </c>
      <c r="K629" s="31">
        <f t="shared" si="85"/>
        <v>0.127278794304545</v>
      </c>
      <c r="L629" s="32">
        <f t="shared" si="86"/>
        <v>-1.5591172737761978</v>
      </c>
      <c r="M629" s="33">
        <f t="shared" si="87"/>
        <v>-8.8537099213587798</v>
      </c>
      <c r="O629" s="35"/>
    </row>
    <row r="630" spans="4:15" x14ac:dyDescent="0.2">
      <c r="D630" s="92">
        <f>D629+'Control Panel'!$B$29</f>
        <v>3.1399999999999553</v>
      </c>
      <c r="E630" s="31">
        <f t="shared" si="88"/>
        <v>65.093075402551875</v>
      </c>
      <c r="F630" s="31">
        <f t="shared" si="89"/>
        <v>22.476319812808491</v>
      </c>
      <c r="G630" s="31">
        <f t="shared" si="81"/>
        <v>17.776009020167475</v>
      </c>
      <c r="H630" s="31">
        <f t="shared" si="82"/>
        <v>-8.3285721510531463</v>
      </c>
      <c r="I630" s="31">
        <f t="shared" si="83"/>
        <v>19.630374697401308</v>
      </c>
      <c r="J630" s="31">
        <f t="shared" si="84"/>
        <v>-0.43815519121537849</v>
      </c>
      <c r="K630" s="31">
        <f t="shared" si="85"/>
        <v>0.12743032061268678</v>
      </c>
      <c r="L630" s="32">
        <f t="shared" si="86"/>
        <v>-1.5593612171785232</v>
      </c>
      <c r="M630" s="33">
        <f t="shared" si="87"/>
        <v>-8.8493943622502158</v>
      </c>
      <c r="O630" s="35"/>
    </row>
    <row r="631" spans="4:15" x14ac:dyDescent="0.2">
      <c r="D631" s="92">
        <f>D630+'Control Panel'!$B$29</f>
        <v>3.1449999999999552</v>
      </c>
      <c r="E631" s="31">
        <f t="shared" si="88"/>
        <v>65.181935955637499</v>
      </c>
      <c r="F631" s="31">
        <f t="shared" si="89"/>
        <v>22.434566334623696</v>
      </c>
      <c r="G631" s="31">
        <f t="shared" si="81"/>
        <v>17.768212214081583</v>
      </c>
      <c r="H631" s="31">
        <f t="shared" si="82"/>
        <v>-8.3728191228643976</v>
      </c>
      <c r="I631" s="31">
        <f t="shared" si="83"/>
        <v>19.642134948850181</v>
      </c>
      <c r="J631" s="31">
        <f t="shared" si="84"/>
        <v>-0.44036346465301202</v>
      </c>
      <c r="K631" s="31">
        <f t="shared" si="85"/>
        <v>0.12758304938464862</v>
      </c>
      <c r="L631" s="32">
        <f t="shared" si="86"/>
        <v>-1.5596110387937823</v>
      </c>
      <c r="M631" s="33">
        <f t="shared" si="87"/>
        <v>-8.8450728743832734</v>
      </c>
      <c r="O631" s="35"/>
    </row>
    <row r="632" spans="4:15" x14ac:dyDescent="0.2">
      <c r="D632" s="92">
        <f>D631+'Control Panel'!$B$29</f>
        <v>3.1499999999999551</v>
      </c>
      <c r="E632" s="31">
        <f t="shared" si="88"/>
        <v>65.270757521569919</v>
      </c>
      <c r="F632" s="31">
        <f t="shared" si="89"/>
        <v>22.392591675598442</v>
      </c>
      <c r="G632" s="31">
        <f t="shared" si="81"/>
        <v>17.760414158887613</v>
      </c>
      <c r="H632" s="31">
        <f t="shared" si="82"/>
        <v>-8.4170444872363142</v>
      </c>
      <c r="I632" s="31">
        <f t="shared" si="83"/>
        <v>19.653980487304114</v>
      </c>
      <c r="J632" s="31">
        <f t="shared" si="84"/>
        <v>-0.44256811837937277</v>
      </c>
      <c r="K632" s="31">
        <f t="shared" si="85"/>
        <v>0.12773697823470592</v>
      </c>
      <c r="L632" s="32">
        <f t="shared" si="86"/>
        <v>-1.5598667001327879</v>
      </c>
      <c r="M632" s="33">
        <f t="shared" si="87"/>
        <v>-8.8407454256574329</v>
      </c>
      <c r="O632" s="35"/>
    </row>
    <row r="633" spans="4:15" x14ac:dyDescent="0.2">
      <c r="D633" s="92">
        <f>D632+'Control Panel'!$B$29</f>
        <v>3.154999999999955</v>
      </c>
      <c r="E633" s="31">
        <f t="shared" si="88"/>
        <v>65.359540094030606</v>
      </c>
      <c r="F633" s="31">
        <f t="shared" si="89"/>
        <v>22.35039594384444</v>
      </c>
      <c r="G633" s="31">
        <f t="shared" si="81"/>
        <v>17.752614825386949</v>
      </c>
      <c r="H633" s="31">
        <f t="shared" si="82"/>
        <v>-8.4612482143646019</v>
      </c>
      <c r="I633" s="31">
        <f t="shared" si="83"/>
        <v>19.66591097517826</v>
      </c>
      <c r="J633" s="31">
        <f t="shared" si="84"/>
        <v>-0.44476914027877246</v>
      </c>
      <c r="K633" s="31">
        <f t="shared" si="85"/>
        <v>0.12789210477656215</v>
      </c>
      <c r="L633" s="32">
        <f t="shared" si="86"/>
        <v>-1.5601281627339239</v>
      </c>
      <c r="M633" s="33">
        <f t="shared" si="87"/>
        <v>-8.8364119843216056</v>
      </c>
      <c r="O633" s="35"/>
    </row>
    <row r="634" spans="4:15" x14ac:dyDescent="0.2">
      <c r="D634" s="92">
        <f>D633+'Control Panel'!$B$29</f>
        <v>3.1599999999999548</v>
      </c>
      <c r="E634" s="31">
        <f t="shared" si="88"/>
        <v>65.448283666555497</v>
      </c>
      <c r="F634" s="31">
        <f t="shared" si="89"/>
        <v>22.307979247622811</v>
      </c>
      <c r="G634" s="31">
        <f t="shared" si="81"/>
        <v>17.744814184573279</v>
      </c>
      <c r="H634" s="31">
        <f t="shared" si="82"/>
        <v>-8.5054302742862102</v>
      </c>
      <c r="I634" s="31">
        <f t="shared" si="83"/>
        <v>19.677926074558201</v>
      </c>
      <c r="J634" s="31">
        <f t="shared" si="84"/>
        <v>-0.44696651841885265</v>
      </c>
      <c r="K634" s="31">
        <f t="shared" si="85"/>
        <v>0.12804842662333296</v>
      </c>
      <c r="L634" s="32">
        <f t="shared" si="86"/>
        <v>-1.5603953881642931</v>
      </c>
      <c r="M634" s="33">
        <f t="shared" si="87"/>
        <v>-8.8320725189736162</v>
      </c>
      <c r="O634" s="35"/>
    </row>
    <row r="635" spans="4:15" x14ac:dyDescent="0.2">
      <c r="D635" s="92">
        <f>D634+'Control Panel'!$B$29</f>
        <v>3.1649999999999547</v>
      </c>
      <c r="E635" s="31">
        <f t="shared" si="88"/>
        <v>65.536988232536004</v>
      </c>
      <c r="F635" s="31">
        <f t="shared" si="89"/>
        <v>22.265341695344894</v>
      </c>
      <c r="G635" s="31">
        <f t="shared" si="81"/>
        <v>17.737012207632457</v>
      </c>
      <c r="H635" s="31">
        <f t="shared" si="82"/>
        <v>-8.5495906368810779</v>
      </c>
      <c r="I635" s="31">
        <f t="shared" si="83"/>
        <v>19.690025447214317</v>
      </c>
      <c r="J635" s="31">
        <f t="shared" si="84"/>
        <v>-0.44916024105012808</v>
      </c>
      <c r="K635" s="31">
        <f t="shared" si="85"/>
        <v>0.1282059413875308</v>
      </c>
      <c r="L635" s="32">
        <f t="shared" si="86"/>
        <v>-1.5606683380208648</v>
      </c>
      <c r="M635" s="33">
        <f t="shared" si="87"/>
        <v>-8.8277269985596423</v>
      </c>
      <c r="O635" s="35"/>
    </row>
    <row r="636" spans="4:15" x14ac:dyDescent="0.2">
      <c r="D636" s="92">
        <f>D635+'Control Panel'!$B$29</f>
        <v>3.1699999999999546</v>
      </c>
      <c r="E636" s="31">
        <f t="shared" si="88"/>
        <v>65.625653785219939</v>
      </c>
      <c r="F636" s="31">
        <f t="shared" si="89"/>
        <v>22.222483395573004</v>
      </c>
      <c r="G636" s="31">
        <f t="shared" si="81"/>
        <v>17.729208865942354</v>
      </c>
      <c r="H636" s="31">
        <f t="shared" si="82"/>
        <v>-8.593729271873876</v>
      </c>
      <c r="I636" s="31">
        <f t="shared" si="83"/>
        <v>19.702208754616088</v>
      </c>
      <c r="J636" s="31">
        <f t="shared" si="84"/>
        <v>-0.45135029660551468</v>
      </c>
      <c r="K636" s="31">
        <f t="shared" si="85"/>
        <v>0.1283646466810498</v>
      </c>
      <c r="L636" s="32">
        <f t="shared" si="86"/>
        <v>-1.5609469739316089</v>
      </c>
      <c r="M636" s="33">
        <f t="shared" si="87"/>
        <v>-8.8233753923736629</v>
      </c>
      <c r="O636" s="35"/>
    </row>
    <row r="637" spans="4:15" x14ac:dyDescent="0.2">
      <c r="D637" s="92">
        <f>D636+'Control Panel'!$B$29</f>
        <v>3.1749999999999545</v>
      </c>
      <c r="E637" s="31">
        <f t="shared" si="88"/>
        <v>65.714280317712465</v>
      </c>
      <c r="F637" s="31">
        <f t="shared" si="89"/>
        <v>22.179404457021231</v>
      </c>
      <c r="G637" s="31">
        <f t="shared" si="81"/>
        <v>17.721404131072696</v>
      </c>
      <c r="H637" s="31">
        <f t="shared" si="82"/>
        <v>-8.6378461488357452</v>
      </c>
      <c r="I637" s="31">
        <f t="shared" si="83"/>
        <v>19.714475657946295</v>
      </c>
      <c r="J637" s="31">
        <f t="shared" si="84"/>
        <v>-0.45353667369984041</v>
      </c>
      <c r="K637" s="31">
        <f t="shared" si="85"/>
        <v>0.12852454011515083</v>
      </c>
      <c r="L637" s="32">
        <f t="shared" si="86"/>
        <v>-1.5612312575566285</v>
      </c>
      <c r="M637" s="33">
        <f t="shared" si="87"/>
        <v>-8.819017670056871</v>
      </c>
      <c r="O637" s="35"/>
    </row>
    <row r="638" spans="4:15" x14ac:dyDescent="0.2">
      <c r="D638" s="92">
        <f>D637+'Control Panel'!$B$29</f>
        <v>3.1799999999999544</v>
      </c>
      <c r="E638" s="31">
        <f t="shared" si="88"/>
        <v>65.802867822977106</v>
      </c>
      <c r="F638" s="31">
        <f t="shared" si="89"/>
        <v>22.136104988556177</v>
      </c>
      <c r="G638" s="31">
        <f t="shared" si="81"/>
        <v>17.713597974784911</v>
      </c>
      <c r="H638" s="31">
        <f t="shared" si="82"/>
        <v>-8.6819412371860292</v>
      </c>
      <c r="I638" s="31">
        <f t="shared" si="83"/>
        <v>19.726825818115174</v>
      </c>
      <c r="J638" s="31">
        <f t="shared" si="84"/>
        <v>-0.45571936112934042</v>
      </c>
      <c r="K638" s="31">
        <f t="shared" si="85"/>
        <v>0.12868561930044661</v>
      </c>
      <c r="L638" s="32">
        <f t="shared" si="86"/>
        <v>-1.5615211505892779</v>
      </c>
      <c r="M638" s="33">
        <f t="shared" si="87"/>
        <v>-8.8146538015970854</v>
      </c>
      <c r="O638" s="35"/>
    </row>
    <row r="639" spans="4:15" x14ac:dyDescent="0.2">
      <c r="D639" s="92">
        <f>D638+'Control Panel'!$B$29</f>
        <v>3.1849999999999543</v>
      </c>
      <c r="E639" s="31">
        <f t="shared" si="88"/>
        <v>65.891416293836642</v>
      </c>
      <c r="F639" s="31">
        <f t="shared" si="89"/>
        <v>22.092585099197727</v>
      </c>
      <c r="G639" s="31">
        <f t="shared" si="81"/>
        <v>17.705790369031963</v>
      </c>
      <c r="H639" s="31">
        <f t="shared" si="82"/>
        <v>-8.726014506194014</v>
      </c>
      <c r="I639" s="31">
        <f t="shared" si="83"/>
        <v>19.739258895774515</v>
      </c>
      <c r="J639" s="31">
        <f t="shared" si="84"/>
        <v>-0.45789834787113776</v>
      </c>
      <c r="K639" s="31">
        <f t="shared" si="85"/>
        <v>0.12884788184688784</v>
      </c>
      <c r="L639" s="32">
        <f t="shared" si="86"/>
        <v>-1.5618166147572834</v>
      </c>
      <c r="M639" s="33">
        <f t="shared" si="87"/>
        <v>-8.8102837573281398</v>
      </c>
      <c r="O639" s="35"/>
    </row>
    <row r="640" spans="4:15" x14ac:dyDescent="0.2">
      <c r="D640" s="92">
        <f>D639+'Control Panel'!$B$29</f>
        <v>3.1899999999999542</v>
      </c>
      <c r="E640" s="31">
        <f t="shared" si="88"/>
        <v>65.979925722974116</v>
      </c>
      <c r="F640" s="31">
        <f t="shared" si="89"/>
        <v>22.048844898119789</v>
      </c>
      <c r="G640" s="31">
        <f t="shared" si="81"/>
        <v>17.697981285958175</v>
      </c>
      <c r="H640" s="31">
        <f t="shared" si="82"/>
        <v>-8.7700659249806545</v>
      </c>
      <c r="I640" s="31">
        <f t="shared" si="83"/>
        <v>19.75177455133165</v>
      </c>
      <c r="J640" s="31">
        <f t="shared" si="84"/>
        <v>-0.46007362308270727</v>
      </c>
      <c r="K640" s="31">
        <f t="shared" si="85"/>
        <v>0.12901132536374876</v>
      </c>
      <c r="L640" s="32">
        <f t="shared" si="86"/>
        <v>-1.5621176118238496</v>
      </c>
      <c r="M640" s="33">
        <f t="shared" si="87"/>
        <v>-8.8059075079292715</v>
      </c>
      <c r="O640" s="35"/>
    </row>
    <row r="641" spans="4:15" x14ac:dyDescent="0.2">
      <c r="D641" s="92">
        <f>D640+'Control Panel'!$B$29</f>
        <v>3.1949999999999541</v>
      </c>
      <c r="E641" s="31">
        <f t="shared" si="88"/>
        <v>66.068396102933747</v>
      </c>
      <c r="F641" s="31">
        <f t="shared" si="89"/>
        <v>22.004884494651037</v>
      </c>
      <c r="G641" s="31">
        <f t="shared" si="81"/>
        <v>17.690170697899056</v>
      </c>
      <c r="H641" s="31">
        <f t="shared" si="82"/>
        <v>-8.8140954625203012</v>
      </c>
      <c r="I641" s="31">
        <f t="shared" si="83"/>
        <v>19.764372444963367</v>
      </c>
      <c r="J641" s="31">
        <f t="shared" si="84"/>
        <v>-0.46224517610132521</v>
      </c>
      <c r="K641" s="31">
        <f t="shared" si="85"/>
        <v>0.12917594745961328</v>
      </c>
      <c r="L641" s="32">
        <f t="shared" si="86"/>
        <v>-1.5624241035887558</v>
      </c>
      <c r="M641" s="33">
        <f t="shared" si="87"/>
        <v>-8.8015250244244658</v>
      </c>
      <c r="O641" s="35"/>
    </row>
    <row r="642" spans="4:15" x14ac:dyDescent="0.2">
      <c r="D642" s="92">
        <f>D641+'Control Panel'!$B$29</f>
        <v>3.199999999999954</v>
      </c>
      <c r="E642" s="31">
        <f t="shared" si="88"/>
        <v>66.156827426121936</v>
      </c>
      <c r="F642" s="31">
        <f t="shared" si="89"/>
        <v>21.96070399827563</v>
      </c>
      <c r="G642" s="31">
        <f t="shared" si="81"/>
        <v>17.682358577381112</v>
      </c>
      <c r="H642" s="31">
        <f t="shared" si="82"/>
        <v>-8.8581030876424229</v>
      </c>
      <c r="I642" s="31">
        <f t="shared" si="83"/>
        <v>19.777052236629796</v>
      </c>
      <c r="J642" s="31">
        <f t="shared" si="84"/>
        <v>-0.46441299644350398</v>
      </c>
      <c r="K642" s="31">
        <f t="shared" si="85"/>
        <v>0.1293417457423616</v>
      </c>
      <c r="L642" s="32">
        <f t="shared" si="86"/>
        <v>-1.5627360518894546</v>
      </c>
      <c r="M642" s="33">
        <f t="shared" si="87"/>
        <v>-8.7971362781818243</v>
      </c>
      <c r="O642" s="35"/>
    </row>
    <row r="643" spans="4:15" x14ac:dyDescent="0.2">
      <c r="D643" s="92">
        <f>D642+'Control Panel'!$B$29</f>
        <v>3.2049999999999539</v>
      </c>
      <c r="E643" s="31">
        <f t="shared" si="88"/>
        <v>66.245219684808191</v>
      </c>
      <c r="F643" s="31">
        <f t="shared" si="89"/>
        <v>21.916303518633939</v>
      </c>
      <c r="G643" s="31">
        <f t="shared" si="81"/>
        <v>17.674544897121667</v>
      </c>
      <c r="H643" s="31">
        <f t="shared" si="82"/>
        <v>-8.9020887690333321</v>
      </c>
      <c r="I643" s="31">
        <f t="shared" si="83"/>
        <v>19.789813586088144</v>
      </c>
      <c r="J643" s="31">
        <f t="shared" si="84"/>
        <v>-0.46657707380441221</v>
      </c>
      <c r="K643" s="31">
        <f t="shared" si="85"/>
        <v>0.12950871781915671</v>
      </c>
      <c r="L643" s="32">
        <f t="shared" si="86"/>
        <v>-1.563053418602153</v>
      </c>
      <c r="M643" s="33">
        <f t="shared" si="87"/>
        <v>-8.7927412409128927</v>
      </c>
      <c r="O643" s="35"/>
    </row>
    <row r="644" spans="4:15" x14ac:dyDescent="0.2">
      <c r="D644" s="92">
        <f>D643+'Control Panel'!$B$29</f>
        <v>3.2099999999999538</v>
      </c>
      <c r="E644" s="31">
        <f t="shared" si="88"/>
        <v>66.333572871126066</v>
      </c>
      <c r="F644" s="31">
        <f t="shared" si="89"/>
        <v>21.871683165523262</v>
      </c>
      <c r="G644" s="31">
        <f t="shared" ref="G644:G707" si="90">G643+L643*$B$5</f>
        <v>17.666729630028655</v>
      </c>
      <c r="H644" s="31">
        <f t="shared" ref="H644:H707" si="91">H643+M643*$B$5</f>
        <v>-8.9460524752378969</v>
      </c>
      <c r="I644" s="31">
        <f t="shared" ref="I644:I707" si="92">SQRT(G644^2+H644^2)</f>
        <v>19.802656152906422</v>
      </c>
      <c r="J644" s="31">
        <f t="shared" ref="J644:J707" si="93">ATAN2(G644,H644)</f>
        <v>-0.4687373980572801</v>
      </c>
      <c r="K644" s="31">
        <f t="shared" ref="K644:K707" si="94">$B$4*I644^2</f>
        <v>0.12967686129643152</v>
      </c>
      <c r="L644" s="32">
        <f t="shared" ref="L644:L707" si="95">-K644*COS(J644)/$B$13</f>
        <v>-1.5633761656428911</v>
      </c>
      <c r="M644" s="33">
        <f t="shared" ref="M644:M707" si="96">(-$B$13*$B$3-K644*SIN(J644))/$B$13</f>
        <v>-8.7883398846719754</v>
      </c>
      <c r="O644" s="35"/>
    </row>
    <row r="645" spans="4:15" x14ac:dyDescent="0.2">
      <c r="D645" s="92">
        <f>D644+'Control Panel'!$B$29</f>
        <v>3.2149999999999537</v>
      </c>
      <c r="E645" s="31">
        <f t="shared" ref="E645:E708" si="97">IF(F645&lt;&gt;F644,E644+G644*$B$5+0.5*L644*$B$5^2,E644)</f>
        <v>66.421886977074138</v>
      </c>
      <c r="F645" s="31">
        <f t="shared" ref="F645:F708" si="98">IF(F644+H644*$B$5+0.5*M644*$B$5^2&gt;0,F644+H644*$B$5+0.5*M644*$B$5^2,0)</f>
        <v>21.826843048898514</v>
      </c>
      <c r="G645" s="31">
        <f t="shared" si="90"/>
        <v>17.658912749200439</v>
      </c>
      <c r="H645" s="31">
        <f t="shared" si="91"/>
        <v>-8.9899941746612573</v>
      </c>
      <c r="I645" s="31">
        <f t="shared" si="92"/>
        <v>19.81557959647704</v>
      </c>
      <c r="J645" s="31">
        <f t="shared" si="93"/>
        <v>-0.47089395925279148</v>
      </c>
      <c r="K645" s="31">
        <f t="shared" si="94"/>
        <v>0.12984617377987584</v>
      </c>
      <c r="L645" s="32">
        <f t="shared" si="95"/>
        <v>-1.5637042549686113</v>
      </c>
      <c r="M645" s="33">
        <f t="shared" si="96"/>
        <v>-8.783932181855457</v>
      </c>
      <c r="O645" s="35"/>
    </row>
    <row r="646" spans="4:15" x14ac:dyDescent="0.2">
      <c r="D646" s="92">
        <f>D645+'Control Panel'!$B$29</f>
        <v>3.2199999999999536</v>
      </c>
      <c r="E646" s="31">
        <f t="shared" si="97"/>
        <v>66.510161994516949</v>
      </c>
      <c r="F646" s="31">
        <f t="shared" si="98"/>
        <v>21.781783278872933</v>
      </c>
      <c r="G646" s="31">
        <f t="shared" si="90"/>
        <v>17.651094227925597</v>
      </c>
      <c r="H646" s="31">
        <f t="shared" si="91"/>
        <v>-9.0339138355705337</v>
      </c>
      <c r="I646" s="31">
        <f t="shared" si="92"/>
        <v>19.828583576030361</v>
      </c>
      <c r="J646" s="31">
        <f t="shared" si="93"/>
        <v>-0.47304674761846099</v>
      </c>
      <c r="K646" s="31">
        <f t="shared" si="94"/>
        <v>0.13001665287442424</v>
      </c>
      <c r="L646" s="32">
        <f t="shared" si="95"/>
        <v>-1.5640376485782228</v>
      </c>
      <c r="M646" s="33">
        <f t="shared" si="96"/>
        <v>-8.77951810520109</v>
      </c>
      <c r="O646" s="35"/>
    </row>
    <row r="647" spans="4:15" x14ac:dyDescent="0.2">
      <c r="D647" s="92">
        <f>D646+'Control Panel'!$B$29</f>
        <v>3.2249999999999535</v>
      </c>
      <c r="E647" s="31">
        <f t="shared" si="97"/>
        <v>66.59839791518597</v>
      </c>
      <c r="F647" s="31">
        <f t="shared" si="98"/>
        <v>21.736503965718768</v>
      </c>
      <c r="G647" s="31">
        <f t="shared" si="90"/>
        <v>17.643274039682705</v>
      </c>
      <c r="H647" s="31">
        <f t="shared" si="91"/>
        <v>-9.0778114260965399</v>
      </c>
      <c r="I647" s="31">
        <f t="shared" si="92"/>
        <v>19.841667750648146</v>
      </c>
      <c r="J647" s="31">
        <f t="shared" si="93"/>
        <v>-0.47519575355799915</v>
      </c>
      <c r="K647" s="31">
        <f t="shared" si="94"/>
        <v>0.13018829618424341</v>
      </c>
      <c r="L647" s="32">
        <f t="shared" si="95"/>
        <v>-1.5643763085136513</v>
      </c>
      <c r="M647" s="33">
        <f t="shared" si="96"/>
        <v>-8.7750976277872663</v>
      </c>
      <c r="O647" s="35"/>
    </row>
    <row r="648" spans="4:15" x14ac:dyDescent="0.2">
      <c r="D648" s="92">
        <f>D647+'Control Panel'!$B$29</f>
        <v>3.2299999999999534</v>
      </c>
      <c r="E648" s="31">
        <f t="shared" si="97"/>
        <v>66.686594730680525</v>
      </c>
      <c r="F648" s="31">
        <f t="shared" si="98"/>
        <v>21.69100521986794</v>
      </c>
      <c r="G648" s="31">
        <f t="shared" si="90"/>
        <v>17.635452158140136</v>
      </c>
      <c r="H648" s="31">
        <f t="shared" si="91"/>
        <v>-9.1216869142354771</v>
      </c>
      <c r="I648" s="31">
        <f t="shared" si="92"/>
        <v>19.85483177927691</v>
      </c>
      <c r="J648" s="31">
        <f t="shared" si="93"/>
        <v>-0.47734096765066197</v>
      </c>
      <c r="K648" s="31">
        <f t="shared" si="94"/>
        <v>0.13036110131272022</v>
      </c>
      <c r="L648" s="32">
        <f t="shared" si="95"/>
        <v>-1.5647201968608866</v>
      </c>
      <c r="M648" s="33">
        <f t="shared" si="96"/>
        <v>-8.7706707230323069</v>
      </c>
      <c r="O648" s="35"/>
    </row>
    <row r="649" spans="4:15" x14ac:dyDescent="0.2">
      <c r="D649" s="92">
        <f>D648+'Control Panel'!$B$29</f>
        <v>3.2349999999999532</v>
      </c>
      <c r="E649" s="31">
        <f t="shared" si="97"/>
        <v>66.774752432468759</v>
      </c>
      <c r="F649" s="31">
        <f t="shared" si="98"/>
        <v>21.645287151912722</v>
      </c>
      <c r="G649" s="31">
        <f t="shared" si="90"/>
        <v>17.62762855715583</v>
      </c>
      <c r="H649" s="31">
        <f t="shared" si="91"/>
        <v>-9.1655402678506395</v>
      </c>
      <c r="I649" s="31">
        <f t="shared" si="92"/>
        <v>19.868075320741244</v>
      </c>
      <c r="J649" s="31">
        <f t="shared" si="93"/>
        <v>-0.47948238065058968</v>
      </c>
      <c r="K649" s="31">
        <f t="shared" si="94"/>
        <v>0.13053506586245026</v>
      </c>
      <c r="L649" s="32">
        <f t="shared" si="95"/>
        <v>-1.5650692757510225</v>
      </c>
      <c r="M649" s="33">
        <f t="shared" si="96"/>
        <v>-8.7662373646936942</v>
      </c>
      <c r="O649" s="35"/>
    </row>
    <row r="650" spans="4:15" x14ac:dyDescent="0.2">
      <c r="D650" s="92">
        <f>D649+'Control Panel'!$B$29</f>
        <v>3.2399999999999531</v>
      </c>
      <c r="E650" s="31">
        <f t="shared" si="97"/>
        <v>66.862871011888586</v>
      </c>
      <c r="F650" s="31">
        <f t="shared" si="98"/>
        <v>21.59934987260641</v>
      </c>
      <c r="G650" s="31">
        <f t="shared" si="90"/>
        <v>17.619803210777075</v>
      </c>
      <c r="H650" s="31">
        <f t="shared" si="91"/>
        <v>-9.2093714546741072</v>
      </c>
      <c r="I650" s="31">
        <f t="shared" si="92"/>
        <v>19.881398033756994</v>
      </c>
      <c r="J650" s="31">
        <f t="shared" si="93"/>
        <v>-0.48161998348613089</v>
      </c>
      <c r="K650" s="31">
        <f t="shared" si="94"/>
        <v>0.130710187435226</v>
      </c>
      <c r="L650" s="32">
        <f t="shared" si="95"/>
        <v>-1.5654235073612823</v>
      </c>
      <c r="M650" s="33">
        <f t="shared" si="96"/>
        <v>-8.7617975268673263</v>
      </c>
      <c r="O650" s="35"/>
    </row>
    <row r="651" spans="4:15" x14ac:dyDescent="0.2">
      <c r="D651" s="92">
        <f>D650+'Control Panel'!$B$29</f>
        <v>3.244999999999953</v>
      </c>
      <c r="E651" s="31">
        <f t="shared" si="97"/>
        <v>66.950950460148633</v>
      </c>
      <c r="F651" s="31">
        <f t="shared" si="98"/>
        <v>21.553193492863954</v>
      </c>
      <c r="G651" s="31">
        <f t="shared" si="90"/>
        <v>17.611976093240269</v>
      </c>
      <c r="H651" s="31">
        <f t="shared" si="91"/>
        <v>-9.2531804423084445</v>
      </c>
      <c r="I651" s="31">
        <f t="shared" si="92"/>
        <v>19.894799576944379</v>
      </c>
      <c r="J651" s="31">
        <f t="shared" si="93"/>
        <v>-0.48375376725915531</v>
      </c>
      <c r="K651" s="31">
        <f t="shared" si="94"/>
        <v>0.13088646363202569</v>
      </c>
      <c r="L651" s="32">
        <f t="shared" si="95"/>
        <v>-1.565782853916043</v>
      </c>
      <c r="M651" s="33">
        <f t="shared" si="96"/>
        <v>-8.7573511839867475</v>
      </c>
      <c r="O651" s="35"/>
    </row>
    <row r="652" spans="4:15" x14ac:dyDescent="0.2">
      <c r="D652" s="92">
        <f>D651+'Control Panel'!$B$29</f>
        <v>3.2499999999999529</v>
      </c>
      <c r="E652" s="31">
        <f t="shared" si="97"/>
        <v>67.038990768329157</v>
      </c>
      <c r="F652" s="31">
        <f t="shared" si="98"/>
        <v>21.506818123762613</v>
      </c>
      <c r="G652" s="31">
        <f t="shared" si="90"/>
        <v>17.604147178970688</v>
      </c>
      <c r="H652" s="31">
        <f t="shared" si="91"/>
        <v>-9.2969671982283781</v>
      </c>
      <c r="I652" s="31">
        <f t="shared" si="92"/>
        <v>19.908279608841042</v>
      </c>
      <c r="J652" s="31">
        <f t="shared" si="93"/>
        <v>-0.48588372324435347</v>
      </c>
      <c r="K652" s="31">
        <f t="shared" si="94"/>
        <v>0.13106389205300242</v>
      </c>
      <c r="L652" s="32">
        <f t="shared" si="95"/>
        <v>-1.5661472776878476</v>
      </c>
      <c r="M652" s="33">
        <f t="shared" si="96"/>
        <v>-8.752898310822351</v>
      </c>
      <c r="O652" s="35"/>
    </row>
    <row r="653" spans="4:15" x14ac:dyDescent="0.2">
      <c r="D653" s="92">
        <f>D652+'Control Panel'!$B$29</f>
        <v>3.2549999999999528</v>
      </c>
      <c r="E653" s="31">
        <f t="shared" si="97"/>
        <v>67.126991927383045</v>
      </c>
      <c r="F653" s="31">
        <f t="shared" si="98"/>
        <v>21.460223876542589</v>
      </c>
      <c r="G653" s="31">
        <f t="shared" si="90"/>
        <v>17.59631644258225</v>
      </c>
      <c r="H653" s="31">
        <f t="shared" si="91"/>
        <v>-9.3407316897824906</v>
      </c>
      <c r="I653" s="31">
        <f t="shared" si="92"/>
        <v>19.921837787914981</v>
      </c>
      <c r="J653" s="31">
        <f t="shared" si="93"/>
        <v>-0.48800984288852439</v>
      </c>
      <c r="K653" s="31">
        <f t="shared" si="94"/>
        <v>0.13124247029747343</v>
      </c>
      <c r="L653" s="32">
        <f t="shared" si="95"/>
        <v>-1.5665167409984109</v>
      </c>
      <c r="M653" s="33">
        <f t="shared" si="96"/>
        <v>-8.7484388824806025</v>
      </c>
      <c r="O653" s="35"/>
    </row>
    <row r="654" spans="4:15" x14ac:dyDescent="0.2">
      <c r="D654" s="92">
        <f>D653+'Control Panel'!$B$29</f>
        <v>3.2599999999999527</v>
      </c>
      <c r="E654" s="31">
        <f t="shared" si="97"/>
        <v>67.214953928136694</v>
      </c>
      <c r="F654" s="31">
        <f t="shared" si="98"/>
        <v>21.413410862607645</v>
      </c>
      <c r="G654" s="31">
        <f t="shared" si="90"/>
        <v>17.588483858877257</v>
      </c>
      <c r="H654" s="31">
        <f t="shared" si="91"/>
        <v>-9.3844738841948931</v>
      </c>
      <c r="I654" s="31">
        <f t="shared" si="92"/>
        <v>19.93547377257741</v>
      </c>
      <c r="J654" s="31">
        <f t="shared" si="93"/>
        <v>-0.49013211780985161</v>
      </c>
      <c r="K654" s="31">
        <f t="shared" si="94"/>
        <v>0.1314221959639095</v>
      </c>
      <c r="L654" s="32">
        <f t="shared" si="95"/>
        <v>-1.5668912062196154</v>
      </c>
      <c r="M654" s="33">
        <f t="shared" si="96"/>
        <v>-8.7439728744032141</v>
      </c>
      <c r="O654" s="35"/>
    </row>
    <row r="655" spans="4:15" x14ac:dyDescent="0.2">
      <c r="D655" s="92">
        <f>D654+'Control Panel'!$B$29</f>
        <v>3.2649999999999526</v>
      </c>
      <c r="E655" s="31">
        <f t="shared" si="97"/>
        <v>67.302876761291003</v>
      </c>
      <c r="F655" s="31">
        <f t="shared" si="98"/>
        <v>21.366379193525738</v>
      </c>
      <c r="G655" s="31">
        <f t="shared" si="90"/>
        <v>17.580649402846159</v>
      </c>
      <c r="H655" s="31">
        <f t="shared" si="91"/>
        <v>-9.4281937485669101</v>
      </c>
      <c r="I655" s="31">
        <f t="shared" si="92"/>
        <v>19.949187221195533</v>
      </c>
      <c r="J655" s="31">
        <f t="shared" si="93"/>
        <v>-0.49225053979716749</v>
      </c>
      <c r="K655" s="31">
        <f t="shared" si="94"/>
        <v>0.13160306664992474</v>
      </c>
      <c r="L655" s="32">
        <f t="shared" si="95"/>
        <v>-1.5672706357744977</v>
      </c>
      <c r="M655" s="33">
        <f t="shared" si="96"/>
        <v>-8.739500262366338</v>
      </c>
      <c r="O655" s="35"/>
    </row>
    <row r="656" spans="4:15" x14ac:dyDescent="0.2">
      <c r="D656" s="92">
        <f>D655+'Control Panel'!$B$29</f>
        <v>3.2699999999999525</v>
      </c>
      <c r="E656" s="31">
        <f t="shared" si="97"/>
        <v>67.390760417422285</v>
      </c>
      <c r="F656" s="31">
        <f t="shared" si="98"/>
        <v>21.319128981029625</v>
      </c>
      <c r="G656" s="31">
        <f t="shared" si="90"/>
        <v>17.572813049667285</v>
      </c>
      <c r="H656" s="31">
        <f t="shared" si="91"/>
        <v>-9.4718912498787411</v>
      </c>
      <c r="I656" s="31">
        <f t="shared" si="92"/>
        <v>19.962977792105221</v>
      </c>
      <c r="J656" s="31">
        <f t="shared" si="93"/>
        <v>-0.4943651008092062</v>
      </c>
      <c r="K656" s="31">
        <f t="shared" si="94"/>
        <v>0.13178507995226679</v>
      </c>
      <c r="L656" s="32">
        <f t="shared" si="95"/>
        <v>-1.5676549921382306</v>
      </c>
      <c r="M656" s="33">
        <f t="shared" si="96"/>
        <v>-8.7350210224797245</v>
      </c>
      <c r="O656" s="35"/>
    </row>
    <row r="657" spans="4:15" x14ac:dyDescent="0.2">
      <c r="D657" s="92">
        <f>D656+'Control Panel'!$B$29</f>
        <v>3.2749999999999524</v>
      </c>
      <c r="E657" s="31">
        <f t="shared" si="97"/>
        <v>67.47860488698322</v>
      </c>
      <c r="F657" s="31">
        <f t="shared" si="98"/>
        <v>21.271660337017451</v>
      </c>
      <c r="G657" s="31">
        <f t="shared" si="90"/>
        <v>17.564974774706595</v>
      </c>
      <c r="H657" s="31">
        <f t="shared" si="91"/>
        <v>-9.5155663549911402</v>
      </c>
      <c r="I657" s="31">
        <f t="shared" si="92"/>
        <v>19.976845143623613</v>
      </c>
      <c r="J657" s="31">
        <f t="shared" si="93"/>
        <v>-0.4964757929738452</v>
      </c>
      <c r="K657" s="31">
        <f t="shared" si="94"/>
        <v>0.131968233466807</v>
      </c>
      <c r="L657" s="32">
        <f t="shared" si="95"/>
        <v>-1.5680442378390951</v>
      </c>
      <c r="M657" s="33">
        <f t="shared" si="96"/>
        <v>-8.7305351311858832</v>
      </c>
      <c r="O657" s="35"/>
    </row>
    <row r="658" spans="4:15" x14ac:dyDescent="0.2">
      <c r="D658" s="92">
        <f>D657+'Control Panel'!$B$29</f>
        <v>3.2799999999999523</v>
      </c>
      <c r="E658" s="31">
        <f t="shared" si="97"/>
        <v>67.566410160303775</v>
      </c>
      <c r="F658" s="31">
        <f t="shared" si="98"/>
        <v>21.223973373553356</v>
      </c>
      <c r="G658" s="31">
        <f t="shared" si="90"/>
        <v>17.5571345535174</v>
      </c>
      <c r="H658" s="31">
        <f t="shared" si="91"/>
        <v>-9.5592190306470695</v>
      </c>
      <c r="I658" s="31">
        <f t="shared" si="92"/>
        <v>19.990788934061602</v>
      </c>
      <c r="J658" s="31">
        <f t="shared" si="93"/>
        <v>-0.49858260858733688</v>
      </c>
      <c r="K658" s="31">
        <f t="shared" si="94"/>
        <v>0.1321525247885309</v>
      </c>
      <c r="L658" s="32">
        <f t="shared" si="95"/>
        <v>-1.5684383354594389</v>
      </c>
      <c r="M658" s="33">
        <f t="shared" si="96"/>
        <v>-8.7260425652592293</v>
      </c>
      <c r="O658" s="35"/>
    </row>
    <row r="659" spans="4:15" x14ac:dyDescent="0.2">
      <c r="D659" s="92">
        <f>D658+'Control Panel'!$B$29</f>
        <v>3.2849999999999522</v>
      </c>
      <c r="E659" s="31">
        <f t="shared" si="97"/>
        <v>67.65417622759216</v>
      </c>
      <c r="F659" s="31">
        <f t="shared" si="98"/>
        <v>21.176068202868056</v>
      </c>
      <c r="G659" s="31">
        <f t="shared" si="90"/>
        <v>17.549292361840102</v>
      </c>
      <c r="H659" s="31">
        <f t="shared" si="91"/>
        <v>-9.602849243473365</v>
      </c>
      <c r="I659" s="31">
        <f t="shared" si="92"/>
        <v>20.004808821736244</v>
      </c>
      <c r="J659" s="31">
        <f t="shared" si="93"/>
        <v>-0.50068554011352795</v>
      </c>
      <c r="K659" s="31">
        <f t="shared" si="94"/>
        <v>0.13233795151152894</v>
      </c>
      <c r="L659" s="32">
        <f t="shared" si="95"/>
        <v>-1.5688372476366337</v>
      </c>
      <c r="M659" s="33">
        <f t="shared" si="96"/>
        <v>-8.7215433018052124</v>
      </c>
      <c r="O659" s="35"/>
    </row>
    <row r="660" spans="4:15" x14ac:dyDescent="0.2">
      <c r="D660" s="92">
        <f>D659+'Control Panel'!$B$29</f>
        <v>3.2899999999999521</v>
      </c>
      <c r="E660" s="31">
        <f t="shared" si="97"/>
        <v>67.741903078935763</v>
      </c>
      <c r="F660" s="31">
        <f t="shared" si="98"/>
        <v>21.127944937359416</v>
      </c>
      <c r="G660" s="31">
        <f t="shared" si="90"/>
        <v>17.541448175601918</v>
      </c>
      <c r="H660" s="31">
        <f t="shared" si="91"/>
        <v>-9.6464569599823911</v>
      </c>
      <c r="I660" s="31">
        <f t="shared" si="92"/>
        <v>20.018904464983109</v>
      </c>
      <c r="J660" s="31">
        <f t="shared" si="93"/>
        <v>-0.50278458018307015</v>
      </c>
      <c r="K660" s="31">
        <f t="shared" si="94"/>
        <v>0.13252451122898784</v>
      </c>
      <c r="L660" s="32">
        <f t="shared" si="95"/>
        <v>-1.5692409370640208</v>
      </c>
      <c r="M660" s="33">
        <f t="shared" si="96"/>
        <v>-8.7170373182594378</v>
      </c>
      <c r="O660" s="35"/>
    </row>
    <row r="661" spans="4:15" x14ac:dyDescent="0.2">
      <c r="D661" s="92">
        <f>D660+'Control Panel'!$B$29</f>
        <v>3.294999999999952</v>
      </c>
      <c r="E661" s="31">
        <f t="shared" si="97"/>
        <v>67.829590704302049</v>
      </c>
      <c r="F661" s="31">
        <f t="shared" si="98"/>
        <v>21.079603689593025</v>
      </c>
      <c r="G661" s="31">
        <f t="shared" si="90"/>
        <v>17.533601970916596</v>
      </c>
      <c r="H661" s="31">
        <f t="shared" si="91"/>
        <v>-9.6900421465736883</v>
      </c>
      <c r="I661" s="31">
        <f t="shared" si="92"/>
        <v>20.033075522168453</v>
      </c>
      <c r="J661" s="31">
        <f t="shared" si="93"/>
        <v>-0.50487972159261929</v>
      </c>
      <c r="K661" s="31">
        <f t="shared" si="94"/>
        <v>0.13271220153318131</v>
      </c>
      <c r="L661" s="32">
        <f t="shared" si="95"/>
        <v>-1.5696493664918441</v>
      </c>
      <c r="M661" s="33">
        <f t="shared" si="96"/>
        <v>-8.7125245923867904</v>
      </c>
      <c r="O661" s="35"/>
    </row>
    <row r="662" spans="4:15" x14ac:dyDescent="0.2">
      <c r="D662" s="92">
        <f>D661+'Control Panel'!$B$29</f>
        <v>3.2999999999999519</v>
      </c>
      <c r="E662" s="31">
        <f t="shared" si="97"/>
        <v>67.91723909353955</v>
      </c>
      <c r="F662" s="31">
        <f t="shared" si="98"/>
        <v>21.031044572302751</v>
      </c>
      <c r="G662" s="31">
        <f t="shared" si="90"/>
        <v>17.525753724084137</v>
      </c>
      <c r="H662" s="31">
        <f t="shared" si="91"/>
        <v>-9.7336047695356225</v>
      </c>
      <c r="I662" s="31">
        <f t="shared" si="92"/>
        <v>20.047321651701395</v>
      </c>
      <c r="J662" s="31">
        <f t="shared" si="93"/>
        <v>-0.50697095730402575</v>
      </c>
      <c r="K662" s="31">
        <f t="shared" si="94"/>
        <v>0.13290102001546211</v>
      </c>
      <c r="L662" s="32">
        <f t="shared" si="95"/>
        <v>-1.5700624987281837</v>
      </c>
      <c r="M662" s="33">
        <f t="shared" si="96"/>
        <v>-8.7080051022805147</v>
      </c>
      <c r="O662" s="35"/>
    </row>
    <row r="663" spans="4:15" x14ac:dyDescent="0.2">
      <c r="D663" s="92">
        <f>D662+'Control Panel'!$B$29</f>
        <v>3.3049999999999518</v>
      </c>
      <c r="E663" s="31">
        <f t="shared" si="97"/>
        <v>68.004848236378734</v>
      </c>
      <c r="F663" s="31">
        <f t="shared" si="98"/>
        <v>20.982267698391293</v>
      </c>
      <c r="G663" s="31">
        <f t="shared" si="90"/>
        <v>17.517903411590495</v>
      </c>
      <c r="H663" s="31">
        <f t="shared" si="91"/>
        <v>-9.7771447950470254</v>
      </c>
      <c r="I663" s="31">
        <f t="shared" si="92"/>
        <v>20.061642512045943</v>
      </c>
      <c r="J663" s="31">
        <f t="shared" si="93"/>
        <v>-0.50905828044351431</v>
      </c>
      <c r="K663" s="31">
        <f t="shared" si="94"/>
        <v>0.13309096426625353</v>
      </c>
      <c r="L663" s="32">
        <f t="shared" si="95"/>
        <v>-1.5704802966398712</v>
      </c>
      <c r="M663" s="33">
        <f t="shared" si="96"/>
        <v>-8.7034788263613141</v>
      </c>
      <c r="O663" s="35"/>
    </row>
    <row r="664" spans="4:15" x14ac:dyDescent="0.2">
      <c r="D664" s="92">
        <f>D663+'Control Panel'!$B$29</f>
        <v>3.3099999999999516</v>
      </c>
      <c r="E664" s="31">
        <f t="shared" si="97"/>
        <v>68.092418122432974</v>
      </c>
      <c r="F664" s="31">
        <f t="shared" si="98"/>
        <v>20.93327318093073</v>
      </c>
      <c r="G664" s="31">
        <f t="shared" si="90"/>
        <v>17.510051010107297</v>
      </c>
      <c r="H664" s="31">
        <f t="shared" si="91"/>
        <v>-9.8206621891788313</v>
      </c>
      <c r="I664" s="31">
        <f t="shared" si="92"/>
        <v>20.076037761732923</v>
      </c>
      <c r="J664" s="31">
        <f t="shared" si="93"/>
        <v>-0.51114168430085449</v>
      </c>
      <c r="K664" s="31">
        <f t="shared" si="94"/>
        <v>0.13328203187504134</v>
      </c>
      <c r="L664" s="32">
        <f t="shared" si="95"/>
        <v>-1.5709027231534014</v>
      </c>
      <c r="M664" s="33">
        <f t="shared" si="96"/>
        <v>-8.6989457433764414</v>
      </c>
      <c r="O664" s="35"/>
    </row>
    <row r="665" spans="4:15" x14ac:dyDescent="0.2">
      <c r="D665" s="92">
        <f>D664+'Control Panel'!$B$29</f>
        <v>3.3149999999999515</v>
      </c>
      <c r="E665" s="31">
        <f t="shared" si="97"/>
        <v>68.179948741199468</v>
      </c>
      <c r="F665" s="31">
        <f t="shared" si="98"/>
        <v>20.884061133163041</v>
      </c>
      <c r="G665" s="31">
        <f t="shared" si="90"/>
        <v>17.502196496491528</v>
      </c>
      <c r="H665" s="31">
        <f t="shared" si="91"/>
        <v>-9.8641569178957127</v>
      </c>
      <c r="I665" s="31">
        <f t="shared" si="92"/>
        <v>20.090507059371852</v>
      </c>
      <c r="J665" s="31">
        <f t="shared" si="93"/>
        <v>-0.51322116232852311</v>
      </c>
      <c r="K665" s="31">
        <f t="shared" si="94"/>
        <v>0.13347422043036616</v>
      </c>
      <c r="L665" s="32">
        <f t="shared" si="95"/>
        <v>-1.5713297412558327</v>
      </c>
      <c r="M665" s="33">
        <f t="shared" si="96"/>
        <v>-8.694405832398747</v>
      </c>
      <c r="O665" s="35"/>
    </row>
    <row r="666" spans="4:15" x14ac:dyDescent="0.2">
      <c r="D666" s="92">
        <f>D665+'Control Panel'!$B$29</f>
        <v>3.3199999999999514</v>
      </c>
      <c r="E666" s="31">
        <f t="shared" si="97"/>
        <v>68.267440082060162</v>
      </c>
      <c r="F666" s="31">
        <f t="shared" si="98"/>
        <v>20.834631668500656</v>
      </c>
      <c r="G666" s="31">
        <f t="shared" si="90"/>
        <v>17.494339847785248</v>
      </c>
      <c r="H666" s="31">
        <f t="shared" si="91"/>
        <v>-9.9076289470577059</v>
      </c>
      <c r="I666" s="31">
        <f t="shared" si="92"/>
        <v>20.105050063662677</v>
      </c>
      <c r="J666" s="31">
        <f t="shared" si="93"/>
        <v>-0.51529670814085604</v>
      </c>
      <c r="K666" s="31">
        <f t="shared" si="94"/>
        <v>0.13366752751981584</v>
      </c>
      <c r="L666" s="32">
        <f t="shared" si="95"/>
        <v>-1.5717613139956823</v>
      </c>
      <c r="M666" s="33">
        <f t="shared" si="96"/>
        <v>-8.6898590728257457</v>
      </c>
      <c r="O666" s="35"/>
    </row>
    <row r="667" spans="4:15" x14ac:dyDescent="0.2">
      <c r="D667" s="92">
        <f>D666+'Control Panel'!$B$29</f>
        <v>3.3249999999999513</v>
      </c>
      <c r="E667" s="31">
        <f t="shared" si="97"/>
        <v>68.354892134282665</v>
      </c>
      <c r="F667" s="31">
        <f t="shared" si="98"/>
        <v>20.784984900526958</v>
      </c>
      <c r="G667" s="31">
        <f t="shared" si="90"/>
        <v>17.486481041215271</v>
      </c>
      <c r="H667" s="31">
        <f t="shared" si="91"/>
        <v>-9.9510782424218345</v>
      </c>
      <c r="I667" s="31">
        <f t="shared" si="92"/>
        <v>20.119666433407446</v>
      </c>
      <c r="J667" s="31">
        <f t="shared" si="93"/>
        <v>-0.51736831551319229</v>
      </c>
      <c r="K667" s="31">
        <f t="shared" si="94"/>
        <v>0.1338619507300183</v>
      </c>
      <c r="L667" s="32">
        <f t="shared" si="95"/>
        <v>-1.5721974044838096</v>
      </c>
      <c r="M667" s="33">
        <f t="shared" si="96"/>
        <v>-8.6853054443786704</v>
      </c>
      <c r="O667" s="35"/>
    </row>
    <row r="668" spans="4:15" x14ac:dyDescent="0.2">
      <c r="D668" s="92">
        <f>D667+'Control Panel'!$B$29</f>
        <v>3.3299999999999512</v>
      </c>
      <c r="E668" s="31">
        <f t="shared" si="97"/>
        <v>68.44230488702118</v>
      </c>
      <c r="F668" s="31">
        <f t="shared" si="98"/>
        <v>20.735120942996794</v>
      </c>
      <c r="G668" s="31">
        <f t="shared" si="90"/>
        <v>17.478620054192852</v>
      </c>
      <c r="H668" s="31">
        <f t="shared" si="91"/>
        <v>-9.9945047696437275</v>
      </c>
      <c r="I668" s="31">
        <f t="shared" si="92"/>
        <v>20.134355827521869</v>
      </c>
      <c r="J668" s="31">
        <f t="shared" si="93"/>
        <v>-0.5194359783810093</v>
      </c>
      <c r="K668" s="31">
        <f t="shared" si="94"/>
        <v>0.13405748764663444</v>
      </c>
      <c r="L668" s="32">
        <f t="shared" si="95"/>
        <v>-1.5726379758942903</v>
      </c>
      <c r="M668" s="33">
        <f t="shared" si="96"/>
        <v>-8.680744927101502</v>
      </c>
      <c r="O668" s="35"/>
    </row>
    <row r="669" spans="4:15" x14ac:dyDescent="0.2">
      <c r="D669" s="92">
        <f>D668+'Control Panel'!$B$29</f>
        <v>3.3349999999999511</v>
      </c>
      <c r="E669" s="31">
        <f t="shared" si="97"/>
        <v>68.529678329317434</v>
      </c>
      <c r="F669" s="31">
        <f t="shared" si="98"/>
        <v>20.685039909836988</v>
      </c>
      <c r="G669" s="31">
        <f t="shared" si="90"/>
        <v>17.47075686431338</v>
      </c>
      <c r="H669" s="31">
        <f t="shared" si="91"/>
        <v>-10.037908494279234</v>
      </c>
      <c r="I669" s="31">
        <f t="shared" si="92"/>
        <v>20.149117905046769</v>
      </c>
      <c r="J669" s="31">
        <f t="shared" si="93"/>
        <v>-0.52149969083905057</v>
      </c>
      <c r="K669" s="31">
        <f t="shared" si="94"/>
        <v>0.13425413585435114</v>
      </c>
      <c r="L669" s="32">
        <f t="shared" si="95"/>
        <v>-1.5730829914652824</v>
      </c>
      <c r="M669" s="33">
        <f t="shared" si="96"/>
        <v>-8.6761775013600069</v>
      </c>
      <c r="O669" s="35"/>
    </row>
    <row r="670" spans="4:15" x14ac:dyDescent="0.2">
      <c r="D670" s="92">
        <f>D669+'Control Panel'!$B$29</f>
        <v>3.339999999999951</v>
      </c>
      <c r="E670" s="31">
        <f t="shared" si="97"/>
        <v>68.617012450101612</v>
      </c>
      <c r="F670" s="31">
        <f t="shared" si="98"/>
        <v>20.634741915146822</v>
      </c>
      <c r="G670" s="31">
        <f t="shared" si="90"/>
        <v>17.462891449356054</v>
      </c>
      <c r="H670" s="31">
        <f t="shared" si="91"/>
        <v>-10.081289381786034</v>
      </c>
      <c r="I670" s="31">
        <f t="shared" si="92"/>
        <v>20.163952325159485</v>
      </c>
      <c r="J670" s="31">
        <f t="shared" si="93"/>
        <v>-0.523559447140444</v>
      </c>
      <c r="K670" s="31">
        <f t="shared" si="94"/>
        <v>0.13445189293687501</v>
      </c>
      <c r="L670" s="32">
        <f t="shared" si="95"/>
        <v>-1.5735324144998857</v>
      </c>
      <c r="M670" s="33">
        <f t="shared" si="96"/>
        <v>-8.6716031478407434</v>
      </c>
      <c r="O670" s="35"/>
    </row>
    <row r="671" spans="4:15" x14ac:dyDescent="0.2">
      <c r="D671" s="92">
        <f>D670+'Control Panel'!$B$29</f>
        <v>3.3449999999999509</v>
      </c>
      <c r="E671" s="31">
        <f t="shared" si="97"/>
        <v>68.704307238193209</v>
      </c>
      <c r="F671" s="31">
        <f t="shared" si="98"/>
        <v>20.584227073198544</v>
      </c>
      <c r="G671" s="31">
        <f t="shared" si="90"/>
        <v>17.455023787283555</v>
      </c>
      <c r="H671" s="31">
        <f t="shared" si="91"/>
        <v>-10.124647397525237</v>
      </c>
      <c r="I671" s="31">
        <f t="shared" si="92"/>
        <v>20.178858747185117</v>
      </c>
      <c r="J671" s="31">
        <f t="shared" si="93"/>
        <v>-0.52561524169581386</v>
      </c>
      <c r="K671" s="31">
        <f t="shared" si="94"/>
        <v>0.13465075647692584</v>
      </c>
      <c r="L671" s="32">
        <f t="shared" si="95"/>
        <v>-1.5739862083669884</v>
      </c>
      <c r="M671" s="33">
        <f t="shared" si="96"/>
        <v>-8.6670218475500853</v>
      </c>
      <c r="O671" s="35"/>
    </row>
    <row r="672" spans="4:15" x14ac:dyDescent="0.2">
      <c r="D672" s="92">
        <f>D671+'Control Panel'!$B$29</f>
        <v>3.3499999999999508</v>
      </c>
      <c r="E672" s="31">
        <f t="shared" si="97"/>
        <v>68.791562682302029</v>
      </c>
      <c r="F672" s="31">
        <f t="shared" si="98"/>
        <v>20.533495498437823</v>
      </c>
      <c r="G672" s="31">
        <f t="shared" si="90"/>
        <v>17.447153856241719</v>
      </c>
      <c r="H672" s="31">
        <f t="shared" si="91"/>
        <v>-10.167982506762987</v>
      </c>
      <c r="I672" s="31">
        <f t="shared" si="92"/>
        <v>20.193836830607712</v>
      </c>
      <c r="J672" s="31">
        <f t="shared" si="93"/>
        <v>-0.52766706907238403</v>
      </c>
      <c r="K672" s="31">
        <f t="shared" si="94"/>
        <v>0.13485072405623055</v>
      </c>
      <c r="L672" s="32">
        <f t="shared" si="95"/>
        <v>-1.5744443365021081</v>
      </c>
      <c r="M672" s="33">
        <f t="shared" si="96"/>
        <v>-8.6624335818132145</v>
      </c>
      <c r="O672" s="35"/>
    </row>
    <row r="673" spans="4:15" x14ac:dyDescent="0.2">
      <c r="D673" s="92">
        <f>D672+'Control Panel'!$B$29</f>
        <v>3.3549999999999507</v>
      </c>
      <c r="E673" s="31">
        <f t="shared" si="97"/>
        <v>68.878778771029033</v>
      </c>
      <c r="F673" s="31">
        <f t="shared" si="98"/>
        <v>20.482547305484236</v>
      </c>
      <c r="G673" s="31">
        <f t="shared" si="90"/>
        <v>17.439281634559208</v>
      </c>
      <c r="H673" s="31">
        <f t="shared" si="91"/>
        <v>-10.211294674672054</v>
      </c>
      <c r="I673" s="31">
        <f t="shared" si="92"/>
        <v>20.208886235081337</v>
      </c>
      <c r="J673" s="31">
        <f t="shared" si="93"/>
        <v>-0.52971492399307496</v>
      </c>
      <c r="K673" s="31">
        <f t="shared" si="94"/>
        <v>0.13505179325551722</v>
      </c>
      <c r="L673" s="32">
        <f t="shared" si="95"/>
        <v>-1.5749067624082185</v>
      </c>
      <c r="M673" s="33">
        <f t="shared" si="96"/>
        <v>-8.6578383322731103</v>
      </c>
      <c r="O673" s="35"/>
    </row>
    <row r="674" spans="4:15" x14ac:dyDescent="0.2">
      <c r="D674" s="92">
        <f>D673+'Control Panel'!$B$29</f>
        <v>3.3599999999999506</v>
      </c>
      <c r="E674" s="31">
        <f t="shared" si="97"/>
        <v>68.965955492867309</v>
      </c>
      <c r="F674" s="31">
        <f t="shared" si="98"/>
        <v>20.43138260913172</v>
      </c>
      <c r="G674" s="31">
        <f t="shared" si="90"/>
        <v>17.431407100747165</v>
      </c>
      <c r="H674" s="31">
        <f t="shared" si="91"/>
        <v>-10.254583866333419</v>
      </c>
      <c r="I674" s="31">
        <f t="shared" si="92"/>
        <v>20.224006620441074</v>
      </c>
      <c r="J674" s="31">
        <f t="shared" si="93"/>
        <v>-0.5317588013355925</v>
      </c>
      <c r="K674" s="31">
        <f t="shared" si="94"/>
        <v>0.13525396165450973</v>
      </c>
      <c r="L674" s="32">
        <f t="shared" si="95"/>
        <v>-1.5753734496565768</v>
      </c>
      <c r="M674" s="33">
        <f t="shared" si="96"/>
        <v>-8.6532360808895401</v>
      </c>
      <c r="O674" s="35"/>
    </row>
    <row r="675" spans="4:15" x14ac:dyDescent="0.2">
      <c r="D675" s="92">
        <f>D674+'Control Panel'!$B$29</f>
        <v>3.3649999999999505</v>
      </c>
      <c r="E675" s="31">
        <f t="shared" si="97"/>
        <v>69.053092836202921</v>
      </c>
      <c r="F675" s="31">
        <f t="shared" si="98"/>
        <v>20.380001524349044</v>
      </c>
      <c r="G675" s="31">
        <f t="shared" si="90"/>
        <v>17.423530233498884</v>
      </c>
      <c r="H675" s="31">
        <f t="shared" si="91"/>
        <v>-10.297850046737867</v>
      </c>
      <c r="I675" s="31">
        <f t="shared" si="92"/>
        <v>20.23919764671388</v>
      </c>
      <c r="J675" s="31">
        <f t="shared" si="93"/>
        <v>-0.53379869613151043</v>
      </c>
      <c r="K675" s="31">
        <f t="shared" si="94"/>
        <v>0.13545722683192193</v>
      </c>
      <c r="L675" s="32">
        <f t="shared" si="95"/>
        <v>-1.5758443618875313</v>
      </c>
      <c r="M675" s="33">
        <f t="shared" si="96"/>
        <v>-8.6486268099380261</v>
      </c>
      <c r="O675" s="35"/>
    </row>
    <row r="676" spans="4:15" x14ac:dyDescent="0.2">
      <c r="D676" s="92">
        <f>D675+'Control Panel'!$B$29</f>
        <v>3.3699999999999504</v>
      </c>
      <c r="E676" s="31">
        <f t="shared" si="97"/>
        <v>69.140190789315881</v>
      </c>
      <c r="F676" s="31">
        <f t="shared" si="98"/>
        <v>20.32840416628023</v>
      </c>
      <c r="G676" s="31">
        <f t="shared" si="90"/>
        <v>17.415651011689445</v>
      </c>
      <c r="H676" s="31">
        <f t="shared" si="91"/>
        <v>-10.341093180787558</v>
      </c>
      <c r="I676" s="31">
        <f t="shared" si="92"/>
        <v>20.254458974129388</v>
      </c>
      <c r="J676" s="31">
        <f t="shared" si="93"/>
        <v>-0.53583460356534651</v>
      </c>
      <c r="K676" s="31">
        <f t="shared" si="94"/>
        <v>0.13566158636545295</v>
      </c>
      <c r="L676" s="32">
        <f t="shared" si="95"/>
        <v>-1.5763194628113284</v>
      </c>
      <c r="M676" s="33">
        <f t="shared" si="96"/>
        <v>-8.6440105020088129</v>
      </c>
      <c r="O676" s="35"/>
    </row>
    <row r="677" spans="4:15" x14ac:dyDescent="0.2">
      <c r="D677" s="92">
        <f>D676+'Control Panel'!$B$29</f>
        <v>3.3749999999999503</v>
      </c>
      <c r="E677" s="31">
        <f t="shared" si="97"/>
        <v>69.227249340381036</v>
      </c>
      <c r="F677" s="31">
        <f t="shared" si="98"/>
        <v>20.276590650245016</v>
      </c>
      <c r="G677" s="31">
        <f t="shared" si="90"/>
        <v>17.407769414375387</v>
      </c>
      <c r="H677" s="31">
        <f t="shared" si="91"/>
        <v>-10.384313233297602</v>
      </c>
      <c r="I677" s="31">
        <f t="shared" si="92"/>
        <v>20.26979026313057</v>
      </c>
      <c r="J677" s="31">
        <f t="shared" si="93"/>
        <v>-0.53786651897363158</v>
      </c>
      <c r="K677" s="31">
        <f t="shared" si="94"/>
        <v>0.13586703783178161</v>
      </c>
      <c r="L677" s="32">
        <f t="shared" si="95"/>
        <v>-1.5767987162089026</v>
      </c>
      <c r="M677" s="33">
        <f t="shared" si="96"/>
        <v>-8.6393871400058249</v>
      </c>
      <c r="O677" s="35"/>
    </row>
    <row r="678" spans="4:15" x14ac:dyDescent="0.2">
      <c r="D678" s="92">
        <f>D677+'Control Panel'!$B$29</f>
        <v>3.3799999999999502</v>
      </c>
      <c r="E678" s="31">
        <f t="shared" si="97"/>
        <v>69.314268477468957</v>
      </c>
      <c r="F678" s="31">
        <f t="shared" si="98"/>
        <v>20.224561091739279</v>
      </c>
      <c r="G678" s="31">
        <f t="shared" si="90"/>
        <v>17.399885420794345</v>
      </c>
      <c r="H678" s="31">
        <f t="shared" si="91"/>
        <v>-10.427510168997632</v>
      </c>
      <c r="I678" s="31">
        <f t="shared" si="92"/>
        <v>20.285191174384348</v>
      </c>
      <c r="J678" s="31">
        <f t="shared" si="93"/>
        <v>-0.53989443784397251</v>
      </c>
      <c r="K678" s="31">
        <f t="shared" si="94"/>
        <v>0.13607357880656246</v>
      </c>
      <c r="L678" s="32">
        <f t="shared" si="95"/>
        <v>-1.5772820859326684</v>
      </c>
      <c r="M678" s="33">
        <f t="shared" si="96"/>
        <v>-8.6347567071456126</v>
      </c>
      <c r="O678" s="35"/>
    </row>
    <row r="679" spans="4:15" x14ac:dyDescent="0.2">
      <c r="D679" s="92">
        <f>D678+'Control Panel'!$B$29</f>
        <v>3.38499999999995</v>
      </c>
      <c r="E679" s="31">
        <f t="shared" si="97"/>
        <v>69.401248188546859</v>
      </c>
      <c r="F679" s="31">
        <f t="shared" si="98"/>
        <v>20.172315606435451</v>
      </c>
      <c r="G679" s="31">
        <f t="shared" si="90"/>
        <v>17.391999010364682</v>
      </c>
      <c r="H679" s="31">
        <f t="shared" si="91"/>
        <v>-10.47068395253336</v>
      </c>
      <c r="I679" s="31">
        <f t="shared" si="92"/>
        <v>20.300661368792046</v>
      </c>
      <c r="J679" s="31">
        <f t="shared" si="93"/>
        <v>-0.54191835581410974</v>
      </c>
      <c r="K679" s="31">
        <f t="shared" si="94"/>
        <v>0.13628120686442047</v>
      </c>
      <c r="L679" s="32">
        <f t="shared" si="95"/>
        <v>-1.5777695359072901</v>
      </c>
      <c r="M679" s="33">
        <f t="shared" si="96"/>
        <v>-8.6301191869562981</v>
      </c>
      <c r="O679" s="35"/>
    </row>
    <row r="680" spans="4:15" x14ac:dyDescent="0.2">
      <c r="D680" s="92">
        <f>D679+'Control Panel'!$B$29</f>
        <v>3.3899999999999499</v>
      </c>
      <c r="E680" s="31">
        <f t="shared" si="97"/>
        <v>69.488188461479481</v>
      </c>
      <c r="F680" s="31">
        <f t="shared" si="98"/>
        <v>20.119854310182948</v>
      </c>
      <c r="G680" s="31">
        <f t="shared" si="90"/>
        <v>17.384110162685147</v>
      </c>
      <c r="H680" s="31">
        <f t="shared" si="91"/>
        <v>-10.513834548468141</v>
      </c>
      <c r="I680" s="31">
        <f t="shared" si="92"/>
        <v>20.316200507499804</v>
      </c>
      <c r="J680" s="31">
        <f t="shared" si="93"/>
        <v>-0.54393826867096806</v>
      </c>
      <c r="K680" s="31">
        <f t="shared" si="94"/>
        <v>0.13648991957894738</v>
      </c>
      <c r="L680" s="32">
        <f t="shared" si="95"/>
        <v>-1.5782610301304534</v>
      </c>
      <c r="M680" s="33">
        <f t="shared" si="96"/>
        <v>-8.6254745632764998</v>
      </c>
      <c r="O680" s="35"/>
    </row>
    <row r="681" spans="4:15" x14ac:dyDescent="0.2">
      <c r="D681" s="92">
        <f>D680+'Control Panel'!$B$29</f>
        <v>3.3949999999999498</v>
      </c>
      <c r="E681" s="31">
        <f t="shared" si="97"/>
        <v>69.575089284030042</v>
      </c>
      <c r="F681" s="31">
        <f t="shared" si="98"/>
        <v>20.067177319008564</v>
      </c>
      <c r="G681" s="31">
        <f t="shared" si="90"/>
        <v>17.376218857534493</v>
      </c>
      <c r="H681" s="31">
        <f t="shared" si="91"/>
        <v>-10.556961921284524</v>
      </c>
      <c r="I681" s="31">
        <f t="shared" si="92"/>
        <v>20.33180825190885</v>
      </c>
      <c r="J681" s="31">
        <f t="shared" si="93"/>
        <v>-0.54595417234970267</v>
      </c>
      <c r="K681" s="31">
        <f t="shared" si="94"/>
        <v>0.1366997145226973</v>
      </c>
      <c r="L681" s="32">
        <f t="shared" si="95"/>
        <v>-1.5787565326736235</v>
      </c>
      <c r="M681" s="33">
        <f t="shared" si="96"/>
        <v>-8.6208228202542632</v>
      </c>
      <c r="O681" s="35"/>
    </row>
    <row r="682" spans="4:15" x14ac:dyDescent="0.2">
      <c r="D682" s="92">
        <f>D681+'Control Panel'!$B$29</f>
        <v>3.3999999999999497</v>
      </c>
      <c r="E682" s="31">
        <f t="shared" si="97"/>
        <v>69.661950643861061</v>
      </c>
      <c r="F682" s="31">
        <f t="shared" si="98"/>
        <v>20.014284749116889</v>
      </c>
      <c r="G682" s="31">
        <f t="shared" si="90"/>
        <v>17.368325074871123</v>
      </c>
      <c r="H682" s="31">
        <f t="shared" si="91"/>
        <v>-10.600066035385796</v>
      </c>
      <c r="I682" s="31">
        <f t="shared" si="92"/>
        <v>20.347484263685683</v>
      </c>
      <c r="J682" s="31">
        <f t="shared" si="93"/>
        <v>-0.54796606293273975</v>
      </c>
      <c r="K682" s="31">
        <f t="shared" si="94"/>
        <v>0.13691058926718297</v>
      </c>
      <c r="L682" s="32">
        <f t="shared" si="95"/>
        <v>-1.5792560076827924</v>
      </c>
      <c r="M682" s="33">
        <f t="shared" si="96"/>
        <v>-8.6161639423459739</v>
      </c>
      <c r="O682" s="35"/>
    </row>
    <row r="683" spans="4:15" x14ac:dyDescent="0.2">
      <c r="D683" s="92">
        <f>D682+'Control Panel'!$B$29</f>
        <v>3.4049999999999496</v>
      </c>
      <c r="E683" s="31">
        <f t="shared" si="97"/>
        <v>69.748772528535326</v>
      </c>
      <c r="F683" s="31">
        <f t="shared" si="98"/>
        <v>19.96117671689068</v>
      </c>
      <c r="G683" s="31">
        <f t="shared" si="90"/>
        <v>17.360428794832711</v>
      </c>
      <c r="H683" s="31">
        <f t="shared" si="91"/>
        <v>-10.643146855097525</v>
      </c>
      <c r="I683" s="31">
        <f t="shared" si="92"/>
        <v>20.363228204772177</v>
      </c>
      <c r="J683" s="31">
        <f t="shared" si="93"/>
        <v>-0.549973936648811</v>
      </c>
      <c r="K683" s="31">
        <f t="shared" si="94"/>
        <v>0.13712254138287233</v>
      </c>
      <c r="L683" s="32">
        <f t="shared" si="95"/>
        <v>-1.5797594193792239</v>
      </c>
      <c r="M683" s="33">
        <f t="shared" si="96"/>
        <v>-8.6114979143152741</v>
      </c>
      <c r="O683" s="35"/>
    </row>
    <row r="684" spans="4:15" x14ac:dyDescent="0.2">
      <c r="D684" s="92">
        <f>D683+'Control Panel'!$B$29</f>
        <v>3.4099999999999495</v>
      </c>
      <c r="E684" s="31">
        <f t="shared" si="97"/>
        <v>69.835554925516746</v>
      </c>
      <c r="F684" s="31">
        <f t="shared" si="98"/>
        <v>19.907853338891265</v>
      </c>
      <c r="G684" s="31">
        <f t="shared" si="90"/>
        <v>17.352529997735815</v>
      </c>
      <c r="H684" s="31">
        <f t="shared" si="91"/>
        <v>-10.686204344669102</v>
      </c>
      <c r="I684" s="31">
        <f t="shared" si="92"/>
        <v>20.37903973739553</v>
      </c>
      <c r="J684" s="31">
        <f t="shared" si="93"/>
        <v>-0.55197778987198454</v>
      </c>
      <c r="K684" s="31">
        <f t="shared" si="94"/>
        <v>0.13733556843918457</v>
      </c>
      <c r="L684" s="32">
        <f t="shared" si="95"/>
        <v>-1.5802667320601769</v>
      </c>
      <c r="M684" s="33">
        <f t="shared" si="96"/>
        <v>-8.6068247212319502</v>
      </c>
      <c r="O684" s="35"/>
    </row>
    <row r="685" spans="4:15" x14ac:dyDescent="0.2">
      <c r="D685" s="92">
        <f>D684+'Control Panel'!$B$29</f>
        <v>3.4149999999999494</v>
      </c>
      <c r="E685" s="31">
        <f t="shared" si="97"/>
        <v>69.922297822171274</v>
      </c>
      <c r="F685" s="31">
        <f t="shared" si="98"/>
        <v>19.854314731858903</v>
      </c>
      <c r="G685" s="31">
        <f t="shared" si="90"/>
        <v>17.344628664075515</v>
      </c>
      <c r="H685" s="31">
        <f t="shared" si="91"/>
        <v>-10.729238468275263</v>
      </c>
      <c r="I685" s="31">
        <f t="shared" si="92"/>
        <v>20.394918524078189</v>
      </c>
      <c r="J685" s="31">
        <f t="shared" si="93"/>
        <v>-0.55397761912069021</v>
      </c>
      <c r="K685" s="31">
        <f t="shared" si="94"/>
        <v>0.13754966800448759</v>
      </c>
      <c r="L685" s="32">
        <f t="shared" si="95"/>
        <v>-1.5807779100996362</v>
      </c>
      <c r="M685" s="33">
        <f t="shared" si="96"/>
        <v>-8.602144348470846</v>
      </c>
      <c r="O685" s="35"/>
    </row>
    <row r="686" spans="4:15" x14ac:dyDescent="0.2">
      <c r="D686" s="92">
        <f>D685+'Control Panel'!$B$29</f>
        <v>3.4199999999999493</v>
      </c>
      <c r="E686" s="31">
        <f t="shared" si="97"/>
        <v>70.009001205767788</v>
      </c>
      <c r="F686" s="31">
        <f t="shared" si="98"/>
        <v>19.800561012713171</v>
      </c>
      <c r="G686" s="31">
        <f t="shared" si="90"/>
        <v>17.336724774525017</v>
      </c>
      <c r="H686" s="31">
        <f t="shared" si="91"/>
        <v>-10.772249190017616</v>
      </c>
      <c r="I686" s="31">
        <f t="shared" si="92"/>
        <v>20.410864227647604</v>
      </c>
      <c r="J686" s="31">
        <f t="shared" si="93"/>
        <v>-0.55597342105674064</v>
      </c>
      <c r="K686" s="31">
        <f t="shared" si="94"/>
        <v>0.1377648376460946</v>
      </c>
      <c r="L686" s="32">
        <f t="shared" si="95"/>
        <v>-1.5812929179490212</v>
      </c>
      <c r="M686" s="33">
        <f t="shared" si="96"/>
        <v>-8.5974567817107417</v>
      </c>
      <c r="O686" s="35"/>
    </row>
    <row r="687" spans="4:15" x14ac:dyDescent="0.2">
      <c r="D687" s="92">
        <f>D686+'Control Panel'!$B$29</f>
        <v>3.4249999999999492</v>
      </c>
      <c r="E687" s="31">
        <f t="shared" si="97"/>
        <v>70.095665063478947</v>
      </c>
      <c r="F687" s="31">
        <f t="shared" si="98"/>
        <v>19.74659229855331</v>
      </c>
      <c r="G687" s="31">
        <f t="shared" si="90"/>
        <v>17.328818309935272</v>
      </c>
      <c r="H687" s="31">
        <f t="shared" si="91"/>
        <v>-10.81523647392617</v>
      </c>
      <c r="I687" s="31">
        <f t="shared" si="92"/>
        <v>20.426876511245936</v>
      </c>
      <c r="J687" s="31">
        <f t="shared" si="93"/>
        <v>-0.55796519248434784</v>
      </c>
      <c r="K687" s="31">
        <f t="shared" si="94"/>
        <v>0.13798107493026163</v>
      </c>
      <c r="L687" s="32">
        <f t="shared" si="95"/>
        <v>-1.5818117201378916</v>
      </c>
      <c r="M687" s="33">
        <f t="shared" si="96"/>
        <v>-8.5927620069332296</v>
      </c>
      <c r="O687" s="35"/>
    </row>
    <row r="688" spans="4:15" x14ac:dyDescent="0.2">
      <c r="D688" s="92">
        <f>D687+'Control Panel'!$B$29</f>
        <v>3.4299999999999491</v>
      </c>
      <c r="E688" s="31">
        <f t="shared" si="97"/>
        <v>70.182289382382123</v>
      </c>
      <c r="F688" s="31">
        <f t="shared" si="98"/>
        <v>19.692408706658593</v>
      </c>
      <c r="G688" s="31">
        <f t="shared" si="90"/>
        <v>17.320909251334584</v>
      </c>
      <c r="H688" s="31">
        <f t="shared" si="91"/>
        <v>-10.858200283960835</v>
      </c>
      <c r="I688" s="31">
        <f t="shared" si="92"/>
        <v>20.442955038339615</v>
      </c>
      <c r="J688" s="31">
        <f t="shared" si="93"/>
        <v>-0.55995293034913596</v>
      </c>
      <c r="K688" s="31">
        <f t="shared" si="94"/>
        <v>0.13819837742218471</v>
      </c>
      <c r="L688" s="32">
        <f t="shared" si="95"/>
        <v>-1.5823342812746408</v>
      </c>
      <c r="M688" s="33">
        <f t="shared" si="96"/>
        <v>-8.5880600104215983</v>
      </c>
      <c r="O688" s="35"/>
    </row>
    <row r="689" spans="4:15" x14ac:dyDescent="0.2">
      <c r="D689" s="92">
        <f>D688+'Control Panel'!$B$29</f>
        <v>3.434999999999949</v>
      </c>
      <c r="E689" s="31">
        <f t="shared" si="97"/>
        <v>70.268874149460274</v>
      </c>
      <c r="F689" s="31">
        <f t="shared" si="98"/>
        <v>19.638010354488657</v>
      </c>
      <c r="G689" s="31">
        <f t="shared" si="90"/>
        <v>17.312997579928211</v>
      </c>
      <c r="H689" s="31">
        <f t="shared" si="91"/>
        <v>-10.901140584012943</v>
      </c>
      <c r="I689" s="31">
        <f t="shared" si="92"/>
        <v>20.459099472728855</v>
      </c>
      <c r="J689" s="31">
        <f t="shared" si="93"/>
        <v>-0.56193663173714947</v>
      </c>
      <c r="K689" s="31">
        <f t="shared" si="94"/>
        <v>0.13841674268599796</v>
      </c>
      <c r="L689" s="32">
        <f t="shared" si="95"/>
        <v>-1.5828605660471873</v>
      </c>
      <c r="M689" s="33">
        <f t="shared" si="96"/>
        <v>-8.5833507787596979</v>
      </c>
      <c r="O689" s="35"/>
    </row>
    <row r="690" spans="4:15" x14ac:dyDescent="0.2">
      <c r="D690" s="92">
        <f>D689+'Control Panel'!$B$29</f>
        <v>3.4399999999999489</v>
      </c>
      <c r="E690" s="31">
        <f t="shared" si="97"/>
        <v>70.355419351602833</v>
      </c>
      <c r="F690" s="31">
        <f t="shared" si="98"/>
        <v>19.583397359683858</v>
      </c>
      <c r="G690" s="31">
        <f t="shared" si="90"/>
        <v>17.305083277097975</v>
      </c>
      <c r="H690" s="31">
        <f t="shared" si="91"/>
        <v>-10.944057337906742</v>
      </c>
      <c r="I690" s="31">
        <f t="shared" si="92"/>
        <v>20.475309478557005</v>
      </c>
      <c r="J690" s="31">
        <f t="shared" si="93"/>
        <v>-0.56391629387385878</v>
      </c>
      <c r="K690" s="31">
        <f t="shared" si="94"/>
        <v>0.13863616828477102</v>
      </c>
      <c r="L690" s="32">
        <f t="shared" si="95"/>
        <v>-1.5833905392236456</v>
      </c>
      <c r="M690" s="33">
        <f t="shared" si="96"/>
        <v>-8.5786342988307975</v>
      </c>
      <c r="O690" s="35"/>
    </row>
    <row r="691" spans="4:15" x14ac:dyDescent="0.2">
      <c r="D691" s="92">
        <f>D690+'Control Panel'!$B$29</f>
        <v>3.4449999999999488</v>
      </c>
      <c r="E691" s="31">
        <f t="shared" si="97"/>
        <v>70.441924975606582</v>
      </c>
      <c r="F691" s="31">
        <f t="shared" si="98"/>
        <v>19.52856984006559</v>
      </c>
      <c r="G691" s="31">
        <f t="shared" si="90"/>
        <v>17.297166324401857</v>
      </c>
      <c r="H691" s="31">
        <f t="shared" si="91"/>
        <v>-10.986950509400895</v>
      </c>
      <c r="I691" s="31">
        <f t="shared" si="92"/>
        <v>20.491584720319857</v>
      </c>
      <c r="J691" s="31">
        <f t="shared" si="93"/>
        <v>-0.56589191412316042</v>
      </c>
      <c r="K691" s="31">
        <f t="shared" si="94"/>
        <v>0.13885665178050752</v>
      </c>
      <c r="L691" s="32">
        <f t="shared" si="95"/>
        <v>-1.5839241656530005</v>
      </c>
      <c r="M691" s="33">
        <f t="shared" si="96"/>
        <v>-8.573910557816447</v>
      </c>
      <c r="O691" s="35"/>
    </row>
    <row r="692" spans="4:15" x14ac:dyDescent="0.2">
      <c r="D692" s="92">
        <f>D691+'Control Panel'!$B$29</f>
        <v>3.4499999999999487</v>
      </c>
      <c r="E692" s="31">
        <f t="shared" si="97"/>
        <v>70.528391008176527</v>
      </c>
      <c r="F692" s="31">
        <f t="shared" si="98"/>
        <v>19.473527913636612</v>
      </c>
      <c r="G692" s="31">
        <f t="shared" si="90"/>
        <v>17.289246703573593</v>
      </c>
      <c r="H692" s="31">
        <f t="shared" si="91"/>
        <v>-11.029820062189977</v>
      </c>
      <c r="I692" s="31">
        <f t="shared" si="92"/>
        <v>20.507924862874813</v>
      </c>
      <c r="J692" s="31">
        <f t="shared" si="93"/>
        <v>-0.56786348998637648</v>
      </c>
      <c r="K692" s="31">
        <f t="shared" si="94"/>
        <v>0.1390781907341431</v>
      </c>
      <c r="L692" s="32">
        <f t="shared" si="95"/>
        <v>-1.5844614102657617</v>
      </c>
      <c r="M692" s="33">
        <f t="shared" si="96"/>
        <v>-8.5691795431953164</v>
      </c>
      <c r="O692" s="35"/>
    </row>
    <row r="693" spans="4:15" x14ac:dyDescent="0.2">
      <c r="D693" s="92">
        <f>D692+'Control Panel'!$B$29</f>
        <v>3.4549999999999486</v>
      </c>
      <c r="E693" s="31">
        <f t="shared" si="97"/>
        <v>70.614817435926767</v>
      </c>
      <c r="F693" s="31">
        <f t="shared" si="98"/>
        <v>19.418271698581375</v>
      </c>
      <c r="G693" s="31">
        <f t="shared" si="90"/>
        <v>17.281324396522265</v>
      </c>
      <c r="H693" s="31">
        <f t="shared" si="91"/>
        <v>-11.072665959905953</v>
      </c>
      <c r="I693" s="31">
        <f t="shared" si="92"/>
        <v>20.524329571449968</v>
      </c>
      <c r="J693" s="31">
        <f t="shared" si="93"/>
        <v>-0.56983101910124823</v>
      </c>
      <c r="K693" s="31">
        <f t="shared" si="94"/>
        <v>0.13930078270554413</v>
      </c>
      <c r="L693" s="32">
        <f t="shared" si="95"/>
        <v>-1.5850022380746187</v>
      </c>
      <c r="M693" s="33">
        <f t="shared" si="96"/>
        <v>-8.5644412427420544</v>
      </c>
      <c r="O693" s="35"/>
    </row>
    <row r="694" spans="4:15" x14ac:dyDescent="0.2">
      <c r="D694" s="92">
        <f>D693+'Control Panel'!$B$29</f>
        <v>3.4599999999999485</v>
      </c>
      <c r="E694" s="31">
        <f t="shared" si="97"/>
        <v>70.70120424538139</v>
      </c>
      <c r="F694" s="31">
        <f t="shared" si="98"/>
        <v>19.36280131326631</v>
      </c>
      <c r="G694" s="31">
        <f t="shared" si="90"/>
        <v>17.273399385331892</v>
      </c>
      <c r="H694" s="31">
        <f t="shared" si="91"/>
        <v>-11.115488166119663</v>
      </c>
      <c r="I694" s="31">
        <f t="shared" si="92"/>
        <v>20.540798511653104</v>
      </c>
      <c r="J694" s="31">
        <f t="shared" si="93"/>
        <v>-0.57179449924092907</v>
      </c>
      <c r="K694" s="31">
        <f t="shared" si="94"/>
        <v>0.13952442525350636</v>
      </c>
      <c r="L694" s="32">
        <f t="shared" si="95"/>
        <v>-1.5855466141750791</v>
      </c>
      <c r="M694" s="33">
        <f t="shared" si="96"/>
        <v>-8.5596956445261085</v>
      </c>
      <c r="O694" s="35"/>
    </row>
    <row r="695" spans="4:15" x14ac:dyDescent="0.2">
      <c r="D695" s="92">
        <f>D694+'Control Panel'!$B$29</f>
        <v>3.4649999999999483</v>
      </c>
      <c r="E695" s="31">
        <f t="shared" si="97"/>
        <v>70.787551422975369</v>
      </c>
      <c r="F695" s="31">
        <f t="shared" si="98"/>
        <v>19.307116876240155</v>
      </c>
      <c r="G695" s="31">
        <f t="shared" si="90"/>
        <v>17.265471652261017</v>
      </c>
      <c r="H695" s="31">
        <f t="shared" si="91"/>
        <v>-11.158286644342294</v>
      </c>
      <c r="I695" s="31">
        <f t="shared" si="92"/>
        <v>20.557331349480563</v>
      </c>
      <c r="J695" s="31">
        <f t="shared" si="93"/>
        <v>-0.57375392831297212</v>
      </c>
      <c r="K695" s="31">
        <f t="shared" si="94"/>
        <v>0.13974911593575387</v>
      </c>
      <c r="L695" s="32">
        <f t="shared" si="95"/>
        <v>-1.5860945037461043</v>
      </c>
      <c r="M695" s="33">
        <f t="shared" si="96"/>
        <v>-8.5549427369105668</v>
      </c>
      <c r="O695" s="35"/>
    </row>
    <row r="696" spans="4:15" x14ac:dyDescent="0.2">
      <c r="D696" s="92">
        <f>D695+'Control Panel'!$B$29</f>
        <v>3.4699999999999482</v>
      </c>
      <c r="E696" s="31">
        <f t="shared" si="97"/>
        <v>70.873858955055368</v>
      </c>
      <c r="F696" s="31">
        <f t="shared" si="98"/>
        <v>19.251218506234235</v>
      </c>
      <c r="G696" s="31">
        <f t="shared" si="90"/>
        <v>17.257541179742287</v>
      </c>
      <c r="H696" s="31">
        <f t="shared" si="91"/>
        <v>-11.201061358026847</v>
      </c>
      <c r="I696" s="31">
        <f t="shared" si="92"/>
        <v>20.573927751326021</v>
      </c>
      <c r="J696" s="31">
        <f t="shared" si="93"/>
        <v>-0.57570930435831869</v>
      </c>
      <c r="K696" s="31">
        <f t="shared" si="94"/>
        <v>0.13997485230893814</v>
      </c>
      <c r="L696" s="32">
        <f t="shared" si="95"/>
        <v>-1.586645872050731</v>
      </c>
      <c r="M696" s="33">
        <f t="shared" si="96"/>
        <v>-8.5501825085509857</v>
      </c>
      <c r="O696" s="35"/>
    </row>
    <row r="697" spans="4:15" x14ac:dyDescent="0.2">
      <c r="D697" s="92">
        <f>D696+'Control Panel'!$B$29</f>
        <v>3.4749999999999481</v>
      </c>
      <c r="E697" s="31">
        <f t="shared" si="97"/>
        <v>70.960126827880686</v>
      </c>
      <c r="F697" s="31">
        <f t="shared" si="98"/>
        <v>19.195106322162744</v>
      </c>
      <c r="G697" s="31">
        <f t="shared" si="90"/>
        <v>17.249607950382032</v>
      </c>
      <c r="H697" s="31">
        <f t="shared" si="91"/>
        <v>-11.243812270569601</v>
      </c>
      <c r="I697" s="31">
        <f t="shared" si="92"/>
        <v>20.590587383989185</v>
      </c>
      <c r="J697" s="31">
        <f t="shared" si="93"/>
        <v>-0.57766062555028042</v>
      </c>
      <c r="K697" s="31">
        <f t="shared" si="94"/>
        <v>0.14020163192863747</v>
      </c>
      <c r="L697" s="32">
        <f t="shared" si="95"/>
        <v>-1.587200684436689</v>
      </c>
      <c r="M697" s="33">
        <f t="shared" si="96"/>
        <v>-8.5454149483942068</v>
      </c>
      <c r="O697" s="35"/>
    </row>
    <row r="698" spans="4:15" x14ac:dyDescent="0.2">
      <c r="D698" s="92">
        <f>D697+'Control Panel'!$B$29</f>
        <v>3.479999999999948</v>
      </c>
      <c r="E698" s="31">
        <f t="shared" si="97"/>
        <v>71.046355027624031</v>
      </c>
      <c r="F698" s="31">
        <f t="shared" si="98"/>
        <v>19.138780443123039</v>
      </c>
      <c r="G698" s="31">
        <f t="shared" si="90"/>
        <v>17.241671946959848</v>
      </c>
      <c r="H698" s="31">
        <f t="shared" si="91"/>
        <v>-11.286539345311573</v>
      </c>
      <c r="I698" s="31">
        <f t="shared" si="92"/>
        <v>20.607309914684361</v>
      </c>
      <c r="J698" s="31">
        <f t="shared" si="93"/>
        <v>-0.57960789019352277</v>
      </c>
      <c r="K698" s="31">
        <f t="shared" si="94"/>
        <v>0.14042945234935642</v>
      </c>
      <c r="L698" s="32">
        <f t="shared" si="95"/>
        <v>-1.5877589063370037</v>
      </c>
      <c r="M698" s="33">
        <f t="shared" si="96"/>
        <v>-8.5406400456771667</v>
      </c>
      <c r="O698" s="35"/>
    </row>
    <row r="699" spans="4:15" x14ac:dyDescent="0.2">
      <c r="D699" s="92">
        <f>D698+'Control Panel'!$B$29</f>
        <v>3.4849999999999479</v>
      </c>
      <c r="E699" s="31">
        <f t="shared" si="97"/>
        <v>71.132543540372495</v>
      </c>
      <c r="F699" s="31">
        <f t="shared" si="98"/>
        <v>19.082240988395913</v>
      </c>
      <c r="G699" s="31">
        <f t="shared" si="90"/>
        <v>17.233733152428162</v>
      </c>
      <c r="H699" s="31">
        <f t="shared" si="91"/>
        <v>-11.329242545539959</v>
      </c>
      <c r="I699" s="31">
        <f t="shared" si="92"/>
        <v>20.624095011048951</v>
      </c>
      <c r="J699" s="31">
        <f t="shared" si="93"/>
        <v>-0.58155109672304328</v>
      </c>
      <c r="K699" s="31">
        <f t="shared" si="94"/>
        <v>0.14065831112452568</v>
      </c>
      <c r="L699" s="32">
        <f t="shared" si="95"/>
        <v>-1.5883205032705983</v>
      </c>
      <c r="M699" s="33">
        <f t="shared" si="96"/>
        <v>-8.5358577899257231</v>
      </c>
      <c r="O699" s="35"/>
    </row>
    <row r="700" spans="4:15" x14ac:dyDescent="0.2">
      <c r="D700" s="92">
        <f>D699+'Control Panel'!$B$29</f>
        <v>3.4899999999999478</v>
      </c>
      <c r="E700" s="31">
        <f t="shared" si="97"/>
        <v>71.218692352128343</v>
      </c>
      <c r="F700" s="31">
        <f t="shared" si="98"/>
        <v>19.025488077445839</v>
      </c>
      <c r="G700" s="31">
        <f t="shared" si="90"/>
        <v>17.225791549911808</v>
      </c>
      <c r="H700" s="31">
        <f t="shared" si="91"/>
        <v>-11.371921834489587</v>
      </c>
      <c r="I700" s="31">
        <f t="shared" si="92"/>
        <v>20.64094234115182</v>
      </c>
      <c r="J700" s="31">
        <f t="shared" si="93"/>
        <v>-0.58349024370315095</v>
      </c>
      <c r="K700" s="31">
        <f t="shared" si="94"/>
        <v>0.14088820580650185</v>
      </c>
      <c r="L700" s="32">
        <f t="shared" si="95"/>
        <v>-1.5888854408428787</v>
      </c>
      <c r="M700" s="33">
        <f t="shared" si="96"/>
        <v>-8.5310681709534411</v>
      </c>
      <c r="O700" s="35"/>
    </row>
    <row r="701" spans="4:15" x14ac:dyDescent="0.2">
      <c r="D701" s="92">
        <f>D700+'Control Panel'!$B$29</f>
        <v>3.4949999999999477</v>
      </c>
      <c r="E701" s="31">
        <f t="shared" si="97"/>
        <v>71.304801448809897</v>
      </c>
      <c r="F701" s="31">
        <f t="shared" si="98"/>
        <v>18.968521829921254</v>
      </c>
      <c r="G701" s="31">
        <f t="shared" si="90"/>
        <v>17.217847122707592</v>
      </c>
      <c r="H701" s="31">
        <f t="shared" si="91"/>
        <v>-11.414577175344354</v>
      </c>
      <c r="I701" s="31">
        <f t="shared" si="92"/>
        <v>20.657851573501599</v>
      </c>
      <c r="J701" s="31">
        <f t="shared" si="93"/>
        <v>-0.58542532982644135</v>
      </c>
      <c r="K701" s="31">
        <f t="shared" si="94"/>
        <v>0.14111913394656789</v>
      </c>
      <c r="L701" s="32">
        <f t="shared" si="95"/>
        <v>-1.589453684746317</v>
      </c>
      <c r="M701" s="33">
        <f t="shared" si="96"/>
        <v>-8.526271178860414</v>
      </c>
      <c r="O701" s="35"/>
    </row>
    <row r="702" spans="4:15" x14ac:dyDescent="0.2">
      <c r="D702" s="92">
        <f>D701+'Control Panel'!$B$29</f>
        <v>3.4999999999999476</v>
      </c>
      <c r="E702" s="31">
        <f t="shared" si="97"/>
        <v>71.390870816252374</v>
      </c>
      <c r="F702" s="31">
        <f t="shared" si="98"/>
        <v>18.911342365654797</v>
      </c>
      <c r="G702" s="31">
        <f t="shared" si="90"/>
        <v>17.209899854283861</v>
      </c>
      <c r="H702" s="31">
        <f t="shared" si="91"/>
        <v>-11.457208531238656</v>
      </c>
      <c r="I702" s="31">
        <f t="shared" si="92"/>
        <v>20.674822377054838</v>
      </c>
      <c r="J702" s="31">
        <f t="shared" si="93"/>
        <v>-0.58735635391277174</v>
      </c>
      <c r="K702" s="31">
        <f t="shared" si="94"/>
        <v>0.14135109309493282</v>
      </c>
      <c r="L702" s="32">
        <f t="shared" si="95"/>
        <v>-1.5900252007610169</v>
      </c>
      <c r="M702" s="33">
        <f t="shared" si="96"/>
        <v>-8.5214668040320429</v>
      </c>
      <c r="O702" s="35"/>
    </row>
    <row r="703" spans="4:15" x14ac:dyDescent="0.2">
      <c r="D703" s="92">
        <f>D702+'Control Panel'!$B$29</f>
        <v>3.5049999999999475</v>
      </c>
      <c r="E703" s="31">
        <f t="shared" si="97"/>
        <v>71.476900440208794</v>
      </c>
      <c r="F703" s="31">
        <f t="shared" si="98"/>
        <v>18.85394980466355</v>
      </c>
      <c r="G703" s="31">
        <f t="shared" si="90"/>
        <v>17.201949728280056</v>
      </c>
      <c r="H703" s="31">
        <f t="shared" si="91"/>
        <v>-11.499815865258816</v>
      </c>
      <c r="I703" s="31">
        <f t="shared" si="92"/>
        <v>20.691854421224132</v>
      </c>
      <c r="J703" s="31">
        <f t="shared" si="93"/>
        <v>-0.58928331490823405</v>
      </c>
      <c r="K703" s="31">
        <f t="shared" si="94"/>
        <v>0.14158408080073309</v>
      </c>
      <c r="L703" s="32">
        <f t="shared" si="95"/>
        <v>-1.5905999547552854</v>
      </c>
      <c r="M703" s="33">
        <f t="shared" si="96"/>
        <v>-8.516655037137836</v>
      </c>
      <c r="O703" s="35"/>
    </row>
    <row r="704" spans="4:15" x14ac:dyDescent="0.2">
      <c r="D704" s="92">
        <f>D703+'Control Panel'!$B$29</f>
        <v>3.5099999999999474</v>
      </c>
      <c r="E704" s="31">
        <f t="shared" si="97"/>
        <v>71.562890306350766</v>
      </c>
      <c r="F704" s="31">
        <f t="shared" si="98"/>
        <v>18.796344267149291</v>
      </c>
      <c r="G704" s="31">
        <f t="shared" si="90"/>
        <v>17.193996728506278</v>
      </c>
      <c r="H704" s="31">
        <f t="shared" si="91"/>
        <v>-11.542399140444505</v>
      </c>
      <c r="I704" s="31">
        <f t="shared" si="92"/>
        <v>20.708947375886073</v>
      </c>
      <c r="J704" s="31">
        <f t="shared" si="93"/>
        <v>-0.5912062118841277</v>
      </c>
      <c r="K704" s="31">
        <f t="shared" si="94"/>
        <v>0.14181809461203254</v>
      </c>
      <c r="L704" s="32">
        <f t="shared" si="95"/>
        <v>-1.5911779126861774</v>
      </c>
      <c r="M704" s="33">
        <f t="shared" si="96"/>
        <v>-8.5118358691301932</v>
      </c>
      <c r="O704" s="35"/>
    </row>
    <row r="705" spans="4:15" x14ac:dyDescent="0.2">
      <c r="D705" s="92">
        <f>D704+'Control Panel'!$B$29</f>
        <v>3.5149999999999473</v>
      </c>
      <c r="E705" s="31">
        <f t="shared" si="97"/>
        <v>71.648840400269393</v>
      </c>
      <c r="F705" s="31">
        <f t="shared" si="98"/>
        <v>18.738525873498702</v>
      </c>
      <c r="G705" s="31">
        <f t="shared" si="90"/>
        <v>17.186040838942848</v>
      </c>
      <c r="H705" s="31">
        <f t="shared" si="91"/>
        <v>-11.584958319790156</v>
      </c>
      <c r="I705" s="31">
        <f t="shared" si="92"/>
        <v>20.72610091138916</v>
      </c>
      <c r="J705" s="31">
        <f t="shared" si="93"/>
        <v>-0.59312504403592936</v>
      </c>
      <c r="K705" s="31">
        <f t="shared" si="94"/>
        <v>0.14205313207582387</v>
      </c>
      <c r="L705" s="32">
        <f t="shared" si="95"/>
        <v>-1.5917590406000479</v>
      </c>
      <c r="M705" s="33">
        <f t="shared" si="96"/>
        <v>-8.5070092912431932</v>
      </c>
      <c r="O705" s="35"/>
    </row>
    <row r="706" spans="4:15" x14ac:dyDescent="0.2">
      <c r="D706" s="92">
        <f>D705+'Control Panel'!$B$29</f>
        <v>3.5199999999999472</v>
      </c>
      <c r="E706" s="31">
        <f t="shared" si="97"/>
        <v>71.734750707476095</v>
      </c>
      <c r="F706" s="31">
        <f t="shared" si="98"/>
        <v>18.68049474428361</v>
      </c>
      <c r="G706" s="31">
        <f t="shared" si="90"/>
        <v>17.178082043739849</v>
      </c>
      <c r="H706" s="31">
        <f t="shared" si="91"/>
        <v>-11.627493366246371</v>
      </c>
      <c r="I706" s="31">
        <f t="shared" si="92"/>
        <v>20.743314698561576</v>
      </c>
      <c r="J706" s="31">
        <f t="shared" si="93"/>
        <v>-0.59503981068226452</v>
      </c>
      <c r="K706" s="31">
        <f t="shared" si="94"/>
        <v>0.1422891907380294</v>
      </c>
      <c r="L706" s="32">
        <f t="shared" si="95"/>
        <v>-1.5923433046330848</v>
      </c>
      <c r="M706" s="33">
        <f t="shared" si="96"/>
        <v>-8.5021752949913658</v>
      </c>
      <c r="O706" s="35"/>
    </row>
    <row r="707" spans="4:15" x14ac:dyDescent="0.2">
      <c r="D707" s="92">
        <f>D706+'Control Panel'!$B$29</f>
        <v>3.5249999999999471</v>
      </c>
      <c r="E707" s="31">
        <f t="shared" si="97"/>
        <v>71.820621213403484</v>
      </c>
      <c r="F707" s="31">
        <f t="shared" si="98"/>
        <v>18.622251000261191</v>
      </c>
      <c r="G707" s="31">
        <f t="shared" si="90"/>
        <v>17.170120327216683</v>
      </c>
      <c r="H707" s="31">
        <f t="shared" si="91"/>
        <v>-11.670004242721328</v>
      </c>
      <c r="I707" s="31">
        <f t="shared" si="92"/>
        <v>20.760588408718895</v>
      </c>
      <c r="J707" s="31">
        <f t="shared" si="93"/>
        <v>-0.59695051126387577</v>
      </c>
      <c r="K707" s="31">
        <f t="shared" si="94"/>
        <v>0.14252626814350255</v>
      </c>
      <c r="L707" s="32">
        <f t="shared" si="95"/>
        <v>-1.5929306710118394</v>
      </c>
      <c r="M707" s="33">
        <f t="shared" si="96"/>
        <v>-8.4973338721684719</v>
      </c>
      <c r="O707" s="35"/>
    </row>
    <row r="708" spans="4:15" x14ac:dyDescent="0.2">
      <c r="D708" s="92">
        <f>D707+'Control Panel'!$B$29</f>
        <v>3.529999999999947</v>
      </c>
      <c r="E708" s="31">
        <f t="shared" si="97"/>
        <v>71.906451903406179</v>
      </c>
      <c r="F708" s="31">
        <f t="shared" si="98"/>
        <v>18.563794762374183</v>
      </c>
      <c r="G708" s="31">
        <f t="shared" ref="G708:G771" si="99">G707+L707*$B$5</f>
        <v>17.162155673861623</v>
      </c>
      <c r="H708" s="31">
        <f t="shared" ref="H708:H771" si="100">H707+M707*$B$5</f>
        <v>-11.712490912082171</v>
      </c>
      <c r="I708" s="31">
        <f t="shared" ref="I708:I771" si="101">SQRT(G708^2+H708^2)</f>
        <v>20.777921713671656</v>
      </c>
      <c r="J708" s="31">
        <f t="shared" ref="J708:J771" si="102">ATAN2(G708,H708)</f>
        <v>-0.5988571453425926</v>
      </c>
      <c r="K708" s="31">
        <f t="shared" ref="K708:K771" si="103">$B$4*I708^2</f>
        <v>0.1427643618360292</v>
      </c>
      <c r="L708" s="32">
        <f t="shared" ref="L708:L771" si="104">-K708*COS(J708)/$B$13</f>
        <v>-1.5935211060537429</v>
      </c>
      <c r="M708" s="33">
        <f t="shared" ref="M708:M771" si="105">(-$B$13*$B$3-K708*SIN(J708))/$B$13</f>
        <v>-8.4924850148462721</v>
      </c>
      <c r="O708" s="35"/>
    </row>
    <row r="709" spans="4:15" x14ac:dyDescent="0.2">
      <c r="D709" s="92">
        <f>D708+'Control Panel'!$B$29</f>
        <v>3.5349999999999469</v>
      </c>
      <c r="E709" s="31">
        <f t="shared" ref="E709:E772" si="106">IF(F709&lt;&gt;F708,E708+G708*$B$5+0.5*L708*$B$5^2,E708)</f>
        <v>71.992242762761663</v>
      </c>
      <c r="F709" s="31">
        <f t="shared" ref="F709:F772" si="107">IF(F708+H708*$B$5+0.5*M708*$B$5^2&gt;0,F708+H708*$B$5+0.5*M708*$B$5^2,0)</f>
        <v>18.505126151751089</v>
      </c>
      <c r="G709" s="31">
        <f t="shared" si="99"/>
        <v>17.154188068331354</v>
      </c>
      <c r="H709" s="31">
        <f t="shared" si="100"/>
        <v>-11.754953337156401</v>
      </c>
      <c r="I709" s="31">
        <f t="shared" si="101"/>
        <v>20.795314285732886</v>
      </c>
      <c r="J709" s="31">
        <f t="shared" si="102"/>
        <v>-0.60075971260029903</v>
      </c>
      <c r="K709" s="31">
        <f t="shared" si="103"/>
        <v>0.14300346935832958</v>
      </c>
      <c r="L709" s="32">
        <f t="shared" si="104"/>
        <v>-1.5941145761676228</v>
      </c>
      <c r="M709" s="33">
        <f t="shared" si="105"/>
        <v>-8.4876287153732939</v>
      </c>
      <c r="O709" s="35"/>
    </row>
    <row r="710" spans="4:15" x14ac:dyDescent="0.2">
      <c r="D710" s="92">
        <f>D709+'Control Panel'!$B$29</f>
        <v>3.5399999999999467</v>
      </c>
      <c r="E710" s="31">
        <f t="shared" si="106"/>
        <v>72.077993776671121</v>
      </c>
      <c r="F710" s="31">
        <f t="shared" si="107"/>
        <v>18.446245289706365</v>
      </c>
      <c r="G710" s="31">
        <f t="shared" si="99"/>
        <v>17.146217495450518</v>
      </c>
      <c r="H710" s="31">
        <f t="shared" si="100"/>
        <v>-11.797391480733268</v>
      </c>
      <c r="I710" s="31">
        <f t="shared" si="101"/>
        <v>20.812765797725476</v>
      </c>
      <c r="J710" s="31">
        <f t="shared" si="102"/>
        <v>-0.60265821283790233</v>
      </c>
      <c r="K710" s="31">
        <f t="shared" si="103"/>
        <v>0.14324358825205993</v>
      </c>
      <c r="L710" s="32">
        <f t="shared" si="104"/>
        <v>-1.594711047854201</v>
      </c>
      <c r="M710" s="33">
        <f t="shared" si="105"/>
        <v>-8.4827649663735905</v>
      </c>
      <c r="O710" s="35"/>
    </row>
    <row r="711" spans="4:15" x14ac:dyDescent="0.2">
      <c r="D711" s="92">
        <f>D710+'Control Panel'!$B$29</f>
        <v>3.5449999999999466</v>
      </c>
      <c r="E711" s="31">
        <f t="shared" si="106"/>
        <v>72.16370493026028</v>
      </c>
      <c r="F711" s="31">
        <f t="shared" si="107"/>
        <v>18.38715229774062</v>
      </c>
      <c r="G711" s="31">
        <f t="shared" si="99"/>
        <v>17.138243940211247</v>
      </c>
      <c r="H711" s="31">
        <f t="shared" si="100"/>
        <v>-11.839805305565136</v>
      </c>
      <c r="I711" s="31">
        <f t="shared" si="101"/>
        <v>20.830275922989497</v>
      </c>
      <c r="J711" s="31">
        <f t="shared" si="102"/>
        <v>-0.60455264597430114</v>
      </c>
      <c r="K711" s="31">
        <f t="shared" si="103"/>
        <v>0.14348471605781457</v>
      </c>
      <c r="L711" s="32">
        <f t="shared" si="104"/>
        <v>-1.5953104877065891</v>
      </c>
      <c r="M711" s="33">
        <f t="shared" si="105"/>
        <v>-8.4778937607455163</v>
      </c>
      <c r="O711" s="35"/>
    </row>
    <row r="712" spans="4:15" x14ac:dyDescent="0.2">
      <c r="D712" s="92">
        <f>D711+'Control Panel'!$B$29</f>
        <v>3.5499999999999465</v>
      </c>
      <c r="E712" s="31">
        <f t="shared" si="106"/>
        <v>72.249376208580244</v>
      </c>
      <c r="F712" s="31">
        <f t="shared" si="107"/>
        <v>18.327847297540785</v>
      </c>
      <c r="G712" s="31">
        <f t="shared" si="99"/>
        <v>17.130267387772715</v>
      </c>
      <c r="H712" s="31">
        <f t="shared" si="100"/>
        <v>-11.882194774368864</v>
      </c>
      <c r="I712" s="31">
        <f t="shared" si="101"/>
        <v>20.847844335389407</v>
      </c>
      <c r="J712" s="31">
        <f t="shared" si="102"/>
        <v>-0.60644301204535356</v>
      </c>
      <c r="K712" s="31">
        <f t="shared" si="103"/>
        <v>0.14372685031512827</v>
      </c>
      <c r="L712" s="32">
        <f t="shared" si="104"/>
        <v>-1.5959128624107755</v>
      </c>
      <c r="M712" s="33">
        <f t="shared" si="105"/>
        <v>-8.4730150916604607</v>
      </c>
      <c r="O712" s="35"/>
    </row>
    <row r="713" spans="4:15" x14ac:dyDescent="0.2">
      <c r="D713" s="92">
        <f>D712+'Control Panel'!$B$29</f>
        <v>3.5549999999999464</v>
      </c>
      <c r="E713" s="31">
        <f t="shared" si="106"/>
        <v>72.335007596608335</v>
      </c>
      <c r="F713" s="31">
        <f t="shared" si="107"/>
        <v>18.268330410980294</v>
      </c>
      <c r="G713" s="31">
        <f t="shared" si="99"/>
        <v>17.12228782346066</v>
      </c>
      <c r="H713" s="31">
        <f t="shared" si="100"/>
        <v>-11.924559849827167</v>
      </c>
      <c r="I713" s="31">
        <f t="shared" si="101"/>
        <v>20.865470709321162</v>
      </c>
      <c r="J713" s="31">
        <f t="shared" si="102"/>
        <v>-0.6083293112028455</v>
      </c>
      <c r="K713" s="31">
        <f t="shared" si="103"/>
        <v>0.1439699885624785</v>
      </c>
      <c r="L713" s="32">
        <f t="shared" si="104"/>
        <v>-1.5965181387461009</v>
      </c>
      <c r="M713" s="33">
        <f t="shared" si="105"/>
        <v>-8.4681289525616243</v>
      </c>
      <c r="O713" s="35"/>
    </row>
    <row r="714" spans="4:15" x14ac:dyDescent="0.2">
      <c r="D714" s="92">
        <f>D713+'Control Panel'!$B$29</f>
        <v>3.5599999999999463</v>
      </c>
      <c r="E714" s="31">
        <f t="shared" si="106"/>
        <v>72.420599079248902</v>
      </c>
      <c r="F714" s="31">
        <f t="shared" si="107"/>
        <v>18.208601760119251</v>
      </c>
      <c r="G714" s="31">
        <f t="shared" si="99"/>
        <v>17.114305232766931</v>
      </c>
      <c r="H714" s="31">
        <f t="shared" si="100"/>
        <v>-11.966900494589975</v>
      </c>
      <c r="I714" s="31">
        <f t="shared" si="101"/>
        <v>20.883154719719226</v>
      </c>
      <c r="J714" s="31">
        <f t="shared" si="102"/>
        <v>-0.61021154371345876</v>
      </c>
      <c r="K714" s="31">
        <f t="shared" si="103"/>
        <v>0.14421412833728817</v>
      </c>
      <c r="L714" s="32">
        <f t="shared" si="104"/>
        <v>-1.5971262835857309</v>
      </c>
      <c r="M714" s="33">
        <f t="shared" si="105"/>
        <v>-8.463235337162752</v>
      </c>
      <c r="O714" s="35"/>
    </row>
    <row r="715" spans="4:15" x14ac:dyDescent="0.2">
      <c r="D715" s="92">
        <f>D714+'Control Panel'!$B$29</f>
        <v>3.5649999999999462</v>
      </c>
      <c r="E715" s="31">
        <f t="shared" si="106"/>
        <v>72.506150641334187</v>
      </c>
      <c r="F715" s="31">
        <f t="shared" si="107"/>
        <v>18.148661467204587</v>
      </c>
      <c r="G715" s="31">
        <f t="shared" si="99"/>
        <v>17.106319601349004</v>
      </c>
      <c r="H715" s="31">
        <f t="shared" si="100"/>
        <v>-12.009216671275789</v>
      </c>
      <c r="I715" s="31">
        <f t="shared" si="101"/>
        <v>20.900896042063493</v>
      </c>
      <c r="J715" s="31">
        <f t="shared" si="102"/>
        <v>-0.61208970995774159</v>
      </c>
      <c r="K715" s="31">
        <f t="shared" si="103"/>
        <v>0.14445926717592836</v>
      </c>
      <c r="L715" s="32">
        <f t="shared" si="104"/>
        <v>-1.5977372638971137</v>
      </c>
      <c r="M715" s="33">
        <f t="shared" si="105"/>
        <v>-8.4583342394468861</v>
      </c>
      <c r="O715" s="35"/>
    </row>
    <row r="716" spans="4:15" x14ac:dyDescent="0.2">
      <c r="D716" s="92">
        <f>D715+'Control Panel'!$B$29</f>
        <v>3.5699999999999461</v>
      </c>
      <c r="E716" s="31">
        <f t="shared" si="106"/>
        <v>72.591662267625125</v>
      </c>
      <c r="F716" s="31">
        <f t="shared" si="107"/>
        <v>18.088509654670215</v>
      </c>
      <c r="G716" s="31">
        <f t="shared" si="99"/>
        <v>17.098330915029518</v>
      </c>
      <c r="H716" s="31">
        <f t="shared" si="100"/>
        <v>-12.051508342473024</v>
      </c>
      <c r="I716" s="31">
        <f t="shared" si="101"/>
        <v>20.918694352386122</v>
      </c>
      <c r="J716" s="31">
        <f t="shared" si="102"/>
        <v>-0.61396381042907722</v>
      </c>
      <c r="K716" s="31">
        <f t="shared" si="103"/>
        <v>0.14470540261372125</v>
      </c>
      <c r="L716" s="32">
        <f t="shared" si="104"/>
        <v>-1.5983510467424338</v>
      </c>
      <c r="M716" s="33">
        <f t="shared" si="105"/>
        <v>-8.453425653665116</v>
      </c>
      <c r="O716" s="35"/>
    </row>
    <row r="717" spans="4:15" x14ac:dyDescent="0.2">
      <c r="D717" s="92">
        <f>D716+'Control Panel'!$B$29</f>
        <v>3.574999999999946</v>
      </c>
      <c r="E717" s="31">
        <f t="shared" si="106"/>
        <v>72.677133942812191</v>
      </c>
      <c r="F717" s="31">
        <f t="shared" si="107"/>
        <v>18.028146445137182</v>
      </c>
      <c r="G717" s="31">
        <f t="shared" si="99"/>
        <v>17.090339159795807</v>
      </c>
      <c r="H717" s="31">
        <f t="shared" si="100"/>
        <v>-12.093775470741351</v>
      </c>
      <c r="I717" s="31">
        <f t="shared" si="101"/>
        <v>20.936549327278247</v>
      </c>
      <c r="J717" s="31">
        <f t="shared" si="102"/>
        <v>-0.61583384573265476</v>
      </c>
      <c r="K717" s="31">
        <f t="shared" si="103"/>
        <v>0.14495253218494331</v>
      </c>
      <c r="L717" s="32">
        <f t="shared" si="104"/>
        <v>-1.5989675992790571</v>
      </c>
      <c r="M717" s="33">
        <f t="shared" si="105"/>
        <v>-8.4485095743353131</v>
      </c>
      <c r="O717" s="35"/>
    </row>
    <row r="718" spans="4:15" x14ac:dyDescent="0.2">
      <c r="D718" s="92">
        <f>D717+'Control Panel'!$B$29</f>
        <v>3.5799999999999459</v>
      </c>
      <c r="E718" s="31">
        <f t="shared" si="106"/>
        <v>72.762565651516184</v>
      </c>
      <c r="F718" s="31">
        <f t="shared" si="107"/>
        <v>17.967571961413796</v>
      </c>
      <c r="G718" s="31">
        <f t="shared" si="99"/>
        <v>17.082344321799411</v>
      </c>
      <c r="H718" s="31">
        <f t="shared" si="100"/>
        <v>-12.136018018613028</v>
      </c>
      <c r="I718" s="31">
        <f t="shared" si="101"/>
        <v>20.954460643896628</v>
      </c>
      <c r="J718" s="31">
        <f t="shared" si="102"/>
        <v>-0.61769981658444084</v>
      </c>
      <c r="K718" s="31">
        <f t="shared" si="103"/>
        <v>0.14520065342282856</v>
      </c>
      <c r="L718" s="32">
        <f t="shared" si="104"/>
        <v>-1.5995868887599671</v>
      </c>
      <c r="M718" s="33">
        <f t="shared" si="105"/>
        <v>-8.4435859962408699</v>
      </c>
      <c r="O718" s="35"/>
    </row>
    <row r="719" spans="4:15" x14ac:dyDescent="0.2">
      <c r="D719" s="92">
        <f>D718+'Control Panel'!$B$29</f>
        <v>3.5849999999999458</v>
      </c>
      <c r="E719" s="31">
        <f t="shared" si="106"/>
        <v>72.847957378289067</v>
      </c>
      <c r="F719" s="31">
        <f t="shared" si="107"/>
        <v>17.906786326495777</v>
      </c>
      <c r="G719" s="31">
        <f t="shared" si="99"/>
        <v>17.074346387355611</v>
      </c>
      <c r="H719" s="31">
        <f t="shared" si="100"/>
        <v>-12.178235948594232</v>
      </c>
      <c r="I719" s="31">
        <f t="shared" si="101"/>
        <v>20.972427979970188</v>
      </c>
      <c r="J719" s="31">
        <f t="shared" si="102"/>
        <v>-0.61956172381015184</v>
      </c>
      <c r="K719" s="31">
        <f t="shared" si="103"/>
        <v>0.14544976385957206</v>
      </c>
      <c r="L719" s="32">
        <f t="shared" si="104"/>
        <v>-1.6002088825341916</v>
      </c>
      <c r="M719" s="33">
        <f t="shared" si="105"/>
        <v>-8.4386549144294438</v>
      </c>
      <c r="O719" s="35"/>
    </row>
    <row r="720" spans="4:15" x14ac:dyDescent="0.2">
      <c r="D720" s="92">
        <f>D719+'Control Panel'!$B$29</f>
        <v>3.5899999999999457</v>
      </c>
      <c r="E720" s="31">
        <f t="shared" si="106"/>
        <v>72.933309107614804</v>
      </c>
      <c r="F720" s="31">
        <f t="shared" si="107"/>
        <v>17.845789663566375</v>
      </c>
      <c r="G720" s="31">
        <f t="shared" si="99"/>
        <v>17.066345342942942</v>
      </c>
      <c r="H720" s="31">
        <f t="shared" si="100"/>
        <v>-12.220429223166379</v>
      </c>
      <c r="I720" s="31">
        <f t="shared" si="101"/>
        <v>20.990451013806471</v>
      </c>
      <c r="J720" s="31">
        <f t="shared" si="102"/>
        <v>-0.62141956834422751</v>
      </c>
      <c r="K720" s="31">
        <f t="shared" si="103"/>
        <v>0.14569986102633373</v>
      </c>
      <c r="L720" s="32">
        <f t="shared" si="104"/>
        <v>-1.600833548047226</v>
      </c>
      <c r="M720" s="33">
        <f t="shared" si="105"/>
        <v>-8.4337163242116837</v>
      </c>
      <c r="O720" s="35"/>
    </row>
    <row r="721" spans="4:15" x14ac:dyDescent="0.2">
      <c r="D721" s="92">
        <f>D720+'Control Panel'!$B$29</f>
        <v>3.5949999999999456</v>
      </c>
      <c r="E721" s="31">
        <f t="shared" si="106"/>
        <v>73.018620823910169</v>
      </c>
      <c r="F721" s="31">
        <f t="shared" si="107"/>
        <v>17.784582095996491</v>
      </c>
      <c r="G721" s="31">
        <f t="shared" si="99"/>
        <v>17.058341175202706</v>
      </c>
      <c r="H721" s="31">
        <f t="shared" si="100"/>
        <v>-12.262597804787438</v>
      </c>
      <c r="I721" s="31">
        <f t="shared" si="101"/>
        <v>21.008529424297972</v>
      </c>
      <c r="J721" s="31">
        <f t="shared" si="102"/>
        <v>-0.62327335122880589</v>
      </c>
      <c r="K721" s="31">
        <f t="shared" si="103"/>
        <v>0.14595094245324186</v>
      </c>
      <c r="L721" s="32">
        <f t="shared" si="104"/>
        <v>-1.6014608528414422</v>
      </c>
      <c r="M721" s="33">
        <f t="shared" si="105"/>
        <v>-8.4287702211599651</v>
      </c>
      <c r="O721" s="35"/>
    </row>
    <row r="722" spans="4:15" x14ac:dyDescent="0.2">
      <c r="D722" s="92">
        <f>D721+'Control Panel'!$B$29</f>
        <v>3.5999999999999455</v>
      </c>
      <c r="E722" s="31">
        <f t="shared" si="106"/>
        <v>73.10389251152553</v>
      </c>
      <c r="F722" s="31">
        <f t="shared" si="107"/>
        <v>17.723163747344792</v>
      </c>
      <c r="G722" s="31">
        <f t="shared" si="99"/>
        <v>17.050333870938498</v>
      </c>
      <c r="H722" s="31">
        <f t="shared" si="100"/>
        <v>-12.304741655893238</v>
      </c>
      <c r="I722" s="31">
        <f t="shared" si="101"/>
        <v>21.026662890928431</v>
      </c>
      <c r="J722" s="31">
        <f t="shared" si="102"/>
        <v>-0.6251230736126997</v>
      </c>
      <c r="K722" s="31">
        <f t="shared" si="103"/>
        <v>0.14620300566939756</v>
      </c>
      <c r="L722" s="32">
        <f t="shared" si="104"/>
        <v>-1.6020907645564955</v>
      </c>
      <c r="M722" s="33">
        <f t="shared" si="105"/>
        <v>-8.4238166011071147</v>
      </c>
      <c r="O722" s="35"/>
    </row>
    <row r="723" spans="4:15" x14ac:dyDescent="0.2">
      <c r="D723" s="92">
        <f>D722+'Control Panel'!$B$29</f>
        <v>3.6049999999999454</v>
      </c>
      <c r="E723" s="31">
        <f t="shared" si="106"/>
        <v>73.189124154745656</v>
      </c>
      <c r="F723" s="31">
        <f t="shared" si="107"/>
        <v>17.661534741357812</v>
      </c>
      <c r="G723" s="31">
        <f t="shared" si="99"/>
        <v>17.042323417115718</v>
      </c>
      <c r="H723" s="31">
        <f t="shared" si="100"/>
        <v>-12.346860738898775</v>
      </c>
      <c r="I723" s="31">
        <f t="shared" si="101"/>
        <v>21.044851093778988</v>
      </c>
      <c r="J723" s="31">
        <f t="shared" si="102"/>
        <v>-0.62696873675037357</v>
      </c>
      <c r="K723" s="31">
        <f t="shared" si="103"/>
        <v>0.14645604820287861</v>
      </c>
      <c r="L723" s="32">
        <f t="shared" si="104"/>
        <v>-1.6027232509297198</v>
      </c>
      <c r="M723" s="33">
        <f t="shared" si="105"/>
        <v>-8.4188554601451511</v>
      </c>
      <c r="O723" s="35"/>
    </row>
    <row r="724" spans="4:15" x14ac:dyDescent="0.2">
      <c r="D724" s="92">
        <f>D723+'Control Panel'!$B$29</f>
        <v>3.6099999999999453</v>
      </c>
      <c r="E724" s="31">
        <f t="shared" si="106"/>
        <v>73.274315737790602</v>
      </c>
      <c r="F724" s="31">
        <f t="shared" si="107"/>
        <v>17.599695201970068</v>
      </c>
      <c r="G724" s="31">
        <f t="shared" si="99"/>
        <v>17.03430980086107</v>
      </c>
      <c r="H724" s="31">
        <f t="shared" si="100"/>
        <v>-12.3889550161995</v>
      </c>
      <c r="I724" s="31">
        <f t="shared" si="101"/>
        <v>21.063093713534254</v>
      </c>
      <c r="J724" s="31">
        <f t="shared" si="102"/>
        <v>-0.62881034200092445</v>
      </c>
      <c r="K724" s="31">
        <f t="shared" si="103"/>
        <v>0.14671006758074387</v>
      </c>
      <c r="L724" s="32">
        <f t="shared" si="104"/>
        <v>-1.6033582797965149</v>
      </c>
      <c r="M724" s="33">
        <f t="shared" si="105"/>
        <v>-8.413886794623993</v>
      </c>
      <c r="O724" s="35"/>
    </row>
    <row r="725" spans="4:15" x14ac:dyDescent="0.2">
      <c r="D725" s="92">
        <f>D724+'Control Panel'!$B$29</f>
        <v>3.6149999999999451</v>
      </c>
      <c r="E725" s="31">
        <f t="shared" si="106"/>
        <v>73.3594672448164</v>
      </c>
      <c r="F725" s="31">
        <f t="shared" si="107"/>
        <v>17.537645253304134</v>
      </c>
      <c r="G725" s="31">
        <f t="shared" si="99"/>
        <v>17.026293009462087</v>
      </c>
      <c r="H725" s="31">
        <f t="shared" si="100"/>
        <v>-12.43102445017262</v>
      </c>
      <c r="I725" s="31">
        <f t="shared" si="101"/>
        <v>21.081390431488312</v>
      </c>
      <c r="J725" s="31">
        <f t="shared" si="102"/>
        <v>-0.63064789082706196</v>
      </c>
      <c r="K725" s="31">
        <f t="shared" si="103"/>
        <v>0.1469650613290378</v>
      </c>
      <c r="L725" s="32">
        <f t="shared" si="104"/>
        <v>-1.6039958190907282</v>
      </c>
      <c r="M725" s="33">
        <f t="shared" si="105"/>
        <v>-8.4089106011502004</v>
      </c>
      <c r="O725" s="35"/>
    </row>
    <row r="726" spans="4:15" x14ac:dyDescent="0.2">
      <c r="D726" s="92">
        <f>D725+'Control Panel'!$B$29</f>
        <v>3.619999999999945</v>
      </c>
      <c r="E726" s="31">
        <f t="shared" si="106"/>
        <v>73.444578659915976</v>
      </c>
      <c r="F726" s="31">
        <f t="shared" si="107"/>
        <v>17.475385019670757</v>
      </c>
      <c r="G726" s="31">
        <f t="shared" si="99"/>
        <v>17.018273030366633</v>
      </c>
      <c r="H726" s="31">
        <f t="shared" si="100"/>
        <v>-12.47306900317837</v>
      </c>
      <c r="I726" s="31">
        <f t="shared" si="101"/>
        <v>21.099740929550613</v>
      </c>
      <c r="J726" s="31">
        <f t="shared" si="102"/>
        <v>-0.63248138479409199</v>
      </c>
      <c r="K726" s="31">
        <f t="shared" si="103"/>
        <v>0.14722102697279538</v>
      </c>
      <c r="L726" s="32">
        <f t="shared" si="104"/>
        <v>-1.6046358368450278</v>
      </c>
      <c r="M726" s="33">
        <f t="shared" si="105"/>
        <v>-8.4039268765856843</v>
      </c>
      <c r="O726" s="35"/>
    </row>
    <row r="727" spans="4:15" x14ac:dyDescent="0.2">
      <c r="D727" s="92">
        <f>D726+'Control Panel'!$B$29</f>
        <v>3.6249999999999449</v>
      </c>
      <c r="E727" s="31">
        <f t="shared" si="106"/>
        <v>73.529649967119852</v>
      </c>
      <c r="F727" s="31">
        <f t="shared" si="107"/>
        <v>17.412914625568909</v>
      </c>
      <c r="G727" s="31">
        <f t="shared" si="99"/>
        <v>17.010249851182408</v>
      </c>
      <c r="H727" s="31">
        <f t="shared" si="100"/>
        <v>-12.515088637561298</v>
      </c>
      <c r="I727" s="31">
        <f t="shared" si="101"/>
        <v>21.118144890251774</v>
      </c>
      <c r="J727" s="31">
        <f t="shared" si="102"/>
        <v>-0.63431082556890173</v>
      </c>
      <c r="K727" s="31">
        <f t="shared" si="103"/>
        <v>0.14747796203604652</v>
      </c>
      <c r="L727" s="32">
        <f t="shared" si="104"/>
        <v>-1.6052783011912666</v>
      </c>
      <c r="M727" s="33">
        <f t="shared" si="105"/>
        <v>-8.3989356180464316</v>
      </c>
      <c r="O727" s="35"/>
    </row>
    <row r="728" spans="4:15" x14ac:dyDescent="0.2">
      <c r="D728" s="92">
        <f>D727+'Control Panel'!$B$29</f>
        <v>3.6299999999999448</v>
      </c>
      <c r="E728" s="31">
        <f t="shared" si="106"/>
        <v>73.614681150397004</v>
      </c>
      <c r="F728" s="31">
        <f t="shared" si="107"/>
        <v>17.350234195685875</v>
      </c>
      <c r="G728" s="31">
        <f t="shared" si="99"/>
        <v>17.002223459676451</v>
      </c>
      <c r="H728" s="31">
        <f t="shared" si="100"/>
        <v>-12.55708331565153</v>
      </c>
      <c r="I728" s="31">
        <f t="shared" si="101"/>
        <v>21.136601996749295</v>
      </c>
      <c r="J728" s="31">
        <f t="shared" si="102"/>
        <v>-0.63613621491894667</v>
      </c>
      <c r="K728" s="31">
        <f t="shared" si="103"/>
        <v>0.14773586404182149</v>
      </c>
      <c r="L728" s="32">
        <f t="shared" si="104"/>
        <v>-1.6059231803608405</v>
      </c>
      <c r="M728" s="33">
        <f t="shared" si="105"/>
        <v>-8.3939368229012263</v>
      </c>
      <c r="O728" s="35"/>
    </row>
    <row r="729" spans="4:15" x14ac:dyDescent="0.2">
      <c r="D729" s="92">
        <f>D728+'Control Panel'!$B$29</f>
        <v>3.6349999999999447</v>
      </c>
      <c r="E729" s="31">
        <f t="shared" si="106"/>
        <v>73.69967219365563</v>
      </c>
      <c r="F729" s="31">
        <f t="shared" si="107"/>
        <v>17.28734385489733</v>
      </c>
      <c r="G729" s="31">
        <f t="shared" si="99"/>
        <v>16.994193843774646</v>
      </c>
      <c r="H729" s="31">
        <f t="shared" si="100"/>
        <v>-12.599052999766036</v>
      </c>
      <c r="I729" s="31">
        <f t="shared" si="101"/>
        <v>21.155111932833201</v>
      </c>
      <c r="J729" s="31">
        <f t="shared" si="102"/>
        <v>-0.63795755471124027</v>
      </c>
      <c r="K729" s="31">
        <f t="shared" si="103"/>
        <v>0.14799473051215595</v>
      </c>
      <c r="L729" s="32">
        <f t="shared" si="104"/>
        <v>-1.6065704426850378</v>
      </c>
      <c r="M729" s="33">
        <f t="shared" si="105"/>
        <v>-8.3889304887703648</v>
      </c>
      <c r="O729" s="35"/>
    </row>
    <row r="730" spans="4:15" x14ac:dyDescent="0.2">
      <c r="D730" s="92">
        <f>D729+'Control Panel'!$B$29</f>
        <v>3.6399999999999446</v>
      </c>
      <c r="E730" s="31">
        <f t="shared" si="106"/>
        <v>73.78462308074397</v>
      </c>
      <c r="F730" s="31">
        <f t="shared" si="107"/>
        <v>17.224243728267393</v>
      </c>
      <c r="G730" s="31">
        <f t="shared" si="99"/>
        <v>16.986160991561221</v>
      </c>
      <c r="H730" s="31">
        <f t="shared" si="100"/>
        <v>-12.640997652209888</v>
      </c>
      <c r="I730" s="31">
        <f t="shared" si="101"/>
        <v>21.173674382931555</v>
      </c>
      <c r="J730" s="31">
        <f t="shared" si="102"/>
        <v>-0.63977484691134578</v>
      </c>
      <c r="K730" s="31">
        <f t="shared" si="103"/>
        <v>0.14825455896809608</v>
      </c>
      <c r="L730" s="32">
        <f t="shared" si="104"/>
        <v>-1.6072200565953794</v>
      </c>
      <c r="M730" s="33">
        <f t="shared" si="105"/>
        <v>-8.3839166135243683</v>
      </c>
      <c r="O730" s="35"/>
    </row>
    <row r="731" spans="4:15" x14ac:dyDescent="0.2">
      <c r="D731" s="92">
        <f>D730+'Control Panel'!$B$29</f>
        <v>3.6449999999999445</v>
      </c>
      <c r="E731" s="31">
        <f t="shared" si="106"/>
        <v>73.869533795451076</v>
      </c>
      <c r="F731" s="31">
        <f t="shared" si="107"/>
        <v>17.160933941048675</v>
      </c>
      <c r="G731" s="31">
        <f t="shared" si="99"/>
        <v>16.978124891278245</v>
      </c>
      <c r="H731" s="31">
        <f t="shared" si="100"/>
        <v>-12.682917235277511</v>
      </c>
      <c r="I731" s="31">
        <f t="shared" si="101"/>
        <v>21.192289032115934</v>
      </c>
      <c r="J731" s="31">
        <f t="shared" si="102"/>
        <v>-0.64158809358237012</v>
      </c>
      <c r="K731" s="31">
        <f t="shared" si="103"/>
        <v>0.14851534692970458</v>
      </c>
      <c r="L731" s="32">
        <f t="shared" si="104"/>
        <v>-1.6078719906239576</v>
      </c>
      <c r="M731" s="33">
        <f t="shared" si="105"/>
        <v>-8.3788951952827073</v>
      </c>
      <c r="O731" s="35"/>
    </row>
    <row r="732" spans="4:15" x14ac:dyDescent="0.2">
      <c r="D732" s="92">
        <f>D731+'Control Panel'!$B$29</f>
        <v>3.6499999999999444</v>
      </c>
      <c r="E732" s="31">
        <f t="shared" si="106"/>
        <v>73.954404321507582</v>
      </c>
      <c r="F732" s="31">
        <f t="shared" si="107"/>
        <v>17.097414618682347</v>
      </c>
      <c r="G732" s="31">
        <f t="shared" si="99"/>
        <v>16.970085531325125</v>
      </c>
      <c r="H732" s="31">
        <f t="shared" si="100"/>
        <v>-12.724811711253924</v>
      </c>
      <c r="I732" s="31">
        <f t="shared" si="101"/>
        <v>21.210955566106762</v>
      </c>
      <c r="J732" s="31">
        <f t="shared" si="102"/>
        <v>-0.64339729688396097</v>
      </c>
      <c r="K732" s="31">
        <f t="shared" si="103"/>
        <v>0.1487770919160657</v>
      </c>
      <c r="L732" s="32">
        <f t="shared" si="104"/>
        <v>-1.6085262134037577</v>
      </c>
      <c r="M732" s="33">
        <f t="shared" si="105"/>
        <v>-8.3738662324125155</v>
      </c>
      <c r="O732" s="35"/>
    </row>
    <row r="733" spans="4:15" x14ac:dyDescent="0.2">
      <c r="D733" s="92">
        <f>D732+'Control Panel'!$B$29</f>
        <v>3.6549999999999443</v>
      </c>
      <c r="E733" s="31">
        <f t="shared" si="106"/>
        <v>74.039234642586536</v>
      </c>
      <c r="F733" s="31">
        <f t="shared" si="107"/>
        <v>17.033685886798175</v>
      </c>
      <c r="G733" s="31">
        <f t="shared" si="99"/>
        <v>16.962042900258105</v>
      </c>
      <c r="H733" s="31">
        <f t="shared" si="100"/>
        <v>-12.766681042415987</v>
      </c>
      <c r="I733" s="31">
        <f t="shared" si="101"/>
        <v>21.229673671278608</v>
      </c>
      <c r="J733" s="31">
        <f t="shared" si="102"/>
        <v>-0.64520245907130624</v>
      </c>
      <c r="K733" s="31">
        <f t="shared" si="103"/>
        <v>0.14903979144529153</v>
      </c>
      <c r="L733" s="32">
        <f t="shared" si="104"/>
        <v>-1.6091826936689815</v>
      </c>
      <c r="M733" s="33">
        <f t="shared" si="105"/>
        <v>-8.3688297235272842</v>
      </c>
      <c r="O733" s="35"/>
    </row>
    <row r="734" spans="4:15" x14ac:dyDescent="0.2">
      <c r="D734" s="92">
        <f>D733+'Control Panel'!$B$29</f>
        <v>3.6599999999999442</v>
      </c>
      <c r="E734" s="31">
        <f t="shared" si="106"/>
        <v>74.124024742304158</v>
      </c>
      <c r="F734" s="31">
        <f t="shared" si="107"/>
        <v>16.969747871214551</v>
      </c>
      <c r="G734" s="31">
        <f t="shared" si="99"/>
        <v>16.953996986789761</v>
      </c>
      <c r="H734" s="31">
        <f t="shared" si="100"/>
        <v>-12.808525191033624</v>
      </c>
      <c r="I734" s="31">
        <f t="shared" si="101"/>
        <v>21.248443034665367</v>
      </c>
      <c r="J734" s="31">
        <f t="shared" si="102"/>
        <v>-0.6470035824941357</v>
      </c>
      <c r="K734" s="31">
        <f t="shared" si="103"/>
        <v>0.14930344303452794</v>
      </c>
      <c r="L734" s="32">
        <f t="shared" si="104"/>
        <v>-1.6098414002553596</v>
      </c>
      <c r="M734" s="33">
        <f t="shared" si="105"/>
        <v>-8.3637856674856028</v>
      </c>
      <c r="O734" s="35"/>
    </row>
    <row r="735" spans="4:15" x14ac:dyDescent="0.2">
      <c r="D735" s="92">
        <f>D734+'Control Panel'!$B$29</f>
        <v>3.6649999999999441</v>
      </c>
      <c r="E735" s="31">
        <f t="shared" si="106"/>
        <v>74.208774604220594</v>
      </c>
      <c r="F735" s="31">
        <f t="shared" si="107"/>
        <v>16.905600697938539</v>
      </c>
      <c r="G735" s="31">
        <f t="shared" si="99"/>
        <v>16.945947779788483</v>
      </c>
      <c r="H735" s="31">
        <f t="shared" si="100"/>
        <v>-12.850344119371051</v>
      </c>
      <c r="I735" s="31">
        <f t="shared" si="101"/>
        <v>21.267263343965354</v>
      </c>
      <c r="J735" s="31">
        <f t="shared" si="102"/>
        <v>-0.64880066959572658</v>
      </c>
      <c r="K735" s="31">
        <f t="shared" si="103"/>
        <v>0.14956804419996045</v>
      </c>
      <c r="L735" s="32">
        <f t="shared" si="104"/>
        <v>-1.610502302100453</v>
      </c>
      <c r="M735" s="33">
        <f t="shared" si="105"/>
        <v>-8.3587340633898499</v>
      </c>
      <c r="O735" s="35"/>
    </row>
    <row r="736" spans="4:15" x14ac:dyDescent="0.2">
      <c r="D736" s="92">
        <f>D735+'Control Panel'!$B$29</f>
        <v>3.669999999999944</v>
      </c>
      <c r="E736" s="31">
        <f t="shared" si="106"/>
        <v>74.293484211840763</v>
      </c>
      <c r="F736" s="31">
        <f t="shared" si="107"/>
        <v>16.841244493165892</v>
      </c>
      <c r="G736" s="31">
        <f t="shared" si="99"/>
        <v>16.93789526827798</v>
      </c>
      <c r="H736" s="31">
        <f t="shared" si="100"/>
        <v>-12.892137789688</v>
      </c>
      <c r="I736" s="31">
        <f t="shared" si="101"/>
        <v>21.286134287546318</v>
      </c>
      <c r="J736" s="31">
        <f t="shared" si="102"/>
        <v>-0.65059372291191098</v>
      </c>
      <c r="K736" s="31">
        <f t="shared" si="103"/>
        <v>0.14983359245682071</v>
      </c>
      <c r="L736" s="32">
        <f t="shared" si="104"/>
        <v>-1.6111653682439531</v>
      </c>
      <c r="M736" s="33">
        <f t="shared" si="105"/>
        <v>-8.3536749105849104</v>
      </c>
      <c r="O736" s="35"/>
    </row>
    <row r="737" spans="4:15" x14ac:dyDescent="0.2">
      <c r="D737" s="92">
        <f>D736+'Control Panel'!$B$29</f>
        <v>3.6749999999999439</v>
      </c>
      <c r="E737" s="31">
        <f t="shared" si="106"/>
        <v>74.37815354861506</v>
      </c>
      <c r="F737" s="31">
        <f t="shared" si="107"/>
        <v>16.776679383281071</v>
      </c>
      <c r="G737" s="31">
        <f t="shared" si="99"/>
        <v>16.929839441436762</v>
      </c>
      <c r="H737" s="31">
        <f t="shared" si="100"/>
        <v>-12.933906164240925</v>
      </c>
      <c r="I737" s="31">
        <f t="shared" si="101"/>
        <v>21.305055554450384</v>
      </c>
      <c r="J737" s="31">
        <f t="shared" si="102"/>
        <v>-0.6523827450700872</v>
      </c>
      <c r="K737" s="31">
        <f t="shared" si="103"/>
        <v>0.1501000853193929</v>
      </c>
      <c r="L737" s="32">
        <f t="shared" si="104"/>
        <v>-1.6118305678279707</v>
      </c>
      <c r="M737" s="33">
        <f t="shared" si="105"/>
        <v>-8.348608208656886</v>
      </c>
      <c r="O737" s="35"/>
    </row>
    <row r="738" spans="4:15" x14ac:dyDescent="0.2">
      <c r="D738" s="92">
        <f>D737+'Control Panel'!$B$29</f>
        <v>3.6799999999999438</v>
      </c>
      <c r="E738" s="31">
        <f t="shared" si="106"/>
        <v>74.462782597940148</v>
      </c>
      <c r="F738" s="31">
        <f t="shared" si="107"/>
        <v>16.711905494857255</v>
      </c>
      <c r="G738" s="31">
        <f t="shared" si="99"/>
        <v>16.921780288597621</v>
      </c>
      <c r="H738" s="31">
        <f t="shared" si="100"/>
        <v>-12.97564920528421</v>
      </c>
      <c r="I738" s="31">
        <f t="shared" si="101"/>
        <v>21.324026834398886</v>
      </c>
      <c r="J738" s="31">
        <f t="shared" si="102"/>
        <v>-0.65416773878823375</v>
      </c>
      <c r="K738" s="31">
        <f t="shared" si="103"/>
        <v>0.15036752030102038</v>
      </c>
      <c r="L738" s="32">
        <f t="shared" si="104"/>
        <v>-1.612497870097322</v>
      </c>
      <c r="M738" s="33">
        <f t="shared" si="105"/>
        <v>-8.3435339574318039</v>
      </c>
      <c r="O738" s="35"/>
    </row>
    <row r="739" spans="4:15" x14ac:dyDescent="0.2">
      <c r="D739" s="92">
        <f>D738+'Control Panel'!$B$29</f>
        <v>3.6849999999999437</v>
      </c>
      <c r="E739" s="31">
        <f t="shared" si="106"/>
        <v>74.547371343159767</v>
      </c>
      <c r="F739" s="31">
        <f t="shared" si="107"/>
        <v>16.646922954656368</v>
      </c>
      <c r="G739" s="31">
        <f t="shared" si="99"/>
        <v>16.913717799247134</v>
      </c>
      <c r="H739" s="31">
        <f t="shared" si="100"/>
        <v>-13.017366875071369</v>
      </c>
      <c r="I739" s="31">
        <f t="shared" si="101"/>
        <v>21.343047817797128</v>
      </c>
      <c r="J739" s="31">
        <f t="shared" si="102"/>
        <v>-0.65594870687392615</v>
      </c>
      <c r="K739" s="31">
        <f t="shared" si="103"/>
        <v>0.15063589491411225</v>
      </c>
      <c r="L739" s="32">
        <f t="shared" si="104"/>
        <v>-1.6131672443997993</v>
      </c>
      <c r="M739" s="33">
        <f t="shared" si="105"/>
        <v>-8.3384521569743342</v>
      </c>
      <c r="O739" s="35"/>
    </row>
    <row r="740" spans="4:15" x14ac:dyDescent="0.2">
      <c r="D740" s="92">
        <f>D739+'Control Panel'!$B$29</f>
        <v>3.6899999999999435</v>
      </c>
      <c r="E740" s="31">
        <f t="shared" si="106"/>
        <v>74.631919767565449</v>
      </c>
      <c r="F740" s="31">
        <f t="shared" si="107"/>
        <v>16.581731889629047</v>
      </c>
      <c r="G740" s="31">
        <f t="shared" si="99"/>
        <v>16.905651963025136</v>
      </c>
      <c r="H740" s="31">
        <f t="shared" si="100"/>
        <v>-13.059059135856241</v>
      </c>
      <c r="I740" s="31">
        <f t="shared" si="101"/>
        <v>21.362118195739065</v>
      </c>
      <c r="J740" s="31">
        <f t="shared" si="102"/>
        <v>-0.65772565222335833</v>
      </c>
      <c r="K740" s="31">
        <f t="shared" si="103"/>
        <v>0.15090520667015042</v>
      </c>
      <c r="L740" s="32">
        <f t="shared" si="104"/>
        <v>-1.6138386601864434</v>
      </c>
      <c r="M740" s="33">
        <f t="shared" si="105"/>
        <v>-8.3333628075864805</v>
      </c>
      <c r="O740" s="35"/>
    </row>
    <row r="741" spans="4:15" x14ac:dyDescent="0.2">
      <c r="D741" s="92">
        <f>D740+'Control Panel'!$B$29</f>
        <v>3.6949999999999434</v>
      </c>
      <c r="E741" s="31">
        <f t="shared" si="106"/>
        <v>74.716427854397324</v>
      </c>
      <c r="F741" s="31">
        <f t="shared" si="107"/>
        <v>16.516332426914673</v>
      </c>
      <c r="G741" s="31">
        <f t="shared" si="99"/>
        <v>16.897582769724202</v>
      </c>
      <c r="H741" s="31">
        <f t="shared" si="100"/>
        <v>-13.100725949894175</v>
      </c>
      <c r="I741" s="31">
        <f t="shared" si="101"/>
        <v>21.381237660011895</v>
      </c>
      <c r="J741" s="31">
        <f t="shared" si="102"/>
        <v>-0.65949857782036603</v>
      </c>
      <c r="K741" s="31">
        <f t="shared" si="103"/>
        <v>0.15117545307969663</v>
      </c>
      <c r="L741" s="32">
        <f t="shared" si="104"/>
        <v>-1.6145120870118064</v>
      </c>
      <c r="M741" s="33">
        <f t="shared" si="105"/>
        <v>-8.328265909806305</v>
      </c>
      <c r="O741" s="35"/>
    </row>
    <row r="742" spans="4:15" x14ac:dyDescent="0.2">
      <c r="D742" s="92">
        <f>D741+'Control Panel'!$B$29</f>
        <v>3.6999999999999433</v>
      </c>
      <c r="E742" s="31">
        <f t="shared" si="106"/>
        <v>74.80089558684486</v>
      </c>
      <c r="F742" s="31">
        <f t="shared" si="107"/>
        <v>16.450724693841327</v>
      </c>
      <c r="G742" s="31">
        <f t="shared" si="99"/>
        <v>16.889510209289142</v>
      </c>
      <c r="H742" s="31">
        <f t="shared" si="100"/>
        <v>-13.142367279443206</v>
      </c>
      <c r="I742" s="31">
        <f t="shared" si="101"/>
        <v>21.400405903100566</v>
      </c>
      <c r="J742" s="31">
        <f t="shared" si="102"/>
        <v>-0.6612674867354541</v>
      </c>
      <c r="K742" s="31">
        <f t="shared" si="103"/>
        <v>0.15144663165239949</v>
      </c>
      <c r="L742" s="32">
        <f t="shared" si="104"/>
        <v>-1.6151874945342029</v>
      </c>
      <c r="M742" s="33">
        <f t="shared" si="105"/>
        <v>-8.3231614644066347</v>
      </c>
      <c r="O742" s="35"/>
    </row>
    <row r="743" spans="4:15" x14ac:dyDescent="0.2">
      <c r="D743" s="92">
        <f>D742+'Control Panel'!$B$29</f>
        <v>3.7049999999999432</v>
      </c>
      <c r="E743" s="31">
        <f t="shared" si="106"/>
        <v>74.88532294804763</v>
      </c>
      <c r="F743" s="31">
        <f t="shared" si="107"/>
        <v>16.384908817925805</v>
      </c>
      <c r="G743" s="31">
        <f t="shared" si="99"/>
        <v>16.88143427181647</v>
      </c>
      <c r="H743" s="31">
        <f t="shared" si="100"/>
        <v>-13.18398308676524</v>
      </c>
      <c r="I743" s="31">
        <f t="shared" si="101"/>
        <v>21.419622618192214</v>
      </c>
      <c r="J743" s="31">
        <f t="shared" si="102"/>
        <v>-0.66303238212482796</v>
      </c>
      <c r="K743" s="31">
        <f t="shared" si="103"/>
        <v>0.15171873989700208</v>
      </c>
      <c r="L743" s="32">
        <f t="shared" si="104"/>
        <v>-1.6158648525159607</v>
      </c>
      <c r="M743" s="33">
        <f t="shared" si="105"/>
        <v>-8.3180494723937617</v>
      </c>
      <c r="O743" s="35"/>
    </row>
    <row r="744" spans="4:15" x14ac:dyDescent="0.2">
      <c r="D744" s="92">
        <f>D743+'Control Panel'!$B$29</f>
        <v>3.7099999999999431</v>
      </c>
      <c r="E744" s="31">
        <f t="shared" si="106"/>
        <v>74.969709921096069</v>
      </c>
      <c r="F744" s="31">
        <f t="shared" si="107"/>
        <v>16.318884926873572</v>
      </c>
      <c r="G744" s="31">
        <f t="shared" si="99"/>
        <v>16.873354947553892</v>
      </c>
      <c r="H744" s="31">
        <f t="shared" si="100"/>
        <v>-13.225573334127208</v>
      </c>
      <c r="I744" s="31">
        <f t="shared" si="101"/>
        <v>21.438887499180506</v>
      </c>
      <c r="J744" s="31">
        <f t="shared" si="102"/>
        <v>-0.664793267229428</v>
      </c>
      <c r="K744" s="31">
        <f t="shared" si="103"/>
        <v>0.15199177532134922</v>
      </c>
      <c r="L744" s="32">
        <f t="shared" si="104"/>
        <v>-1.6165441308236621</v>
      </c>
      <c r="M744" s="33">
        <f t="shared" si="105"/>
        <v>-8.3129299350061583</v>
      </c>
      <c r="O744" s="35"/>
    </row>
    <row r="745" spans="4:15" x14ac:dyDescent="0.2">
      <c r="D745" s="92">
        <f>D744+'Control Panel'!$B$29</f>
        <v>3.714999999999943</v>
      </c>
      <c r="E745" s="31">
        <f t="shared" si="106"/>
        <v>75.054056489032206</v>
      </c>
      <c r="F745" s="31">
        <f t="shared" si="107"/>
        <v>16.252653148578748</v>
      </c>
      <c r="G745" s="31">
        <f t="shared" si="99"/>
        <v>16.865272226899773</v>
      </c>
      <c r="H745" s="31">
        <f t="shared" si="100"/>
        <v>-13.26713798380224</v>
      </c>
      <c r="I745" s="31">
        <f t="shared" si="101"/>
        <v>21.458200240669882</v>
      </c>
      <c r="J745" s="31">
        <f t="shared" si="102"/>
        <v>-0.66655014537396784</v>
      </c>
      <c r="K745" s="31">
        <f t="shared" si="103"/>
        <v>0.15226573543239491</v>
      </c>
      <c r="L745" s="32">
        <f t="shared" si="104"/>
        <v>-1.6172252994283731</v>
      </c>
      <c r="M745" s="33">
        <f t="shared" si="105"/>
        <v>-8.3078028537131878</v>
      </c>
      <c r="O745" s="35"/>
    </row>
    <row r="746" spans="4:15" x14ac:dyDescent="0.2">
      <c r="D746" s="92">
        <f>D745+'Control Panel'!$B$29</f>
        <v>3.7199999999999429</v>
      </c>
      <c r="E746" s="31">
        <f t="shared" si="106"/>
        <v>75.138362634850466</v>
      </c>
      <c r="F746" s="31">
        <f t="shared" si="107"/>
        <v>16.186213611124064</v>
      </c>
      <c r="G746" s="31">
        <f t="shared" si="99"/>
        <v>16.857186100402632</v>
      </c>
      <c r="H746" s="31">
        <f t="shared" si="100"/>
        <v>-13.308676998070805</v>
      </c>
      <c r="I746" s="31">
        <f t="shared" si="101"/>
        <v>21.477560537979787</v>
      </c>
      <c r="J746" s="31">
        <f t="shared" si="102"/>
        <v>-0.6683030199659763</v>
      </c>
      <c r="K746" s="31">
        <f t="shared" si="103"/>
        <v>0.15254061773621055</v>
      </c>
      <c r="L746" s="32">
        <f t="shared" si="104"/>
        <v>-1.6179083284058775</v>
      </c>
      <c r="M746" s="33">
        <f t="shared" si="105"/>
        <v>-8.3026682302138095</v>
      </c>
      <c r="O746" s="35"/>
    </row>
    <row r="747" spans="4:15" x14ac:dyDescent="0.2">
      <c r="D747" s="92">
        <f>D746+'Control Panel'!$B$29</f>
        <v>3.7249999999999428</v>
      </c>
      <c r="E747" s="31">
        <f t="shared" si="106"/>
        <v>75.222628341498378</v>
      </c>
      <c r="F747" s="31">
        <f t="shared" si="107"/>
        <v>16.119566442780833</v>
      </c>
      <c r="G747" s="31">
        <f t="shared" si="99"/>
        <v>16.849096558760603</v>
      </c>
      <c r="H747" s="31">
        <f t="shared" si="100"/>
        <v>-13.350190339221873</v>
      </c>
      <c r="I747" s="31">
        <f t="shared" si="101"/>
        <v>21.496968087148741</v>
      </c>
      <c r="J747" s="31">
        <f t="shared" si="102"/>
        <v>-0.67005189449484381</v>
      </c>
      <c r="K747" s="31">
        <f t="shared" si="103"/>
        <v>0.15281641973799259</v>
      </c>
      <c r="L747" s="32">
        <f t="shared" si="104"/>
        <v>-1.6185931879368944</v>
      </c>
      <c r="M747" s="33">
        <f t="shared" si="105"/>
        <v>-8.2975260664352817</v>
      </c>
      <c r="O747" s="35"/>
    </row>
    <row r="748" spans="4:15" x14ac:dyDescent="0.2">
      <c r="D748" s="92">
        <f>D747+'Control Panel'!$B$29</f>
        <v>3.7299999999999427</v>
      </c>
      <c r="E748" s="31">
        <f t="shared" si="106"/>
        <v>75.306853591877328</v>
      </c>
      <c r="F748" s="31">
        <f t="shared" si="107"/>
        <v>16.052711772008891</v>
      </c>
      <c r="G748" s="31">
        <f t="shared" si="99"/>
        <v>16.841003592820918</v>
      </c>
      <c r="H748" s="31">
        <f t="shared" si="100"/>
        <v>-13.391677969554049</v>
      </c>
      <c r="I748" s="31">
        <f t="shared" si="101"/>
        <v>21.516422584938379</v>
      </c>
      <c r="J748" s="31">
        <f t="shared" si="102"/>
        <v>-0.67179677253087144</v>
      </c>
      <c r="K748" s="31">
        <f t="shared" si="103"/>
        <v>0.15309313894207049</v>
      </c>
      <c r="L748" s="32">
        <f t="shared" si="104"/>
        <v>-1.6192798483072921</v>
      </c>
      <c r="M748" s="33">
        <f t="shared" si="105"/>
        <v>-8.29237636453189</v>
      </c>
      <c r="O748" s="35"/>
    </row>
    <row r="749" spans="4:15" x14ac:dyDescent="0.2">
      <c r="D749" s="92">
        <f>D748+'Control Panel'!$B$29</f>
        <v>3.7349999999999426</v>
      </c>
      <c r="E749" s="31">
        <f t="shared" si="106"/>
        <v>75.39103836884334</v>
      </c>
      <c r="F749" s="31">
        <f t="shared" si="107"/>
        <v>15.985649727456565</v>
      </c>
      <c r="G749" s="31">
        <f t="shared" si="99"/>
        <v>16.832907193579381</v>
      </c>
      <c r="H749" s="31">
        <f t="shared" si="100"/>
        <v>-13.433139851376708</v>
      </c>
      <c r="I749" s="31">
        <f t="shared" si="101"/>
        <v>21.535923728837393</v>
      </c>
      <c r="J749" s="31">
        <f t="shared" si="102"/>
        <v>-0.67353765772432583</v>
      </c>
      <c r="K749" s="31">
        <f t="shared" si="103"/>
        <v>0.15337077285191497</v>
      </c>
      <c r="L749" s="32">
        <f t="shared" si="104"/>
        <v>-1.6199682799082944</v>
      </c>
      <c r="M749" s="33">
        <f t="shared" si="105"/>
        <v>-8.2872191268836364</v>
      </c>
      <c r="O749" s="35"/>
    </row>
    <row r="750" spans="4:15" x14ac:dyDescent="0.2">
      <c r="D750" s="92">
        <f>D749+'Control Panel'!$B$29</f>
        <v>3.7399999999999425</v>
      </c>
      <c r="E750" s="31">
        <f t="shared" si="106"/>
        <v>75.475182655207746</v>
      </c>
      <c r="F750" s="31">
        <f t="shared" si="107"/>
        <v>15.918380437960597</v>
      </c>
      <c r="G750" s="31">
        <f t="shared" si="99"/>
        <v>16.824807352179839</v>
      </c>
      <c r="H750" s="31">
        <f t="shared" si="100"/>
        <v>-13.474575947011127</v>
      </c>
      <c r="I750" s="31">
        <f t="shared" si="101"/>
        <v>21.555471217065417</v>
      </c>
      <c r="J750" s="31">
        <f t="shared" si="102"/>
        <v>-0.67527455380449619</v>
      </c>
      <c r="K750" s="31">
        <f t="shared" si="103"/>
        <v>0.15364931897014658</v>
      </c>
      <c r="L750" s="32">
        <f t="shared" si="104"/>
        <v>-1.6206584532366854</v>
      </c>
      <c r="M750" s="33">
        <f t="shared" si="105"/>
        <v>-8.282054356094962</v>
      </c>
      <c r="O750" s="35"/>
    </row>
    <row r="751" spans="4:15" x14ac:dyDescent="0.2">
      <c r="D751" s="92">
        <f>D750+'Control Panel'!$B$29</f>
        <v>3.7449999999999424</v>
      </c>
      <c r="E751" s="31">
        <f t="shared" si="106"/>
        <v>75.559286433737981</v>
      </c>
      <c r="F751" s="31">
        <f t="shared" si="107"/>
        <v>15.85090403254609</v>
      </c>
      <c r="G751" s="31">
        <f t="shared" si="99"/>
        <v>16.816704059913654</v>
      </c>
      <c r="H751" s="31">
        <f t="shared" si="100"/>
        <v>-13.515986218791602</v>
      </c>
      <c r="I751" s="31">
        <f t="shared" si="101"/>
        <v>21.575064748576789</v>
      </c>
      <c r="J751" s="31">
        <f t="shared" si="102"/>
        <v>-0.67700746457875671</v>
      </c>
      <c r="K751" s="31">
        <f t="shared" si="103"/>
        <v>0.1539287747985435</v>
      </c>
      <c r="L751" s="32">
        <f t="shared" si="104"/>
        <v>-1.6213503388949979</v>
      </c>
      <c r="M751" s="33">
        <f t="shared" si="105"/>
        <v>-8.2768820549934574</v>
      </c>
      <c r="O751" s="35"/>
    </row>
    <row r="752" spans="4:15" x14ac:dyDescent="0.2">
      <c r="D752" s="92">
        <f>D751+'Control Panel'!$B$29</f>
        <v>3.7499999999999423</v>
      </c>
      <c r="E752" s="31">
        <f t="shared" si="106"/>
        <v>75.64334968715832</v>
      </c>
      <c r="F752" s="31">
        <f t="shared" si="107"/>
        <v>15.783220640426444</v>
      </c>
      <c r="G752" s="31">
        <f t="shared" si="99"/>
        <v>16.808597308219181</v>
      </c>
      <c r="H752" s="31">
        <f t="shared" si="100"/>
        <v>-13.557370629066568</v>
      </c>
      <c r="I752" s="31">
        <f t="shared" si="101"/>
        <v>21.59470402306431</v>
      </c>
      <c r="J752" s="31">
        <f t="shared" si="102"/>
        <v>-0.67873639393163276</v>
      </c>
      <c r="K752" s="31">
        <f t="shared" si="103"/>
        <v>0.15420913783805104</v>
      </c>
      <c r="L752" s="32">
        <f t="shared" si="104"/>
        <v>-1.6220439075917095</v>
      </c>
      <c r="M752" s="33">
        <f t="shared" si="105"/>
        <v>-8.2717022266285678</v>
      </c>
      <c r="O752" s="35"/>
    </row>
    <row r="753" spans="4:15" x14ac:dyDescent="0.2">
      <c r="D753" s="92">
        <f>D752+'Control Panel'!$B$29</f>
        <v>3.7549999999999422</v>
      </c>
      <c r="E753" s="31">
        <f t="shared" si="106"/>
        <v>75.727372398150564</v>
      </c>
      <c r="F753" s="31">
        <f t="shared" si="107"/>
        <v>15.715330391003279</v>
      </c>
      <c r="G753" s="31">
        <f t="shared" si="99"/>
        <v>16.800487088681223</v>
      </c>
      <c r="H753" s="31">
        <f t="shared" si="100"/>
        <v>-13.598729140199712</v>
      </c>
      <c r="I753" s="31">
        <f t="shared" si="101"/>
        <v>21.614388740962841</v>
      </c>
      <c r="J753" s="31">
        <f t="shared" si="102"/>
        <v>-0.68046134582387185</v>
      </c>
      <c r="K753" s="31">
        <f t="shared" si="103"/>
        <v>0.15449040558878951</v>
      </c>
      <c r="L753" s="32">
        <f t="shared" si="104"/>
        <v>-1.6227391301414147</v>
      </c>
      <c r="M753" s="33">
        <f t="shared" si="105"/>
        <v>-8.2665148742703174</v>
      </c>
      <c r="O753" s="35"/>
    </row>
    <row r="754" spans="4:15" x14ac:dyDescent="0.2">
      <c r="D754" s="92">
        <f>D753+'Control Panel'!$B$29</f>
        <v>3.7599999999999421</v>
      </c>
      <c r="E754" s="31">
        <f t="shared" si="106"/>
        <v>75.811354549354846</v>
      </c>
      <c r="F754" s="31">
        <f t="shared" si="107"/>
        <v>15.647233413866353</v>
      </c>
      <c r="G754" s="31">
        <f t="shared" si="99"/>
        <v>16.792373393030516</v>
      </c>
      <c r="H754" s="31">
        <f t="shared" si="100"/>
        <v>-13.640061714571063</v>
      </c>
      <c r="I754" s="31">
        <f t="shared" si="101"/>
        <v>21.63411860345289</v>
      </c>
      <c r="J754" s="31">
        <f t="shared" si="102"/>
        <v>-0.68218232429151759</v>
      </c>
      <c r="K754" s="31">
        <f t="shared" si="103"/>
        <v>0.15477257555006355</v>
      </c>
      <c r="L754" s="32">
        <f t="shared" si="104"/>
        <v>-1.6234359774650071</v>
      </c>
      <c r="M754" s="33">
        <f t="shared" si="105"/>
        <v>-8.2613200014080075</v>
      </c>
      <c r="O754" s="35"/>
    </row>
    <row r="755" spans="4:15" x14ac:dyDescent="0.2">
      <c r="D755" s="92">
        <f>D754+'Control Panel'!$B$29</f>
        <v>3.7649999999999419</v>
      </c>
      <c r="E755" s="31">
        <f t="shared" si="106"/>
        <v>75.895296123370287</v>
      </c>
      <c r="F755" s="31">
        <f t="shared" si="107"/>
        <v>15.57892983879348</v>
      </c>
      <c r="G755" s="31">
        <f t="shared" si="99"/>
        <v>16.784256213143191</v>
      </c>
      <c r="H755" s="31">
        <f t="shared" si="100"/>
        <v>-13.681368314578103</v>
      </c>
      <c r="I755" s="31">
        <f t="shared" si="101"/>
        <v>21.653893312464103</v>
      </c>
      <c r="J755" s="31">
        <f t="shared" si="102"/>
        <v>-0.68389933344498954</v>
      </c>
      <c r="K755" s="31">
        <f t="shared" si="103"/>
        <v>0.15505564522037102</v>
      </c>
      <c r="L755" s="32">
        <f t="shared" si="104"/>
        <v>-1.624134420589846</v>
      </c>
      <c r="M755" s="33">
        <f t="shared" si="105"/>
        <v>-8.2561176117489481</v>
      </c>
      <c r="O755" s="35"/>
    </row>
    <row r="756" spans="4:15" x14ac:dyDescent="0.2">
      <c r="D756" s="92">
        <f>D755+'Control Panel'!$B$29</f>
        <v>3.7699999999999418</v>
      </c>
      <c r="E756" s="31">
        <f t="shared" si="106"/>
        <v>75.979197102755748</v>
      </c>
      <c r="F756" s="31">
        <f t="shared" si="107"/>
        <v>15.510419795750442</v>
      </c>
      <c r="G756" s="31">
        <f t="shared" si="99"/>
        <v>16.77613554104024</v>
      </c>
      <c r="H756" s="31">
        <f t="shared" si="100"/>
        <v>-13.722648902636848</v>
      </c>
      <c r="I756" s="31">
        <f t="shared" si="101"/>
        <v>21.673712570678653</v>
      </c>
      <c r="J756" s="31">
        <f t="shared" si="102"/>
        <v>-0.6856123774681665</v>
      </c>
      <c r="K756" s="31">
        <f t="shared" si="103"/>
        <v>0.15533961209741193</v>
      </c>
      <c r="L756" s="32">
        <f t="shared" si="104"/>
        <v>-1.6248344306499176</v>
      </c>
      <c r="M756" s="33">
        <f t="shared" si="105"/>
        <v>-8.2509077092171559</v>
      </c>
      <c r="O756" s="35"/>
    </row>
    <row r="757" spans="4:15" x14ac:dyDescent="0.2">
      <c r="D757" s="92">
        <f>D756+'Control Panel'!$B$29</f>
        <v>3.7749999999999417</v>
      </c>
      <c r="E757" s="31">
        <f t="shared" si="106"/>
        <v>76.063057470030557</v>
      </c>
      <c r="F757" s="31">
        <f t="shared" si="107"/>
        <v>15.441703414890894</v>
      </c>
      <c r="G757" s="31">
        <f t="shared" si="99"/>
        <v>16.768011368886992</v>
      </c>
      <c r="H757" s="31">
        <f t="shared" si="100"/>
        <v>-13.763903441182935</v>
      </c>
      <c r="I757" s="31">
        <f t="shared" si="101"/>
        <v>21.693576081534619</v>
      </c>
      <c r="J757" s="31">
        <f t="shared" si="102"/>
        <v>-0.6873214606174749</v>
      </c>
      <c r="K757" s="31">
        <f t="shared" si="103"/>
        <v>0.15562447367809806</v>
      </c>
      <c r="L757" s="32">
        <f t="shared" si="104"/>
        <v>-1.6255359788859944</v>
      </c>
      <c r="M757" s="33">
        <f t="shared" si="105"/>
        <v>-8.2456902979520876</v>
      </c>
      <c r="O757" s="35"/>
    </row>
    <row r="758" spans="4:15" x14ac:dyDescent="0.2">
      <c r="D758" s="92">
        <f>D757+'Control Panel'!$B$29</f>
        <v>3.7799999999999416</v>
      </c>
      <c r="E758" s="31">
        <f t="shared" si="106"/>
        <v>76.14687720767526</v>
      </c>
      <c r="F758" s="31">
        <f t="shared" si="107"/>
        <v>15.372780826556255</v>
      </c>
      <c r="G758" s="31">
        <f t="shared" si="99"/>
        <v>16.759883688992563</v>
      </c>
      <c r="H758" s="31">
        <f t="shared" si="100"/>
        <v>-13.805131892672694</v>
      </c>
      <c r="I758" s="31">
        <f t="shared" si="101"/>
        <v>21.713483549229217</v>
      </c>
      <c r="J758" s="31">
        <f t="shared" si="102"/>
        <v>-0.68902658722098109</v>
      </c>
      <c r="K758" s="31">
        <f t="shared" si="103"/>
        <v>0.15591022745856192</v>
      </c>
      <c r="L758" s="32">
        <f t="shared" si="104"/>
        <v>-1.6262390366457844</v>
      </c>
      <c r="M758" s="33">
        <f t="shared" si="105"/>
        <v>-8.2404653823073435</v>
      </c>
      <c r="O758" s="35"/>
    </row>
    <row r="759" spans="4:15" x14ac:dyDescent="0.2">
      <c r="D759" s="92">
        <f>D758+'Control Panel'!$B$29</f>
        <v>3.7849999999999415</v>
      </c>
      <c r="E759" s="31">
        <f t="shared" si="106"/>
        <v>76.230656298132274</v>
      </c>
      <c r="F759" s="31">
        <f t="shared" si="107"/>
        <v>15.303652161275613</v>
      </c>
      <c r="G759" s="31">
        <f t="shared" si="99"/>
        <v>16.751752493809335</v>
      </c>
      <c r="H759" s="31">
        <f t="shared" si="100"/>
        <v>-13.84633421958423</v>
      </c>
      <c r="I759" s="31">
        <f t="shared" si="101"/>
        <v>21.733434678722009</v>
      </c>
      <c r="J759" s="31">
        <f t="shared" si="102"/>
        <v>-0.69072776167748895</v>
      </c>
      <c r="K759" s="31">
        <f t="shared" si="103"/>
        <v>0.15619687093416643</v>
      </c>
      <c r="L759" s="32">
        <f t="shared" si="104"/>
        <v>-1.6269435753840726</v>
      </c>
      <c r="M759" s="33">
        <f t="shared" si="105"/>
        <v>-8.2352329668493969</v>
      </c>
      <c r="O759" s="35"/>
    </row>
    <row r="760" spans="4:15" x14ac:dyDescent="0.2">
      <c r="D760" s="92">
        <f>D759+'Control Panel'!$B$29</f>
        <v>3.7899999999999414</v>
      </c>
      <c r="E760" s="31">
        <f t="shared" si="106"/>
        <v>76.314394723806629</v>
      </c>
      <c r="F760" s="31">
        <f t="shared" si="107"/>
        <v>15.234317549765606</v>
      </c>
      <c r="G760" s="31">
        <f t="shared" si="99"/>
        <v>16.743617775932414</v>
      </c>
      <c r="H760" s="31">
        <f t="shared" si="100"/>
        <v>-13.887510384418478</v>
      </c>
      <c r="I760" s="31">
        <f t="shared" si="101"/>
        <v>21.753429175738038</v>
      </c>
      <c r="J760" s="31">
        <f t="shared" si="102"/>
        <v>-0.69242498845564149</v>
      </c>
      <c r="K760" s="31">
        <f t="shared" si="103"/>
        <v>0.15648440159951468</v>
      </c>
      <c r="L760" s="32">
        <f t="shared" si="104"/>
        <v>-1.6276495666628659</v>
      </c>
      <c r="M760" s="33">
        <f t="shared" si="105"/>
        <v>-8.2299930563563048</v>
      </c>
      <c r="O760" s="35"/>
    </row>
    <row r="761" spans="4:15" x14ac:dyDescent="0.2">
      <c r="D761" s="92">
        <f>D760+'Control Panel'!$B$29</f>
        <v>3.7949999999999413</v>
      </c>
      <c r="E761" s="31">
        <f t="shared" si="106"/>
        <v>76.398092467066704</v>
      </c>
      <c r="F761" s="31">
        <f t="shared" si="107"/>
        <v>15.164777122930309</v>
      </c>
      <c r="G761" s="31">
        <f t="shared" si="99"/>
        <v>16.735479528099098</v>
      </c>
      <c r="H761" s="31">
        <f t="shared" si="100"/>
        <v>-13.928660349700261</v>
      </c>
      <c r="I761" s="31">
        <f t="shared" si="101"/>
        <v>21.773466746770854</v>
      </c>
      <c r="J761" s="31">
        <f t="shared" si="102"/>
        <v>-0.6941182720930279</v>
      </c>
      <c r="K761" s="31">
        <f t="shared" si="103"/>
        <v>0.1567728169484594</v>
      </c>
      <c r="L761" s="32">
        <f t="shared" si="104"/>
        <v>-1.6283569821515189</v>
      </c>
      <c r="M761" s="33">
        <f t="shared" si="105"/>
        <v>-8.2247456558164345</v>
      </c>
      <c r="O761" s="35"/>
    </row>
    <row r="762" spans="4:15" x14ac:dyDescent="0.2">
      <c r="D762" s="92">
        <f>D761+'Control Panel'!$B$29</f>
        <v>3.7999999999999412</v>
      </c>
      <c r="E762" s="31">
        <f t="shared" si="106"/>
        <v>76.481749510244924</v>
      </c>
      <c r="F762" s="31">
        <f t="shared" si="107"/>
        <v>15.09503101186111</v>
      </c>
      <c r="G762" s="31">
        <f t="shared" si="99"/>
        <v>16.72733774318834</v>
      </c>
      <c r="H762" s="31">
        <f t="shared" si="100"/>
        <v>-13.969784077979343</v>
      </c>
      <c r="I762" s="31">
        <f t="shared" si="101"/>
        <v>21.793547099085508</v>
      </c>
      <c r="J762" s="31">
        <f t="shared" si="102"/>
        <v>-0.69580761719529394</v>
      </c>
      <c r="K762" s="31">
        <f t="shared" si="103"/>
        <v>0.15706211447411297</v>
      </c>
      <c r="L762" s="32">
        <f t="shared" si="104"/>
        <v>-1.6290657936268647</v>
      </c>
      <c r="M762" s="33">
        <f t="shared" si="105"/>
        <v>-8.2194907704271891</v>
      </c>
      <c r="O762" s="35"/>
    </row>
    <row r="763" spans="4:15" x14ac:dyDescent="0.2">
      <c r="D763" s="92">
        <f>D762+'Control Panel'!$B$29</f>
        <v>3.8049999999999411</v>
      </c>
      <c r="E763" s="31">
        <f t="shared" si="106"/>
        <v>76.565365835638445</v>
      </c>
      <c r="F763" s="31">
        <f t="shared" si="107"/>
        <v>15.025079347836584</v>
      </c>
      <c r="G763" s="31">
        <f t="shared" si="99"/>
        <v>16.719192414220206</v>
      </c>
      <c r="H763" s="31">
        <f t="shared" si="100"/>
        <v>-14.010881531831478</v>
      </c>
      <c r="I763" s="31">
        <f t="shared" si="101"/>
        <v>21.813669940721457</v>
      </c>
      <c r="J763" s="31">
        <f t="shared" si="102"/>
        <v>-0.69749302843525907</v>
      </c>
      <c r="K763" s="31">
        <f t="shared" si="103"/>
        <v>0.15735229166885731</v>
      </c>
      <c r="L763" s="32">
        <f t="shared" si="104"/>
        <v>-1.6297759729733319</v>
      </c>
      <c r="M763" s="33">
        <f t="shared" si="105"/>
        <v>-8.2142284055937314</v>
      </c>
      <c r="O763" s="35"/>
    </row>
    <row r="764" spans="4:15" x14ac:dyDescent="0.2">
      <c r="D764" s="92">
        <f>D763+'Control Panel'!$B$29</f>
        <v>3.809999999999941</v>
      </c>
      <c r="E764" s="31">
        <f t="shared" si="106"/>
        <v>76.648941425509889</v>
      </c>
      <c r="F764" s="31">
        <f t="shared" si="107"/>
        <v>14.954922262322357</v>
      </c>
      <c r="G764" s="31">
        <f t="shared" si="99"/>
        <v>16.711043534355341</v>
      </c>
      <c r="H764" s="31">
        <f t="shared" si="100"/>
        <v>-14.051952673859446</v>
      </c>
      <c r="I764" s="31">
        <f t="shared" si="101"/>
        <v>21.833834980495411</v>
      </c>
      <c r="J764" s="31">
        <f t="shared" si="102"/>
        <v>-0.69917451055203661</v>
      </c>
      <c r="K764" s="31">
        <f t="shared" si="103"/>
        <v>0.15764334602435418</v>
      </c>
      <c r="L764" s="32">
        <f t="shared" si="104"/>
        <v>-1.6304874921830645</v>
      </c>
      <c r="M764" s="33">
        <f t="shared" si="105"/>
        <v>-8.2089585669276985</v>
      </c>
      <c r="O764" s="35"/>
    </row>
    <row r="765" spans="4:15" x14ac:dyDescent="0.2">
      <c r="D765" s="92">
        <f>D764+'Control Panel'!$B$29</f>
        <v>3.8149999999999409</v>
      </c>
      <c r="E765" s="31">
        <f t="shared" si="106"/>
        <v>76.732476262088014</v>
      </c>
      <c r="F765" s="31">
        <f t="shared" si="107"/>
        <v>14.884559886970974</v>
      </c>
      <c r="G765" s="31">
        <f t="shared" si="99"/>
        <v>16.702891096894426</v>
      </c>
      <c r="H765" s="31">
        <f t="shared" si="100"/>
        <v>-14.092997466694085</v>
      </c>
      <c r="I765" s="31">
        <f t="shared" si="101"/>
        <v>21.854041928004097</v>
      </c>
      <c r="J765" s="31">
        <f t="shared" si="102"/>
        <v>-0.70085206835016045</v>
      </c>
      <c r="K765" s="31">
        <f t="shared" si="103"/>
        <v>0.15793527503155522</v>
      </c>
      <c r="L765" s="32">
        <f t="shared" si="104"/>
        <v>-1.6312003233560262</v>
      </c>
      <c r="M765" s="33">
        <f t="shared" si="105"/>
        <v>-8.2036812602459399</v>
      </c>
      <c r="O765" s="35"/>
    </row>
    <row r="766" spans="4:15" x14ac:dyDescent="0.2">
      <c r="D766" s="92">
        <f>D765+'Control Panel'!$B$29</f>
        <v>3.8199999999999408</v>
      </c>
      <c r="E766" s="31">
        <f t="shared" si="106"/>
        <v>76.815970327568451</v>
      </c>
      <c r="F766" s="31">
        <f t="shared" si="107"/>
        <v>14.813992353621749</v>
      </c>
      <c r="G766" s="31">
        <f t="shared" si="99"/>
        <v>16.694735095277647</v>
      </c>
      <c r="H766" s="31">
        <f t="shared" si="100"/>
        <v>-14.134015872995315</v>
      </c>
      <c r="I766" s="31">
        <f t="shared" si="101"/>
        <v>21.874290493626955</v>
      </c>
      <c r="J766" s="31">
        <f t="shared" si="102"/>
        <v>-0.70252570669871461</v>
      </c>
      <c r="K766" s="31">
        <f t="shared" si="103"/>
        <v>0.15822807618071225</v>
      </c>
      <c r="L766" s="32">
        <f t="shared" si="104"/>
        <v>-1.6319144387001059</v>
      </c>
      <c r="M766" s="33">
        <f t="shared" si="105"/>
        <v>-8.1983964915692518</v>
      </c>
      <c r="O766" s="35"/>
    </row>
    <row r="767" spans="4:15" x14ac:dyDescent="0.2">
      <c r="D767" s="92">
        <f>D766+'Control Panel'!$B$29</f>
        <v>3.8249999999999407</v>
      </c>
      <c r="E767" s="31">
        <f t="shared" si="106"/>
        <v>76.899423604114347</v>
      </c>
      <c r="F767" s="31">
        <f t="shared" si="107"/>
        <v>14.743219794300629</v>
      </c>
      <c r="G767" s="31">
        <f t="shared" si="99"/>
        <v>16.686575523084148</v>
      </c>
      <c r="H767" s="31">
        <f t="shared" si="100"/>
        <v>-14.175007855453162</v>
      </c>
      <c r="I767" s="31">
        <f t="shared" si="101"/>
        <v>21.894580388528798</v>
      </c>
      <c r="J767" s="31">
        <f t="shared" si="102"/>
        <v>-0.70419543053046973</v>
      </c>
      <c r="K767" s="31">
        <f t="shared" si="103"/>
        <v>0.15852174696138807</v>
      </c>
      <c r="L767" s="32">
        <f t="shared" si="104"/>
        <v>-1.6326298105312176</v>
      </c>
      <c r="M767" s="33">
        <f t="shared" si="105"/>
        <v>-8.1931042671210932</v>
      </c>
      <c r="O767" s="35"/>
    </row>
    <row r="768" spans="4:15" x14ac:dyDescent="0.2">
      <c r="D768" s="92">
        <f>D767+'Control Panel'!$B$29</f>
        <v>3.8299999999999406</v>
      </c>
      <c r="E768" s="31">
        <f t="shared" si="106"/>
        <v>76.982836073857143</v>
      </c>
      <c r="F768" s="31">
        <f t="shared" si="107"/>
        <v>14.672242341220025</v>
      </c>
      <c r="G768" s="31">
        <f t="shared" si="99"/>
        <v>16.678412374031492</v>
      </c>
      <c r="H768" s="31">
        <f t="shared" si="100"/>
        <v>-14.215973376788767</v>
      </c>
      <c r="I768" s="31">
        <f t="shared" si="101"/>
        <v>21.914911324662341</v>
      </c>
      <c r="J768" s="31">
        <f t="shared" si="102"/>
        <v>-0.70586124484102342</v>
      </c>
      <c r="K768" s="31">
        <f t="shared" si="103"/>
        <v>0.15881628486246649</v>
      </c>
      <c r="L768" s="32">
        <f t="shared" si="104"/>
        <v>-1.6333464112733886</v>
      </c>
      <c r="M768" s="33">
        <f t="shared" si="105"/>
        <v>-8.1878045933263301</v>
      </c>
      <c r="O768" s="35"/>
    </row>
    <row r="769" spans="4:15" x14ac:dyDescent="0.2">
      <c r="D769" s="92">
        <f>D768+'Control Panel'!$B$29</f>
        <v>3.8349999999999405</v>
      </c>
      <c r="E769" s="31">
        <f t="shared" si="106"/>
        <v>77.066207718897161</v>
      </c>
      <c r="F769" s="31">
        <f t="shared" si="107"/>
        <v>14.601060126778666</v>
      </c>
      <c r="G769" s="31">
        <f t="shared" si="99"/>
        <v>16.670245641975125</v>
      </c>
      <c r="H769" s="31">
        <f t="shared" si="100"/>
        <v>-14.256912399755398</v>
      </c>
      <c r="I769" s="31">
        <f t="shared" si="101"/>
        <v>21.935283014770743</v>
      </c>
      <c r="J769" s="31">
        <f t="shared" si="102"/>
        <v>-0.70752315468794613</v>
      </c>
      <c r="K769" s="31">
        <f t="shared" si="103"/>
        <v>0.15911168737216358</v>
      </c>
      <c r="L769" s="32">
        <f t="shared" si="104"/>
        <v>-1.6340642134588499</v>
      </c>
      <c r="M769" s="33">
        <f t="shared" si="105"/>
        <v>-8.1824974768099583</v>
      </c>
      <c r="O769" s="35"/>
    </row>
    <row r="770" spans="4:15" x14ac:dyDescent="0.2">
      <c r="D770" s="92">
        <f>D769+'Control Panel'!$B$29</f>
        <v>3.8399999999999403</v>
      </c>
      <c r="E770" s="31">
        <f t="shared" si="106"/>
        <v>77.149538521304365</v>
      </c>
      <c r="F770" s="31">
        <f t="shared" si="107"/>
        <v>14.529673283561429</v>
      </c>
      <c r="G770" s="31">
        <f t="shared" si="99"/>
        <v>16.662075320907832</v>
      </c>
      <c r="H770" s="31">
        <f t="shared" si="100"/>
        <v>-14.297824887139448</v>
      </c>
      <c r="I770" s="31">
        <f t="shared" si="101"/>
        <v>21.955695172390012</v>
      </c>
      <c r="J770" s="31">
        <f t="shared" si="102"/>
        <v>-0.70918116518993146</v>
      </c>
      <c r="K770" s="31">
        <f t="shared" si="103"/>
        <v>0.15940795197803803</v>
      </c>
      <c r="L770" s="32">
        <f t="shared" si="104"/>
        <v>-1.6347831897281164</v>
      </c>
      <c r="M770" s="33">
        <f t="shared" si="105"/>
        <v>-8.1771829243958578</v>
      </c>
      <c r="O770" s="35"/>
    </row>
    <row r="771" spans="4:15" x14ac:dyDescent="0.2">
      <c r="D771" s="92">
        <f>D770+'Control Panel'!$B$29</f>
        <v>3.8449999999999402</v>
      </c>
      <c r="E771" s="31">
        <f t="shared" si="106"/>
        <v>77.232828463119034</v>
      </c>
      <c r="F771" s="31">
        <f t="shared" si="107"/>
        <v>14.458081944339177</v>
      </c>
      <c r="G771" s="31">
        <f t="shared" si="99"/>
        <v>16.653901404959193</v>
      </c>
      <c r="H771" s="31">
        <f t="shared" si="100"/>
        <v>-14.338710801761428</v>
      </c>
      <c r="I771" s="31">
        <f t="shared" si="101"/>
        <v>21.97614751185138</v>
      </c>
      <c r="J771" s="31">
        <f t="shared" si="102"/>
        <v>-0.71083528152595243</v>
      </c>
      <c r="K771" s="31">
        <f t="shared" si="103"/>
        <v>0.15970507616700225</v>
      </c>
      <c r="L771" s="32">
        <f t="shared" si="104"/>
        <v>-1.6355033128300618</v>
      </c>
      <c r="M771" s="33">
        <f t="shared" si="105"/>
        <v>-8.1718609431055143</v>
      </c>
      <c r="O771" s="35"/>
    </row>
    <row r="772" spans="4:15" x14ac:dyDescent="0.2">
      <c r="D772" s="92">
        <f>D771+'Control Panel'!$B$29</f>
        <v>3.8499999999999401</v>
      </c>
      <c r="E772" s="31">
        <f t="shared" si="106"/>
        <v>77.316077526352416</v>
      </c>
      <c r="F772" s="31">
        <f t="shared" si="107"/>
        <v>14.386286242068582</v>
      </c>
      <c r="G772" s="31">
        <f t="shared" ref="G772:G835" si="108">G771+L771*$B$5</f>
        <v>16.645723888395043</v>
      </c>
      <c r="H772" s="31">
        <f t="shared" ref="H772:H835" si="109">H771+M771*$B$5</f>
        <v>-14.379570106476955</v>
      </c>
      <c r="I772" s="31">
        <f t="shared" ref="I772:I835" si="110">SQRT(G772^2+H772^2)</f>
        <v>21.996639748283624</v>
      </c>
      <c r="J772" s="31">
        <f t="shared" ref="J772:J835" si="111">ATAN2(G772,H772)</f>
        <v>-0.71248550893442242</v>
      </c>
      <c r="K772" s="31">
        <f t="shared" ref="K772:K835" si="112">$B$4*I772^2</f>
        <v>0.16000305742533349</v>
      </c>
      <c r="L772" s="32">
        <f t="shared" ref="L772:L835" si="113">-K772*COS(J772)/$B$13</f>
        <v>-1.6362245556219912</v>
      </c>
      <c r="M772" s="33">
        <f t="shared" ref="M772:M835" si="114">(-$B$13*$B$3-K772*SIN(J772))/$B$13</f>
        <v>-8.1665315401567629</v>
      </c>
      <c r="O772" s="35"/>
    </row>
    <row r="773" spans="4:15" x14ac:dyDescent="0.2">
      <c r="D773" s="92">
        <f>D772+'Control Panel'!$B$29</f>
        <v>3.85499999999994</v>
      </c>
      <c r="E773" s="31">
        <f t="shared" ref="E773:E836" si="115">IF(F773&lt;&gt;F772,E772+G772*$B$5+0.5*L772*$B$5^2,E772)</f>
        <v>77.399285692987448</v>
      </c>
      <c r="F773" s="31">
        <f t="shared" ref="F773:F836" si="116">IF(F772+H772*$B$5+0.5*M772*$B$5^2&gt;0,F772+H772*$B$5+0.5*M772*$B$5^2,0)</f>
        <v>14.314286309891946</v>
      </c>
      <c r="G773" s="31">
        <f t="shared" si="108"/>
        <v>16.637542765616931</v>
      </c>
      <c r="H773" s="31">
        <f t="shared" si="109"/>
        <v>-14.420402764177739</v>
      </c>
      <c r="I773" s="31">
        <f t="shared" si="110"/>
        <v>22.017171597615285</v>
      </c>
      <c r="J773" s="31">
        <f t="shared" si="111"/>
        <v>-0.7141318527123609</v>
      </c>
      <c r="K773" s="31">
        <f t="shared" si="112"/>
        <v>0.16030189323868471</v>
      </c>
      <c r="L773" s="32">
        <f t="shared" si="113"/>
        <v>-1.6369468910697049</v>
      </c>
      <c r="M773" s="33">
        <f t="shared" si="114"/>
        <v>-8.1611947229625397</v>
      </c>
      <c r="O773" s="35"/>
    </row>
    <row r="774" spans="4:15" x14ac:dyDescent="0.2">
      <c r="D774" s="92">
        <f>D773+'Control Panel'!$B$29</f>
        <v>3.8599999999999399</v>
      </c>
      <c r="E774" s="31">
        <f t="shared" si="115"/>
        <v>77.482452944979386</v>
      </c>
      <c r="F774" s="31">
        <f t="shared" si="116"/>
        <v>14.242082281137021</v>
      </c>
      <c r="G774" s="31">
        <f t="shared" si="108"/>
        <v>16.629358031161583</v>
      </c>
      <c r="H774" s="31">
        <f t="shared" si="109"/>
        <v>-14.461208737792552</v>
      </c>
      <c r="I774" s="31">
        <f t="shared" si="110"/>
        <v>22.037742776576867</v>
      </c>
      <c r="J774" s="31">
        <f t="shared" si="111"/>
        <v>-0.71577431821456505</v>
      </c>
      <c r="K774" s="31">
        <f t="shared" si="112"/>
        <v>0.1606015810920961</v>
      </c>
      <c r="L774" s="32">
        <f t="shared" si="113"/>
        <v>-1.6376702922475603</v>
      </c>
      <c r="M774" s="33">
        <f t="shared" si="114"/>
        <v>-8.155850499129615</v>
      </c>
      <c r="O774" s="35"/>
    </row>
    <row r="775" spans="4:15" x14ac:dyDescent="0.2">
      <c r="D775" s="92">
        <f>D774+'Control Panel'!$B$29</f>
        <v>3.8649999999999398</v>
      </c>
      <c r="E775" s="31">
        <f t="shared" si="115"/>
        <v>77.565579264256542</v>
      </c>
      <c r="F775" s="31">
        <f t="shared" si="116"/>
        <v>14.16967428931682</v>
      </c>
      <c r="G775" s="31">
        <f t="shared" si="108"/>
        <v>16.621169679700344</v>
      </c>
      <c r="H775" s="31">
        <f t="shared" si="109"/>
        <v>-14.5019879902882</v>
      </c>
      <c r="I775" s="31">
        <f t="shared" si="110"/>
        <v>22.058353002702926</v>
      </c>
      <c r="J775" s="31">
        <f t="shared" si="111"/>
        <v>-0.71741291085278602</v>
      </c>
      <c r="K775" s="31">
        <f t="shared" si="112"/>
        <v>0.16090211847000621</v>
      </c>
      <c r="L775" s="32">
        <f t="shared" si="113"/>
        <v>-1.6383947323385251</v>
      </c>
      <c r="M775" s="33">
        <f t="shared" si="114"/>
        <v>-8.1504988764573447</v>
      </c>
      <c r="O775" s="35"/>
    </row>
    <row r="776" spans="4:15" x14ac:dyDescent="0.2">
      <c r="D776" s="92">
        <f>D775+'Control Panel'!$B$29</f>
        <v>3.8699999999999397</v>
      </c>
      <c r="E776" s="31">
        <f t="shared" si="115"/>
        <v>77.648664632720894</v>
      </c>
      <c r="F776" s="31">
        <f t="shared" si="116"/>
        <v>14.097062468129423</v>
      </c>
      <c r="G776" s="31">
        <f t="shared" si="108"/>
        <v>16.612977706038652</v>
      </c>
      <c r="H776" s="31">
        <f t="shared" si="109"/>
        <v>-14.542740484670487</v>
      </c>
      <c r="I776" s="31">
        <f t="shared" si="110"/>
        <v>22.079001994334149</v>
      </c>
      <c r="J776" s="31">
        <f t="shared" si="111"/>
        <v>-0.71904763609491096</v>
      </c>
      <c r="K776" s="31">
        <f t="shared" si="112"/>
        <v>0.16120350285626353</v>
      </c>
      <c r="L776" s="32">
        <f t="shared" si="113"/>
        <v>-1.6391201846342285</v>
      </c>
      <c r="M776" s="33">
        <f t="shared" si="114"/>
        <v>-8.1451398629364231</v>
      </c>
      <c r="O776" s="35"/>
    </row>
    <row r="777" spans="4:15" x14ac:dyDescent="0.2">
      <c r="D777" s="92">
        <f>D776+'Control Panel'!$B$29</f>
        <v>3.8749999999999396</v>
      </c>
      <c r="E777" s="31">
        <f t="shared" si="115"/>
        <v>77.731709032248773</v>
      </c>
      <c r="F777" s="31">
        <f t="shared" si="116"/>
        <v>14.024246951457783</v>
      </c>
      <c r="G777" s="31">
        <f t="shared" si="108"/>
        <v>16.604782105115483</v>
      </c>
      <c r="H777" s="31">
        <f t="shared" si="109"/>
        <v>-14.58346618398517</v>
      </c>
      <c r="I777" s="31">
        <f t="shared" si="110"/>
        <v>22.099689470619317</v>
      </c>
      <c r="J777" s="31">
        <f t="shared" si="111"/>
        <v>-0.72067849946414952</v>
      </c>
      <c r="K777" s="31">
        <f t="shared" si="112"/>
        <v>0.16150573173413788</v>
      </c>
      <c r="L777" s="32">
        <f t="shared" si="113"/>
        <v>-1.6398466225350046</v>
      </c>
      <c r="M777" s="33">
        <f t="shared" si="114"/>
        <v>-8.1397734667476254</v>
      </c>
      <c r="O777" s="35"/>
    </row>
    <row r="778" spans="4:15" x14ac:dyDescent="0.2">
      <c r="D778" s="92">
        <f>D777+'Control Panel'!$B$29</f>
        <v>3.8799999999999395</v>
      </c>
      <c r="E778" s="31">
        <f t="shared" si="115"/>
        <v>77.81471244469158</v>
      </c>
      <c r="F778" s="31">
        <f t="shared" si="116"/>
        <v>13.951227873369522</v>
      </c>
      <c r="G778" s="31">
        <f t="shared" si="108"/>
        <v>16.596582872002809</v>
      </c>
      <c r="H778" s="31">
        <f t="shared" si="109"/>
        <v>-14.624165051318908</v>
      </c>
      <c r="I778" s="31">
        <f t="shared" si="110"/>
        <v>22.12041515151726</v>
      </c>
      <c r="J778" s="31">
        <f t="shared" si="111"/>
        <v>-0.72230550653822689</v>
      </c>
      <c r="K778" s="31">
        <f t="shared" si="112"/>
        <v>0.16180880258633232</v>
      </c>
      <c r="L778" s="32">
        <f t="shared" si="113"/>
        <v>-1.6405740195499339</v>
      </c>
      <c r="M778" s="33">
        <f t="shared" si="114"/>
        <v>-8.1343996962605694</v>
      </c>
      <c r="O778" s="35"/>
    </row>
    <row r="779" spans="4:15" x14ac:dyDescent="0.2">
      <c r="D779" s="92">
        <f>D778+'Control Panel'!$B$29</f>
        <v>3.8849999999999394</v>
      </c>
      <c r="E779" s="31">
        <f t="shared" si="115"/>
        <v>77.897674851876346</v>
      </c>
      <c r="F779" s="31">
        <f t="shared" si="116"/>
        <v>13.878005368116723</v>
      </c>
      <c r="G779" s="31">
        <f t="shared" si="108"/>
        <v>16.588380001905058</v>
      </c>
      <c r="H779" s="31">
        <f t="shared" si="109"/>
        <v>-14.664837049800211</v>
      </c>
      <c r="I779" s="31">
        <f t="shared" si="110"/>
        <v>22.141178757798706</v>
      </c>
      <c r="J779" s="31">
        <f t="shared" si="111"/>
        <v>-0.72392866294858083</v>
      </c>
      <c r="K779" s="31">
        <f t="shared" si="112"/>
        <v>0.16211271289499463</v>
      </c>
      <c r="L779" s="32">
        <f t="shared" si="113"/>
        <v>-1.6413023492968759</v>
      </c>
      <c r="M779" s="33">
        <f t="shared" si="114"/>
        <v>-8.1290185600324598</v>
      </c>
      <c r="O779" s="35"/>
    </row>
    <row r="780" spans="4:15" x14ac:dyDescent="0.2">
      <c r="D780" s="92">
        <f>D779+'Control Panel'!$B$29</f>
        <v>3.8899999999999393</v>
      </c>
      <c r="E780" s="31">
        <f t="shared" si="115"/>
        <v>77.980596235606512</v>
      </c>
      <c r="F780" s="31">
        <f t="shared" si="116"/>
        <v>13.80457957013572</v>
      </c>
      <c r="G780" s="31">
        <f t="shared" si="108"/>
        <v>16.580173490158575</v>
      </c>
      <c r="H780" s="31">
        <f t="shared" si="109"/>
        <v>-14.705482142600372</v>
      </c>
      <c r="I780" s="31">
        <f t="shared" si="110"/>
        <v>22.161980011048101</v>
      </c>
      <c r="J780" s="31">
        <f t="shared" si="111"/>
        <v>-0.7255479743795642</v>
      </c>
      <c r="K780" s="31">
        <f t="shared" si="112"/>
        <v>0.16241746014172947</v>
      </c>
      <c r="L780" s="32">
        <f t="shared" si="113"/>
        <v>-1.6420315855025025</v>
      </c>
      <c r="M780" s="33">
        <f t="shared" si="114"/>
        <v>-8.1236300668068662</v>
      </c>
      <c r="O780" s="35"/>
    </row>
    <row r="781" spans="4:15" x14ac:dyDescent="0.2">
      <c r="D781" s="92">
        <f>D780+'Control Panel'!$B$29</f>
        <v>3.8949999999999392</v>
      </c>
      <c r="E781" s="31">
        <f t="shared" si="115"/>
        <v>78.063476577662485</v>
      </c>
      <c r="F781" s="31">
        <f t="shared" si="116"/>
        <v>13.730950614046883</v>
      </c>
      <c r="G781" s="31">
        <f t="shared" si="108"/>
        <v>16.571963332231064</v>
      </c>
      <c r="H781" s="31">
        <f t="shared" si="109"/>
        <v>-14.746100292934406</v>
      </c>
      <c r="I781" s="31">
        <f t="shared" si="110"/>
        <v>22.182818633665359</v>
      </c>
      <c r="J781" s="31">
        <f t="shared" si="111"/>
        <v>-0.7271634465676543</v>
      </c>
      <c r="K781" s="31">
        <f t="shared" si="112"/>
        <v>0.16272304180761019</v>
      </c>
      <c r="L781" s="32">
        <f t="shared" si="113"/>
        <v>-1.6427617020023206</v>
      </c>
      <c r="M781" s="33">
        <f t="shared" si="114"/>
        <v>-8.1182342255124613</v>
      </c>
      <c r="O781" s="35"/>
    </row>
    <row r="782" spans="4:15" x14ac:dyDescent="0.2">
      <c r="D782" s="92">
        <f>D781+'Control Panel'!$B$29</f>
        <v>3.8999999999999391</v>
      </c>
      <c r="E782" s="31">
        <f t="shared" si="115"/>
        <v>78.146315859802371</v>
      </c>
      <c r="F782" s="31">
        <f t="shared" si="116"/>
        <v>13.657118634654392</v>
      </c>
      <c r="G782" s="31">
        <f t="shared" si="108"/>
        <v>16.563749523721054</v>
      </c>
      <c r="H782" s="31">
        <f t="shared" si="109"/>
        <v>-14.786691464061969</v>
      </c>
      <c r="I782" s="31">
        <f t="shared" si="110"/>
        <v>22.203694348867543</v>
      </c>
      <c r="J782" s="31">
        <f t="shared" si="111"/>
        <v>-0.7287750853006657</v>
      </c>
      <c r="K782" s="31">
        <f t="shared" si="112"/>
        <v>0.16302945537319072</v>
      </c>
      <c r="L782" s="32">
        <f t="shared" si="113"/>
        <v>-1.6434926727406916</v>
      </c>
      <c r="M782" s="33">
        <f t="shared" si="114"/>
        <v>-8.1128310452618013</v>
      </c>
      <c r="O782" s="35"/>
    </row>
    <row r="783" spans="4:15" x14ac:dyDescent="0.2">
      <c r="D783" s="92">
        <f>D782+'Control Panel'!$B$29</f>
        <v>3.904999999999939</v>
      </c>
      <c r="E783" s="31">
        <f t="shared" si="115"/>
        <v>78.229114063762566</v>
      </c>
      <c r="F783" s="31">
        <f t="shared" si="116"/>
        <v>13.583083766946016</v>
      </c>
      <c r="G783" s="31">
        <f t="shared" si="108"/>
        <v>16.555532060357351</v>
      </c>
      <c r="H783" s="31">
        <f t="shared" si="109"/>
        <v>-14.827255619288279</v>
      </c>
      <c r="I783" s="31">
        <f t="shared" si="110"/>
        <v>22.224606880690509</v>
      </c>
      <c r="J783" s="31">
        <f t="shared" si="111"/>
        <v>-0.73038289641696963</v>
      </c>
      <c r="K783" s="31">
        <f t="shared" si="112"/>
        <v>0.16333669831851808</v>
      </c>
      <c r="L783" s="32">
        <f t="shared" si="113"/>
        <v>-1.6442244717708498</v>
      </c>
      <c r="M783" s="33">
        <f t="shared" si="114"/>
        <v>-8.1074205353500783</v>
      </c>
      <c r="O783" s="35"/>
    </row>
    <row r="784" spans="4:15" x14ac:dyDescent="0.2">
      <c r="D784" s="92">
        <f>D783+'Control Panel'!$B$29</f>
        <v>3.9099999999999389</v>
      </c>
      <c r="E784" s="31">
        <f t="shared" si="115"/>
        <v>78.31187117125846</v>
      </c>
      <c r="F784" s="31">
        <f t="shared" si="116"/>
        <v>13.508846146092884</v>
      </c>
      <c r="G784" s="31">
        <f t="shared" si="108"/>
        <v>16.547310937998496</v>
      </c>
      <c r="H784" s="31">
        <f t="shared" si="109"/>
        <v>-14.86779272196503</v>
      </c>
      <c r="I784" s="31">
        <f t="shared" si="110"/>
        <v>22.245555953990472</v>
      </c>
      <c r="J784" s="31">
        <f t="shared" si="111"/>
        <v>-0.73198688580471771</v>
      </c>
      <c r="K784" s="31">
        <f t="shared" si="112"/>
        <v>0.1636447681231443</v>
      </c>
      <c r="L784" s="32">
        <f t="shared" si="113"/>
        <v>-1.6449570732549099</v>
      </c>
      <c r="M784" s="33">
        <f t="shared" si="114"/>
        <v>-8.1020027052539056</v>
      </c>
      <c r="O784" s="35"/>
    </row>
    <row r="785" spans="4:15" x14ac:dyDescent="0.2">
      <c r="D785" s="92">
        <f>D784+'Control Panel'!$B$29</f>
        <v>3.9149999999999388</v>
      </c>
      <c r="E785" s="31">
        <f t="shared" si="115"/>
        <v>78.394587163985037</v>
      </c>
      <c r="F785" s="31">
        <f t="shared" si="116"/>
        <v>13.434405907449243</v>
      </c>
      <c r="G785" s="31">
        <f t="shared" si="108"/>
        <v>16.539086152632223</v>
      </c>
      <c r="H785" s="31">
        <f t="shared" si="109"/>
        <v>-14.908302735491299</v>
      </c>
      <c r="I785" s="31">
        <f t="shared" si="110"/>
        <v>22.266541294445538</v>
      </c>
      <c r="J785" s="31">
        <f t="shared" si="111"/>
        <v>-0.73358705940107283</v>
      </c>
      <c r="K785" s="31">
        <f t="shared" si="112"/>
        <v>0.16395366226613908</v>
      </c>
      <c r="L785" s="32">
        <f t="shared" si="113"/>
        <v>-1.6456904514638777</v>
      </c>
      <c r="M785" s="33">
        <f t="shared" si="114"/>
        <v>-8.0965775646300671</v>
      </c>
      <c r="O785" s="35"/>
    </row>
    <row r="786" spans="4:15" x14ac:dyDescent="0.2">
      <c r="D786" s="92">
        <f>D785+'Control Panel'!$B$29</f>
        <v>3.9199999999999386</v>
      </c>
      <c r="E786" s="31">
        <f t="shared" si="115"/>
        <v>78.477262023617556</v>
      </c>
      <c r="F786" s="31">
        <f t="shared" si="116"/>
        <v>13.359763186552229</v>
      </c>
      <c r="G786" s="31">
        <f t="shared" si="108"/>
        <v>16.530857700374902</v>
      </c>
      <c r="H786" s="31">
        <f t="shared" si="109"/>
        <v>-14.94878562331445</v>
      </c>
      <c r="I786" s="31">
        <f t="shared" si="110"/>
        <v>22.287562628557144</v>
      </c>
      <c r="J786" s="31">
        <f t="shared" si="111"/>
        <v>-0.73518342319144359</v>
      </c>
      <c r="K786" s="31">
        <f t="shared" si="112"/>
        <v>0.16426337822610187</v>
      </c>
      <c r="L786" s="32">
        <f t="shared" si="113"/>
        <v>-1.6464245807776459</v>
      </c>
      <c r="M786" s="33">
        <f t="shared" si="114"/>
        <v>-8.091145123314309</v>
      </c>
      <c r="O786" s="35"/>
    </row>
    <row r="787" spans="4:15" x14ac:dyDescent="0.2">
      <c r="D787" s="92">
        <f>D786+'Control Panel'!$B$29</f>
        <v>3.9249999999999385</v>
      </c>
      <c r="E787" s="31">
        <f t="shared" si="115"/>
        <v>78.559895731812162</v>
      </c>
      <c r="F787" s="31">
        <f t="shared" si="116"/>
        <v>13.284918119121615</v>
      </c>
      <c r="G787" s="31">
        <f t="shared" si="108"/>
        <v>16.522625577471015</v>
      </c>
      <c r="H787" s="31">
        <f t="shared" si="109"/>
        <v>-14.989241348931021</v>
      </c>
      <c r="I787" s="31">
        <f t="shared" si="110"/>
        <v>22.308619683651493</v>
      </c>
      <c r="J787" s="31">
        <f t="shared" si="111"/>
        <v>-0.73677598320872528</v>
      </c>
      <c r="K787" s="31">
        <f t="shared" si="112"/>
        <v>0.16457391348117484</v>
      </c>
      <c r="L787" s="32">
        <f t="shared" si="113"/>
        <v>-1.6471594356849972</v>
      </c>
      <c r="M787" s="33">
        <f t="shared" si="114"/>
        <v>-8.0857053913201078</v>
      </c>
      <c r="O787" s="35"/>
    </row>
    <row r="788" spans="4:15" x14ac:dyDescent="0.2">
      <c r="D788" s="92">
        <f>D787+'Control Panel'!$B$29</f>
        <v>3.9299999999999384</v>
      </c>
      <c r="E788" s="31">
        <f t="shared" si="115"/>
        <v>78.64248827020657</v>
      </c>
      <c r="F788" s="31">
        <f t="shared" si="116"/>
        <v>13.209870841059567</v>
      </c>
      <c r="G788" s="31">
        <f t="shared" si="108"/>
        <v>16.514389780292589</v>
      </c>
      <c r="H788" s="31">
        <f t="shared" si="109"/>
        <v>-15.029669875887622</v>
      </c>
      <c r="I788" s="31">
        <f t="shared" si="110"/>
        <v>22.329712187880887</v>
      </c>
      <c r="J788" s="31">
        <f t="shared" si="111"/>
        <v>-0.73836474553254605</v>
      </c>
      <c r="K788" s="31">
        <f t="shared" si="112"/>
        <v>0.16488526550905519</v>
      </c>
      <c r="L788" s="32">
        <f t="shared" si="113"/>
        <v>-1.6478949907835931</v>
      </c>
      <c r="M788" s="33">
        <f t="shared" si="114"/>
        <v>-8.0802583788374491</v>
      </c>
      <c r="O788" s="35"/>
    </row>
    <row r="789" spans="4:15" x14ac:dyDescent="0.2">
      <c r="D789" s="92">
        <f>D788+'Control Panel'!$B$29</f>
        <v>3.9349999999999383</v>
      </c>
      <c r="E789" s="31">
        <f t="shared" si="115"/>
        <v>78.725039620420645</v>
      </c>
      <c r="F789" s="31">
        <f t="shared" si="116"/>
        <v>13.134621488450394</v>
      </c>
      <c r="G789" s="31">
        <f t="shared" si="108"/>
        <v>16.506150305338672</v>
      </c>
      <c r="H789" s="31">
        <f t="shared" si="109"/>
        <v>-15.07007116778181</v>
      </c>
      <c r="I789" s="31">
        <f t="shared" si="110"/>
        <v>22.350839870225023</v>
      </c>
      <c r="J789" s="31">
        <f t="shared" si="111"/>
        <v>-0.73994971628851847</v>
      </c>
      <c r="K789" s="31">
        <f t="shared" si="112"/>
        <v>0.16519743178700791</v>
      </c>
      <c r="L789" s="32">
        <f t="shared" si="113"/>
        <v>-1.6486312207799634</v>
      </c>
      <c r="M789" s="33">
        <f t="shared" si="114"/>
        <v>-8.074804096231615</v>
      </c>
      <c r="O789" s="35"/>
    </row>
    <row r="790" spans="4:15" x14ac:dyDescent="0.2">
      <c r="D790" s="92">
        <f>D789+'Control Panel'!$B$29</f>
        <v>3.9399999999999382</v>
      </c>
      <c r="E790" s="31">
        <f t="shared" si="115"/>
        <v>78.807549764057072</v>
      </c>
      <c r="F790" s="31">
        <f t="shared" si="116"/>
        <v>13.059170197560283</v>
      </c>
      <c r="G790" s="31">
        <f t="shared" si="108"/>
        <v>16.49790714923477</v>
      </c>
      <c r="H790" s="31">
        <f t="shared" si="109"/>
        <v>-15.110445188262968</v>
      </c>
      <c r="I790" s="31">
        <f t="shared" si="110"/>
        <v>22.372002460492251</v>
      </c>
      <c r="J790" s="31">
        <f t="shared" si="111"/>
        <v>-0.74153090164749647</v>
      </c>
      <c r="K790" s="31">
        <f t="shared" si="112"/>
        <v>0.16551040979187873</v>
      </c>
      <c r="L790" s="32">
        <f t="shared" si="113"/>
        <v>-1.6493681004894893</v>
      </c>
      <c r="M790" s="33">
        <f t="shared" si="114"/>
        <v>-8.0693425540419632</v>
      </c>
      <c r="O790" s="35"/>
    </row>
    <row r="791" spans="4:15" x14ac:dyDescent="0.2">
      <c r="D791" s="92">
        <f>D790+'Control Panel'!$B$29</f>
        <v>3.9449999999999381</v>
      </c>
      <c r="E791" s="31">
        <f t="shared" si="115"/>
        <v>78.890018682701992</v>
      </c>
      <c r="F791" s="31">
        <f t="shared" si="116"/>
        <v>12.983517104837041</v>
      </c>
      <c r="G791" s="31">
        <f t="shared" si="108"/>
        <v>16.489660308732322</v>
      </c>
      <c r="H791" s="31">
        <f t="shared" si="109"/>
        <v>-15.150791901033179</v>
      </c>
      <c r="I791" s="31">
        <f t="shared" si="110"/>
        <v>22.393199689320745</v>
      </c>
      <c r="J791" s="31">
        <f t="shared" si="111"/>
        <v>-0.74310830782483828</v>
      </c>
      <c r="K791" s="31">
        <f t="shared" si="112"/>
        <v>0.16582419700010684</v>
      </c>
      <c r="L791" s="32">
        <f t="shared" si="113"/>
        <v>-1.6501056048363838</v>
      </c>
      <c r="M791" s="33">
        <f t="shared" si="114"/>
        <v>-8.0638737629807196</v>
      </c>
      <c r="O791" s="35"/>
    </row>
    <row r="792" spans="4:15" x14ac:dyDescent="0.2">
      <c r="D792" s="92">
        <f>D791+'Control Panel'!$B$29</f>
        <v>3.949999999999938</v>
      </c>
      <c r="E792" s="31">
        <f t="shared" si="115"/>
        <v>78.972446357925591</v>
      </c>
      <c r="F792" s="31">
        <f t="shared" si="116"/>
        <v>12.907662346909838</v>
      </c>
      <c r="G792" s="31">
        <f t="shared" si="108"/>
        <v>16.481409780708141</v>
      </c>
      <c r="H792" s="31">
        <f t="shared" si="109"/>
        <v>-15.191111269848083</v>
      </c>
      <c r="I792" s="31">
        <f t="shared" si="110"/>
        <v>22.414431288179664</v>
      </c>
      <c r="J792" s="31">
        <f t="shared" si="111"/>
        <v>-0.74468194107967389</v>
      </c>
      <c r="K792" s="31">
        <f t="shared" si="112"/>
        <v>0.16613879088773809</v>
      </c>
      <c r="L792" s="32">
        <f t="shared" si="113"/>
        <v>-1.6508437088536676</v>
      </c>
      <c r="M792" s="33">
        <f t="shared" si="114"/>
        <v>-8.058397733931761</v>
      </c>
      <c r="O792" s="35"/>
    </row>
    <row r="793" spans="4:15" x14ac:dyDescent="0.2">
      <c r="D793" s="92">
        <f>D792+'Control Panel'!$B$29</f>
        <v>3.9549999999999379</v>
      </c>
      <c r="E793" s="31">
        <f t="shared" si="115"/>
        <v>79.054832771282776</v>
      </c>
      <c r="F793" s="31">
        <f t="shared" si="116"/>
        <v>12.831606060588923</v>
      </c>
      <c r="G793" s="31">
        <f t="shared" si="108"/>
        <v>16.473155562163871</v>
      </c>
      <c r="H793" s="31">
        <f t="shared" si="109"/>
        <v>-15.231403258517741</v>
      </c>
      <c r="I793" s="31">
        <f t="shared" si="110"/>
        <v>22.435696989370207</v>
      </c>
      <c r="J793" s="31">
        <f t="shared" si="111"/>
        <v>-0.7462518077141792</v>
      </c>
      <c r="K793" s="31">
        <f t="shared" si="112"/>
        <v>0.16645418893043779</v>
      </c>
      <c r="L793" s="32">
        <f t="shared" si="113"/>
        <v>-1.6515823876831373</v>
      </c>
      <c r="M793" s="33">
        <f t="shared" si="114"/>
        <v>-8.0529144779494182</v>
      </c>
      <c r="O793" s="35"/>
    </row>
    <row r="794" spans="4:15" x14ac:dyDescent="0.2">
      <c r="D794" s="92">
        <f>D793+'Control Panel'!$B$29</f>
        <v>3.9599999999999378</v>
      </c>
      <c r="E794" s="31">
        <f t="shared" si="115"/>
        <v>79.137177904313745</v>
      </c>
      <c r="F794" s="31">
        <f t="shared" si="116"/>
        <v>12.75534838286536</v>
      </c>
      <c r="G794" s="31">
        <f t="shared" si="108"/>
        <v>16.464897650225456</v>
      </c>
      <c r="H794" s="31">
        <f t="shared" si="109"/>
        <v>-15.271667830907488</v>
      </c>
      <c r="I794" s="31">
        <f t="shared" si="110"/>
        <v>22.456996526026682</v>
      </c>
      <c r="J794" s="31">
        <f t="shared" si="111"/>
        <v>-0.74781791407285469</v>
      </c>
      <c r="K794" s="31">
        <f t="shared" si="112"/>
        <v>0.16677038860350418</v>
      </c>
      <c r="L794" s="32">
        <f t="shared" si="113"/>
        <v>-1.6523216165753363</v>
      </c>
      <c r="M794" s="33">
        <f t="shared" si="114"/>
        <v>-8.0474240062572697</v>
      </c>
      <c r="O794" s="35"/>
    </row>
    <row r="795" spans="4:15" x14ac:dyDescent="0.2">
      <c r="D795" s="92">
        <f>D794+'Control Panel'!$B$29</f>
        <v>3.9649999999999377</v>
      </c>
      <c r="E795" s="31">
        <f t="shared" si="115"/>
        <v>79.219481738544673</v>
      </c>
      <c r="F795" s="31">
        <f t="shared" si="116"/>
        <v>12.678889450910743</v>
      </c>
      <c r="G795" s="31">
        <f t="shared" si="108"/>
        <v>16.456636042142581</v>
      </c>
      <c r="H795" s="31">
        <f t="shared" si="109"/>
        <v>-15.311904950938773</v>
      </c>
      <c r="I795" s="31">
        <f t="shared" si="110"/>
        <v>22.478329632117454</v>
      </c>
      <c r="J795" s="31">
        <f t="shared" si="111"/>
        <v>-0.74938026654181</v>
      </c>
      <c r="K795" s="31">
        <f t="shared" si="112"/>
        <v>0.16708738738188136</v>
      </c>
      <c r="L795" s="32">
        <f t="shared" si="113"/>
        <v>-1.653061370889513</v>
      </c>
      <c r="M795" s="33">
        <f t="shared" si="114"/>
        <v>-8.0419263302469357</v>
      </c>
      <c r="O795" s="35"/>
    </row>
    <row r="796" spans="4:15" x14ac:dyDescent="0.2">
      <c r="D796" s="92">
        <f>D795+'Control Panel'!$B$29</f>
        <v>3.9699999999999376</v>
      </c>
      <c r="E796" s="31">
        <f t="shared" si="115"/>
        <v>79.301744255488245</v>
      </c>
      <c r="F796" s="31">
        <f t="shared" si="116"/>
        <v>12.602229402076921</v>
      </c>
      <c r="G796" s="31">
        <f t="shared" si="108"/>
        <v>16.448370735288133</v>
      </c>
      <c r="H796" s="31">
        <f t="shared" si="109"/>
        <v>-15.352114582590008</v>
      </c>
      <c r="I796" s="31">
        <f t="shared" si="110"/>
        <v>22.499696042445905</v>
      </c>
      <c r="J796" s="31">
        <f t="shared" si="111"/>
        <v>-0.75093887154805405</v>
      </c>
      <c r="K796" s="31">
        <f t="shared" si="112"/>
        <v>0.16740518274017291</v>
      </c>
      <c r="L796" s="32">
        <f t="shared" si="113"/>
        <v>-1.6538016260935837</v>
      </c>
      <c r="M796" s="33">
        <f t="shared" si="114"/>
        <v>-8.0364214614768876</v>
      </c>
      <c r="O796" s="35"/>
    </row>
    <row r="797" spans="4:15" x14ac:dyDescent="0.2">
      <c r="D797" s="92">
        <f>D796+'Control Panel'!$B$29</f>
        <v>3.9749999999999375</v>
      </c>
      <c r="E797" s="31">
        <f t="shared" si="115"/>
        <v>79.38396543664436</v>
      </c>
      <c r="F797" s="31">
        <f t="shared" si="116"/>
        <v>12.525368373895702</v>
      </c>
      <c r="G797" s="31">
        <f t="shared" si="108"/>
        <v>16.440101727157664</v>
      </c>
      <c r="H797" s="31">
        <f t="shared" si="109"/>
        <v>-15.392296689897393</v>
      </c>
      <c r="I797" s="31">
        <f t="shared" si="110"/>
        <v>22.521095492651298</v>
      </c>
      <c r="J797" s="31">
        <f t="shared" si="111"/>
        <v>-0.75249373555879073</v>
      </c>
      <c r="K797" s="31">
        <f t="shared" si="112"/>
        <v>0.16772377215265497</v>
      </c>
      <c r="L797" s="32">
        <f t="shared" si="113"/>
        <v>-1.6545423577640843</v>
      </c>
      <c r="M797" s="33">
        <f t="shared" si="114"/>
        <v>-8.0309094116712512</v>
      </c>
      <c r="O797" s="35"/>
    </row>
    <row r="798" spans="4:15" x14ac:dyDescent="0.2">
      <c r="D798" s="92">
        <f>D797+'Control Panel'!$B$29</f>
        <v>3.9799999999999374</v>
      </c>
      <c r="E798" s="31">
        <f t="shared" si="115"/>
        <v>79.466145263500678</v>
      </c>
      <c r="F798" s="31">
        <f t="shared" si="116"/>
        <v>12.44830650407857</v>
      </c>
      <c r="G798" s="31">
        <f t="shared" si="108"/>
        <v>16.431829015368844</v>
      </c>
      <c r="H798" s="31">
        <f t="shared" si="109"/>
        <v>-15.43245123695575</v>
      </c>
      <c r="I798" s="31">
        <f t="shared" si="110"/>
        <v>22.54252771920963</v>
      </c>
      <c r="J798" s="31">
        <f t="shared" si="111"/>
        <v>-0.75404486508071944</v>
      </c>
      <c r="K798" s="31">
        <f t="shared" si="112"/>
        <v>0.16804315309329013</v>
      </c>
      <c r="L798" s="32">
        <f t="shared" si="113"/>
        <v>-1.6552835415861233</v>
      </c>
      <c r="M798" s="33">
        <f t="shared" si="114"/>
        <v>-8.0253901927186142</v>
      </c>
      <c r="O798" s="35"/>
    </row>
    <row r="799" spans="4:15" x14ac:dyDescent="0.2">
      <c r="D799" s="92">
        <f>D798+'Control Panel'!$B$29</f>
        <v>3.9849999999999373</v>
      </c>
      <c r="E799" s="31">
        <f t="shared" si="115"/>
        <v>79.548283717533252</v>
      </c>
      <c r="F799" s="31">
        <f t="shared" si="116"/>
        <v>12.371043930516381</v>
      </c>
      <c r="G799" s="31">
        <f t="shared" si="108"/>
        <v>16.423552597660915</v>
      </c>
      <c r="H799" s="31">
        <f t="shared" si="109"/>
        <v>-15.472578187919343</v>
      </c>
      <c r="I799" s="31">
        <f t="shared" si="110"/>
        <v>22.563992459434392</v>
      </c>
      <c r="J799" s="31">
        <f t="shared" si="111"/>
        <v>-0.7555922666593422</v>
      </c>
      <c r="K799" s="31">
        <f t="shared" si="112"/>
        <v>0.16836332303574059</v>
      </c>
      <c r="L799" s="32">
        <f t="shared" si="113"/>
        <v>-1.6560251533533259</v>
      </c>
      <c r="M799" s="33">
        <f t="shared" si="114"/>
        <v>-8.0198638166708367</v>
      </c>
      <c r="O799" s="35"/>
    </row>
    <row r="800" spans="4:15" x14ac:dyDescent="0.2">
      <c r="D800" s="92">
        <f>D799+'Control Panel'!$B$29</f>
        <v>3.9899999999999372</v>
      </c>
      <c r="E800" s="31">
        <f t="shared" si="115"/>
        <v>79.630380780207133</v>
      </c>
      <c r="F800" s="31">
        <f t="shared" si="116"/>
        <v>12.293580791279075</v>
      </c>
      <c r="G800" s="31">
        <f t="shared" si="108"/>
        <v>16.415272471894149</v>
      </c>
      <c r="H800" s="31">
        <f t="shared" si="109"/>
        <v>-15.512677507002698</v>
      </c>
      <c r="I800" s="31">
        <f t="shared" si="110"/>
        <v>22.585489451477319</v>
      </c>
      <c r="J800" s="31">
        <f t="shared" si="111"/>
        <v>-0.75713594687827579</v>
      </c>
      <c r="K800" s="31">
        <f t="shared" si="112"/>
        <v>0.16868427945338199</v>
      </c>
      <c r="L800" s="32">
        <f t="shared" si="113"/>
        <v>-1.6567671689677779</v>
      </c>
      <c r="M800" s="33">
        <f t="shared" si="114"/>
        <v>-8.0143302957418801</v>
      </c>
      <c r="O800" s="35"/>
    </row>
    <row r="801" spans="4:15" x14ac:dyDescent="0.2">
      <c r="D801" s="92">
        <f>D800+'Control Panel'!$B$29</f>
        <v>3.994999999999937</v>
      </c>
      <c r="E801" s="31">
        <f t="shared" si="115"/>
        <v>79.712436432977</v>
      </c>
      <c r="F801" s="31">
        <f t="shared" si="116"/>
        <v>12.215917224615364</v>
      </c>
      <c r="G801" s="31">
        <f t="shared" si="108"/>
        <v>16.406988636049309</v>
      </c>
      <c r="H801" s="31">
        <f t="shared" si="109"/>
        <v>-15.552749158481408</v>
      </c>
      <c r="I801" s="31">
        <f t="shared" si="110"/>
        <v>22.607018434329088</v>
      </c>
      <c r="J801" s="31">
        <f t="shared" si="111"/>
        <v>-0.75867591235856846</v>
      </c>
      <c r="K801" s="31">
        <f t="shared" si="112"/>
        <v>0.16900601981931732</v>
      </c>
      <c r="L801" s="32">
        <f t="shared" si="113"/>
        <v>-1.657509564439968</v>
      </c>
      <c r="M801" s="33">
        <f t="shared" si="114"/>
        <v>-8.0087896423065992</v>
      </c>
      <c r="O801" s="35"/>
    </row>
    <row r="802" spans="4:15" x14ac:dyDescent="0.2">
      <c r="D802" s="92">
        <f>D801+'Control Panel'!$B$29</f>
        <v>3.9999999999999369</v>
      </c>
      <c r="E802" s="31">
        <f t="shared" si="115"/>
        <v>79.794450657287697</v>
      </c>
      <c r="F802" s="31">
        <f t="shared" si="116"/>
        <v>12.138053368952429</v>
      </c>
      <c r="G802" s="31">
        <f t="shared" si="108"/>
        <v>16.39870108822711</v>
      </c>
      <c r="H802" s="31">
        <f t="shared" si="109"/>
        <v>-15.592793106692941</v>
      </c>
      <c r="I802" s="31">
        <f t="shared" si="110"/>
        <v>22.628579147819949</v>
      </c>
      <c r="J802" s="31">
        <f t="shared" si="111"/>
        <v>-0.7602121697580243</v>
      </c>
      <c r="K802" s="31">
        <f t="shared" si="112"/>
        <v>0.1693285416063903</v>
      </c>
      <c r="L802" s="32">
        <f t="shared" si="113"/>
        <v>-1.6582523158887159</v>
      </c>
      <c r="M802" s="33">
        <f t="shared" si="114"/>
        <v>-8.0032418688995932</v>
      </c>
      <c r="O802" s="35"/>
    </row>
    <row r="803" spans="4:15" x14ac:dyDescent="0.2">
      <c r="D803" s="92">
        <f>D802+'Control Panel'!$B$29</f>
        <v>4.0049999999999368</v>
      </c>
      <c r="E803" s="31">
        <f t="shared" si="115"/>
        <v>79.876423434574889</v>
      </c>
      <c r="F803" s="31">
        <f t="shared" si="116"/>
        <v>12.059989362895603</v>
      </c>
      <c r="G803" s="31">
        <f t="shared" si="108"/>
        <v>16.390409826647666</v>
      </c>
      <c r="H803" s="31">
        <f t="shared" si="109"/>
        <v>-15.63280931603744</v>
      </c>
      <c r="I803" s="31">
        <f t="shared" si="110"/>
        <v>22.650171332620321</v>
      </c>
      <c r="J803" s="31">
        <f t="shared" si="111"/>
        <v>-0.76174472577053076</v>
      </c>
      <c r="K803" s="31">
        <f t="shared" si="112"/>
        <v>0.16965184228719976</v>
      </c>
      <c r="L803" s="32">
        <f t="shared" si="113"/>
        <v>-1.6589953995411135</v>
      </c>
      <c r="M803" s="33">
        <f t="shared" si="114"/>
        <v>-7.9976869882140091</v>
      </c>
      <c r="O803" s="35"/>
    </row>
    <row r="804" spans="4:15" x14ac:dyDescent="0.2">
      <c r="D804" s="92">
        <f>D803+'Control Panel'!$B$29</f>
        <v>4.0099999999999367</v>
      </c>
      <c r="E804" s="31">
        <f t="shared" si="115"/>
        <v>79.958354746265627</v>
      </c>
      <c r="F804" s="31">
        <f t="shared" si="116"/>
        <v>11.981725345228062</v>
      </c>
      <c r="G804" s="31">
        <f t="shared" si="108"/>
        <v>16.382114849649959</v>
      </c>
      <c r="H804" s="31">
        <f t="shared" si="109"/>
        <v>-15.672797750978511</v>
      </c>
      <c r="I804" s="31">
        <f t="shared" si="110"/>
        <v>22.671794730241338</v>
      </c>
      <c r="J804" s="31">
        <f t="shared" si="111"/>
        <v>-0.76327358712539339</v>
      </c>
      <c r="K804" s="31">
        <f t="shared" si="112"/>
        <v>0.16997591933411302</v>
      </c>
      <c r="L804" s="32">
        <f t="shared" si="113"/>
        <v>-1.6597387917324424</v>
      </c>
      <c r="M804" s="33">
        <f t="shared" si="114"/>
        <v>-7.9921250131003783</v>
      </c>
      <c r="O804" s="35"/>
    </row>
    <row r="805" spans="4:15" x14ac:dyDescent="0.2">
      <c r="D805" s="92">
        <f>D804+'Control Panel'!$B$29</f>
        <v>4.0149999999999366</v>
      </c>
      <c r="E805" s="31">
        <f t="shared" si="115"/>
        <v>80.040244573778992</v>
      </c>
      <c r="F805" s="31">
        <f t="shared" si="116"/>
        <v>11.903261454910506</v>
      </c>
      <c r="G805" s="31">
        <f t="shared" si="108"/>
        <v>16.373816155691298</v>
      </c>
      <c r="H805" s="31">
        <f t="shared" si="109"/>
        <v>-15.712758376044013</v>
      </c>
      <c r="I805" s="31">
        <f t="shared" si="110"/>
        <v>22.693449083035365</v>
      </c>
      <c r="J805" s="31">
        <f t="shared" si="111"/>
        <v>-0.76479876058667484</v>
      </c>
      <c r="K805" s="31">
        <f t="shared" si="112"/>
        <v>0.17030077021928031</v>
      </c>
      <c r="L805" s="32">
        <f t="shared" si="113"/>
        <v>-1.6604824689061055</v>
      </c>
      <c r="M805" s="33">
        <f t="shared" si="114"/>
        <v>-7.9865559565654536</v>
      </c>
      <c r="O805" s="35"/>
    </row>
    <row r="806" spans="4:15" x14ac:dyDescent="0.2">
      <c r="D806" s="92">
        <f>D805+'Control Panel'!$B$29</f>
        <v>4.0199999999999365</v>
      </c>
      <c r="E806" s="31">
        <f t="shared" si="115"/>
        <v>80.122092898526589</v>
      </c>
      <c r="F806" s="31">
        <f t="shared" si="116"/>
        <v>11.824597831080828</v>
      </c>
      <c r="G806" s="31">
        <f t="shared" si="108"/>
        <v>16.365513743346767</v>
      </c>
      <c r="H806" s="31">
        <f t="shared" si="109"/>
        <v>-15.75269115582684</v>
      </c>
      <c r="I806" s="31">
        <f t="shared" si="110"/>
        <v>22.715134134196457</v>
      </c>
      <c r="J806" s="31">
        <f t="shared" si="111"/>
        <v>-0.7663202529525408</v>
      </c>
      <c r="K806" s="31">
        <f t="shared" si="112"/>
        <v>0.17062639241464891</v>
      </c>
      <c r="L806" s="32">
        <f t="shared" si="113"/>
        <v>-1.6612264076135459</v>
      </c>
      <c r="M806" s="33">
        <f t="shared" si="114"/>
        <v>-7.9809798317710285</v>
      </c>
      <c r="O806" s="35"/>
    </row>
    <row r="807" spans="4:15" x14ac:dyDescent="0.2">
      <c r="D807" s="92">
        <f>D806+'Control Panel'!$B$29</f>
        <v>4.0249999999999364</v>
      </c>
      <c r="E807" s="31">
        <f t="shared" si="115"/>
        <v>80.20389970191323</v>
      </c>
      <c r="F807" s="31">
        <f t="shared" si="116"/>
        <v>11.745734613053797</v>
      </c>
      <c r="G807" s="31">
        <f t="shared" si="108"/>
        <v>16.357207611308699</v>
      </c>
      <c r="H807" s="31">
        <f t="shared" si="109"/>
        <v>-15.792596054985696</v>
      </c>
      <c r="I807" s="31">
        <f t="shared" si="110"/>
        <v>22.736849627760765</v>
      </c>
      <c r="J807" s="31">
        <f t="shared" si="111"/>
        <v>-0.76783807105460955</v>
      </c>
      <c r="K807" s="31">
        <f t="shared" si="112"/>
        <v>0.17095278339197706</v>
      </c>
      <c r="L807" s="32">
        <f t="shared" si="113"/>
        <v>-1.6619705845141632</v>
      </c>
      <c r="M807" s="33">
        <f t="shared" si="114"/>
        <v>-7.9753966520327921</v>
      </c>
      <c r="O807" s="35"/>
    </row>
    <row r="808" spans="4:15" x14ac:dyDescent="0.2">
      <c r="D808" s="92">
        <f>D807+'Control Panel'!$B$29</f>
        <v>4.0299999999999363</v>
      </c>
      <c r="E808" s="31">
        <f t="shared" si="115"/>
        <v>80.285664965337475</v>
      </c>
      <c r="F808" s="31">
        <f t="shared" si="116"/>
        <v>11.666671940320718</v>
      </c>
      <c r="G808" s="31">
        <f t="shared" si="108"/>
        <v>16.348897758386126</v>
      </c>
      <c r="H808" s="31">
        <f t="shared" si="109"/>
        <v>-15.83247303824586</v>
      </c>
      <c r="I808" s="31">
        <f t="shared" si="110"/>
        <v>22.758595308606921</v>
      </c>
      <c r="J808" s="31">
        <f t="shared" si="111"/>
        <v>-0.76935222175730889</v>
      </c>
      <c r="K808" s="31">
        <f t="shared" si="112"/>
        <v>0.17127994062284829</v>
      </c>
      <c r="L808" s="32">
        <f t="shared" si="113"/>
        <v>-1.6627149763752265</v>
      </c>
      <c r="M808" s="33">
        <f t="shared" si="114"/>
        <v>-7.969806430819161</v>
      </c>
      <c r="O808" s="35"/>
    </row>
    <row r="809" spans="4:15" x14ac:dyDescent="0.2">
      <c r="D809" s="92">
        <f>D808+'Control Panel'!$B$29</f>
        <v>4.0349999999999362</v>
      </c>
      <c r="E809" s="31">
        <f t="shared" si="115"/>
        <v>80.367388670192199</v>
      </c>
      <c r="F809" s="31">
        <f t="shared" si="116"/>
        <v>11.587409952549104</v>
      </c>
      <c r="G809" s="31">
        <f t="shared" si="108"/>
        <v>16.340584183504252</v>
      </c>
      <c r="H809" s="31">
        <f t="shared" si="109"/>
        <v>-15.872322070399957</v>
      </c>
      <c r="I809" s="31">
        <f t="shared" si="110"/>
        <v>22.780370922456353</v>
      </c>
      <c r="J809" s="31">
        <f t="shared" si="111"/>
        <v>-0.77086271195723688</v>
      </c>
      <c r="K809" s="31">
        <f t="shared" si="112"/>
        <v>0.17160786157868582</v>
      </c>
      <c r="L809" s="32">
        <f t="shared" si="113"/>
        <v>-1.6634595600717865</v>
      </c>
      <c r="M809" s="33">
        <f t="shared" si="114"/>
        <v>-7.9642091817501299</v>
      </c>
      <c r="O809" s="35"/>
    </row>
    <row r="810" spans="4:15" x14ac:dyDescent="0.2">
      <c r="D810" s="92">
        <f>D809+'Control Panel'!$B$29</f>
        <v>4.0399999999999361</v>
      </c>
      <c r="E810" s="31">
        <f t="shared" si="115"/>
        <v>80.449070797865218</v>
      </c>
      <c r="F810" s="31">
        <f t="shared" si="116"/>
        <v>11.507948789582331</v>
      </c>
      <c r="G810" s="31">
        <f t="shared" si="108"/>
        <v>16.332266885703891</v>
      </c>
      <c r="H810" s="31">
        <f t="shared" si="109"/>
        <v>-15.912143116308707</v>
      </c>
      <c r="I810" s="31">
        <f t="shared" si="110"/>
        <v>22.802176215873573</v>
      </c>
      <c r="J810" s="31">
        <f t="shared" si="111"/>
        <v>-0.77236954858252926</v>
      </c>
      <c r="K810" s="31">
        <f t="shared" si="112"/>
        <v>0.17193654373076672</v>
      </c>
      <c r="L810" s="32">
        <f t="shared" si="113"/>
        <v>-1.6642043125865802</v>
      </c>
      <c r="M810" s="33">
        <f t="shared" si="114"/>
        <v>-7.9586049185961167</v>
      </c>
      <c r="O810" s="35"/>
    </row>
    <row r="811" spans="4:15" x14ac:dyDescent="0.2">
      <c r="D811" s="92">
        <f>D810+'Control Panel'!$B$29</f>
        <v>4.044999999999936</v>
      </c>
      <c r="E811" s="31">
        <f t="shared" si="115"/>
        <v>80.53071132973983</v>
      </c>
      <c r="F811" s="31">
        <f t="shared" si="116"/>
        <v>11.428288591439305</v>
      </c>
      <c r="G811" s="31">
        <f t="shared" si="108"/>
        <v>16.32394586414096</v>
      </c>
      <c r="H811" s="31">
        <f t="shared" si="109"/>
        <v>-15.951936140901688</v>
      </c>
      <c r="I811" s="31">
        <f t="shared" si="110"/>
        <v>22.824010936266443</v>
      </c>
      <c r="J811" s="31">
        <f t="shared" si="111"/>
        <v>-0.7738727385922316</v>
      </c>
      <c r="K811" s="31">
        <f t="shared" si="112"/>
        <v>0.17226598455023673</v>
      </c>
      <c r="L811" s="32">
        <f t="shared" si="113"/>
        <v>-1.6649492110099384</v>
      </c>
      <c r="M811" s="33">
        <f t="shared" si="114"/>
        <v>-7.9529936552768117</v>
      </c>
      <c r="O811" s="35"/>
    </row>
    <row r="812" spans="4:15" x14ac:dyDescent="0.2">
      <c r="D812" s="92">
        <f>D811+'Control Panel'!$B$29</f>
        <v>4.0499999999999359</v>
      </c>
      <c r="E812" s="31">
        <f t="shared" si="115"/>
        <v>80.612310247195396</v>
      </c>
      <c r="F812" s="31">
        <f t="shared" si="116"/>
        <v>11.348429498314106</v>
      </c>
      <c r="G812" s="31">
        <f t="shared" si="108"/>
        <v>16.315621118085911</v>
      </c>
      <c r="H812" s="31">
        <f t="shared" si="109"/>
        <v>-15.991701109178072</v>
      </c>
      <c r="I812" s="31">
        <f t="shared" si="110"/>
        <v>22.845874831886348</v>
      </c>
      <c r="J812" s="31">
        <f t="shared" si="111"/>
        <v>-0.77537228897567734</v>
      </c>
      <c r="K812" s="31">
        <f t="shared" si="112"/>
        <v>0.17259618150812422</v>
      </c>
      <c r="L812" s="32">
        <f t="shared" si="113"/>
        <v>-1.6656942325396789</v>
      </c>
      <c r="M812" s="33">
        <f t="shared" si="114"/>
        <v>-7.9473754058600452</v>
      </c>
      <c r="O812" s="35"/>
    </row>
    <row r="813" spans="4:15" x14ac:dyDescent="0.2">
      <c r="D813" s="92">
        <f>D812+'Control Panel'!$B$29</f>
        <v>4.0549999999999358</v>
      </c>
      <c r="E813" s="31">
        <f t="shared" si="115"/>
        <v>80.693867531607907</v>
      </c>
      <c r="F813" s="31">
        <f t="shared" si="116"/>
        <v>11.268371650575641</v>
      </c>
      <c r="G813" s="31">
        <f t="shared" si="108"/>
        <v>16.307292646923212</v>
      </c>
      <c r="H813" s="31">
        <f t="shared" si="109"/>
        <v>-16.031437986207372</v>
      </c>
      <c r="I813" s="31">
        <f t="shared" si="110"/>
        <v>22.867767651828384</v>
      </c>
      <c r="J813" s="31">
        <f t="shared" si="111"/>
        <v>-0.77686820675187118</v>
      </c>
      <c r="K813" s="31">
        <f t="shared" si="112"/>
        <v>0.17292713207535537</v>
      </c>
      <c r="L813" s="32">
        <f t="shared" si="113"/>
        <v>-1.6664393544810105</v>
      </c>
      <c r="M813" s="33">
        <f t="shared" si="114"/>
        <v>-7.9417501845606298</v>
      </c>
      <c r="O813" s="35"/>
    </row>
    <row r="814" spans="4:15" x14ac:dyDescent="0.2">
      <c r="D814" s="92">
        <f>D813+'Control Panel'!$B$29</f>
        <v>4.0599999999999357</v>
      </c>
      <c r="E814" s="31">
        <f t="shared" si="115"/>
        <v>80.775383164350586</v>
      </c>
      <c r="F814" s="31">
        <f t="shared" si="116"/>
        <v>11.188115188767298</v>
      </c>
      <c r="G814" s="31">
        <f t="shared" si="108"/>
        <v>16.298960450150808</v>
      </c>
      <c r="H814" s="31">
        <f t="shared" si="109"/>
        <v>-16.071146737130174</v>
      </c>
      <c r="I814" s="31">
        <f t="shared" si="110"/>
        <v>22.889689146031454</v>
      </c>
      <c r="J814" s="31">
        <f t="shared" si="111"/>
        <v>-0.77836049896887705</v>
      </c>
      <c r="K814" s="31">
        <f t="shared" si="112"/>
        <v>0.17325883372276826</v>
      </c>
      <c r="L814" s="32">
        <f t="shared" si="113"/>
        <v>-1.6671845542464219</v>
      </c>
      <c r="M814" s="33">
        <f t="shared" si="114"/>
        <v>-7.936118005739238</v>
      </c>
      <c r="O814" s="35"/>
    </row>
    <row r="815" spans="4:15" x14ac:dyDescent="0.2">
      <c r="D815" s="92">
        <f>D814+'Control Panel'!$B$29</f>
        <v>4.0649999999999356</v>
      </c>
      <c r="E815" s="31">
        <f t="shared" si="115"/>
        <v>80.856857126794424</v>
      </c>
      <c r="F815" s="31">
        <f t="shared" si="116"/>
        <v>11.107660253606575</v>
      </c>
      <c r="G815" s="31">
        <f t="shared" si="108"/>
        <v>16.290624527379578</v>
      </c>
      <c r="H815" s="31">
        <f t="shared" si="109"/>
        <v>-16.110827327158869</v>
      </c>
      <c r="I815" s="31">
        <f t="shared" si="110"/>
        <v>22.911639065278372</v>
      </c>
      <c r="J815" s="31">
        <f t="shared" si="111"/>
        <v>-0.77984917270321308</v>
      </c>
      <c r="K815" s="31">
        <f t="shared" si="112"/>
        <v>0.17359128392112785</v>
      </c>
      <c r="L815" s="32">
        <f t="shared" si="113"/>
        <v>-1.6679298093555741</v>
      </c>
      <c r="M815" s="33">
        <f t="shared" si="114"/>
        <v>-7.9304788839012605</v>
      </c>
      <c r="O815" s="35"/>
    </row>
    <row r="816" spans="4:15" x14ac:dyDescent="0.2">
      <c r="D816" s="92">
        <f>D815+'Control Panel'!$B$29</f>
        <v>4.0699999999999354</v>
      </c>
      <c r="E816" s="31">
        <f t="shared" si="115"/>
        <v>80.938289400308705</v>
      </c>
      <c r="F816" s="31">
        <f t="shared" si="116"/>
        <v>11.027006985984732</v>
      </c>
      <c r="G816" s="31">
        <f t="shared" si="108"/>
        <v>16.282284878332799</v>
      </c>
      <c r="H816" s="31">
        <f t="shared" si="109"/>
        <v>-16.150479721578375</v>
      </c>
      <c r="I816" s="31">
        <f t="shared" si="110"/>
        <v>22.933617161195901</v>
      </c>
      <c r="J816" s="31">
        <f t="shared" si="111"/>
        <v>-0.78133423505925059</v>
      </c>
      <c r="K816" s="31">
        <f t="shared" si="112"/>
        <v>0.17392448014114092</v>
      </c>
      <c r="L816" s="32">
        <f t="shared" si="113"/>
        <v>-1.6686750974351889</v>
      </c>
      <c r="M816" s="33">
        <f t="shared" si="114"/>
        <v>-7.9248328336956764</v>
      </c>
      <c r="O816" s="35"/>
    </row>
    <row r="817" spans="4:15" x14ac:dyDescent="0.2">
      <c r="D817" s="92">
        <f>D816+'Control Panel'!$B$29</f>
        <v>4.0749999999999353</v>
      </c>
      <c r="E817" s="31">
        <f t="shared" si="115"/>
        <v>81.019679966261648</v>
      </c>
      <c r="F817" s="31">
        <f t="shared" si="116"/>
        <v>10.946155526966418</v>
      </c>
      <c r="G817" s="31">
        <f t="shared" si="108"/>
        <v>16.273941502845624</v>
      </c>
      <c r="H817" s="31">
        <f t="shared" si="109"/>
        <v>-16.190103885746854</v>
      </c>
      <c r="I817" s="31">
        <f t="shared" si="110"/>
        <v>22.955623186254751</v>
      </c>
      <c r="J817" s="31">
        <f t="shared" si="111"/>
        <v>-0.78281569316861899</v>
      </c>
      <c r="K817" s="31">
        <f t="shared" si="112"/>
        <v>0.17425841985347057</v>
      </c>
      <c r="L817" s="32">
        <f t="shared" si="113"/>
        <v>-1.6694203962189318</v>
      </c>
      <c r="M817" s="33">
        <f t="shared" si="114"/>
        <v>-7.9191798699139291</v>
      </c>
      <c r="O817" s="35"/>
    </row>
    <row r="818" spans="4:15" x14ac:dyDescent="0.2">
      <c r="D818" s="92">
        <f>D817+'Control Panel'!$B$29</f>
        <v>4.0799999999999352</v>
      </c>
      <c r="E818" s="31">
        <f t="shared" si="115"/>
        <v>81.101028806020921</v>
      </c>
      <c r="F818" s="31">
        <f t="shared" si="116"/>
        <v>10.86510601778931</v>
      </c>
      <c r="G818" s="31">
        <f t="shared" si="108"/>
        <v>16.265594400864529</v>
      </c>
      <c r="H818" s="31">
        <f t="shared" si="109"/>
        <v>-16.229699785096425</v>
      </c>
      <c r="I818" s="31">
        <f t="shared" si="110"/>
        <v>22.977656893769531</v>
      </c>
      <c r="J818" s="31">
        <f t="shared" si="111"/>
        <v>-0.7842935541896161</v>
      </c>
      <c r="K818" s="31">
        <f t="shared" si="112"/>
        <v>0.17459310052875093</v>
      </c>
      <c r="L818" s="32">
        <f t="shared" si="113"/>
        <v>-1.67016568354729</v>
      </c>
      <c r="M818" s="33">
        <f t="shared" si="114"/>
        <v>-7.9135200074888044</v>
      </c>
      <c r="O818" s="35"/>
    </row>
    <row r="819" spans="4:15" x14ac:dyDescent="0.2">
      <c r="D819" s="92">
        <f>D818+'Control Panel'!$B$29</f>
        <v>4.0849999999999351</v>
      </c>
      <c r="E819" s="31">
        <f t="shared" si="115"/>
        <v>81.1823359009542</v>
      </c>
      <c r="F819" s="31">
        <f t="shared" si="116"/>
        <v>10.783858599863734</v>
      </c>
      <c r="G819" s="31">
        <f t="shared" si="108"/>
        <v>16.257243572446793</v>
      </c>
      <c r="H819" s="31">
        <f t="shared" si="109"/>
        <v>-16.269267385133869</v>
      </c>
      <c r="I819" s="31">
        <f t="shared" si="110"/>
        <v>22.999718037898706</v>
      </c>
      <c r="J819" s="31">
        <f t="shared" si="111"/>
        <v>-0.78576782530662359</v>
      </c>
      <c r="K819" s="31">
        <f t="shared" si="112"/>
        <v>0.17492851963760261</v>
      </c>
      <c r="L819" s="32">
        <f t="shared" si="113"/>
        <v>-1.6709109373674571</v>
      </c>
      <c r="M819" s="33">
        <f t="shared" si="114"/>
        <v>-7.9078532614933055</v>
      </c>
      <c r="O819" s="35"/>
    </row>
    <row r="820" spans="4:15" x14ac:dyDescent="0.2">
      <c r="D820" s="92">
        <f>D819+'Control Panel'!$B$29</f>
        <v>4.089999999999935</v>
      </c>
      <c r="E820" s="31">
        <f t="shared" si="115"/>
        <v>81.263601232429707</v>
      </c>
      <c r="F820" s="31">
        <f t="shared" si="116"/>
        <v>10.702413414772296</v>
      </c>
      <c r="G820" s="31">
        <f t="shared" si="108"/>
        <v>16.248889017759957</v>
      </c>
      <c r="H820" s="31">
        <f t="shared" si="109"/>
        <v>-16.308806651441337</v>
      </c>
      <c r="I820" s="31">
        <f t="shared" si="110"/>
        <v>23.021806373644473</v>
      </c>
      <c r="J820" s="31">
        <f t="shared" si="111"/>
        <v>-0.78723851372952802</v>
      </c>
      <c r="K820" s="31">
        <f t="shared" si="112"/>
        <v>0.17526467465064768</v>
      </c>
      <c r="L820" s="32">
        <f t="shared" si="113"/>
        <v>-1.671656135733206</v>
      </c>
      <c r="M820" s="33">
        <f t="shared" si="114"/>
        <v>-7.9021796471395422</v>
      </c>
      <c r="O820" s="35"/>
    </row>
    <row r="821" spans="4:15" x14ac:dyDescent="0.2">
      <c r="D821" s="92">
        <f>D820+'Control Panel'!$B$29</f>
        <v>4.0949999999999349</v>
      </c>
      <c r="E821" s="31">
        <f t="shared" si="115"/>
        <v>81.344824781816811</v>
      </c>
      <c r="F821" s="31">
        <f t="shared" si="116"/>
        <v>10.6207706042695</v>
      </c>
      <c r="G821" s="31">
        <f t="shared" si="108"/>
        <v>16.24053073708129</v>
      </c>
      <c r="H821" s="31">
        <f t="shared" si="109"/>
        <v>-16.348317549677034</v>
      </c>
      <c r="I821" s="31">
        <f t="shared" si="110"/>
        <v>23.0439216568526</v>
      </c>
      <c r="J821" s="31">
        <f t="shared" si="111"/>
        <v>-0.78870562669314703</v>
      </c>
      <c r="K821" s="31">
        <f t="shared" si="112"/>
        <v>0.17560156303852403</v>
      </c>
      <c r="L821" s="32">
        <f t="shared" si="113"/>
        <v>-1.6724012568047568</v>
      </c>
      <c r="M821" s="33">
        <f t="shared" si="114"/>
        <v>-7.8964991797776189</v>
      </c>
      <c r="O821" s="35"/>
    </row>
    <row r="822" spans="4:15" x14ac:dyDescent="0.2">
      <c r="D822" s="92">
        <f>D821+'Control Panel'!$B$29</f>
        <v>4.0999999999999348</v>
      </c>
      <c r="E822" s="31">
        <f t="shared" si="115"/>
        <v>81.426006530486504</v>
      </c>
      <c r="F822" s="31">
        <f t="shared" si="116"/>
        <v>10.538930310281367</v>
      </c>
      <c r="G822" s="31">
        <f t="shared" si="108"/>
        <v>16.232168730797266</v>
      </c>
      <c r="H822" s="31">
        <f t="shared" si="109"/>
        <v>-16.387800045575922</v>
      </c>
      <c r="I822" s="31">
        <f t="shared" si="110"/>
        <v>23.066063644212264</v>
      </c>
      <c r="J822" s="31">
        <f t="shared" si="111"/>
        <v>-0.79016917145666077</v>
      </c>
      <c r="K822" s="31">
        <f t="shared" si="112"/>
        <v>0.17593918227190125</v>
      </c>
      <c r="L822" s="32">
        <f t="shared" si="113"/>
        <v>-1.6731462788486531</v>
      </c>
      <c r="M822" s="33">
        <f t="shared" si="114"/>
        <v>-7.890811874894526</v>
      </c>
      <c r="O822" s="35"/>
    </row>
    <row r="823" spans="4:15" x14ac:dyDescent="0.2">
      <c r="D823" s="92">
        <f>D822+'Control Panel'!$B$29</f>
        <v>4.1049999999999347</v>
      </c>
      <c r="E823" s="31">
        <f t="shared" si="115"/>
        <v>81.507146459812006</v>
      </c>
      <c r="F823" s="31">
        <f t="shared" si="116"/>
        <v>10.456892674905051</v>
      </c>
      <c r="G823" s="31">
        <f t="shared" si="108"/>
        <v>16.223802999403024</v>
      </c>
      <c r="H823" s="31">
        <f t="shared" si="109"/>
        <v>-16.427254104950396</v>
      </c>
      <c r="I823" s="31">
        <f t="shared" si="110"/>
        <v>23.088232093255822</v>
      </c>
      <c r="J823" s="31">
        <f t="shared" si="111"/>
        <v>-0.79162915530304889</v>
      </c>
      <c r="K823" s="31">
        <f t="shared" si="112"/>
        <v>0.17627752982149547</v>
      </c>
      <c r="L823" s="32">
        <f t="shared" si="113"/>
        <v>-1.6738911802376244</v>
      </c>
      <c r="M823" s="33">
        <f t="shared" si="114"/>
        <v>-7.8851177481130303</v>
      </c>
      <c r="O823" s="35"/>
    </row>
    <row r="824" spans="4:15" x14ac:dyDescent="0.2">
      <c r="D824" s="92">
        <f>D823+'Control Panel'!$B$29</f>
        <v>4.1099999999999346</v>
      </c>
      <c r="E824" s="31">
        <f t="shared" si="115"/>
        <v>81.588244551169268</v>
      </c>
      <c r="F824" s="31">
        <f t="shared" si="116"/>
        <v>10.374657840408448</v>
      </c>
      <c r="G824" s="31">
        <f t="shared" si="108"/>
        <v>16.215433543501835</v>
      </c>
      <c r="H824" s="31">
        <f t="shared" si="109"/>
        <v>-16.46667969369096</v>
      </c>
      <c r="I824" s="31">
        <f t="shared" si="110"/>
        <v>23.110426762358557</v>
      </c>
      <c r="J824" s="31">
        <f t="shared" si="111"/>
        <v>-0.79308558553853215</v>
      </c>
      <c r="K824" s="31">
        <f t="shared" si="112"/>
        <v>0.17661660315808453</v>
      </c>
      <c r="L824" s="32">
        <f t="shared" si="113"/>
        <v>-1.674635939450452</v>
      </c>
      <c r="M824" s="33">
        <f t="shared" si="114"/>
        <v>-7.8794168151905817</v>
      </c>
      <c r="O824" s="35"/>
    </row>
    <row r="825" spans="4:15" x14ac:dyDescent="0.2">
      <c r="D825" s="92">
        <f>D824+'Control Panel'!$B$29</f>
        <v>4.1149999999999345</v>
      </c>
      <c r="E825" s="31">
        <f t="shared" si="115"/>
        <v>81.669300785937537</v>
      </c>
      <c r="F825" s="31">
        <f t="shared" si="116"/>
        <v>10.292225949229802</v>
      </c>
      <c r="G825" s="31">
        <f t="shared" si="108"/>
        <v>16.207060363804583</v>
      </c>
      <c r="H825" s="31">
        <f t="shared" si="109"/>
        <v>-16.506076777766914</v>
      </c>
      <c r="I825" s="31">
        <f t="shared" si="110"/>
        <v>23.132647410738397</v>
      </c>
      <c r="J825" s="31">
        <f t="shared" si="111"/>
        <v>-0.794538469492021</v>
      </c>
      <c r="K825" s="31">
        <f t="shared" si="112"/>
        <v>0.1769563997525235</v>
      </c>
      <c r="L825" s="32">
        <f t="shared" si="113"/>
        <v>-1.6753805350718289</v>
      </c>
      <c r="M825" s="33">
        <f t="shared" si="114"/>
        <v>-7.8737090920182089</v>
      </c>
      <c r="O825" s="35"/>
    </row>
    <row r="826" spans="4:15" x14ac:dyDescent="0.2">
      <c r="D826" s="92">
        <f>D825+'Control Panel'!$B$29</f>
        <v>4.1199999999999344</v>
      </c>
      <c r="E826" s="31">
        <f t="shared" si="115"/>
        <v>81.750315145499883</v>
      </c>
      <c r="F826" s="31">
        <f t="shared" si="116"/>
        <v>10.209597143977318</v>
      </c>
      <c r="G826" s="31">
        <f t="shared" si="108"/>
        <v>16.198683461129225</v>
      </c>
      <c r="H826" s="31">
        <f t="shared" si="109"/>
        <v>-16.545445323227007</v>
      </c>
      <c r="I826" s="31">
        <f t="shared" si="110"/>
        <v>23.154893798455561</v>
      </c>
      <c r="J826" s="31">
        <f t="shared" si="111"/>
        <v>-0.79598781451456624</v>
      </c>
      <c r="K826" s="31">
        <f t="shared" si="112"/>
        <v>0.17729691707575945</v>
      </c>
      <c r="L826" s="32">
        <f t="shared" si="113"/>
        <v>-1.6761249457922169</v>
      </c>
      <c r="M826" s="33">
        <f t="shared" si="114"/>
        <v>-7.8679945946194376</v>
      </c>
      <c r="O826" s="35"/>
    </row>
    <row r="827" spans="4:15" x14ac:dyDescent="0.2">
      <c r="D827" s="92">
        <f>D826+'Control Panel'!$B$29</f>
        <v>4.1249999999999343</v>
      </c>
      <c r="E827" s="31">
        <f t="shared" si="115"/>
        <v>81.83128761124371</v>
      </c>
      <c r="F827" s="31">
        <f t="shared" si="116"/>
        <v>10.126771567428749</v>
      </c>
      <c r="G827" s="31">
        <f t="shared" si="108"/>
        <v>16.190302836400264</v>
      </c>
      <c r="H827" s="31">
        <f t="shared" si="109"/>
        <v>-16.584785296200103</v>
      </c>
      <c r="I827" s="31">
        <f t="shared" si="110"/>
        <v>23.177165686412252</v>
      </c>
      <c r="J827" s="31">
        <f t="shared" si="111"/>
        <v>-0.79743362797881856</v>
      </c>
      <c r="K827" s="31">
        <f t="shared" si="112"/>
        <v>0.17763815259884774</v>
      </c>
      <c r="L827" s="32">
        <f t="shared" si="113"/>
        <v>-1.6768691504077085</v>
      </c>
      <c r="M827" s="33">
        <f t="shared" si="114"/>
        <v>-7.8622733391491844</v>
      </c>
      <c r="O827" s="35"/>
    </row>
    <row r="828" spans="4:15" x14ac:dyDescent="0.2">
      <c r="D828" s="92">
        <f>D827+'Control Panel'!$B$29</f>
        <v>4.1299999999999342</v>
      </c>
      <c r="E828" s="31">
        <f t="shared" si="115"/>
        <v>81.912218164561338</v>
      </c>
      <c r="F828" s="31">
        <f t="shared" si="116"/>
        <v>10.043749362531008</v>
      </c>
      <c r="G828" s="31">
        <f t="shared" si="108"/>
        <v>16.181918490648226</v>
      </c>
      <c r="H828" s="31">
        <f t="shared" si="109"/>
        <v>-16.624096662895848</v>
      </c>
      <c r="I828" s="31">
        <f t="shared" si="110"/>
        <v>23.199462836352218</v>
      </c>
      <c r="J828" s="31">
        <f t="shared" si="111"/>
        <v>-0.79887591727849061</v>
      </c>
      <c r="K828" s="31">
        <f t="shared" si="112"/>
        <v>0.17798010379296639</v>
      </c>
      <c r="L828" s="32">
        <f t="shared" si="113"/>
        <v>-1.6776131278198707</v>
      </c>
      <c r="M828" s="33">
        <f t="shared" si="114"/>
        <v>-7.8565453418926854</v>
      </c>
      <c r="O828" s="35"/>
    </row>
    <row r="829" spans="4:15" x14ac:dyDescent="0.2">
      <c r="D829" s="92">
        <f>D828+'Control Panel'!$B$29</f>
        <v>4.1349999999999341</v>
      </c>
      <c r="E829" s="31">
        <f t="shared" si="115"/>
        <v>81.993106786850475</v>
      </c>
      <c r="F829" s="31">
        <f t="shared" si="116"/>
        <v>9.9605306723997558</v>
      </c>
      <c r="G829" s="31">
        <f t="shared" si="108"/>
        <v>16.173530425009126</v>
      </c>
      <c r="H829" s="31">
        <f t="shared" si="109"/>
        <v>-16.663379389605311</v>
      </c>
      <c r="I829" s="31">
        <f t="shared" si="110"/>
        <v>23.221785010860359</v>
      </c>
      <c r="J829" s="31">
        <f t="shared" si="111"/>
        <v>-0.80031468982782528</v>
      </c>
      <c r="K829" s="31">
        <f t="shared" si="112"/>
        <v>0.17832276812943249</v>
      </c>
      <c r="L829" s="32">
        <f t="shared" si="113"/>
        <v>-1.6783568570356047</v>
      </c>
      <c r="M829" s="33">
        <f t="shared" si="114"/>
        <v>-7.8508106192644052</v>
      </c>
      <c r="O829" s="35"/>
    </row>
    <row r="830" spans="4:15" x14ac:dyDescent="0.2">
      <c r="D830" s="92">
        <f>D829+'Control Panel'!$B$29</f>
        <v>4.139999999999934</v>
      </c>
      <c r="E830" s="31">
        <f t="shared" si="115"/>
        <v>82.073953459514811</v>
      </c>
      <c r="F830" s="31">
        <f t="shared" si="116"/>
        <v>9.8771156403189888</v>
      </c>
      <c r="G830" s="31">
        <f t="shared" si="108"/>
        <v>16.165138640723949</v>
      </c>
      <c r="H830" s="31">
        <f t="shared" si="109"/>
        <v>-16.702633442701632</v>
      </c>
      <c r="I830" s="31">
        <f t="shared" si="110"/>
        <v>23.244131973362254</v>
      </c>
      <c r="J830" s="31">
        <f t="shared" si="111"/>
        <v>-0.801749953061069</v>
      </c>
      <c r="K830" s="31">
        <f t="shared" si="112"/>
        <v>0.17866614307971715</v>
      </c>
      <c r="L830" s="32">
        <f t="shared" si="113"/>
        <v>-1.6791003171669892</v>
      </c>
      <c r="M830" s="33">
        <f t="shared" si="114"/>
        <v>-7.8450691878069616</v>
      </c>
      <c r="O830" s="35"/>
    </row>
    <row r="831" spans="4:15" x14ac:dyDescent="0.2">
      <c r="D831" s="92">
        <f>D830+'Control Panel'!$B$29</f>
        <v>4.1449999999999338</v>
      </c>
      <c r="E831" s="31">
        <f t="shared" si="115"/>
        <v>82.154758163964473</v>
      </c>
      <c r="F831" s="31">
        <f t="shared" si="116"/>
        <v>9.793504409740633</v>
      </c>
      <c r="G831" s="31">
        <f t="shared" si="108"/>
        <v>16.156743139138115</v>
      </c>
      <c r="H831" s="31">
        <f t="shared" si="109"/>
        <v>-16.741858788640666</v>
      </c>
      <c r="I831" s="31">
        <f t="shared" si="110"/>
        <v>23.266503488123675</v>
      </c>
      <c r="J831" s="31">
        <f t="shared" si="111"/>
        <v>-0.80318171443195041</v>
      </c>
      <c r="K831" s="31">
        <f t="shared" si="112"/>
        <v>0.17901022611546102</v>
      </c>
      <c r="L831" s="32">
        <f t="shared" si="113"/>
        <v>-1.6798434874311234</v>
      </c>
      <c r="M831" s="33">
        <f t="shared" si="114"/>
        <v>-7.8393210641900577</v>
      </c>
      <c r="O831" s="35"/>
    </row>
    <row r="832" spans="4:15" x14ac:dyDescent="0.2">
      <c r="D832" s="92">
        <f>D831+'Control Panel'!$B$29</f>
        <v>4.1499999999999337</v>
      </c>
      <c r="E832" s="31">
        <f t="shared" si="115"/>
        <v>82.235520881616566</v>
      </c>
      <c r="F832" s="31">
        <f t="shared" si="116"/>
        <v>9.7096971242841281</v>
      </c>
      <c r="G832" s="31">
        <f t="shared" si="108"/>
        <v>16.14834392170096</v>
      </c>
      <c r="H832" s="31">
        <f t="shared" si="109"/>
        <v>-16.781055393961616</v>
      </c>
      <c r="I832" s="31">
        <f t="shared" si="110"/>
        <v>23.288899320250078</v>
      </c>
      <c r="J832" s="31">
        <f t="shared" si="111"/>
        <v>-0.80460998141316409</v>
      </c>
      <c r="K832" s="31">
        <f t="shared" si="112"/>
        <v>0.17935501470849047</v>
      </c>
      <c r="L832" s="32">
        <f t="shared" si="113"/>
        <v>-1.6805863471499776</v>
      </c>
      <c r="M832" s="33">
        <f t="shared" si="114"/>
        <v>-7.8335662652093943</v>
      </c>
      <c r="O832" s="35"/>
    </row>
    <row r="833" spans="4:15" x14ac:dyDescent="0.2">
      <c r="D833" s="92">
        <f>D832+'Control Panel'!$B$29</f>
        <v>4.1549999999999336</v>
      </c>
      <c r="E833" s="31">
        <f t="shared" si="115"/>
        <v>82.316241593895739</v>
      </c>
      <c r="F833" s="31">
        <f t="shared" si="116"/>
        <v>9.6256939277360036</v>
      </c>
      <c r="G833" s="31">
        <f t="shared" si="108"/>
        <v>16.139940989965211</v>
      </c>
      <c r="H833" s="31">
        <f t="shared" si="109"/>
        <v>-16.820223225287663</v>
      </c>
      <c r="I833" s="31">
        <f t="shared" si="110"/>
        <v>23.311319235686035</v>
      </c>
      <c r="J833" s="31">
        <f t="shared" si="111"/>
        <v>-0.80603476149585818</v>
      </c>
      <c r="K833" s="31">
        <f t="shared" si="112"/>
        <v>0.17970050633083265</v>
      </c>
      <c r="L833" s="32">
        <f t="shared" si="113"/>
        <v>-1.6813288757502278</v>
      </c>
      <c r="M833" s="33">
        <f t="shared" si="114"/>
        <v>-7.8278048077856237</v>
      </c>
      <c r="O833" s="35"/>
    </row>
    <row r="834" spans="4:15" x14ac:dyDescent="0.2">
      <c r="D834" s="92">
        <f>D833+'Control Panel'!$B$29</f>
        <v>4.1599999999999335</v>
      </c>
      <c r="E834" s="31">
        <f t="shared" si="115"/>
        <v>82.396920282234618</v>
      </c>
      <c r="F834" s="31">
        <f t="shared" si="116"/>
        <v>9.541494964049468</v>
      </c>
      <c r="G834" s="31">
        <f t="shared" si="108"/>
        <v>16.131534345586459</v>
      </c>
      <c r="H834" s="31">
        <f t="shared" si="109"/>
        <v>-16.85936224932659</v>
      </c>
      <c r="I834" s="31">
        <f t="shared" si="110"/>
        <v>23.33376300121466</v>
      </c>
      <c r="J834" s="31">
        <f t="shared" si="111"/>
        <v>-0.80745606218912958</v>
      </c>
      <c r="K834" s="31">
        <f t="shared" si="112"/>
        <v>0.18004669845473137</v>
      </c>
      <c r="L834" s="32">
        <f t="shared" si="113"/>
        <v>-1.682071052763094</v>
      </c>
      <c r="M834" s="33">
        <f t="shared" si="114"/>
        <v>-7.8220367089632754</v>
      </c>
      <c r="O834" s="35"/>
    </row>
    <row r="835" spans="4:15" x14ac:dyDescent="0.2">
      <c r="D835" s="92">
        <f>D834+'Control Panel'!$B$29</f>
        <v>4.1649999999999334</v>
      </c>
      <c r="E835" s="31">
        <f t="shared" si="115"/>
        <v>82.477556928074392</v>
      </c>
      <c r="F835" s="31">
        <f t="shared" si="116"/>
        <v>9.4571003773439735</v>
      </c>
      <c r="G835" s="31">
        <f t="shared" si="108"/>
        <v>16.123123990322643</v>
      </c>
      <c r="H835" s="31">
        <f t="shared" si="109"/>
        <v>-16.898472432871408</v>
      </c>
      <c r="I835" s="31">
        <f t="shared" si="110"/>
        <v>23.356230384457003</v>
      </c>
      <c r="J835" s="31">
        <f t="shared" si="111"/>
        <v>-0.80887389101952156</v>
      </c>
      <c r="K835" s="31">
        <f t="shared" si="112"/>
        <v>0.18039358855266313</v>
      </c>
      <c r="L835" s="32">
        <f t="shared" si="113"/>
        <v>-1.6828128578241803</v>
      </c>
      <c r="M835" s="33">
        <f t="shared" si="114"/>
        <v>-7.8162619859096925</v>
      </c>
      <c r="O835" s="35"/>
    </row>
    <row r="836" spans="4:15" x14ac:dyDescent="0.2">
      <c r="D836" s="92">
        <f>D835+'Control Panel'!$B$29</f>
        <v>4.1699999999999333</v>
      </c>
      <c r="E836" s="31">
        <f t="shared" si="115"/>
        <v>82.55815151286528</v>
      </c>
      <c r="F836" s="31">
        <f t="shared" si="116"/>
        <v>9.3725103119047937</v>
      </c>
      <c r="G836" s="31">
        <f t="shared" ref="G836:G899" si="117">G835+L835*$B$5</f>
        <v>16.114709926033523</v>
      </c>
      <c r="H836" s="31">
        <f t="shared" ref="H836:H899" si="118">H835+M835*$B$5</f>
        <v>-16.937553742800958</v>
      </c>
      <c r="I836" s="31">
        <f t="shared" ref="I836:I899" si="119">SQRT(G836^2+H836^2)</f>
        <v>23.3787211538714</v>
      </c>
      <c r="J836" s="31">
        <f t="shared" ref="J836:J899" si="120">ATAN2(G836,H836)</f>
        <v>-0.81028825553052797</v>
      </c>
      <c r="K836" s="31">
        <f t="shared" ref="K836:K899" si="121">$B$4*I836^2</f>
        <v>0.18074117409735257</v>
      </c>
      <c r="L836" s="32">
        <f t="shared" ref="L836:L899" si="122">-K836*COS(J836)/$B$13</f>
        <v>-1.6835542706733058</v>
      </c>
      <c r="M836" s="33">
        <f t="shared" ref="M836:M899" si="123">(-$B$13*$B$3-K836*SIN(J836))/$B$13</f>
        <v>-7.8104806559139881</v>
      </c>
      <c r="O836" s="35"/>
    </row>
    <row r="837" spans="4:15" x14ac:dyDescent="0.2">
      <c r="D837" s="92">
        <f>D836+'Control Panel'!$B$29</f>
        <v>4.1749999999999332</v>
      </c>
      <c r="E837" s="31">
        <f t="shared" ref="E837:E900" si="124">IF(F837&lt;&gt;F836,E836+G836*$B$5+0.5*L836*$B$5^2,E836)</f>
        <v>82.638704018067074</v>
      </c>
      <c r="F837" s="31">
        <f t="shared" ref="F837:F900" si="125">IF(F836+H836*$B$5+0.5*M836*$B$5^2&gt;0,F836+H836*$B$5+0.5*M836*$B$5^2,0)</f>
        <v>9.2877249121825898</v>
      </c>
      <c r="G837" s="31">
        <f t="shared" si="117"/>
        <v>16.106292154680158</v>
      </c>
      <c r="H837" s="31">
        <f t="shared" si="118"/>
        <v>-16.976606146080528</v>
      </c>
      <c r="I837" s="31">
        <f t="shared" si="119"/>
        <v>23.401235078752805</v>
      </c>
      <c r="J837" s="31">
        <f t="shared" si="120"/>
        <v>-0.81169916328210245</v>
      </c>
      <c r="K837" s="31">
        <f t="shared" si="121"/>
        <v>0.18108945256178846</v>
      </c>
      <c r="L837" s="32">
        <f t="shared" si="122"/>
        <v>-1.6842952711543353</v>
      </c>
      <c r="M837" s="33">
        <f t="shared" si="123"/>
        <v>-7.8046927363859879</v>
      </c>
      <c r="O837" s="35"/>
    </row>
    <row r="838" spans="4:15" x14ac:dyDescent="0.2">
      <c r="D838" s="92">
        <f>D837+'Control Panel'!$B$29</f>
        <v>4.1799999999999331</v>
      </c>
      <c r="E838" s="31">
        <f t="shared" si="124"/>
        <v>82.719214425149588</v>
      </c>
      <c r="F838" s="31">
        <f t="shared" si="125"/>
        <v>9.2027443227929826</v>
      </c>
      <c r="G838" s="31">
        <f t="shared" si="117"/>
        <v>16.097870678324387</v>
      </c>
      <c r="H838" s="31">
        <f t="shared" si="118"/>
        <v>-17.015629609762456</v>
      </c>
      <c r="I838" s="31">
        <f t="shared" si="119"/>
        <v>23.423771929232082</v>
      </c>
      <c r="J838" s="31">
        <f t="shared" si="120"/>
        <v>-0.81310662185017146</v>
      </c>
      <c r="K838" s="31">
        <f t="shared" si="121"/>
        <v>0.1814384214192393</v>
      </c>
      <c r="L838" s="32">
        <f t="shared" si="122"/>
        <v>-1.6850358392150084</v>
      </c>
      <c r="M838" s="33">
        <f t="shared" si="123"/>
        <v>-7.7988982448551845</v>
      </c>
      <c r="O838" s="35"/>
    </row>
    <row r="839" spans="4:15" x14ac:dyDescent="0.2">
      <c r="D839" s="92">
        <f>D838+'Control Panel'!$B$29</f>
        <v>4.184999999999933</v>
      </c>
      <c r="E839" s="31">
        <f t="shared" si="124"/>
        <v>82.799682715593221</v>
      </c>
      <c r="F839" s="31">
        <f t="shared" si="125"/>
        <v>9.1175686885161102</v>
      </c>
      <c r="G839" s="31">
        <f t="shared" si="117"/>
        <v>16.089445499128313</v>
      </c>
      <c r="H839" s="31">
        <f t="shared" si="118"/>
        <v>-17.054624100986732</v>
      </c>
      <c r="I839" s="31">
        <f t="shared" si="119"/>
        <v>23.446331476275297</v>
      </c>
      <c r="J839" s="31">
        <f t="shared" si="120"/>
        <v>-0.81451063882615382</v>
      </c>
      <c r="K839" s="31">
        <f t="shared" si="121"/>
        <v>0.18178807814326983</v>
      </c>
      <c r="L839" s="32">
        <f t="shared" si="122"/>
        <v>-1.6857759549067695</v>
      </c>
      <c r="M839" s="33">
        <f t="shared" si="123"/>
        <v>-7.7930971989696891</v>
      </c>
      <c r="O839" s="35"/>
    </row>
    <row r="840" spans="4:15" x14ac:dyDescent="0.2">
      <c r="D840" s="92">
        <f>D839+'Control Panel'!$B$29</f>
        <v>4.1899999999999329</v>
      </c>
      <c r="E840" s="31">
        <f t="shared" si="124"/>
        <v>82.88010887088943</v>
      </c>
      <c r="F840" s="31">
        <f t="shared" si="125"/>
        <v>9.0321981542961893</v>
      </c>
      <c r="G840" s="31">
        <f t="shared" si="117"/>
        <v>16.081016619353779</v>
      </c>
      <c r="H840" s="31">
        <f t="shared" si="118"/>
        <v>-17.093589586981579</v>
      </c>
      <c r="I840" s="31">
        <f t="shared" si="119"/>
        <v>23.46891349168294</v>
      </c>
      <c r="J840" s="31">
        <f t="shared" si="120"/>
        <v>-0.81591122181648379</v>
      </c>
      <c r="K840" s="31">
        <f t="shared" si="121"/>
        <v>0.18213842020775639</v>
      </c>
      <c r="L840" s="32">
        <f t="shared" si="122"/>
        <v>-1.6865155983845885</v>
      </c>
      <c r="M840" s="33">
        <f t="shared" si="123"/>
        <v>-7.7872896164951984</v>
      </c>
      <c r="O840" s="35"/>
    </row>
    <row r="841" spans="4:15" x14ac:dyDescent="0.2">
      <c r="D841" s="92">
        <f>D840+'Control Panel'!$B$29</f>
        <v>4.1949999999999328</v>
      </c>
      <c r="E841" s="31">
        <f t="shared" si="124"/>
        <v>82.960492872541209</v>
      </c>
      <c r="F841" s="31">
        <f t="shared" si="125"/>
        <v>8.9466328652410745</v>
      </c>
      <c r="G841" s="31">
        <f t="shared" si="117"/>
        <v>16.072584041361857</v>
      </c>
      <c r="H841" s="31">
        <f t="shared" si="118"/>
        <v>-17.132526035064057</v>
      </c>
      <c r="I841" s="31">
        <f t="shared" si="119"/>
        <v>23.491517748089151</v>
      </c>
      <c r="J841" s="31">
        <f t="shared" si="120"/>
        <v>-0.81730837844213988</v>
      </c>
      <c r="K841" s="31">
        <f t="shared" si="121"/>
        <v>0.18248944508690307</v>
      </c>
      <c r="L841" s="32">
        <f t="shared" si="122"/>
        <v>-1.6872547499067851</v>
      </c>
      <c r="M841" s="33">
        <f t="shared" si="123"/>
        <v>-7.7814755153139554</v>
      </c>
      <c r="O841" s="35"/>
    </row>
    <row r="842" spans="4:15" x14ac:dyDescent="0.2">
      <c r="D842" s="92">
        <f>D841+'Control Panel'!$B$29</f>
        <v>4.1999999999999327</v>
      </c>
      <c r="E842" s="31">
        <f t="shared" si="124"/>
        <v>83.040834702063648</v>
      </c>
      <c r="F842" s="31">
        <f t="shared" si="125"/>
        <v>8.8608729666218125</v>
      </c>
      <c r="G842" s="31">
        <f t="shared" si="117"/>
        <v>16.064147767612322</v>
      </c>
      <c r="H842" s="31">
        <f t="shared" si="118"/>
        <v>-17.171433412640628</v>
      </c>
      <c r="I842" s="31">
        <f t="shared" si="119"/>
        <v>23.514144018960906</v>
      </c>
      <c r="J842" s="31">
        <f t="shared" si="120"/>
        <v>-0.81870211633817835</v>
      </c>
      <c r="K842" s="31">
        <f t="shared" si="121"/>
        <v>0.18284115025525788</v>
      </c>
      <c r="L842" s="32">
        <f t="shared" si="122"/>
        <v>-1.6879933898348498</v>
      </c>
      <c r="M842" s="33">
        <f t="shared" si="123"/>
        <v>-7.7756549134237183</v>
      </c>
      <c r="O842" s="35"/>
    </row>
    <row r="843" spans="4:15" x14ac:dyDescent="0.2">
      <c r="D843" s="92">
        <f>D842+'Control Panel'!$B$29</f>
        <v>4.2049999999999326</v>
      </c>
      <c r="E843" s="31">
        <f t="shared" si="124"/>
        <v>83.121134340984341</v>
      </c>
      <c r="F843" s="31">
        <f t="shared" si="125"/>
        <v>8.7749186038721909</v>
      </c>
      <c r="G843" s="31">
        <f t="shared" si="117"/>
        <v>16.055707800663146</v>
      </c>
      <c r="H843" s="31">
        <f t="shared" si="118"/>
        <v>-17.210311687207746</v>
      </c>
      <c r="I843" s="31">
        <f t="shared" si="119"/>
        <v>23.536792078597177</v>
      </c>
      <c r="J843" s="31">
        <f t="shared" si="120"/>
        <v>-0.82009244315327157</v>
      </c>
      <c r="K843" s="31">
        <f t="shared" si="121"/>
        <v>0.18319353318772863</v>
      </c>
      <c r="L843" s="32">
        <f t="shared" si="122"/>
        <v>-1.6887314986332613</v>
      </c>
      <c r="M843" s="33">
        <f t="shared" si="123"/>
        <v>-7.7698278289367311</v>
      </c>
      <c r="O843" s="35"/>
    </row>
    <row r="844" spans="4:15" x14ac:dyDescent="0.2">
      <c r="D844" s="92">
        <f>D843+'Control Panel'!$B$29</f>
        <v>4.2099999999999325</v>
      </c>
      <c r="E844" s="31">
        <f t="shared" si="124"/>
        <v>83.201391770843927</v>
      </c>
      <c r="F844" s="31">
        <f t="shared" si="125"/>
        <v>8.6887699225882908</v>
      </c>
      <c r="G844" s="31">
        <f t="shared" si="117"/>
        <v>16.047264143169979</v>
      </c>
      <c r="H844" s="31">
        <f t="shared" si="118"/>
        <v>-17.24916082635243</v>
      </c>
      <c r="I844" s="31">
        <f t="shared" si="119"/>
        <v>23.55946170212809</v>
      </c>
      <c r="J844" s="31">
        <f t="shared" si="120"/>
        <v>-0.82147936654925113</v>
      </c>
      <c r="K844" s="31">
        <f t="shared" si="121"/>
        <v>0.18354659135959939</v>
      </c>
      <c r="L844" s="32">
        <f t="shared" si="122"/>
        <v>-1.6894690568693056</v>
      </c>
      <c r="M844" s="33">
        <f t="shared" si="123"/>
        <v>-7.7639942800787027</v>
      </c>
      <c r="O844" s="35"/>
    </row>
    <row r="845" spans="4:15" x14ac:dyDescent="0.2">
      <c r="D845" s="92">
        <f>D844+'Control Panel'!$B$29</f>
        <v>4.2149999999999324</v>
      </c>
      <c r="E845" s="31">
        <f t="shared" si="124"/>
        <v>83.281606973196574</v>
      </c>
      <c r="F845" s="31">
        <f t="shared" si="125"/>
        <v>8.6024270685280282</v>
      </c>
      <c r="G845" s="31">
        <f t="shared" si="117"/>
        <v>16.038816797885634</v>
      </c>
      <c r="H845" s="31">
        <f t="shared" si="118"/>
        <v>-17.287980797752823</v>
      </c>
      <c r="I845" s="31">
        <f t="shared" si="119"/>
        <v>23.582152665513991</v>
      </c>
      <c r="J845" s="31">
        <f t="shared" si="120"/>
        <v>-0.82286289420065595</v>
      </c>
      <c r="K845" s="31">
        <f t="shared" si="121"/>
        <v>0.18390032224654593</v>
      </c>
      <c r="L845" s="32">
        <f t="shared" si="122"/>
        <v>-1.6902060452128849</v>
      </c>
      <c r="M845" s="33">
        <f t="shared" si="123"/>
        <v>-7.7581542851877874</v>
      </c>
      <c r="O845" s="35"/>
    </row>
    <row r="846" spans="4:15" x14ac:dyDescent="0.2">
      <c r="D846" s="92">
        <f>D845+'Control Panel'!$B$29</f>
        <v>4.2199999999999322</v>
      </c>
      <c r="E846" s="31">
        <f t="shared" si="124"/>
        <v>83.361779929610435</v>
      </c>
      <c r="F846" s="31">
        <f t="shared" si="125"/>
        <v>8.5158901876106992</v>
      </c>
      <c r="G846" s="31">
        <f t="shared" si="117"/>
        <v>16.030365767659568</v>
      </c>
      <c r="H846" s="31">
        <f t="shared" si="118"/>
        <v>-17.326771569178764</v>
      </c>
      <c r="I846" s="31">
        <f t="shared" si="119"/>
        <v>23.604864745544578</v>
      </c>
      <c r="J846" s="31">
        <f t="shared" si="120"/>
        <v>-0.82424303379428543</v>
      </c>
      <c r="K846" s="31">
        <f t="shared" si="121"/>
        <v>0.18425472332465259</v>
      </c>
      <c r="L846" s="32">
        <f t="shared" si="122"/>
        <v>-1.6909424444363348</v>
      </c>
      <c r="M846" s="33">
        <f t="shared" si="123"/>
        <v>-7.7523078627135593</v>
      </c>
      <c r="O846" s="35"/>
    </row>
    <row r="847" spans="4:15" x14ac:dyDescent="0.2">
      <c r="D847" s="92">
        <f>D846+'Control Panel'!$B$29</f>
        <v>4.2249999999999321</v>
      </c>
      <c r="E847" s="31">
        <f t="shared" si="124"/>
        <v>83.441910621668171</v>
      </c>
      <c r="F847" s="31">
        <f t="shared" si="125"/>
        <v>8.4291594259165219</v>
      </c>
      <c r="G847" s="31">
        <f t="shared" si="117"/>
        <v>16.021911055437386</v>
      </c>
      <c r="H847" s="31">
        <f t="shared" si="118"/>
        <v>-17.365533108492333</v>
      </c>
      <c r="I847" s="31">
        <f t="shared" si="119"/>
        <v>23.627597719837922</v>
      </c>
      <c r="J847" s="31">
        <f t="shared" si="120"/>
        <v>-0.82561979302875554</v>
      </c>
      <c r="K847" s="31">
        <f t="shared" si="121"/>
        <v>0.18460979207042796</v>
      </c>
      <c r="L847" s="32">
        <f t="shared" si="122"/>
        <v>-1.6916782354142341</v>
      </c>
      <c r="M847" s="33">
        <f t="shared" si="123"/>
        <v>-7.746455031216013</v>
      </c>
      <c r="O847" s="35"/>
    </row>
    <row r="848" spans="4:15" x14ac:dyDescent="0.2">
      <c r="D848" s="92">
        <f>D847+'Control Panel'!$B$29</f>
        <v>4.229999999999932</v>
      </c>
      <c r="E848" s="31">
        <f t="shared" si="124"/>
        <v>83.521999030967422</v>
      </c>
      <c r="F848" s="31">
        <f t="shared" si="125"/>
        <v>8.3422349296861693</v>
      </c>
      <c r="G848" s="31">
        <f t="shared" si="117"/>
        <v>16.013452664260313</v>
      </c>
      <c r="H848" s="31">
        <f t="shared" si="118"/>
        <v>-17.404265383648411</v>
      </c>
      <c r="I848" s="31">
        <f t="shared" si="119"/>
        <v>23.650351366839523</v>
      </c>
      <c r="J848" s="31">
        <f t="shared" si="120"/>
        <v>-0.82699317961406293</v>
      </c>
      <c r="K848" s="31">
        <f t="shared" si="121"/>
        <v>0.18496552596082139</v>
      </c>
      <c r="L848" s="32">
        <f t="shared" si="122"/>
        <v>-1.6924133991232109</v>
      </c>
      <c r="M848" s="33">
        <f t="shared" si="123"/>
        <v>-7.7405958093645504</v>
      </c>
      <c r="O848" s="35"/>
    </row>
    <row r="849" spans="4:15" x14ac:dyDescent="0.2">
      <c r="D849" s="92">
        <f>D848+'Control Panel'!$B$29</f>
        <v>4.2349999999999319</v>
      </c>
      <c r="E849" s="31">
        <f t="shared" si="124"/>
        <v>83.60204513912123</v>
      </c>
      <c r="F849" s="31">
        <f t="shared" si="125"/>
        <v>8.2551168453203108</v>
      </c>
      <c r="G849" s="31">
        <f t="shared" si="117"/>
        <v>16.004990597264698</v>
      </c>
      <c r="H849" s="31">
        <f t="shared" si="118"/>
        <v>-17.442968362695233</v>
      </c>
      <c r="I849" s="31">
        <f t="shared" si="119"/>
        <v>23.673125465821325</v>
      </c>
      <c r="J849" s="31">
        <f t="shared" si="120"/>
        <v>-0.82836320127115093</v>
      </c>
      <c r="K849" s="31">
        <f t="shared" si="121"/>
        <v>0.18532192247323928</v>
      </c>
      <c r="L849" s="32">
        <f t="shared" si="122"/>
        <v>-1.6931479166417531</v>
      </c>
      <c r="M849" s="33">
        <f t="shared" si="123"/>
        <v>-7.7347302159369704</v>
      </c>
      <c r="O849" s="35"/>
    </row>
    <row r="850" spans="4:15" x14ac:dyDescent="0.2">
      <c r="D850" s="92">
        <f>D849+'Control Panel'!$B$29</f>
        <v>4.2399999999999318</v>
      </c>
      <c r="E850" s="31">
        <f t="shared" si="124"/>
        <v>83.682048927758586</v>
      </c>
      <c r="F850" s="31">
        <f t="shared" si="125"/>
        <v>8.167805319379136</v>
      </c>
      <c r="G850" s="31">
        <f t="shared" si="117"/>
        <v>15.996524857681489</v>
      </c>
      <c r="H850" s="31">
        <f t="shared" si="118"/>
        <v>-17.481642013774916</v>
      </c>
      <c r="I850" s="31">
        <f t="shared" si="119"/>
        <v>23.695919796880688</v>
      </c>
      <c r="J850" s="31">
        <f t="shared" si="120"/>
        <v>-0.82972986573148122</v>
      </c>
      <c r="K850" s="31">
        <f t="shared" si="121"/>
        <v>0.18567897908556119</v>
      </c>
      <c r="L850" s="32">
        <f t="shared" si="122"/>
        <v>-1.6938817691500117</v>
      </c>
      <c r="M850" s="33">
        <f t="shared" si="123"/>
        <v>-7.7288582698184793</v>
      </c>
      <c r="O850" s="35"/>
    </row>
    <row r="851" spans="4:15" x14ac:dyDescent="0.2">
      <c r="D851" s="92">
        <f>D850+'Control Panel'!$B$29</f>
        <v>4.2449999999999317</v>
      </c>
      <c r="E851" s="31">
        <f t="shared" si="124"/>
        <v>83.762010378524877</v>
      </c>
      <c r="F851" s="31">
        <f t="shared" si="125"/>
        <v>8.0803004985818898</v>
      </c>
      <c r="G851" s="31">
        <f t="shared" si="117"/>
        <v>15.988055448835739</v>
      </c>
      <c r="H851" s="31">
        <f t="shared" si="118"/>
        <v>-17.52028630512401</v>
      </c>
      <c r="I851" s="31">
        <f t="shared" si="119"/>
        <v>23.718734140939354</v>
      </c>
      <c r="J851" s="31">
        <f t="shared" si="120"/>
        <v>-0.83109318073661076</v>
      </c>
      <c r="K851" s="31">
        <f t="shared" si="121"/>
        <v>0.18603669327615621</v>
      </c>
      <c r="L851" s="32">
        <f t="shared" si="122"/>
        <v>-1.6946149379296012</v>
      </c>
      <c r="M851" s="33">
        <f t="shared" si="123"/>
        <v>-7.7229799900006846</v>
      </c>
      <c r="O851" s="35"/>
    </row>
    <row r="852" spans="4:15" x14ac:dyDescent="0.2">
      <c r="D852" s="92">
        <f>D851+'Control Panel'!$B$29</f>
        <v>4.2499999999999316</v>
      </c>
      <c r="E852" s="31">
        <f t="shared" si="124"/>
        <v>83.841929473082331</v>
      </c>
      <c r="F852" s="31">
        <f t="shared" si="125"/>
        <v>7.992602529806395</v>
      </c>
      <c r="G852" s="31">
        <f t="shared" si="117"/>
        <v>15.979582374146091</v>
      </c>
      <c r="H852" s="31">
        <f t="shared" si="118"/>
        <v>-17.558901205074015</v>
      </c>
      <c r="I852" s="31">
        <f t="shared" si="119"/>
        <v>23.741568279742392</v>
      </c>
      <c r="J852" s="31">
        <f t="shared" si="120"/>
        <v>-0.83245315403777176</v>
      </c>
      <c r="K852" s="31">
        <f t="shared" si="121"/>
        <v>0.18639506252389931</v>
      </c>
      <c r="L852" s="32">
        <f t="shared" si="122"/>
        <v>-1.695347404363406</v>
      </c>
      <c r="M852" s="33">
        <f t="shared" si="123"/>
        <v>-7.717095395580607</v>
      </c>
      <c r="O852" s="35"/>
    </row>
    <row r="853" spans="4:15" x14ac:dyDescent="0.2">
      <c r="D853" s="92">
        <f>D852+'Control Panel'!$B$29</f>
        <v>4.2549999999999315</v>
      </c>
      <c r="E853" s="31">
        <f t="shared" si="124"/>
        <v>83.921806193110513</v>
      </c>
      <c r="F853" s="31">
        <f t="shared" si="125"/>
        <v>7.9047115600885807</v>
      </c>
      <c r="G853" s="31">
        <f t="shared" si="117"/>
        <v>15.971105637124273</v>
      </c>
      <c r="H853" s="31">
        <f t="shared" si="118"/>
        <v>-17.597486682051919</v>
      </c>
      <c r="I853" s="31">
        <f t="shared" si="119"/>
        <v>23.764421995857113</v>
      </c>
      <c r="J853" s="31">
        <f t="shared" si="120"/>
        <v>-0.83380979339545824</v>
      </c>
      <c r="K853" s="31">
        <f t="shared" si="121"/>
        <v>0.1867540843081876</v>
      </c>
      <c r="L853" s="32">
        <f t="shared" si="122"/>
        <v>-1.6960791499353756</v>
      </c>
      <c r="M853" s="33">
        <f t="shared" si="123"/>
        <v>-7.7112045057596985</v>
      </c>
      <c r="O853" s="35"/>
    </row>
    <row r="854" spans="4:15" x14ac:dyDescent="0.2">
      <c r="D854" s="92">
        <f>D853+'Control Panel'!$B$29</f>
        <v>4.2599999999999314</v>
      </c>
      <c r="E854" s="31">
        <f t="shared" si="124"/>
        <v>84.001640520306751</v>
      </c>
      <c r="F854" s="31">
        <f t="shared" si="125"/>
        <v>7.8166277366219994</v>
      </c>
      <c r="G854" s="31">
        <f t="shared" si="117"/>
        <v>15.962625241374596</v>
      </c>
      <c r="H854" s="31">
        <f t="shared" si="118"/>
        <v>-17.636042704580717</v>
      </c>
      <c r="I854" s="31">
        <f t="shared" si="119"/>
        <v>23.78729507267197</v>
      </c>
      <c r="J854" s="31">
        <f t="shared" si="120"/>
        <v>-0.83516310657901516</v>
      </c>
      <c r="K854" s="31">
        <f t="shared" si="121"/>
        <v>0.18711375610895711</v>
      </c>
      <c r="L854" s="32">
        <f t="shared" si="122"/>
        <v>-1.6968101562303273</v>
      </c>
      <c r="M854" s="33">
        <f t="shared" si="123"/>
        <v>-7.7053073398428422</v>
      </c>
      <c r="O854" s="35"/>
    </row>
    <row r="855" spans="4:15" x14ac:dyDescent="0.2">
      <c r="D855" s="92">
        <f>D854+'Control Panel'!$B$29</f>
        <v>4.2649999999999313</v>
      </c>
      <c r="E855" s="31">
        <f t="shared" si="124"/>
        <v>84.081432436386663</v>
      </c>
      <c r="F855" s="31">
        <f t="shared" si="125"/>
        <v>7.7283512067573472</v>
      </c>
      <c r="G855" s="31">
        <f t="shared" si="117"/>
        <v>15.954141190593445</v>
      </c>
      <c r="H855" s="31">
        <f t="shared" si="118"/>
        <v>-17.674569241279933</v>
      </c>
      <c r="I855" s="31">
        <f t="shared" si="119"/>
        <v>23.810187294395423</v>
      </c>
      <c r="J855" s="31">
        <f t="shared" si="120"/>
        <v>-0.83651310136623425</v>
      </c>
      <c r="K855" s="31">
        <f t="shared" si="121"/>
        <v>0.18747407540669875</v>
      </c>
      <c r="L855" s="32">
        <f t="shared" si="122"/>
        <v>-1.6975404049337375</v>
      </c>
      <c r="M855" s="33">
        <f t="shared" si="123"/>
        <v>-7.6994039172373849</v>
      </c>
      <c r="O855" s="35"/>
    </row>
    <row r="856" spans="4:15" x14ac:dyDescent="0.2">
      <c r="D856" s="92">
        <f>D855+'Control Panel'!$B$29</f>
        <v>4.2699999999999312</v>
      </c>
      <c r="E856" s="31">
        <f t="shared" si="124"/>
        <v>84.16118192308457</v>
      </c>
      <c r="F856" s="31">
        <f t="shared" si="125"/>
        <v>7.6398821180019816</v>
      </c>
      <c r="G856" s="31">
        <f t="shared" si="117"/>
        <v>15.945653488568777</v>
      </c>
      <c r="H856" s="31">
        <f t="shared" si="118"/>
        <v>-17.713066260866121</v>
      </c>
      <c r="I856" s="31">
        <f t="shared" si="119"/>
        <v>23.833098446054791</v>
      </c>
      <c r="J856" s="31">
        <f t="shared" si="120"/>
        <v>-0.83785978554295204</v>
      </c>
      <c r="K856" s="31">
        <f t="shared" si="121"/>
        <v>0.18783503968247484</v>
      </c>
      <c r="L856" s="32">
        <f t="shared" si="122"/>
        <v>-1.6982698778315388</v>
      </c>
      <c r="M856" s="33">
        <f t="shared" si="123"/>
        <v>-7.6934942574521568</v>
      </c>
      <c r="O856" s="35"/>
    </row>
    <row r="857" spans="4:15" x14ac:dyDescent="0.2">
      <c r="D857" s="92">
        <f>D856+'Control Panel'!$B$29</f>
        <v>4.2749999999999311</v>
      </c>
      <c r="E857" s="31">
        <f t="shared" si="124"/>
        <v>84.240888962153946</v>
      </c>
      <c r="F857" s="31">
        <f t="shared" si="125"/>
        <v>7.5512206180194328</v>
      </c>
      <c r="G857" s="31">
        <f t="shared" si="117"/>
        <v>15.93716213917962</v>
      </c>
      <c r="H857" s="31">
        <f t="shared" si="118"/>
        <v>-17.751533732153383</v>
      </c>
      <c r="I857" s="31">
        <f t="shared" si="119"/>
        <v>23.856028313495095</v>
      </c>
      <c r="J857" s="31">
        <f t="shared" si="120"/>
        <v>-0.83920316690265473</v>
      </c>
      <c r="K857" s="31">
        <f t="shared" si="121"/>
        <v>0.18819664641793596</v>
      </c>
      <c r="L857" s="32">
        <f t="shared" si="122"/>
        <v>-1.6989985568099146</v>
      </c>
      <c r="M857" s="33">
        <f t="shared" si="123"/>
        <v>-7.687578380096495</v>
      </c>
      <c r="O857" s="35"/>
    </row>
    <row r="858" spans="4:15" x14ac:dyDescent="0.2">
      <c r="D858" s="92">
        <f>D857+'Control Panel'!$B$29</f>
        <v>4.279999999999931</v>
      </c>
      <c r="E858" s="31">
        <f t="shared" si="124"/>
        <v>84.320553535367878</v>
      </c>
      <c r="F858" s="31">
        <f t="shared" si="125"/>
        <v>7.4623668546289146</v>
      </c>
      <c r="G858" s="31">
        <f t="shared" si="117"/>
        <v>15.92866714639557</v>
      </c>
      <c r="H858" s="31">
        <f t="shared" si="118"/>
        <v>-17.789971624053866</v>
      </c>
      <c r="I858" s="31">
        <f t="shared" si="119"/>
        <v>23.878976683377857</v>
      </c>
      <c r="J858" s="31">
        <f t="shared" si="120"/>
        <v>-0.84054325324608492</v>
      </c>
      <c r="K858" s="31">
        <f t="shared" si="121"/>
        <v>0.18855889309533699</v>
      </c>
      <c r="L858" s="32">
        <f t="shared" si="122"/>
        <v>-1.6997264238550882</v>
      </c>
      <c r="M858" s="33">
        <f t="shared" si="123"/>
        <v>-7.6816563048792803</v>
      </c>
      <c r="O858" s="35"/>
    </row>
    <row r="859" spans="4:15" x14ac:dyDescent="0.2">
      <c r="D859" s="92">
        <f>D858+'Control Panel'!$B$29</f>
        <v>4.2849999999999309</v>
      </c>
      <c r="E859" s="31">
        <f t="shared" si="124"/>
        <v>84.400175624519548</v>
      </c>
      <c r="F859" s="31">
        <f t="shared" si="125"/>
        <v>7.3733209758048339</v>
      </c>
      <c r="G859" s="31">
        <f t="shared" si="117"/>
        <v>15.920168514276295</v>
      </c>
      <c r="H859" s="31">
        <f t="shared" si="118"/>
        <v>-17.828379905578263</v>
      </c>
      <c r="I859" s="31">
        <f t="shared" si="119"/>
        <v>23.901943343179884</v>
      </c>
      <c r="J859" s="31">
        <f t="shared" si="120"/>
        <v>-0.84188005238085573</v>
      </c>
      <c r="K859" s="31">
        <f t="shared" si="121"/>
        <v>0.18892177719755388</v>
      </c>
      <c r="L859" s="32">
        <f t="shared" si="122"/>
        <v>-1.7004534610531137</v>
      </c>
      <c r="M859" s="33">
        <f t="shared" si="123"/>
        <v>-7.6757280516079724</v>
      </c>
      <c r="O859" s="35"/>
    </row>
    <row r="860" spans="4:15" x14ac:dyDescent="0.2">
      <c r="D860" s="92">
        <f>D859+'Control Panel'!$B$29</f>
        <v>4.2899999999999308</v>
      </c>
      <c r="E860" s="31">
        <f t="shared" si="124"/>
        <v>84.47975521142267</v>
      </c>
      <c r="F860" s="31">
        <f t="shared" si="125"/>
        <v>7.284083129676298</v>
      </c>
      <c r="G860" s="31">
        <f t="shared" si="117"/>
        <v>15.911666246971029</v>
      </c>
      <c r="H860" s="31">
        <f t="shared" si="118"/>
        <v>-17.866758545836301</v>
      </c>
      <c r="I860" s="31">
        <f t="shared" si="119"/>
        <v>23.924928081192043</v>
      </c>
      <c r="J860" s="31">
        <f t="shared" si="120"/>
        <v>-0.84321357212106673</v>
      </c>
      <c r="K860" s="31">
        <f t="shared" si="121"/>
        <v>0.18928529620809986</v>
      </c>
      <c r="L860" s="32">
        <f t="shared" si="122"/>
        <v>-1.7011796505896619</v>
      </c>
      <c r="M860" s="33">
        <f t="shared" si="123"/>
        <v>-7.6697936401876445</v>
      </c>
      <c r="O860" s="35"/>
    </row>
    <row r="861" spans="4:15" x14ac:dyDescent="0.2">
      <c r="D861" s="92">
        <f>D860+'Control Panel'!$B$29</f>
        <v>4.2949999999999307</v>
      </c>
      <c r="E861" s="31">
        <f t="shared" si="124"/>
        <v>84.559292277911894</v>
      </c>
      <c r="F861" s="31">
        <f t="shared" si="125"/>
        <v>7.1946534645266143</v>
      </c>
      <c r="G861" s="31">
        <f t="shared" si="117"/>
        <v>15.90316034871808</v>
      </c>
      <c r="H861" s="31">
        <f t="shared" si="118"/>
        <v>-17.90510751403724</v>
      </c>
      <c r="I861" s="31">
        <f t="shared" si="119"/>
        <v>23.947930686518028</v>
      </c>
      <c r="J861" s="31">
        <f t="shared" si="120"/>
        <v>-0.84454382028692554</v>
      </c>
      <c r="K861" s="31">
        <f t="shared" si="121"/>
        <v>0.18964944761114266</v>
      </c>
      <c r="L861" s="32">
        <f t="shared" si="122"/>
        <v>-1.7019049747498154</v>
      </c>
      <c r="M861" s="33">
        <f t="shared" si="123"/>
        <v>-7.6638530906200284</v>
      </c>
      <c r="O861" s="35"/>
    </row>
    <row r="862" spans="4:15" x14ac:dyDescent="0.2">
      <c r="D862" s="92">
        <f>D861+'Control Panel'!$B$29</f>
        <v>4.2999999999999305</v>
      </c>
      <c r="E862" s="31">
        <f t="shared" si="124"/>
        <v>84.63878680584331</v>
      </c>
      <c r="F862" s="31">
        <f t="shared" si="125"/>
        <v>7.1050321287927956</v>
      </c>
      <c r="G862" s="31">
        <f t="shared" si="117"/>
        <v>15.89465082384433</v>
      </c>
      <c r="H862" s="31">
        <f t="shared" si="118"/>
        <v>-17.943426779490341</v>
      </c>
      <c r="I862" s="31">
        <f t="shared" si="119"/>
        <v>23.970950949073053</v>
      </c>
      <c r="J862" s="31">
        <f t="shared" si="120"/>
        <v>-0.84587080470437392</v>
      </c>
      <c r="K862" s="31">
        <f t="shared" si="121"/>
        <v>0.19001422889152034</v>
      </c>
      <c r="L862" s="32">
        <f t="shared" si="122"/>
        <v>-1.7026294159178432</v>
      </c>
      <c r="M862" s="33">
        <f t="shared" si="123"/>
        <v>-7.6579064230025624</v>
      </c>
      <c r="O862" s="35"/>
    </row>
    <row r="863" spans="4:15" x14ac:dyDescent="0.2">
      <c r="D863" s="92">
        <f>D862+'Control Panel'!$B$29</f>
        <v>4.3049999999999304</v>
      </c>
      <c r="E863" s="31">
        <f t="shared" si="124"/>
        <v>84.71823877709484</v>
      </c>
      <c r="F863" s="31">
        <f t="shared" si="125"/>
        <v>7.0152192710650567</v>
      </c>
      <c r="G863" s="31">
        <f t="shared" si="117"/>
        <v>15.88613767676474</v>
      </c>
      <c r="H863" s="31">
        <f t="shared" si="118"/>
        <v>-17.981716311605354</v>
      </c>
      <c r="I863" s="31">
        <f t="shared" si="119"/>
        <v>23.993988659582598</v>
      </c>
      <c r="J863" s="31">
        <f t="shared" si="120"/>
        <v>-0.84719453320471738</v>
      </c>
      <c r="K863" s="31">
        <f t="shared" si="121"/>
        <v>0.19037963753475837</v>
      </c>
      <c r="L863" s="32">
        <f t="shared" si="122"/>
        <v>-1.7033529565769934</v>
      </c>
      <c r="M863" s="33">
        <f t="shared" si="123"/>
        <v>-7.6519536575274438</v>
      </c>
      <c r="O863" s="35"/>
    </row>
    <row r="864" spans="4:15" x14ac:dyDescent="0.2">
      <c r="D864" s="92">
        <f>D863+'Control Panel'!$B$29</f>
        <v>4.3099999999999303</v>
      </c>
      <c r="E864" s="31">
        <f t="shared" si="124"/>
        <v>84.797648173566699</v>
      </c>
      <c r="F864" s="31">
        <f t="shared" si="125"/>
        <v>6.9252150400863108</v>
      </c>
      <c r="G864" s="31">
        <f t="shared" si="117"/>
        <v>15.877620911981856</v>
      </c>
      <c r="H864" s="31">
        <f t="shared" si="118"/>
        <v>-18.019976079892992</v>
      </c>
      <c r="I864" s="31">
        <f t="shared" si="119"/>
        <v>24.017043609581073</v>
      </c>
      <c r="J864" s="31">
        <f t="shared" si="120"/>
        <v>-0.84851501362425985</v>
      </c>
      <c r="K864" s="31">
        <f t="shared" si="121"/>
        <v>0.19074567102708589</v>
      </c>
      <c r="L864" s="32">
        <f t="shared" si="122"/>
        <v>-1.704075579309269</v>
      </c>
      <c r="M864" s="33">
        <f t="shared" si="123"/>
        <v>-7.6459948144806855</v>
      </c>
      <c r="O864" s="35"/>
    </row>
    <row r="865" spans="4:15" x14ac:dyDescent="0.2">
      <c r="D865" s="92">
        <f>D864+'Control Panel'!$B$29</f>
        <v>4.3149999999999302</v>
      </c>
      <c r="E865" s="31">
        <f t="shared" si="124"/>
        <v>84.877014977181872</v>
      </c>
      <c r="F865" s="31">
        <f t="shared" si="125"/>
        <v>6.8350195847516648</v>
      </c>
      <c r="G865" s="31">
        <f t="shared" si="117"/>
        <v>15.869100534085309</v>
      </c>
      <c r="H865" s="31">
        <f t="shared" si="118"/>
        <v>-18.058206053965396</v>
      </c>
      <c r="I865" s="31">
        <f t="shared" si="119"/>
        <v>24.040115591410519</v>
      </c>
      <c r="J865" s="31">
        <f t="shared" si="120"/>
        <v>-0.84983225380394234</v>
      </c>
      <c r="K865" s="31">
        <f t="shared" si="121"/>
        <v>0.19111232685545282</v>
      </c>
      <c r="L865" s="32">
        <f t="shared" si="122"/>
        <v>-1.7047972667952169</v>
      </c>
      <c r="M865" s="33">
        <f t="shared" si="123"/>
        <v>-7.6400299142411656</v>
      </c>
      <c r="O865" s="35"/>
    </row>
    <row r="866" spans="4:15" x14ac:dyDescent="0.2">
      <c r="D866" s="92">
        <f>D865+'Control Panel'!$B$29</f>
        <v>4.3199999999999301</v>
      </c>
      <c r="E866" s="31">
        <f t="shared" si="124"/>
        <v>84.956339169886462</v>
      </c>
      <c r="F866" s="31">
        <f t="shared" si="125"/>
        <v>6.7446330541079096</v>
      </c>
      <c r="G866" s="31">
        <f t="shared" si="117"/>
        <v>15.860576547751332</v>
      </c>
      <c r="H866" s="31">
        <f t="shared" si="118"/>
        <v>-18.096406203536603</v>
      </c>
      <c r="I866" s="31">
        <f t="shared" si="119"/>
        <v>24.063204398219234</v>
      </c>
      <c r="J866" s="31">
        <f t="shared" si="120"/>
        <v>-0.85114626158898521</v>
      </c>
      <c r="K866" s="31">
        <f t="shared" si="121"/>
        <v>0.19147960250754587</v>
      </c>
      <c r="L866" s="32">
        <f t="shared" si="122"/>
        <v>-1.7055180018137006</v>
      </c>
      <c r="M866" s="33">
        <f t="shared" si="123"/>
        <v>-7.634058977279703</v>
      </c>
      <c r="O866" s="35"/>
    </row>
    <row r="867" spans="4:15" x14ac:dyDescent="0.2">
      <c r="D867" s="92">
        <f>D866+'Control Panel'!$B$29</f>
        <v>4.32499999999993</v>
      </c>
      <c r="E867" s="31">
        <f t="shared" si="124"/>
        <v>85.035620733650191</v>
      </c>
      <c r="F867" s="31">
        <f t="shared" si="125"/>
        <v>6.6540555973530102</v>
      </c>
      <c r="G867" s="31">
        <f t="shared" si="117"/>
        <v>15.852048957742264</v>
      </c>
      <c r="H867" s="31">
        <f t="shared" si="118"/>
        <v>-18.134576498423002</v>
      </c>
      <c r="I867" s="31">
        <f t="shared" si="119"/>
        <v>24.086309823960445</v>
      </c>
      <c r="J867" s="31">
        <f t="shared" si="120"/>
        <v>-0.85245704482853579</v>
      </c>
      <c r="K867" s="31">
        <f t="shared" si="121"/>
        <v>0.19184749547180582</v>
      </c>
      <c r="L867" s="32">
        <f t="shared" si="122"/>
        <v>-1.7062377672416849</v>
      </c>
      <c r="M867" s="33">
        <f t="shared" si="123"/>
        <v>-7.6280820241581129</v>
      </c>
      <c r="O867" s="35"/>
    </row>
    <row r="868" spans="4:15" x14ac:dyDescent="0.2">
      <c r="D868" s="92">
        <f>D867+'Control Panel'!$B$29</f>
        <v>4.3299999999999299</v>
      </c>
      <c r="E868" s="31">
        <f t="shared" si="124"/>
        <v>85.114859650466812</v>
      </c>
      <c r="F868" s="31">
        <f t="shared" si="125"/>
        <v>6.5632873638355935</v>
      </c>
      <c r="G868" s="31">
        <f t="shared" si="117"/>
        <v>15.843517768906056</v>
      </c>
      <c r="H868" s="31">
        <f t="shared" si="118"/>
        <v>-18.172716908543791</v>
      </c>
      <c r="I868" s="31">
        <f t="shared" si="119"/>
        <v>24.10943166339089</v>
      </c>
      <c r="J868" s="31">
        <f t="shared" si="120"/>
        <v>-0.85376461137531978</v>
      </c>
      <c r="K868" s="31">
        <f t="shared" si="121"/>
        <v>0.19221600323744373</v>
      </c>
      <c r="L868" s="32">
        <f t="shared" si="122"/>
        <v>-1.7069565460540062</v>
      </c>
      <c r="M868" s="33">
        <f t="shared" si="123"/>
        <v>-7.6220990755282889</v>
      </c>
      <c r="O868" s="35"/>
    </row>
    <row r="869" spans="4:15" x14ac:dyDescent="0.2">
      <c r="D869" s="92">
        <f>D868+'Control Panel'!$B$29</f>
        <v>4.3349999999999298</v>
      </c>
      <c r="E869" s="31">
        <f t="shared" si="124"/>
        <v>85.194055902354521</v>
      </c>
      <c r="F869" s="31">
        <f t="shared" si="125"/>
        <v>6.4723285030544302</v>
      </c>
      <c r="G869" s="31">
        <f t="shared" si="117"/>
        <v>15.834982986175785</v>
      </c>
      <c r="H869" s="31">
        <f t="shared" si="118"/>
        <v>-18.210827403921432</v>
      </c>
      <c r="I869" s="31">
        <f t="shared" si="119"/>
        <v>24.132569712069461</v>
      </c>
      <c r="J869" s="31">
        <f t="shared" si="120"/>
        <v>-0.85506896908529617</v>
      </c>
      <c r="K869" s="31">
        <f t="shared" si="121"/>
        <v>0.19258512329445798</v>
      </c>
      <c r="L869" s="32">
        <f t="shared" si="122"/>
        <v>-1.7076743213231573</v>
      </c>
      <c r="M869" s="33">
        <f t="shared" si="123"/>
        <v>-7.6161101521312711</v>
      </c>
      <c r="O869" s="35"/>
    </row>
    <row r="870" spans="4:15" x14ac:dyDescent="0.2">
      <c r="D870" s="92">
        <f>D869+'Control Panel'!$B$29</f>
        <v>4.3399999999999297</v>
      </c>
      <c r="E870" s="31">
        <f t="shared" si="124"/>
        <v>85.273209471356381</v>
      </c>
      <c r="F870" s="31">
        <f t="shared" si="125"/>
        <v>6.3811791646579215</v>
      </c>
      <c r="G870" s="31">
        <f t="shared" si="117"/>
        <v>15.826444614569169</v>
      </c>
      <c r="H870" s="31">
        <f t="shared" si="118"/>
        <v>-18.248907954682089</v>
      </c>
      <c r="I870" s="31">
        <f t="shared" si="119"/>
        <v>24.155723766355763</v>
      </c>
      <c r="J870" s="31">
        <f t="shared" si="120"/>
        <v>-0.85637012581731697</v>
      </c>
      <c r="K870" s="31">
        <f t="shared" si="121"/>
        <v>0.19295485313365063</v>
      </c>
      <c r="L870" s="32">
        <f t="shared" si="122"/>
        <v>-1.7083910762190553</v>
      </c>
      <c r="M870" s="33">
        <f t="shared" si="123"/>
        <v>-7.610115274796323</v>
      </c>
      <c r="O870" s="35"/>
    </row>
    <row r="871" spans="4:15" x14ac:dyDescent="0.2">
      <c r="D871" s="92">
        <f>D870+'Control Panel'!$B$29</f>
        <v>4.3449999999999296</v>
      </c>
      <c r="E871" s="31">
        <f t="shared" si="124"/>
        <v>85.352320339540782</v>
      </c>
      <c r="F871" s="31">
        <f t="shared" si="125"/>
        <v>6.2898394984435759</v>
      </c>
      <c r="G871" s="31">
        <f t="shared" si="117"/>
        <v>15.817902659188073</v>
      </c>
      <c r="H871" s="31">
        <f t="shared" si="118"/>
        <v>-18.286958531056072</v>
      </c>
      <c r="I871" s="31">
        <f t="shared" si="119"/>
        <v>24.178893623408694</v>
      </c>
      <c r="J871" s="31">
        <f t="shared" si="120"/>
        <v>-0.85766808943279083</v>
      </c>
      <c r="K871" s="31">
        <f t="shared" si="121"/>
        <v>0.19332519024664449</v>
      </c>
      <c r="L871" s="32">
        <f t="shared" si="122"/>
        <v>-1.7091067940088187</v>
      </c>
      <c r="M871" s="33">
        <f t="shared" si="123"/>
        <v>-7.6041144644400207</v>
      </c>
      <c r="O871" s="35"/>
    </row>
    <row r="872" spans="4:15" x14ac:dyDescent="0.2">
      <c r="D872" s="92">
        <f>D871+'Control Panel'!$B$29</f>
        <v>4.3499999999999295</v>
      </c>
      <c r="E872" s="31">
        <f t="shared" si="124"/>
        <v>85.431388489001804</v>
      </c>
      <c r="F872" s="31">
        <f t="shared" si="125"/>
        <v>6.19830965435749</v>
      </c>
      <c r="G872" s="31">
        <f t="shared" si="117"/>
        <v>15.809357125218028</v>
      </c>
      <c r="H872" s="31">
        <f t="shared" si="118"/>
        <v>-18.324979103378272</v>
      </c>
      <c r="I872" s="31">
        <f t="shared" si="119"/>
        <v>24.202079081184998</v>
      </c>
      <c r="J872" s="31">
        <f t="shared" si="120"/>
        <v>-0.85896286779535047</v>
      </c>
      <c r="K872" s="31">
        <f t="shared" si="121"/>
        <v>0.19369613212589948</v>
      </c>
      <c r="L872" s="32">
        <f t="shared" si="122"/>
        <v>-1.7098214580565383</v>
      </c>
      <c r="M872" s="33">
        <f t="shared" si="123"/>
        <v>-7.598107742065336</v>
      </c>
      <c r="O872" s="35"/>
    </row>
    <row r="873" spans="4:15" x14ac:dyDescent="0.2">
      <c r="D873" s="92">
        <f>D872+'Control Panel'!$B$29</f>
        <v>4.3549999999999294</v>
      </c>
      <c r="E873" s="31">
        <f t="shared" si="124"/>
        <v>85.510413901859664</v>
      </c>
      <c r="F873" s="31">
        <f t="shared" si="125"/>
        <v>6.1065897824938231</v>
      </c>
      <c r="G873" s="31">
        <f t="shared" si="117"/>
        <v>15.800808017927746</v>
      </c>
      <c r="H873" s="31">
        <f t="shared" si="118"/>
        <v>-18.362969642088597</v>
      </c>
      <c r="I873" s="31">
        <f t="shared" si="119"/>
        <v>24.225279938437804</v>
      </c>
      <c r="J873" s="31">
        <f t="shared" si="120"/>
        <v>-0.8602544687705248</v>
      </c>
      <c r="K873" s="31">
        <f t="shared" si="121"/>
        <v>0.19406767626472962</v>
      </c>
      <c r="L873" s="32">
        <f t="shared" si="122"/>
        <v>-1.71053505182305</v>
      </c>
      <c r="M873" s="33">
        <f t="shared" si="123"/>
        <v>-7.5920951287607288</v>
      </c>
      <c r="O873" s="35"/>
    </row>
    <row r="874" spans="4:15" x14ac:dyDescent="0.2">
      <c r="D874" s="92">
        <f>D873+'Control Panel'!$B$29</f>
        <v>4.3599999999999293</v>
      </c>
      <c r="E874" s="31">
        <f t="shared" si="124"/>
        <v>85.589396560261164</v>
      </c>
      <c r="F874" s="31">
        <f t="shared" si="125"/>
        <v>6.0146800330942707</v>
      </c>
      <c r="G874" s="31">
        <f t="shared" si="117"/>
        <v>15.79225534266863</v>
      </c>
      <c r="H874" s="31">
        <f t="shared" si="118"/>
        <v>-18.400930117732401</v>
      </c>
      <c r="I874" s="31">
        <f t="shared" si="119"/>
        <v>24.24849599471516</v>
      </c>
      <c r="J874" s="31">
        <f t="shared" si="120"/>
        <v>-0.86154290022541491</v>
      </c>
      <c r="K874" s="31">
        <f t="shared" si="121"/>
        <v>0.19443982015731984</v>
      </c>
      <c r="L874" s="32">
        <f t="shared" si="122"/>
        <v>-1.7112475588657032</v>
      </c>
      <c r="M874" s="33">
        <f t="shared" si="123"/>
        <v>-7.5860766456992375</v>
      </c>
      <c r="O874" s="35"/>
    </row>
    <row r="875" spans="4:15" x14ac:dyDescent="0.2">
      <c r="D875" s="92">
        <f>D874+'Control Panel'!$B$29</f>
        <v>4.3649999999999292</v>
      </c>
      <c r="E875" s="31">
        <f t="shared" si="124"/>
        <v>85.668336446380025</v>
      </c>
      <c r="F875" s="31">
        <f t="shared" si="125"/>
        <v>5.9225805565475369</v>
      </c>
      <c r="G875" s="31">
        <f t="shared" si="117"/>
        <v>15.783699104874302</v>
      </c>
      <c r="H875" s="31">
        <f t="shared" si="118"/>
        <v>-18.438860500960896</v>
      </c>
      <c r="I875" s="31">
        <f t="shared" si="119"/>
        <v>24.271727050358525</v>
      </c>
      <c r="J875" s="31">
        <f t="shared" si="120"/>
        <v>-0.86282817002837231</v>
      </c>
      <c r="K875" s="31">
        <f t="shared" si="121"/>
        <v>0.19481256129874244</v>
      </c>
      <c r="L875" s="32">
        <f t="shared" si="122"/>
        <v>-1.7119589628381331</v>
      </c>
      <c r="M875" s="33">
        <f t="shared" si="123"/>
        <v>-7.5800523141375846</v>
      </c>
      <c r="O875" s="35"/>
    </row>
    <row r="876" spans="4:15" x14ac:dyDescent="0.2">
      <c r="D876" s="92">
        <f>D875+'Control Panel'!$B$29</f>
        <v>4.3699999999999291</v>
      </c>
      <c r="E876" s="31">
        <f t="shared" si="124"/>
        <v>85.747233542417362</v>
      </c>
      <c r="F876" s="31">
        <f t="shared" si="125"/>
        <v>5.8302915033888061</v>
      </c>
      <c r="G876" s="31">
        <f t="shared" si="117"/>
        <v>15.77513931006011</v>
      </c>
      <c r="H876" s="31">
        <f t="shared" si="118"/>
        <v>-18.476760762531583</v>
      </c>
      <c r="I876" s="31">
        <f t="shared" si="119"/>
        <v>24.294972906501265</v>
      </c>
      <c r="J876" s="31">
        <f t="shared" si="120"/>
        <v>-0.86411028604868456</v>
      </c>
      <c r="K876" s="31">
        <f t="shared" si="121"/>
        <v>0.19518589718497414</v>
      </c>
      <c r="L876" s="32">
        <f t="shared" si="122"/>
        <v>-1.7126692474900251</v>
      </c>
      <c r="M876" s="33">
        <f t="shared" si="123"/>
        <v>-7.5740221554152729</v>
      </c>
      <c r="O876" s="35"/>
    </row>
    <row r="877" spans="4:15" x14ac:dyDescent="0.2">
      <c r="D877" s="92">
        <f>D876+'Control Panel'!$B$29</f>
        <v>4.3749999999999289</v>
      </c>
      <c r="E877" s="31">
        <f t="shared" si="124"/>
        <v>85.826087830602063</v>
      </c>
      <c r="F877" s="31">
        <f t="shared" si="125"/>
        <v>5.7378130242992054</v>
      </c>
      <c r="G877" s="31">
        <f t="shared" si="117"/>
        <v>15.76657596382266</v>
      </c>
      <c r="H877" s="31">
        <f t="shared" si="118"/>
        <v>-18.514630873308661</v>
      </c>
      <c r="I877" s="31">
        <f t="shared" si="119"/>
        <v>24.31823336506714</v>
      </c>
      <c r="J877" s="31">
        <f t="shared" si="120"/>
        <v>-0.86538925615626139</v>
      </c>
      <c r="K877" s="31">
        <f t="shared" si="121"/>
        <v>0.19555982531291258</v>
      </c>
      <c r="L877" s="32">
        <f t="shared" si="122"/>
        <v>-1.7133783966668819</v>
      </c>
      <c r="M877" s="33">
        <f t="shared" si="123"/>
        <v>-7.5679861909536958</v>
      </c>
      <c r="O877" s="35"/>
    </row>
    <row r="878" spans="4:15" x14ac:dyDescent="0.2">
      <c r="D878" s="92">
        <f>D877+'Control Panel'!$B$29</f>
        <v>4.3799999999999288</v>
      </c>
      <c r="E878" s="31">
        <f t="shared" si="124"/>
        <v>85.904899293191221</v>
      </c>
      <c r="F878" s="31">
        <f t="shared" si="125"/>
        <v>5.6451452701052753</v>
      </c>
      <c r="G878" s="31">
        <f t="shared" si="117"/>
        <v>15.758009071839325</v>
      </c>
      <c r="H878" s="31">
        <f t="shared" si="118"/>
        <v>-18.552470804263429</v>
      </c>
      <c r="I878" s="31">
        <f t="shared" si="119"/>
        <v>24.341508228768763</v>
      </c>
      <c r="J878" s="31">
        <f t="shared" si="120"/>
        <v>-0.8666650882213266</v>
      </c>
      <c r="K878" s="31">
        <f t="shared" si="121"/>
        <v>0.19593434318039341</v>
      </c>
      <c r="L878" s="32">
        <f t="shared" si="122"/>
        <v>-1.7140863943097935</v>
      </c>
      <c r="M878" s="33">
        <f t="shared" si="123"/>
        <v>-7.5619444422552453</v>
      </c>
      <c r="O878" s="35"/>
    </row>
    <row r="879" spans="4:15" x14ac:dyDescent="0.2">
      <c r="D879" s="92">
        <f>D878+'Control Panel'!$B$29</f>
        <v>4.3849999999999287</v>
      </c>
      <c r="E879" s="31">
        <f t="shared" si="124"/>
        <v>85.983667912470494</v>
      </c>
      <c r="F879" s="31">
        <f t="shared" si="125"/>
        <v>5.55228839177843</v>
      </c>
      <c r="G879" s="31">
        <f t="shared" si="117"/>
        <v>15.749438639867776</v>
      </c>
      <c r="H879" s="31">
        <f t="shared" si="118"/>
        <v>-18.590280526474704</v>
      </c>
      <c r="I879" s="31">
        <f t="shared" si="119"/>
        <v>24.364797301106051</v>
      </c>
      <c r="J879" s="31">
        <f t="shared" si="120"/>
        <v>-0.86793779011411343</v>
      </c>
      <c r="K879" s="31">
        <f t="shared" si="121"/>
        <v>0.19630944828620678</v>
      </c>
      <c r="L879" s="32">
        <f t="shared" si="122"/>
        <v>-1.7147932244551982</v>
      </c>
      <c r="M879" s="33">
        <f t="shared" si="123"/>
        <v>-7.5558969309024295</v>
      </c>
      <c r="O879" s="35"/>
    </row>
    <row r="880" spans="4:15" x14ac:dyDescent="0.2">
      <c r="D880" s="92">
        <f>D879+'Control Panel'!$B$29</f>
        <v>4.3899999999999286</v>
      </c>
      <c r="E880" s="31">
        <f t="shared" si="124"/>
        <v>86.062393670754517</v>
      </c>
      <c r="F880" s="31">
        <f t="shared" si="125"/>
        <v>5.4592425404344196</v>
      </c>
      <c r="G880" s="31">
        <f t="shared" si="117"/>
        <v>15.7408646737455</v>
      </c>
      <c r="H880" s="31">
        <f t="shared" si="118"/>
        <v>-18.628060011129215</v>
      </c>
      <c r="I880" s="31">
        <f t="shared" si="119"/>
        <v>24.388100386364666</v>
      </c>
      <c r="J880" s="31">
        <f t="shared" si="120"/>
        <v>-0.86920736970456414</v>
      </c>
      <c r="K880" s="31">
        <f t="shared" si="121"/>
        <v>0.19668513813011435</v>
      </c>
      <c r="L880" s="32">
        <f t="shared" si="122"/>
        <v>-1.7154988712346464</v>
      </c>
      <c r="M880" s="33">
        <f t="shared" si="123"/>
        <v>-7.5498436785569876</v>
      </c>
      <c r="O880" s="35"/>
    </row>
    <row r="881" spans="4:15" x14ac:dyDescent="0.2">
      <c r="D881" s="92">
        <f>D880+'Control Panel'!$B$29</f>
        <v>4.3949999999999285</v>
      </c>
      <c r="E881" s="31">
        <f t="shared" si="124"/>
        <v>86.141076550387353</v>
      </c>
      <c r="F881" s="31">
        <f t="shared" si="125"/>
        <v>5.3660078673327911</v>
      </c>
      <c r="G881" s="31">
        <f t="shared" si="117"/>
        <v>15.732287179389328</v>
      </c>
      <c r="H881" s="31">
        <f t="shared" si="118"/>
        <v>-18.665809229522001</v>
      </c>
      <c r="I881" s="31">
        <f t="shared" si="119"/>
        <v>24.411417289614434</v>
      </c>
      <c r="J881" s="31">
        <f t="shared" si="120"/>
        <v>-0.87047383486203189</v>
      </c>
      <c r="K881" s="31">
        <f t="shared" si="121"/>
        <v>0.19706141021286605</v>
      </c>
      <c r="L881" s="32">
        <f t="shared" si="122"/>
        <v>-1.7162033188745678</v>
      </c>
      <c r="M881" s="33">
        <f t="shared" si="123"/>
        <v>-7.5437847069590136</v>
      </c>
      <c r="O881" s="35"/>
    </row>
    <row r="882" spans="4:15" x14ac:dyDescent="0.2">
      <c r="D882" s="92">
        <f>D881+'Control Panel'!$B$29</f>
        <v>4.3999999999999284</v>
      </c>
      <c r="E882" s="31">
        <f t="shared" si="124"/>
        <v>86.219716533742812</v>
      </c>
      <c r="F882" s="31">
        <f t="shared" si="125"/>
        <v>5.2725845238763442</v>
      </c>
      <c r="G882" s="31">
        <f t="shared" si="117"/>
        <v>15.723706162794954</v>
      </c>
      <c r="H882" s="31">
        <f t="shared" si="118"/>
        <v>-18.703528153056794</v>
      </c>
      <c r="I882" s="31">
        <f t="shared" si="119"/>
        <v>24.434747816707748</v>
      </c>
      <c r="J882" s="31">
        <f t="shared" si="120"/>
        <v>-0.87173719345498846</v>
      </c>
      <c r="K882" s="31">
        <f t="shared" si="121"/>
        <v>0.19743826203621667</v>
      </c>
      <c r="L882" s="32">
        <f t="shared" si="122"/>
        <v>-1.716906551696028</v>
      </c>
      <c r="M882" s="33">
        <f t="shared" si="123"/>
        <v>-7.5377200379260811</v>
      </c>
      <c r="O882" s="35"/>
    </row>
    <row r="883" spans="4:15" x14ac:dyDescent="0.2">
      <c r="D883" s="92">
        <f>D882+'Control Panel'!$B$29</f>
        <v>4.4049999999999283</v>
      </c>
      <c r="E883" s="31">
        <f t="shared" si="124"/>
        <v>86.298313603224884</v>
      </c>
      <c r="F883" s="31">
        <f t="shared" si="125"/>
        <v>5.1789726616105867</v>
      </c>
      <c r="G883" s="31">
        <f t="shared" si="117"/>
        <v>15.715121630036474</v>
      </c>
      <c r="H883" s="31">
        <f t="shared" si="118"/>
        <v>-18.741216753246423</v>
      </c>
      <c r="I883" s="31">
        <f t="shared" si="119"/>
        <v>24.458091774277989</v>
      </c>
      <c r="J883" s="31">
        <f t="shared" si="120"/>
        <v>-0.87299745335073398</v>
      </c>
      <c r="K883" s="31">
        <f t="shared" si="121"/>
        <v>0.197815691102943</v>
      </c>
      <c r="L883" s="32">
        <f t="shared" si="122"/>
        <v>-1.7176085541144934</v>
      </c>
      <c r="M883" s="33">
        <f t="shared" si="123"/>
        <v>-7.5316496933523762</v>
      </c>
      <c r="O883" s="35"/>
    </row>
    <row r="884" spans="4:15" x14ac:dyDescent="0.2">
      <c r="D884" s="92">
        <f>D883+'Control Panel'!$B$29</f>
        <v>4.4099999999999282</v>
      </c>
      <c r="E884" s="31">
        <f t="shared" si="124"/>
        <v>86.376867741268143</v>
      </c>
      <c r="F884" s="31">
        <f t="shared" si="125"/>
        <v>5.0851724322231879</v>
      </c>
      <c r="G884" s="31">
        <f t="shared" si="117"/>
        <v>15.706533587265902</v>
      </c>
      <c r="H884" s="31">
        <f t="shared" si="118"/>
        <v>-18.778875001713185</v>
      </c>
      <c r="I884" s="31">
        <f t="shared" si="119"/>
        <v>24.481448969737887</v>
      </c>
      <c r="J884" s="31">
        <f t="shared" si="120"/>
        <v>-0.87425462241511198</v>
      </c>
      <c r="K884" s="31">
        <f t="shared" si="121"/>
        <v>0.19819369491686031</v>
      </c>
      <c r="L884" s="32">
        <f t="shared" si="122"/>
        <v>-1.7183093106395908</v>
      </c>
      <c r="M884" s="33">
        <f t="shared" si="123"/>
        <v>-7.5255736952078287</v>
      </c>
      <c r="O884" s="35"/>
    </row>
    <row r="885" spans="4:15" x14ac:dyDescent="0.2">
      <c r="D885" s="92">
        <f>D884+'Control Panel'!$B$29</f>
        <v>4.4149999999999281</v>
      </c>
      <c r="E885" s="31">
        <f t="shared" si="124"/>
        <v>86.455378930338085</v>
      </c>
      <c r="F885" s="31">
        <f t="shared" si="125"/>
        <v>4.9911839875434314</v>
      </c>
      <c r="G885" s="31">
        <f t="shared" si="117"/>
        <v>15.697942040712704</v>
      </c>
      <c r="H885" s="31">
        <f t="shared" si="118"/>
        <v>-18.816502870189225</v>
      </c>
      <c r="I885" s="31">
        <f t="shared" si="119"/>
        <v>24.504819211277905</v>
      </c>
      <c r="J885" s="31">
        <f t="shared" si="120"/>
        <v>-0.87550870851222651</v>
      </c>
      <c r="K885" s="31">
        <f t="shared" si="121"/>
        <v>0.19857227098283944</v>
      </c>
      <c r="L885" s="32">
        <f t="shared" si="122"/>
        <v>-1.719008805874864</v>
      </c>
      <c r="M885" s="33">
        <f t="shared" si="123"/>
        <v>-7.519492065537249</v>
      </c>
      <c r="O885" s="35"/>
    </row>
    <row r="886" spans="4:15" x14ac:dyDescent="0.2">
      <c r="D886" s="92">
        <f>D885+'Control Panel'!$B$29</f>
        <v>4.419999999999928</v>
      </c>
      <c r="E886" s="31">
        <f t="shared" si="124"/>
        <v>86.533847152931585</v>
      </c>
      <c r="F886" s="31">
        <f t="shared" si="125"/>
        <v>4.8970074795416663</v>
      </c>
      <c r="G886" s="31">
        <f t="shared" si="117"/>
        <v>15.68934699668333</v>
      </c>
      <c r="H886" s="31">
        <f t="shared" si="118"/>
        <v>-18.854100330516911</v>
      </c>
      <c r="I886" s="31">
        <f t="shared" si="119"/>
        <v>24.528202307864596</v>
      </c>
      <c r="J886" s="31">
        <f t="shared" si="120"/>
        <v>-0.87675971950416365</v>
      </c>
      <c r="K886" s="31">
        <f t="shared" si="121"/>
        <v>0.19895141680682338</v>
      </c>
      <c r="L886" s="32">
        <f t="shared" si="122"/>
        <v>-1.7197070245175365</v>
      </c>
      <c r="M886" s="33">
        <f t="shared" si="123"/>
        <v>-7.5134048264594728</v>
      </c>
      <c r="O886" s="35"/>
    </row>
    <row r="887" spans="4:15" x14ac:dyDescent="0.2">
      <c r="D887" s="92">
        <f>D886+'Control Panel'!$B$29</f>
        <v>4.4249999999999279</v>
      </c>
      <c r="E887" s="31">
        <f t="shared" si="124"/>
        <v>86.612272391577193</v>
      </c>
      <c r="F887" s="31">
        <f t="shared" si="125"/>
        <v>4.8026430603287515</v>
      </c>
      <c r="G887" s="31">
        <f t="shared" si="117"/>
        <v>15.680748461560743</v>
      </c>
      <c r="H887" s="31">
        <f t="shared" si="118"/>
        <v>-18.891667354649208</v>
      </c>
      <c r="I887" s="31">
        <f t="shared" si="119"/>
        <v>24.55159806923896</v>
      </c>
      <c r="J887" s="31">
        <f t="shared" si="120"/>
        <v>-0.87800766325071722</v>
      </c>
      <c r="K887" s="31">
        <f t="shared" si="121"/>
        <v>0.19933112989584417</v>
      </c>
      <c r="L887" s="32">
        <f t="shared" si="122"/>
        <v>-1.720403951358267</v>
      </c>
      <c r="M887" s="33">
        <f t="shared" si="123"/>
        <v>-7.5073120001665075</v>
      </c>
      <c r="O887" s="35"/>
    </row>
    <row r="888" spans="4:15" x14ac:dyDescent="0.2">
      <c r="D888" s="92">
        <f>D887+'Control Panel'!$B$29</f>
        <v>4.4299999999999278</v>
      </c>
      <c r="E888" s="31">
        <f t="shared" si="124"/>
        <v>86.690654628835603</v>
      </c>
      <c r="F888" s="31">
        <f t="shared" si="125"/>
        <v>4.7080908821555036</v>
      </c>
      <c r="G888" s="31">
        <f t="shared" si="117"/>
        <v>15.672146441803951</v>
      </c>
      <c r="H888" s="31">
        <f t="shared" si="118"/>
        <v>-18.929203914650039</v>
      </c>
      <c r="I888" s="31">
        <f t="shared" si="119"/>
        <v>24.575006305914769</v>
      </c>
      <c r="J888" s="31">
        <f t="shared" si="120"/>
        <v>-0.87925254760911731</v>
      </c>
      <c r="K888" s="31">
        <f t="shared" si="121"/>
        <v>0.19971140775803981</v>
      </c>
      <c r="L888" s="32">
        <f t="shared" si="122"/>
        <v>-1.7210995712809043</v>
      </c>
      <c r="M888" s="33">
        <f t="shared" si="123"/>
        <v>-7.5012136089226749</v>
      </c>
      <c r="O888" s="35"/>
    </row>
    <row r="889" spans="4:15" x14ac:dyDescent="0.2">
      <c r="D889" s="92">
        <f>D888+'Control Panel'!$B$29</f>
        <v>4.4349999999999277</v>
      </c>
      <c r="E889" s="31">
        <f t="shared" si="124"/>
        <v>86.768993847299981</v>
      </c>
      <c r="F889" s="31">
        <f t="shared" si="125"/>
        <v>4.6133510974121412</v>
      </c>
      <c r="G889" s="31">
        <f t="shared" si="117"/>
        <v>15.663540943947547</v>
      </c>
      <c r="H889" s="31">
        <f t="shared" si="118"/>
        <v>-18.966709982694653</v>
      </c>
      <c r="I889" s="31">
        <f t="shared" si="119"/>
        <v>24.598426829176908</v>
      </c>
      <c r="J889" s="31">
        <f t="shared" si="120"/>
        <v>-0.88049438043376227</v>
      </c>
      <c r="K889" s="31">
        <f t="shared" si="121"/>
        <v>0.20009224790267091</v>
      </c>
      <c r="L889" s="32">
        <f t="shared" si="122"/>
        <v>-1.721793869262249</v>
      </c>
      <c r="M889" s="33">
        <f t="shared" si="123"/>
        <v>-7.4951096750637696</v>
      </c>
      <c r="O889" s="35"/>
    </row>
    <row r="890" spans="4:15" x14ac:dyDescent="0.2">
      <c r="D890" s="92">
        <f>D889+'Control Panel'!$B$29</f>
        <v>4.4399999999999276</v>
      </c>
      <c r="E890" s="31">
        <f t="shared" si="124"/>
        <v>86.847290029596351</v>
      </c>
      <c r="F890" s="31">
        <f t="shared" si="125"/>
        <v>4.5184238586277292</v>
      </c>
      <c r="G890" s="31">
        <f t="shared" si="117"/>
        <v>15.654931974601237</v>
      </c>
      <c r="H890" s="31">
        <f t="shared" si="118"/>
        <v>-19.004185531069972</v>
      </c>
      <c r="I890" s="31">
        <f t="shared" si="119"/>
        <v>24.621859451079672</v>
      </c>
      <c r="J890" s="31">
        <f t="shared" si="120"/>
        <v>-0.88173316957595493</v>
      </c>
      <c r="K890" s="31">
        <f t="shared" si="121"/>
        <v>0.20047364784013744</v>
      </c>
      <c r="L890" s="32">
        <f t="shared" si="122"/>
        <v>-1.7224868303718015</v>
      </c>
      <c r="M890" s="33">
        <f t="shared" si="123"/>
        <v>-7.489000220996223</v>
      </c>
      <c r="O890" s="35"/>
    </row>
    <row r="891" spans="4:15" x14ac:dyDescent="0.2">
      <c r="D891" s="92">
        <f>D890+'Control Panel'!$B$29</f>
        <v>4.4449999999999275</v>
      </c>
      <c r="E891" s="31">
        <f t="shared" si="124"/>
        <v>86.925543158383974</v>
      </c>
      <c r="F891" s="31">
        <f t="shared" si="125"/>
        <v>4.4233093184696166</v>
      </c>
      <c r="G891" s="31">
        <f t="shared" si="117"/>
        <v>15.646319540449378</v>
      </c>
      <c r="H891" s="31">
        <f t="shared" si="118"/>
        <v>-19.041630532174953</v>
      </c>
      <c r="I891" s="31">
        <f t="shared" si="119"/>
        <v>24.645303984445096</v>
      </c>
      <c r="J891" s="31">
        <f t="shared" si="120"/>
        <v>-0.88296892288364182</v>
      </c>
      <c r="K891" s="31">
        <f t="shared" si="121"/>
        <v>0.20085560508199593</v>
      </c>
      <c r="L891" s="32">
        <f t="shared" si="122"/>
        <v>-1.7231784397715242</v>
      </c>
      <c r="M891" s="33">
        <f t="shared" si="123"/>
        <v>-7.4828852691962444</v>
      </c>
      <c r="O891" s="35"/>
    </row>
    <row r="892" spans="4:15" x14ac:dyDescent="0.2">
      <c r="D892" s="92">
        <f>D891+'Control Panel'!$B$29</f>
        <v>4.4499999999999273</v>
      </c>
      <c r="E892" s="31">
        <f t="shared" si="124"/>
        <v>87.003753216355719</v>
      </c>
      <c r="F892" s="31">
        <f t="shared" si="125"/>
        <v>4.3280076297428769</v>
      </c>
      <c r="G892" s="31">
        <f t="shared" si="117"/>
        <v>15.63770364825052</v>
      </c>
      <c r="H892" s="31">
        <f t="shared" si="118"/>
        <v>-19.079044958520935</v>
      </c>
      <c r="I892" s="31">
        <f t="shared" si="119"/>
        <v>24.668760242861229</v>
      </c>
      <c r="J892" s="31">
        <f t="shared" si="120"/>
        <v>-0.88420164820115632</v>
      </c>
      <c r="K892" s="31">
        <f t="shared" si="121"/>
        <v>0.20123811714097581</v>
      </c>
      <c r="L892" s="32">
        <f t="shared" si="122"/>
        <v>-1.7238686827155891</v>
      </c>
      <c r="M892" s="33">
        <f t="shared" si="123"/>
        <v>-7.4767648422090058</v>
      </c>
      <c r="O892" s="35"/>
    </row>
    <row r="893" spans="4:15" x14ac:dyDescent="0.2">
      <c r="D893" s="92">
        <f>D892+'Control Panel'!$B$29</f>
        <v>4.4549999999999272</v>
      </c>
      <c r="E893" s="31">
        <f t="shared" si="124"/>
        <v>87.081920186238435</v>
      </c>
      <c r="F893" s="31">
        <f t="shared" si="125"/>
        <v>4.232518945389744</v>
      </c>
      <c r="G893" s="31">
        <f t="shared" si="117"/>
        <v>15.629084304836942</v>
      </c>
      <c r="H893" s="31">
        <f t="shared" si="118"/>
        <v>-19.11642878273198</v>
      </c>
      <c r="I893" s="31">
        <f t="shared" si="119"/>
        <v>24.692228040680416</v>
      </c>
      <c r="J893" s="31">
        <f t="shared" si="120"/>
        <v>-0.88543135336896439</v>
      </c>
      <c r="K893" s="31">
        <f t="shared" si="121"/>
        <v>0.20162118153099637</v>
      </c>
      <c r="L893" s="32">
        <f t="shared" si="122"/>
        <v>-1.7245575445501338</v>
      </c>
      <c r="M893" s="33">
        <f t="shared" si="123"/>
        <v>-7.4706389626478051</v>
      </c>
      <c r="O893" s="35"/>
    </row>
    <row r="894" spans="4:15" x14ac:dyDescent="0.2">
      <c r="D894" s="92">
        <f>D893+'Control Panel'!$B$29</f>
        <v>4.4599999999999271</v>
      </c>
      <c r="E894" s="31">
        <f t="shared" si="124"/>
        <v>87.160044050793317</v>
      </c>
      <c r="F894" s="31">
        <f t="shared" si="125"/>
        <v>4.1368434184890512</v>
      </c>
      <c r="G894" s="31">
        <f t="shared" si="117"/>
        <v>15.620461517114192</v>
      </c>
      <c r="H894" s="31">
        <f t="shared" si="118"/>
        <v>-19.153781977545218</v>
      </c>
      <c r="I894" s="31">
        <f t="shared" si="119"/>
        <v>24.71570719301759</v>
      </c>
      <c r="J894" s="31">
        <f t="shared" si="120"/>
        <v>-0.88665804622341471</v>
      </c>
      <c r="K894" s="31">
        <f t="shared" si="121"/>
        <v>0.20200479576718353</v>
      </c>
      <c r="L894" s="32">
        <f t="shared" si="122"/>
        <v>-1.7252450107130135</v>
      </c>
      <c r="M894" s="33">
        <f t="shared" si="123"/>
        <v>-7.4645076531932331</v>
      </c>
      <c r="O894" s="35"/>
    </row>
    <row r="895" spans="4:15" x14ac:dyDescent="0.2">
      <c r="D895" s="92">
        <f>D894+'Control Panel'!$B$29</f>
        <v>4.464999999999927</v>
      </c>
      <c r="E895" s="31">
        <f t="shared" si="124"/>
        <v>87.238124792816251</v>
      </c>
      <c r="F895" s="31">
        <f t="shared" si="125"/>
        <v>4.0409812022556606</v>
      </c>
      <c r="G895" s="31">
        <f t="shared" si="117"/>
        <v>15.611835292060627</v>
      </c>
      <c r="H895" s="31">
        <f t="shared" si="118"/>
        <v>-19.191104515811183</v>
      </c>
      <c r="I895" s="31">
        <f t="shared" si="119"/>
        <v>24.739197515748526</v>
      </c>
      <c r="J895" s="31">
        <f t="shared" si="120"/>
        <v>-0.887881734596492</v>
      </c>
      <c r="K895" s="31">
        <f t="shared" si="121"/>
        <v>0.20238895736588686</v>
      </c>
      <c r="L895" s="32">
        <f t="shared" si="122"/>
        <v>-1.7259310667335528</v>
      </c>
      <c r="M895" s="33">
        <f t="shared" si="123"/>
        <v>-7.458370936592349</v>
      </c>
      <c r="O895" s="35"/>
    </row>
    <row r="896" spans="4:15" x14ac:dyDescent="0.2">
      <c r="D896" s="92">
        <f>D895+'Control Panel'!$B$29</f>
        <v>4.4699999999999269</v>
      </c>
      <c r="E896" s="31">
        <f t="shared" si="124"/>
        <v>87.316162395138221</v>
      </c>
      <c r="F896" s="31">
        <f t="shared" si="125"/>
        <v>3.944932450039897</v>
      </c>
      <c r="G896" s="31">
        <f t="shared" si="117"/>
        <v>15.60320563672696</v>
      </c>
      <c r="H896" s="31">
        <f t="shared" si="118"/>
        <v>-19.228396370494146</v>
      </c>
      <c r="I896" s="31">
        <f t="shared" si="119"/>
        <v>24.762698825508103</v>
      </c>
      <c r="J896" s="31">
        <f t="shared" si="120"/>
        <v>-0.8891024263155729</v>
      </c>
      <c r="K896" s="31">
        <f t="shared" si="121"/>
        <v>0.20277366384469617</v>
      </c>
      <c r="L896" s="32">
        <f t="shared" si="122"/>
        <v>-1.7266156982322998</v>
      </c>
      <c r="M896" s="33">
        <f t="shared" si="123"/>
        <v>-7.4522288356578725</v>
      </c>
      <c r="O896" s="35"/>
    </row>
    <row r="897" spans="4:15" x14ac:dyDescent="0.2">
      <c r="D897" s="92">
        <f>D896+'Control Panel'!$B$29</f>
        <v>4.4749999999999268</v>
      </c>
      <c r="E897" s="31">
        <f t="shared" si="124"/>
        <v>87.394156840625627</v>
      </c>
      <c r="F897" s="31">
        <f t="shared" si="125"/>
        <v>3.8486973153269806</v>
      </c>
      <c r="G897" s="31">
        <f t="shared" si="117"/>
        <v>15.594572558235798</v>
      </c>
      <c r="H897" s="31">
        <f t="shared" si="118"/>
        <v>-19.265657514672434</v>
      </c>
      <c r="I897" s="31">
        <f t="shared" si="119"/>
        <v>24.78621093968853</v>
      </c>
      <c r="J897" s="31">
        <f t="shared" si="120"/>
        <v>-0.89032012920318648</v>
      </c>
      <c r="K897" s="31">
        <f t="shared" si="121"/>
        <v>0.20315891272245798</v>
      </c>
      <c r="L897" s="32">
        <f t="shared" si="122"/>
        <v>-1.7272988909207687</v>
      </c>
      <c r="M897" s="33">
        <f t="shared" si="123"/>
        <v>-7.4460813732673596</v>
      </c>
      <c r="O897" s="35"/>
    </row>
    <row r="898" spans="4:15" x14ac:dyDescent="0.2">
      <c r="D898" s="92">
        <f>D897+'Control Panel'!$B$29</f>
        <v>4.4799999999999267</v>
      </c>
      <c r="E898" s="31">
        <f t="shared" si="124"/>
        <v>87.472108112180678</v>
      </c>
      <c r="F898" s="31">
        <f t="shared" si="125"/>
        <v>3.7522759517364523</v>
      </c>
      <c r="G898" s="31">
        <f t="shared" si="117"/>
        <v>15.585936063781194</v>
      </c>
      <c r="H898" s="31">
        <f t="shared" si="118"/>
        <v>-19.302887921538769</v>
      </c>
      <c r="I898" s="31">
        <f t="shared" si="119"/>
        <v>24.80973367643761</v>
      </c>
      <c r="J898" s="31">
        <f t="shared" si="120"/>
        <v>-0.89153485107677688</v>
      </c>
      <c r="K898" s="31">
        <f t="shared" si="121"/>
        <v>0.20354470151929291</v>
      </c>
      <c r="L898" s="32">
        <f t="shared" si="122"/>
        <v>-1.7279806306011989</v>
      </c>
      <c r="M898" s="33">
        <f t="shared" si="123"/>
        <v>-7.4399285723623843</v>
      </c>
      <c r="O898" s="35"/>
    </row>
    <row r="899" spans="4:15" x14ac:dyDescent="0.2">
      <c r="D899" s="92">
        <f>D898+'Control Panel'!$B$29</f>
        <v>4.4849999999999266</v>
      </c>
      <c r="E899" s="31">
        <f t="shared" si="124"/>
        <v>87.550016192741694</v>
      </c>
      <c r="F899" s="31">
        <f t="shared" si="125"/>
        <v>3.6556685130216042</v>
      </c>
      <c r="G899" s="31">
        <f t="shared" si="117"/>
        <v>15.577296160628189</v>
      </c>
      <c r="H899" s="31">
        <f t="shared" si="118"/>
        <v>-19.34008756440058</v>
      </c>
      <c r="I899" s="31">
        <f t="shared" si="119"/>
        <v>24.833266854656951</v>
      </c>
      <c r="J899" s="31">
        <f t="shared" si="120"/>
        <v>-0.89274659974847015</v>
      </c>
      <c r="K899" s="31">
        <f t="shared" si="121"/>
        <v>0.20393102775661209</v>
      </c>
      <c r="L899" s="32">
        <f t="shared" si="122"/>
        <v>-1.7286609031662987</v>
      </c>
      <c r="M899" s="33">
        <f t="shared" si="123"/>
        <v>-7.4337704559477427</v>
      </c>
      <c r="O899" s="35"/>
    </row>
    <row r="900" spans="4:15" x14ac:dyDescent="0.2">
      <c r="D900" s="92">
        <f>D899+'Control Panel'!$B$29</f>
        <v>4.4899999999999265</v>
      </c>
      <c r="E900" s="31">
        <f t="shared" si="124"/>
        <v>87.627881065283546</v>
      </c>
      <c r="F900" s="31">
        <f t="shared" si="125"/>
        <v>3.558875153068902</v>
      </c>
      <c r="G900" s="31">
        <f t="shared" ref="G900:G963" si="126">G899+L899*$B$5</f>
        <v>15.568652856112356</v>
      </c>
      <c r="H900" s="31">
        <f t="shared" ref="H900:H963" si="127">H899+M899*$B$5</f>
        <v>-19.377256416680318</v>
      </c>
      <c r="I900" s="31">
        <f t="shared" ref="I900:I963" si="128">SQRT(G900^2+H900^2)</f>
        <v>24.856810294000194</v>
      </c>
      <c r="J900" s="31">
        <f t="shared" ref="J900:J963" si="129">ATAN2(G900,H900)</f>
        <v>-0.89395538302484345</v>
      </c>
      <c r="K900" s="31">
        <f t="shared" ref="K900:K963" si="130">$B$4*I900^2</f>
        <v>0.20431788895713379</v>
      </c>
      <c r="L900" s="32">
        <f t="shared" ref="L900:L963" si="131">-K900*COS(J900)/$B$13</f>
        <v>-1.7293396945989956</v>
      </c>
      <c r="M900" s="33">
        <f t="shared" ref="M900:M963" si="132">(-$B$13*$B$3-K900*SIN(J900))/$B$13</f>
        <v>-7.4276070470906435</v>
      </c>
      <c r="O900" s="35"/>
    </row>
    <row r="901" spans="4:15" x14ac:dyDescent="0.2">
      <c r="D901" s="92">
        <f>D900+'Control Panel'!$B$29</f>
        <v>4.4949999999999264</v>
      </c>
      <c r="E901" s="31">
        <f t="shared" ref="E901:E964" si="133">IF(F901&lt;&gt;F900,E900+G900*$B$5+0.5*L900*$B$5^2,E900)</f>
        <v>87.705702712817924</v>
      </c>
      <c r="F901" s="31">
        <f t="shared" ref="F901:F964" si="134">IF(F900+H900*$B$5+0.5*M900*$B$5^2&gt;0,F900+H900*$B$5+0.5*M900*$B$5^2,0)</f>
        <v>3.4618960258974116</v>
      </c>
      <c r="G901" s="31">
        <f t="shared" si="126"/>
        <v>15.560006157639361</v>
      </c>
      <c r="H901" s="31">
        <f t="shared" si="127"/>
        <v>-19.414394451915772</v>
      </c>
      <c r="I901" s="31">
        <f t="shared" si="128"/>
        <v>24.880363814871213</v>
      </c>
      <c r="J901" s="31">
        <f t="shared" si="129"/>
        <v>-0.8951612087066988</v>
      </c>
      <c r="K901" s="31">
        <f t="shared" si="130"/>
        <v>0.20470528264490048</v>
      </c>
      <c r="L901" s="32">
        <f t="shared" si="131"/>
        <v>-1.7300169909721843</v>
      </c>
      <c r="M901" s="33">
        <f t="shared" si="132"/>
        <v>-7.4214383689199019</v>
      </c>
      <c r="O901" s="35"/>
    </row>
    <row r="902" spans="4:15" x14ac:dyDescent="0.2">
      <c r="D902" s="92">
        <f>D901+'Control Panel'!$B$29</f>
        <v>4.4999999999999263</v>
      </c>
      <c r="E902" s="31">
        <f t="shared" si="133"/>
        <v>87.783481118393738</v>
      </c>
      <c r="F902" s="31">
        <f t="shared" si="134"/>
        <v>3.3647312856582214</v>
      </c>
      <c r="G902" s="31">
        <f t="shared" si="126"/>
        <v>15.5513560726845</v>
      </c>
      <c r="H902" s="31">
        <f t="shared" si="127"/>
        <v>-19.45150164376037</v>
      </c>
      <c r="I902" s="31">
        <f t="shared" si="128"/>
        <v>24.903927238422327</v>
      </c>
      <c r="J902" s="31">
        <f t="shared" si="129"/>
        <v>-0.89636408458883765</v>
      </c>
      <c r="K902" s="31">
        <f t="shared" si="130"/>
        <v>0.20509320634529526</v>
      </c>
      <c r="L902" s="32">
        <f t="shared" si="131"/>
        <v>-1.730692778448476</v>
      </c>
      <c r="M902" s="33">
        <f t="shared" si="132"/>
        <v>-7.4152644446251506</v>
      </c>
      <c r="O902" s="35"/>
    </row>
    <row r="903" spans="4:15" x14ac:dyDescent="0.2">
      <c r="D903" s="92">
        <f>D902+'Control Panel'!$B$29</f>
        <v>4.5049999999999262</v>
      </c>
      <c r="E903" s="31">
        <f t="shared" si="133"/>
        <v>87.861216265097426</v>
      </c>
      <c r="F903" s="31">
        <f t="shared" si="134"/>
        <v>3.2673810866338617</v>
      </c>
      <c r="G903" s="31">
        <f t="shared" si="126"/>
        <v>15.542702608792258</v>
      </c>
      <c r="H903" s="31">
        <f t="shared" si="127"/>
        <v>-19.488577965983495</v>
      </c>
      <c r="I903" s="31">
        <f t="shared" si="128"/>
        <v>24.927500386552502</v>
      </c>
      <c r="J903" s="31">
        <f t="shared" si="129"/>
        <v>-0.89756401845984235</v>
      </c>
      <c r="K903" s="31">
        <f t="shared" si="130"/>
        <v>0.20548165758505893</v>
      </c>
      <c r="L903" s="32">
        <f t="shared" si="131"/>
        <v>-1.7313670432799433</v>
      </c>
      <c r="M903" s="33">
        <f t="shared" si="132"/>
        <v>-7.4090852974560395</v>
      </c>
      <c r="O903" s="35"/>
    </row>
    <row r="904" spans="4:15" x14ac:dyDescent="0.2">
      <c r="D904" s="92">
        <f>D903+'Control Panel'!$B$29</f>
        <v>4.5099999999999261</v>
      </c>
      <c r="E904" s="31">
        <f t="shared" si="133"/>
        <v>87.938908136053342</v>
      </c>
      <c r="F904" s="31">
        <f t="shared" si="134"/>
        <v>3.1698455832377261</v>
      </c>
      <c r="G904" s="31">
        <f t="shared" si="126"/>
        <v>15.534045773575858</v>
      </c>
      <c r="H904" s="31">
        <f t="shared" si="127"/>
        <v>-19.525623392470777</v>
      </c>
      <c r="I904" s="31">
        <f t="shared" si="128"/>
        <v>24.951083081905523</v>
      </c>
      <c r="J904" s="31">
        <f t="shared" si="129"/>
        <v>-0.8987610181018566</v>
      </c>
      <c r="K904" s="31">
        <f t="shared" si="130"/>
        <v>0.20587063389230628</v>
      </c>
      <c r="L904" s="32">
        <f t="shared" si="131"/>
        <v>-1.7320397718078664</v>
      </c>
      <c r="M904" s="33">
        <f t="shared" si="132"/>
        <v>-7.4029009507214543</v>
      </c>
      <c r="O904" s="35"/>
    </row>
    <row r="905" spans="4:15" x14ac:dyDescent="0.2">
      <c r="D905" s="92">
        <f>D904+'Control Panel'!$B$29</f>
        <v>4.514999999999926</v>
      </c>
      <c r="E905" s="31">
        <f t="shared" si="133"/>
        <v>88.01655671442407</v>
      </c>
      <c r="F905" s="31">
        <f t="shared" si="134"/>
        <v>3.0721249300134881</v>
      </c>
      <c r="G905" s="31">
        <f t="shared" si="126"/>
        <v>15.52538557471682</v>
      </c>
      <c r="H905" s="31">
        <f t="shared" si="127"/>
        <v>-19.562637897224384</v>
      </c>
      <c r="I905" s="31">
        <f t="shared" si="128"/>
        <v>24.974675147868187</v>
      </c>
      <c r="J905" s="31">
        <f t="shared" si="129"/>
        <v>-0.8999550912903721</v>
      </c>
      <c r="K905" s="31">
        <f t="shared" si="130"/>
        <v>0.20626013279654326</v>
      </c>
      <c r="L905" s="32">
        <f t="shared" si="131"/>
        <v>-1.7327109504624831</v>
      </c>
      <c r="M905" s="33">
        <f t="shared" si="132"/>
        <v>-7.3967114277887225</v>
      </c>
      <c r="O905" s="35"/>
    </row>
    <row r="906" spans="4:15" x14ac:dyDescent="0.2">
      <c r="D906" s="92">
        <f>D905+'Control Panel'!$B$29</f>
        <v>4.5199999999999259</v>
      </c>
      <c r="E906" s="31">
        <f t="shared" si="133"/>
        <v>88.094161983410771</v>
      </c>
      <c r="F906" s="31">
        <f t="shared" si="134"/>
        <v>2.974219281634519</v>
      </c>
      <c r="G906" s="31">
        <f t="shared" si="126"/>
        <v>15.516722019964508</v>
      </c>
      <c r="H906" s="31">
        <f t="shared" si="127"/>
        <v>-19.599621454363326</v>
      </c>
      <c r="I906" s="31">
        <f t="shared" si="128"/>
        <v>24.998276408568465</v>
      </c>
      <c r="J906" s="31">
        <f t="shared" si="129"/>
        <v>-0.9011462457940167</v>
      </c>
      <c r="K906" s="31">
        <f t="shared" si="130"/>
        <v>0.20665015182868315</v>
      </c>
      <c r="L906" s="32">
        <f t="shared" si="131"/>
        <v>-1.7333805657627306</v>
      </c>
      <c r="M906" s="33">
        <f t="shared" si="132"/>
        <v>-7.3905167520828376</v>
      </c>
      <c r="O906" s="35"/>
    </row>
    <row r="907" spans="4:15" x14ac:dyDescent="0.2">
      <c r="D907" s="92">
        <f>D906+'Control Panel'!$B$29</f>
        <v>4.5249999999999257</v>
      </c>
      <c r="E907" s="31">
        <f t="shared" si="133"/>
        <v>88.17172392625352</v>
      </c>
      <c r="F907" s="31">
        <f t="shared" si="134"/>
        <v>2.8761287929033013</v>
      </c>
      <c r="G907" s="31">
        <f t="shared" si="126"/>
        <v>15.508055117135694</v>
      </c>
      <c r="H907" s="31">
        <f t="shared" si="127"/>
        <v>-19.63657403812374</v>
      </c>
      <c r="I907" s="31">
        <f t="shared" si="128"/>
        <v>25.021886688873678</v>
      </c>
      <c r="J907" s="31">
        <f t="shared" si="129"/>
        <v>-0.90233448937434635</v>
      </c>
      <c r="K907" s="31">
        <f t="shared" si="130"/>
        <v>0.20704068852106372</v>
      </c>
      <c r="L907" s="32">
        <f t="shared" si="131"/>
        <v>-1.7340486043159931</v>
      </c>
      <c r="M907" s="33">
        <f t="shared" si="132"/>
        <v>-7.3843169470856749</v>
      </c>
      <c r="O907" s="35"/>
    </row>
    <row r="908" spans="4:15" x14ac:dyDescent="0.2">
      <c r="D908" s="92">
        <f>D907+'Control Panel'!$B$29</f>
        <v>4.5299999999999256</v>
      </c>
      <c r="E908" s="31">
        <f t="shared" si="133"/>
        <v>88.24924252623164</v>
      </c>
      <c r="F908" s="31">
        <f t="shared" si="134"/>
        <v>2.7778536187508438</v>
      </c>
      <c r="G908" s="31">
        <f t="shared" si="126"/>
        <v>15.499384874114114</v>
      </c>
      <c r="H908" s="31">
        <f t="shared" si="127"/>
        <v>-19.673495622859168</v>
      </c>
      <c r="I908" s="31">
        <f t="shared" si="128"/>
        <v>25.045505814388662</v>
      </c>
      <c r="J908" s="31">
        <f t="shared" si="129"/>
        <v>-0.90351982978563983</v>
      </c>
      <c r="K908" s="31">
        <f t="shared" si="130"/>
        <v>0.20743174040746373</v>
      </c>
      <c r="L908" s="32">
        <f t="shared" si="131"/>
        <v>-1.7347150528178457</v>
      </c>
      <c r="M908" s="33">
        <f t="shared" si="132"/>
        <v>-7.3781120363352217</v>
      </c>
      <c r="O908" s="35"/>
    </row>
    <row r="909" spans="4:15" x14ac:dyDescent="0.2">
      <c r="D909" s="92">
        <f>D908+'Control Panel'!$B$29</f>
        <v>4.5349999999999255</v>
      </c>
      <c r="E909" s="31">
        <f t="shared" si="133"/>
        <v>88.326717766664046</v>
      </c>
      <c r="F909" s="31">
        <f t="shared" si="134"/>
        <v>2.6793939142360936</v>
      </c>
      <c r="G909" s="31">
        <f t="shared" si="126"/>
        <v>15.490711298850025</v>
      </c>
      <c r="H909" s="31">
        <f t="shared" si="127"/>
        <v>-19.710386183040843</v>
      </c>
      <c r="I909" s="31">
        <f t="shared" si="128"/>
        <v>25.069133611453889</v>
      </c>
      <c r="J909" s="31">
        <f t="shared" si="129"/>
        <v>-0.90470227477469611</v>
      </c>
      <c r="K909" s="31">
        <f t="shared" si="130"/>
        <v>0.20782330502311927</v>
      </c>
      <c r="L909" s="32">
        <f t="shared" si="131"/>
        <v>-1.7353798980517976</v>
      </c>
      <c r="M909" s="33">
        <f t="shared" si="132"/>
        <v>-7.3719020434248081</v>
      </c>
      <c r="O909" s="35"/>
    </row>
    <row r="910" spans="4:15" x14ac:dyDescent="0.2">
      <c r="D910" s="92">
        <f>D909+'Control Panel'!$B$29</f>
        <v>4.5399999999999254</v>
      </c>
      <c r="E910" s="31">
        <f t="shared" si="133"/>
        <v>88.404149630909572</v>
      </c>
      <c r="F910" s="31">
        <f t="shared" si="134"/>
        <v>2.5807498345453466</v>
      </c>
      <c r="G910" s="31">
        <f t="shared" si="126"/>
        <v>15.482034399359765</v>
      </c>
      <c r="H910" s="31">
        <f t="shared" si="127"/>
        <v>-19.747245693257966</v>
      </c>
      <c r="I910" s="31">
        <f t="shared" si="128"/>
        <v>25.092769907143659</v>
      </c>
      <c r="J910" s="31">
        <f t="shared" si="129"/>
        <v>-0.90588183208063544</v>
      </c>
      <c r="K910" s="31">
        <f t="shared" si="130"/>
        <v>0.2082153799047409</v>
      </c>
      <c r="L910" s="32">
        <f t="shared" si="131"/>
        <v>-1.7360431268890397</v>
      </c>
      <c r="M910" s="33">
        <f t="shared" si="132"/>
        <v>-7.3656869920023338</v>
      </c>
      <c r="O910" s="35"/>
    </row>
    <row r="911" spans="4:15" x14ac:dyDescent="0.2">
      <c r="D911" s="92">
        <f>D910+'Control Panel'!$B$29</f>
        <v>4.5449999999999253</v>
      </c>
      <c r="E911" s="31">
        <f t="shared" si="133"/>
        <v>88.481538102367296</v>
      </c>
      <c r="F911" s="31">
        <f t="shared" si="134"/>
        <v>2.4819215349916566</v>
      </c>
      <c r="G911" s="31">
        <f t="shared" si="126"/>
        <v>15.47335418372532</v>
      </c>
      <c r="H911" s="31">
        <f t="shared" si="127"/>
        <v>-19.784074128217977</v>
      </c>
      <c r="I911" s="31">
        <f t="shared" si="128"/>
        <v>25.116414529264198</v>
      </c>
      <c r="J911" s="31">
        <f t="shared" si="129"/>
        <v>-0.90705850943470279</v>
      </c>
      <c r="K911" s="31">
        <f t="shared" si="130"/>
        <v>0.20860796259052991</v>
      </c>
      <c r="L911" s="32">
        <f t="shared" si="131"/>
        <v>-1.7367047262881847</v>
      </c>
      <c r="M911" s="33">
        <f t="shared" si="132"/>
        <v>-7.3594669057695059</v>
      </c>
      <c r="O911" s="35"/>
    </row>
    <row r="912" spans="4:15" x14ac:dyDescent="0.2">
      <c r="D912" s="92">
        <f>D911+'Control Panel'!$B$29</f>
        <v>4.5499999999999252</v>
      </c>
      <c r="E912" s="31">
        <f t="shared" si="133"/>
        <v>88.558883164476853</v>
      </c>
      <c r="F912" s="31">
        <f t="shared" si="134"/>
        <v>2.3829091710142447</v>
      </c>
      <c r="G912" s="31">
        <f t="shared" si="126"/>
        <v>15.464670660093878</v>
      </c>
      <c r="H912" s="31">
        <f t="shared" si="127"/>
        <v>-19.820871462746826</v>
      </c>
      <c r="I912" s="31">
        <f t="shared" si="128"/>
        <v>25.140067306351828</v>
      </c>
      <c r="J912" s="31">
        <f t="shared" si="129"/>
        <v>-0.9082323145600748</v>
      </c>
      <c r="K912" s="31">
        <f t="shared" si="130"/>
        <v>0.20900105062019519</v>
      </c>
      <c r="L912" s="32">
        <f t="shared" si="131"/>
        <v>-1.7373646832950125</v>
      </c>
      <c r="M912" s="33">
        <f t="shared" si="132"/>
        <v>-7.3532418084810827</v>
      </c>
      <c r="O912" s="35"/>
    </row>
    <row r="913" spans="4:15" x14ac:dyDescent="0.2">
      <c r="D913" s="92">
        <f>D912+'Control Panel'!$B$29</f>
        <v>4.5549999999999251</v>
      </c>
      <c r="E913" s="31">
        <f t="shared" si="133"/>
        <v>88.63618480071878</v>
      </c>
      <c r="F913" s="31">
        <f t="shared" si="134"/>
        <v>2.2837128981779045</v>
      </c>
      <c r="G913" s="31">
        <f t="shared" si="126"/>
        <v>15.455983836677403</v>
      </c>
      <c r="H913" s="31">
        <f t="shared" si="127"/>
        <v>-19.857637671789231</v>
      </c>
      <c r="I913" s="31">
        <f t="shared" si="128"/>
        <v>25.163728067671052</v>
      </c>
      <c r="J913" s="31">
        <f t="shared" si="129"/>
        <v>-0.90940325517166831</v>
      </c>
      <c r="K913" s="31">
        <f t="shared" si="130"/>
        <v>0.20939464153496926</v>
      </c>
      <c r="L913" s="32">
        <f t="shared" si="131"/>
        <v>-1.7380229850422104</v>
      </c>
      <c r="M913" s="33">
        <f t="shared" si="132"/>
        <v>-7.3470117239441235</v>
      </c>
      <c r="O913" s="35"/>
    </row>
    <row r="914" spans="4:15" x14ac:dyDescent="0.2">
      <c r="D914" s="92">
        <f>D913+'Control Panel'!$B$29</f>
        <v>4.559999999999925</v>
      </c>
      <c r="E914" s="31">
        <f t="shared" si="133"/>
        <v>88.713442994614852</v>
      </c>
      <c r="F914" s="31">
        <f t="shared" si="134"/>
        <v>2.1843328721724089</v>
      </c>
      <c r="G914" s="31">
        <f t="shared" si="126"/>
        <v>15.447293721752192</v>
      </c>
      <c r="H914" s="31">
        <f t="shared" si="127"/>
        <v>-19.89437273040895</v>
      </c>
      <c r="I914" s="31">
        <f t="shared" si="128"/>
        <v>25.187396643212729</v>
      </c>
      <c r="J914" s="31">
        <f t="shared" si="129"/>
        <v>-0.91057133897595399</v>
      </c>
      <c r="K914" s="31">
        <f t="shared" si="130"/>
        <v>0.20978873287762584</v>
      </c>
      <c r="L914" s="32">
        <f t="shared" si="131"/>
        <v>-1.7386796187491216</v>
      </c>
      <c r="M914" s="33">
        <f t="shared" si="132"/>
        <v>-7.3407766760172146</v>
      </c>
      <c r="O914" s="35"/>
    </row>
    <row r="915" spans="4:15" x14ac:dyDescent="0.2">
      <c r="D915" s="92">
        <f>D914+'Control Panel'!$B$29</f>
        <v>4.5649999999999249</v>
      </c>
      <c r="E915" s="31">
        <f t="shared" si="133"/>
        <v>88.79065772972838</v>
      </c>
      <c r="F915" s="31">
        <f t="shared" si="134"/>
        <v>2.0847692488119138</v>
      </c>
      <c r="G915" s="31">
        <f t="shared" si="126"/>
        <v>15.438600323658447</v>
      </c>
      <c r="H915" s="31">
        <f t="shared" si="127"/>
        <v>-19.931076613789035</v>
      </c>
      <c r="I915" s="31">
        <f t="shared" si="128"/>
        <v>25.211072863692152</v>
      </c>
      <c r="J915" s="31">
        <f t="shared" si="129"/>
        <v>-0.91173657367077054</v>
      </c>
      <c r="K915" s="31">
        <f t="shared" si="130"/>
        <v>0.21018332219249539</v>
      </c>
      <c r="L915" s="32">
        <f t="shared" si="131"/>
        <v>-1.7393345717214796</v>
      </c>
      <c r="M915" s="33">
        <f t="shared" si="132"/>
        <v>-7.3345366886097461</v>
      </c>
      <c r="O915" s="35"/>
    </row>
    <row r="916" spans="4:15" x14ac:dyDescent="0.2">
      <c r="D916" s="92">
        <f>D915+'Control Panel'!$B$29</f>
        <v>4.5699999999999248</v>
      </c>
      <c r="E916" s="31">
        <f t="shared" si="133"/>
        <v>88.867828989664531</v>
      </c>
      <c r="F916" s="31">
        <f t="shared" si="134"/>
        <v>1.9850221840343609</v>
      </c>
      <c r="G916" s="31">
        <f t="shared" si="126"/>
        <v>15.42990365079984</v>
      </c>
      <c r="H916" s="31">
        <f t="shared" si="127"/>
        <v>-19.967749297232082</v>
      </c>
      <c r="I916" s="31">
        <f t="shared" si="128"/>
        <v>25.234756560547169</v>
      </c>
      <c r="J916" s="31">
        <f t="shared" si="129"/>
        <v>-0.91289896694514305</v>
      </c>
      <c r="K916" s="31">
        <f t="shared" si="130"/>
        <v>0.21057840702548211</v>
      </c>
      <c r="L916" s="32">
        <f t="shared" si="131"/>
        <v>-1.7399878313511556</v>
      </c>
      <c r="M916" s="33">
        <f t="shared" si="132"/>
        <v>-7.3282917856811496</v>
      </c>
      <c r="O916" s="35"/>
    </row>
    <row r="917" spans="4:15" x14ac:dyDescent="0.2">
      <c r="D917" s="92">
        <f>D916+'Control Panel'!$B$29</f>
        <v>4.5749999999999247</v>
      </c>
      <c r="E917" s="31">
        <f t="shared" si="133"/>
        <v>88.944956758070646</v>
      </c>
      <c r="F917" s="31">
        <f t="shared" si="134"/>
        <v>1.8850918339008795</v>
      </c>
      <c r="G917" s="31">
        <f t="shared" si="126"/>
        <v>15.421203711643084</v>
      </c>
      <c r="H917" s="31">
        <f t="shared" si="127"/>
        <v>-20.004390756160486</v>
      </c>
      <c r="I917" s="31">
        <f t="shared" si="128"/>
        <v>25.258447565936301</v>
      </c>
      <c r="J917" s="31">
        <f t="shared" si="129"/>
        <v>-0.91405852647910379</v>
      </c>
      <c r="K917" s="31">
        <f t="shared" si="130"/>
        <v>0.21097398492408062</v>
      </c>
      <c r="L917" s="32">
        <f t="shared" si="131"/>
        <v>-1.7406393851159001</v>
      </c>
      <c r="M917" s="33">
        <f t="shared" si="132"/>
        <v>-7.3220419912401669</v>
      </c>
      <c r="O917" s="35"/>
    </row>
    <row r="918" spans="4:15" x14ac:dyDescent="0.2">
      <c r="D918" s="92">
        <f>D917+'Control Panel'!$B$29</f>
        <v>4.5799999999999246</v>
      </c>
      <c r="E918" s="31">
        <f t="shared" si="133"/>
        <v>89.022041018636543</v>
      </c>
      <c r="F918" s="31">
        <f t="shared" si="134"/>
        <v>1.7849783545951865</v>
      </c>
      <c r="G918" s="31">
        <f t="shared" si="126"/>
        <v>15.412500514717506</v>
      </c>
      <c r="H918" s="31">
        <f t="shared" si="127"/>
        <v>-20.041000966116687</v>
      </c>
      <c r="I918" s="31">
        <f t="shared" si="128"/>
        <v>25.282145712736831</v>
      </c>
      <c r="J918" s="31">
        <f t="shared" si="129"/>
        <v>-0.91521525994351571</v>
      </c>
      <c r="K918" s="31">
        <f t="shared" si="130"/>
        <v>0.2113700534373921</v>
      </c>
      <c r="L918" s="32">
        <f t="shared" si="131"/>
        <v>-1.7412892205790813</v>
      </c>
      <c r="M918" s="33">
        <f t="shared" si="132"/>
        <v>-7.3157873293441016</v>
      </c>
      <c r="O918" s="35"/>
    </row>
    <row r="919" spans="4:15" x14ac:dyDescent="0.2">
      <c r="D919" s="92">
        <f>D918+'Control Panel'!$B$29</f>
        <v>4.5849999999999245</v>
      </c>
      <c r="E919" s="31">
        <f t="shared" si="133"/>
        <v>89.099081755094872</v>
      </c>
      <c r="F919" s="31">
        <f t="shared" si="134"/>
        <v>1.6846819024229864</v>
      </c>
      <c r="G919" s="31">
        <f t="shared" si="126"/>
        <v>15.40379406861461</v>
      </c>
      <c r="H919" s="31">
        <f t="shared" si="127"/>
        <v>-20.077579902763407</v>
      </c>
      <c r="I919" s="31">
        <f t="shared" si="128"/>
        <v>25.305850834542902</v>
      </c>
      <c r="J919" s="31">
        <f t="shared" si="129"/>
        <v>-0.91636917499989867</v>
      </c>
      <c r="K919" s="31">
        <f t="shared" si="130"/>
        <v>0.21176661011614076</v>
      </c>
      <c r="L919" s="32">
        <f t="shared" si="131"/>
        <v>-1.7419373253894268</v>
      </c>
      <c r="M919" s="33">
        <f t="shared" si="132"/>
        <v>-7.3095278240981001</v>
      </c>
      <c r="O919" s="35"/>
    </row>
    <row r="920" spans="4:15" x14ac:dyDescent="0.2">
      <c r="D920" s="92">
        <f>D919+'Control Panel'!$B$29</f>
        <v>4.5899999999999244</v>
      </c>
      <c r="E920" s="31">
        <f t="shared" si="133"/>
        <v>89.176078951221385</v>
      </c>
      <c r="F920" s="31">
        <f t="shared" si="134"/>
        <v>1.5842026338113682</v>
      </c>
      <c r="G920" s="31">
        <f t="shared" si="126"/>
        <v>15.395084381987663</v>
      </c>
      <c r="H920" s="31">
        <f t="shared" si="127"/>
        <v>-20.114127541883899</v>
      </c>
      <c r="I920" s="31">
        <f t="shared" si="128"/>
        <v>25.329562765663621</v>
      </c>
      <c r="J920" s="31">
        <f t="shared" si="129"/>
        <v>-0.9175202793002587</v>
      </c>
      <c r="K920" s="31">
        <f t="shared" si="130"/>
        <v>0.21216365251269079</v>
      </c>
      <c r="L920" s="32">
        <f t="shared" si="131"/>
        <v>-1.742583687280769</v>
      </c>
      <c r="M920" s="33">
        <f t="shared" si="132"/>
        <v>-7.3032634996544052</v>
      </c>
      <c r="O920" s="35"/>
    </row>
    <row r="921" spans="4:15" x14ac:dyDescent="0.2">
      <c r="D921" s="92">
        <f>D920+'Control Panel'!$B$29</f>
        <v>4.5949999999999243</v>
      </c>
      <c r="E921" s="31">
        <f t="shared" si="133"/>
        <v>89.253032590835232</v>
      </c>
      <c r="F921" s="31">
        <f t="shared" si="134"/>
        <v>1.483540705308203</v>
      </c>
      <c r="G921" s="31">
        <f t="shared" si="126"/>
        <v>15.38637146355126</v>
      </c>
      <c r="H921" s="31">
        <f t="shared" si="127"/>
        <v>-20.150643859382171</v>
      </c>
      <c r="I921" s="31">
        <f t="shared" si="128"/>
        <v>25.353281341121132</v>
      </c>
      <c r="J921" s="31">
        <f t="shared" si="129"/>
        <v>-0.91866858048691913</v>
      </c>
      <c r="K921" s="31">
        <f t="shared" si="130"/>
        <v>0.21256117818106213</v>
      </c>
      <c r="L921" s="32">
        <f t="shared" si="131"/>
        <v>-1.7432282940717789</v>
      </c>
      <c r="M921" s="33">
        <f t="shared" si="132"/>
        <v>-7.2969943802116433</v>
      </c>
      <c r="O921" s="35"/>
    </row>
    <row r="922" spans="4:15" x14ac:dyDescent="0.2">
      <c r="D922" s="92">
        <f>D921+'Control Panel'!$B$29</f>
        <v>4.5999999999999241</v>
      </c>
      <c r="E922" s="31">
        <f t="shared" si="133"/>
        <v>89.329942657799322</v>
      </c>
      <c r="F922" s="31">
        <f t="shared" si="134"/>
        <v>1.3826962735815393</v>
      </c>
      <c r="G922" s="31">
        <f t="shared" si="126"/>
        <v>15.377655322080901</v>
      </c>
      <c r="H922" s="31">
        <f t="shared" si="127"/>
        <v>-20.187128831283228</v>
      </c>
      <c r="I922" s="31">
        <f t="shared" si="128"/>
        <v>25.377006396648714</v>
      </c>
      <c r="J922" s="31">
        <f t="shared" si="129"/>
        <v>-0.9198140861923555</v>
      </c>
      <c r="K922" s="31">
        <f t="shared" si="130"/>
        <v>0.21295918467694744</v>
      </c>
      <c r="L922" s="32">
        <f t="shared" si="131"/>
        <v>-1.7438711336657122</v>
      </c>
      <c r="M922" s="33">
        <f t="shared" si="132"/>
        <v>-7.2907204900140847</v>
      </c>
      <c r="O922" s="35"/>
    </row>
    <row r="923" spans="4:15" x14ac:dyDescent="0.2">
      <c r="D923" s="92">
        <f>D922+'Control Panel'!$B$29</f>
        <v>4.604999999999924</v>
      </c>
      <c r="E923" s="31">
        <f t="shared" si="133"/>
        <v>89.406809136020556</v>
      </c>
      <c r="F923" s="31">
        <f t="shared" si="134"/>
        <v>1.281669495418998</v>
      </c>
      <c r="G923" s="31">
        <f t="shared" si="126"/>
        <v>15.368935966412574</v>
      </c>
      <c r="H923" s="31">
        <f t="shared" si="127"/>
        <v>-20.223582433733299</v>
      </c>
      <c r="I923" s="31">
        <f t="shared" si="128"/>
        <v>25.400737768688845</v>
      </c>
      <c r="J923" s="31">
        <f t="shared" si="129"/>
        <v>-0.92095680403903224</v>
      </c>
      <c r="K923" s="31">
        <f t="shared" si="130"/>
        <v>0.21335766955772797</v>
      </c>
      <c r="L923" s="32">
        <f t="shared" si="131"/>
        <v>-1.7445121940501453</v>
      </c>
      <c r="M923" s="33">
        <f t="shared" si="132"/>
        <v>-7.2844418533509465</v>
      </c>
      <c r="O923" s="35"/>
    </row>
    <row r="924" spans="4:15" x14ac:dyDescent="0.2">
      <c r="D924" s="92">
        <f>D923+'Control Panel'!$B$29</f>
        <v>4.6099999999999239</v>
      </c>
      <c r="E924" s="31">
        <f t="shared" si="133"/>
        <v>89.48363200945019</v>
      </c>
      <c r="F924" s="31">
        <f t="shared" si="134"/>
        <v>1.1804605277271647</v>
      </c>
      <c r="G924" s="31">
        <f t="shared" si="126"/>
        <v>15.360213405442323</v>
      </c>
      <c r="H924" s="31">
        <f t="shared" si="127"/>
        <v>-20.260004643000052</v>
      </c>
      <c r="I924" s="31">
        <f t="shared" si="128"/>
        <v>25.424475294391303</v>
      </c>
      <c r="J924" s="31">
        <f t="shared" si="129"/>
        <v>-0.92209674163924249</v>
      </c>
      <c r="K924" s="31">
        <f t="shared" si="130"/>
        <v>0.21375663038249071</v>
      </c>
      <c r="L924" s="32">
        <f t="shared" si="131"/>
        <v>-1.7451514632967204</v>
      </c>
      <c r="M924" s="33">
        <f t="shared" si="132"/>
        <v>-7.2781584945556475</v>
      </c>
      <c r="O924" s="35"/>
    </row>
    <row r="925" spans="4:15" x14ac:dyDescent="0.2">
      <c r="D925" s="92">
        <f>D924+'Control Panel'!$B$29</f>
        <v>4.6149999999999238</v>
      </c>
      <c r="E925" s="31">
        <f t="shared" si="133"/>
        <v>89.560411262084102</v>
      </c>
      <c r="F925" s="31">
        <f t="shared" si="134"/>
        <v>1.0790695275309825</v>
      </c>
      <c r="G925" s="31">
        <f t="shared" si="126"/>
        <v>15.35148764812584</v>
      </c>
      <c r="H925" s="31">
        <f t="shared" si="127"/>
        <v>-20.296395435472832</v>
      </c>
      <c r="I925" s="31">
        <f t="shared" si="128"/>
        <v>25.448218811611209</v>
      </c>
      <c r="J925" s="31">
        <f t="shared" si="129"/>
        <v>-0.92323390659494986</v>
      </c>
      <c r="K925" s="31">
        <f t="shared" si="130"/>
        <v>0.21415606471204368</v>
      </c>
      <c r="L925" s="32">
        <f t="shared" si="131"/>
        <v>-1.7457889295608784</v>
      </c>
      <c r="M925" s="33">
        <f t="shared" si="132"/>
        <v>-7.2718704380051262</v>
      </c>
      <c r="O925" s="35"/>
    </row>
    <row r="926" spans="4:15" x14ac:dyDescent="0.2">
      <c r="D926" s="92">
        <f>D925+'Control Panel'!$B$29</f>
        <v>4.6199999999999237</v>
      </c>
      <c r="E926" s="31">
        <f t="shared" si="133"/>
        <v>89.637146877963119</v>
      </c>
      <c r="F926" s="31">
        <f t="shared" si="134"/>
        <v>0.97749665197314328</v>
      </c>
      <c r="G926" s="31">
        <f t="shared" si="126"/>
        <v>15.342758703478035</v>
      </c>
      <c r="H926" s="31">
        <f t="shared" si="127"/>
        <v>-20.332754787662857</v>
      </c>
      <c r="I926" s="31">
        <f t="shared" si="128"/>
        <v>25.471968158907114</v>
      </c>
      <c r="J926" s="31">
        <f t="shared" si="129"/>
        <v>-0.92436830649763346</v>
      </c>
      <c r="K926" s="31">
        <f t="shared" si="130"/>
        <v>0.21455597010893318</v>
      </c>
      <c r="L926" s="32">
        <f t="shared" si="131"/>
        <v>-1.7464245810816057</v>
      </c>
      <c r="M926" s="33">
        <f t="shared" si="132"/>
        <v>-7.2655777081191104</v>
      </c>
      <c r="O926" s="35"/>
    </row>
    <row r="927" spans="4:15" x14ac:dyDescent="0.2">
      <c r="D927" s="92">
        <f>D926+'Control Panel'!$B$29</f>
        <v>4.6249999999999236</v>
      </c>
      <c r="E927" s="31">
        <f t="shared" si="133"/>
        <v>89.713838841173242</v>
      </c>
      <c r="F927" s="31">
        <f t="shared" si="134"/>
        <v>0.87574205831347751</v>
      </c>
      <c r="G927" s="31">
        <f t="shared" si="126"/>
        <v>15.334026580572626</v>
      </c>
      <c r="H927" s="31">
        <f t="shared" si="127"/>
        <v>-20.369082676203451</v>
      </c>
      <c r="I927" s="31">
        <f t="shared" si="128"/>
        <v>25.495723175539059</v>
      </c>
      <c r="J927" s="31">
        <f t="shared" si="129"/>
        <v>-0.92549994892813503</v>
      </c>
      <c r="K927" s="31">
        <f t="shared" si="130"/>
        <v>0.21495634413745957</v>
      </c>
      <c r="L927" s="32">
        <f t="shared" si="131"/>
        <v>-1.7470584061811683</v>
      </c>
      <c r="M927" s="33">
        <f t="shared" si="132"/>
        <v>-7.2592803293594175</v>
      </c>
      <c r="O927" s="35"/>
    </row>
    <row r="928" spans="4:15" x14ac:dyDescent="0.2">
      <c r="D928" s="92">
        <f>D927+'Control Panel'!$B$29</f>
        <v>4.6299999999999235</v>
      </c>
      <c r="E928" s="31">
        <f t="shared" si="133"/>
        <v>89.790487135846021</v>
      </c>
      <c r="F928" s="31">
        <f t="shared" si="134"/>
        <v>0.77380590392834325</v>
      </c>
      <c r="G928" s="31">
        <f t="shared" si="126"/>
        <v>15.32529128854172</v>
      </c>
      <c r="H928" s="31">
        <f t="shared" si="127"/>
        <v>-20.405379077850249</v>
      </c>
      <c r="I928" s="31">
        <f t="shared" si="128"/>
        <v>25.51948370146664</v>
      </c>
      <c r="J928" s="31">
        <f t="shared" si="129"/>
        <v>-0.92662884145650892</v>
      </c>
      <c r="K928" s="31">
        <f t="shared" si="130"/>
        <v>0.21535718436369372</v>
      </c>
      <c r="L928" s="32">
        <f t="shared" si="131"/>
        <v>-1.7476903932648546</v>
      </c>
      <c r="M928" s="33">
        <f t="shared" si="132"/>
        <v>-7.2529783262292575</v>
      </c>
      <c r="O928" s="35"/>
    </row>
    <row r="929" spans="4:15" x14ac:dyDescent="0.2">
      <c r="D929" s="92">
        <f>D928+'Control Panel'!$B$29</f>
        <v>4.6349999999999234</v>
      </c>
      <c r="E929" s="31">
        <f t="shared" si="133"/>
        <v>89.86709174615882</v>
      </c>
      <c r="F929" s="31">
        <f t="shared" si="134"/>
        <v>0.67168834631001417</v>
      </c>
      <c r="G929" s="31">
        <f t="shared" si="126"/>
        <v>15.316552836575395</v>
      </c>
      <c r="H929" s="31">
        <f t="shared" si="127"/>
        <v>-20.441643969481394</v>
      </c>
      <c r="I929" s="31">
        <f t="shared" si="128"/>
        <v>25.543249577347062</v>
      </c>
      <c r="J929" s="31">
        <f t="shared" si="129"/>
        <v>-0.92775499164187392</v>
      </c>
      <c r="K929" s="31">
        <f t="shared" si="130"/>
        <v>0.21575848835549319</v>
      </c>
      <c r="L929" s="32">
        <f t="shared" si="131"/>
        <v>-1.7483205308207128</v>
      </c>
      <c r="M929" s="33">
        <f t="shared" si="132"/>
        <v>-7.24667172327253</v>
      </c>
      <c r="O929" s="35"/>
    </row>
    <row r="930" spans="4:15" x14ac:dyDescent="0.2">
      <c r="D930" s="92">
        <f>D929+'Control Panel'!$B$29</f>
        <v>4.6399999999999233</v>
      </c>
      <c r="E930" s="31">
        <f t="shared" si="133"/>
        <v>89.943652656335061</v>
      </c>
      <c r="F930" s="31">
        <f t="shared" si="134"/>
        <v>0.56938954306606637</v>
      </c>
      <c r="G930" s="31">
        <f t="shared" si="126"/>
        <v>15.307811233921292</v>
      </c>
      <c r="H930" s="31">
        <f t="shared" si="127"/>
        <v>-20.477877328097758</v>
      </c>
      <c r="I930" s="31">
        <f t="shared" si="128"/>
        <v>25.567020644533205</v>
      </c>
      <c r="J930" s="31">
        <f t="shared" si="129"/>
        <v>-0.92887840703226821</v>
      </c>
      <c r="K930" s="31">
        <f t="shared" si="130"/>
        <v>0.21616025368251865</v>
      </c>
      <c r="L930" s="32">
        <f t="shared" si="131"/>
        <v>-1.7489488074192912</v>
      </c>
      <c r="M930" s="33">
        <f t="shared" si="132"/>
        <v>-7.2403605450731252</v>
      </c>
      <c r="O930" s="35"/>
    </row>
    <row r="931" spans="4:15" x14ac:dyDescent="0.2">
      <c r="D931" s="92">
        <f>D930+'Control Panel'!$B$29</f>
        <v>4.6449999999999232</v>
      </c>
      <c r="E931" s="31">
        <f t="shared" si="133"/>
        <v>90.020169850644578</v>
      </c>
      <c r="F931" s="31">
        <f t="shared" si="134"/>
        <v>0.46690965191876416</v>
      </c>
      <c r="G931" s="31">
        <f t="shared" si="126"/>
        <v>15.299066489884195</v>
      </c>
      <c r="H931" s="31">
        <f t="shared" si="127"/>
        <v>-20.514079130823124</v>
      </c>
      <c r="I931" s="31">
        <f t="shared" si="128"/>
        <v>25.59079674507166</v>
      </c>
      <c r="J931" s="31">
        <f t="shared" si="129"/>
        <v>-0.92999909516450663</v>
      </c>
      <c r="K931" s="31">
        <f t="shared" si="130"/>
        <v>0.21656247791624966</v>
      </c>
      <c r="L931" s="32">
        <f t="shared" si="131"/>
        <v>-1.749575211713376</v>
      </c>
      <c r="M931" s="33">
        <f t="shared" si="132"/>
        <v>-7.2340448162542446</v>
      </c>
      <c r="O931" s="35"/>
    </row>
    <row r="932" spans="4:15" x14ac:dyDescent="0.2">
      <c r="D932" s="92">
        <f>D931+'Control Panel'!$B$29</f>
        <v>4.6499999999999231</v>
      </c>
      <c r="E932" s="31">
        <f t="shared" si="133"/>
        <v>90.09664331340386</v>
      </c>
      <c r="F932" s="31">
        <f t="shared" si="134"/>
        <v>0.36424883070444536</v>
      </c>
      <c r="G932" s="31">
        <f t="shared" si="126"/>
        <v>15.290318613825628</v>
      </c>
      <c r="H932" s="31">
        <f t="shared" si="127"/>
        <v>-20.550249354904395</v>
      </c>
      <c r="I932" s="31">
        <f t="shared" si="128"/>
        <v>25.614577721700801</v>
      </c>
      <c r="J932" s="31">
        <f t="shared" si="129"/>
        <v>-0.93111706356403989</v>
      </c>
      <c r="K932" s="31">
        <f t="shared" si="130"/>
        <v>0.21696515863000135</v>
      </c>
      <c r="L932" s="32">
        <f t="shared" si="131"/>
        <v>-1.750199732437731</v>
      </c>
      <c r="M932" s="33">
        <f t="shared" si="132"/>
        <v>-7.2277245614777028</v>
      </c>
      <c r="O932" s="35"/>
    </row>
    <row r="933" spans="4:15" x14ac:dyDescent="0.2">
      <c r="D933" s="92">
        <f>D932+'Control Panel'!$B$29</f>
        <v>4.654999999999923</v>
      </c>
      <c r="E933" s="31">
        <f t="shared" si="133"/>
        <v>90.173073028976333</v>
      </c>
      <c r="F933" s="31">
        <f t="shared" si="134"/>
        <v>0.26140723737290494</v>
      </c>
      <c r="G933" s="31">
        <f t="shared" si="126"/>
        <v>15.281567615163439</v>
      </c>
      <c r="H933" s="31">
        <f t="shared" si="127"/>
        <v>-20.586387977711784</v>
      </c>
      <c r="I933" s="31">
        <f t="shared" si="128"/>
        <v>25.638363417848812</v>
      </c>
      <c r="J933" s="31">
        <f t="shared" si="129"/>
        <v>-0.93223231974481668</v>
      </c>
      <c r="K933" s="31">
        <f t="shared" si="130"/>
        <v>0.21736829339894001</v>
      </c>
      <c r="L933" s="32">
        <f t="shared" si="131"/>
        <v>-1.7508223584088367</v>
      </c>
      <c r="M933" s="33">
        <f t="shared" si="132"/>
        <v>-7.221399805443248</v>
      </c>
      <c r="O933" s="35"/>
    </row>
    <row r="934" spans="4:15" x14ac:dyDescent="0.2">
      <c r="D934" s="92">
        <f>D933+'Control Panel'!$B$29</f>
        <v>4.6599999999999229</v>
      </c>
      <c r="E934" s="31">
        <f t="shared" si="133"/>
        <v>90.249458981772676</v>
      </c>
      <c r="F934" s="31">
        <f t="shared" si="134"/>
        <v>0.15838502998677798</v>
      </c>
      <c r="G934" s="31">
        <f t="shared" si="126"/>
        <v>15.272813503371395</v>
      </c>
      <c r="H934" s="31">
        <f t="shared" si="127"/>
        <v>-20.622494976738999</v>
      </c>
      <c r="I934" s="31">
        <f t="shared" si="128"/>
        <v>25.662153677631753</v>
      </c>
      <c r="J934" s="31">
        <f t="shared" si="129"/>
        <v>-0.933344871209148</v>
      </c>
      <c r="K934" s="31">
        <f t="shared" si="130"/>
        <v>0.21777187980009988</v>
      </c>
      <c r="L934" s="32">
        <f t="shared" si="131"/>
        <v>-1.7514430785246287</v>
      </c>
      <c r="M934" s="33">
        <f t="shared" si="132"/>
        <v>-7.2150705728878748</v>
      </c>
      <c r="O934" s="35"/>
    </row>
    <row r="935" spans="4:15" x14ac:dyDescent="0.2">
      <c r="D935" s="92">
        <f>D934+'Control Panel'!$B$29</f>
        <v>4.6649999999999228</v>
      </c>
      <c r="E935" s="31">
        <f t="shared" si="133"/>
        <v>90.32580115625106</v>
      </c>
      <c r="F935" s="31">
        <f t="shared" si="134"/>
        <v>5.5182366720921874E-2</v>
      </c>
      <c r="G935" s="31">
        <f t="shared" si="126"/>
        <v>15.264056287978772</v>
      </c>
      <c r="H935" s="31">
        <f t="shared" si="127"/>
        <v>-20.658570329603439</v>
      </c>
      <c r="I935" s="31">
        <f t="shared" si="128"/>
        <v>25.685948345851585</v>
      </c>
      <c r="J935" s="31">
        <f t="shared" si="129"/>
        <v>-0.93445472544757358</v>
      </c>
      <c r="K935" s="31">
        <f t="shared" si="130"/>
        <v>0.21817591541239845</v>
      </c>
      <c r="L935" s="32">
        <f t="shared" si="131"/>
        <v>-1.7520618817642359</v>
      </c>
      <c r="M935" s="33">
        <f t="shared" si="132"/>
        <v>-7.2087368885851584</v>
      </c>
      <c r="O935" s="35"/>
    </row>
    <row r="936" spans="4:15" x14ac:dyDescent="0.2">
      <c r="D936" s="92">
        <f>D935+'Control Panel'!$B$29</f>
        <v>4.6699999999999227</v>
      </c>
      <c r="E936" s="31">
        <f t="shared" si="133"/>
        <v>90.402099536917433</v>
      </c>
      <c r="F936" s="31">
        <f t="shared" si="134"/>
        <v>0</v>
      </c>
      <c r="G936" s="31">
        <f t="shared" si="126"/>
        <v>15.255295978569951</v>
      </c>
      <c r="H936" s="31">
        <f t="shared" si="127"/>
        <v>-20.694614014046365</v>
      </c>
      <c r="I936" s="31">
        <f t="shared" si="128"/>
        <v>25.709747267994231</v>
      </c>
      <c r="J936" s="31">
        <f t="shared" si="129"/>
        <v>-0.93556188993873102</v>
      </c>
      <c r="K936" s="31">
        <f t="shared" si="130"/>
        <v>0.2185803978166532</v>
      </c>
      <c r="L936" s="32">
        <f t="shared" si="131"/>
        <v>-1.7526787571877203</v>
      </c>
      <c r="M936" s="33">
        <f t="shared" si="132"/>
        <v>-7.2023987773445723</v>
      </c>
      <c r="O936" s="35"/>
    </row>
    <row r="937" spans="4:15" x14ac:dyDescent="0.2">
      <c r="D937" s="92">
        <f>D936+'Control Panel'!$B$29</f>
        <v>4.6749999999999226</v>
      </c>
      <c r="E937" s="31">
        <f t="shared" si="133"/>
        <v>90.402099536917433</v>
      </c>
      <c r="F937" s="31">
        <f t="shared" si="134"/>
        <v>0</v>
      </c>
      <c r="G937" s="31">
        <f t="shared" si="126"/>
        <v>15.246532584784012</v>
      </c>
      <c r="H937" s="31">
        <f t="shared" si="127"/>
        <v>-20.73062600793309</v>
      </c>
      <c r="I937" s="31">
        <f t="shared" si="128"/>
        <v>25.733550290227591</v>
      </c>
      <c r="J937" s="31">
        <f t="shared" si="129"/>
        <v>-0.93666637214922688</v>
      </c>
      <c r="K937" s="31">
        <f t="shared" si="130"/>
        <v>0.21898532459559716</v>
      </c>
      <c r="L937" s="32">
        <f t="shared" si="131"/>
        <v>-1.7532936939358139</v>
      </c>
      <c r="M937" s="33">
        <f t="shared" si="132"/>
        <v>-7.1960562640108137</v>
      </c>
      <c r="O937" s="35"/>
    </row>
    <row r="938" spans="4:15" x14ac:dyDescent="0.2">
      <c r="D938" s="92">
        <f>D937+'Control Panel'!$B$29</f>
        <v>4.6799999999999224</v>
      </c>
      <c r="E938" s="31">
        <f t="shared" si="133"/>
        <v>90.402099536917433</v>
      </c>
      <c r="F938" s="31">
        <f t="shared" si="134"/>
        <v>0</v>
      </c>
      <c r="G938" s="31">
        <f t="shared" si="126"/>
        <v>15.237766116314333</v>
      </c>
      <c r="H938" s="31">
        <f t="shared" si="127"/>
        <v>-20.766606289253144</v>
      </c>
      <c r="I938" s="31">
        <f t="shared" si="128"/>
        <v>25.757357259399601</v>
      </c>
      <c r="J938" s="31">
        <f t="shared" si="129"/>
        <v>-0.9377681795335101</v>
      </c>
      <c r="K938" s="31">
        <f t="shared" si="130"/>
        <v>0.2193906933338951</v>
      </c>
      <c r="L938" s="32">
        <f t="shared" si="131"/>
        <v>-1.7539066812296586</v>
      </c>
      <c r="M938" s="33">
        <f t="shared" si="132"/>
        <v>-7.1897093734631516</v>
      </c>
      <c r="O938" s="35"/>
    </row>
    <row r="939" spans="4:15" x14ac:dyDescent="0.2">
      <c r="D939" s="92">
        <f>D938+'Control Panel'!$B$29</f>
        <v>4.6849999999999223</v>
      </c>
      <c r="E939" s="31">
        <f t="shared" si="133"/>
        <v>90.402099536917433</v>
      </c>
      <c r="F939" s="31">
        <f t="shared" si="134"/>
        <v>0</v>
      </c>
      <c r="G939" s="31">
        <f t="shared" si="126"/>
        <v>15.228996582908184</v>
      </c>
      <c r="H939" s="31">
        <f t="shared" si="127"/>
        <v>-20.802554836120461</v>
      </c>
      <c r="I939" s="31">
        <f t="shared" si="128"/>
        <v>25.781168023036269</v>
      </c>
      <c r="J939" s="31">
        <f t="shared" si="129"/>
        <v>-0.93886731953374791</v>
      </c>
      <c r="K939" s="31">
        <f t="shared" si="130"/>
        <v>0.21979650161815967</v>
      </c>
      <c r="L939" s="32">
        <f t="shared" si="131"/>
        <v>-1.7545177083705468</v>
      </c>
      <c r="M939" s="33">
        <f t="shared" si="132"/>
        <v>-7.1833581306147476</v>
      </c>
      <c r="O939" s="35"/>
    </row>
    <row r="940" spans="4:15" x14ac:dyDescent="0.2">
      <c r="D940" s="92">
        <f>D939+'Control Panel'!$B$29</f>
        <v>4.6899999999999222</v>
      </c>
      <c r="E940" s="31">
        <f t="shared" si="133"/>
        <v>90.402099536917433</v>
      </c>
      <c r="F940" s="31">
        <f t="shared" si="134"/>
        <v>0</v>
      </c>
      <c r="G940" s="31">
        <f t="shared" si="126"/>
        <v>15.220223994366332</v>
      </c>
      <c r="H940" s="31">
        <f t="shared" si="127"/>
        <v>-20.838471626773533</v>
      </c>
      <c r="I940" s="31">
        <f t="shared" si="128"/>
        <v>25.804982429339692</v>
      </c>
      <c r="J940" s="31">
        <f t="shared" si="129"/>
        <v>-0.93996379957970366</v>
      </c>
      <c r="K940" s="31">
        <f t="shared" si="130"/>
        <v>0.22020274703696699</v>
      </c>
      <c r="L940" s="32">
        <f t="shared" si="131"/>
        <v>-1.7551267647396549</v>
      </c>
      <c r="M940" s="33">
        <f t="shared" si="132"/>
        <v>-7.1770025604120011</v>
      </c>
      <c r="O940" s="35"/>
    </row>
    <row r="941" spans="4:15" x14ac:dyDescent="0.2">
      <c r="D941" s="92">
        <f>D940+'Control Panel'!$B$29</f>
        <v>4.6949999999999221</v>
      </c>
      <c r="E941" s="31">
        <f t="shared" si="133"/>
        <v>90.402099536917433</v>
      </c>
      <c r="F941" s="31">
        <f t="shared" si="134"/>
        <v>0</v>
      </c>
      <c r="G941" s="31">
        <f t="shared" si="126"/>
        <v>15.211448360542635</v>
      </c>
      <c r="H941" s="31">
        <f t="shared" si="127"/>
        <v>-20.874356639575591</v>
      </c>
      <c r="I941" s="31">
        <f t="shared" si="128"/>
        <v>25.828800327186098</v>
      </c>
      <c r="J941" s="31">
        <f t="shared" si="129"/>
        <v>-0.94105762708861695</v>
      </c>
      <c r="K941" s="31">
        <f t="shared" si="130"/>
        <v>0.22060942718087256</v>
      </c>
      <c r="L941" s="32">
        <f t="shared" si="131"/>
        <v>-1.7557338397977846</v>
      </c>
      <c r="M941" s="33">
        <f t="shared" si="132"/>
        <v>-7.1706426878339</v>
      </c>
      <c r="O941" s="35"/>
    </row>
    <row r="942" spans="4:15" x14ac:dyDescent="0.2">
      <c r="D942" s="92">
        <f>D941+'Control Panel'!$B$29</f>
        <v>4.699999999999922</v>
      </c>
      <c r="E942" s="31">
        <f t="shared" si="133"/>
        <v>90.402099536917433</v>
      </c>
      <c r="F942" s="31">
        <f t="shared" si="134"/>
        <v>0</v>
      </c>
      <c r="G942" s="31">
        <f t="shared" si="126"/>
        <v>15.202669691343646</v>
      </c>
      <c r="H942" s="31">
        <f t="shared" si="127"/>
        <v>-20.910209853014759</v>
      </c>
      <c r="I942" s="31">
        <f t="shared" si="128"/>
        <v>25.852621566123894</v>
      </c>
      <c r="J942" s="31">
        <f t="shared" si="129"/>
        <v>-0.94214880946508606</v>
      </c>
      <c r="K942" s="31">
        <f t="shared" si="130"/>
        <v>0.22101653964242771</v>
      </c>
      <c r="L942" s="32">
        <f t="shared" si="131"/>
        <v>-1.756338923085105</v>
      </c>
      <c r="M942" s="33">
        <f t="shared" si="132"/>
        <v>-7.1642785378913523</v>
      </c>
      <c r="O942" s="35"/>
    </row>
    <row r="943" spans="4:15" x14ac:dyDescent="0.2">
      <c r="D943" s="92">
        <f>D942+'Control Panel'!$B$29</f>
        <v>4.7049999999999219</v>
      </c>
      <c r="E943" s="31">
        <f t="shared" si="133"/>
        <v>90.402099536917433</v>
      </c>
      <c r="F943" s="31">
        <f t="shared" si="134"/>
        <v>0</v>
      </c>
      <c r="G943" s="31">
        <f t="shared" si="126"/>
        <v>15.19388799672822</v>
      </c>
      <c r="H943" s="31">
        <f t="shared" si="127"/>
        <v>-20.946031245704216</v>
      </c>
      <c r="I943" s="31">
        <f t="shared" si="128"/>
        <v>25.876445996371665</v>
      </c>
      <c r="J943" s="31">
        <f t="shared" si="129"/>
        <v>-0.943237354100952</v>
      </c>
      <c r="K943" s="31">
        <f t="shared" si="130"/>
        <v>0.22142408201619454</v>
      </c>
      <c r="L943" s="32">
        <f t="shared" si="131"/>
        <v>-1.7569420042208836</v>
      </c>
      <c r="M943" s="33">
        <f t="shared" si="132"/>
        <v>-7.1579101356265529</v>
      </c>
      <c r="O943" s="35"/>
    </row>
    <row r="944" spans="4:15" x14ac:dyDescent="0.2">
      <c r="D944" s="92">
        <f>D943+'Control Panel'!$B$29</f>
        <v>4.7099999999999218</v>
      </c>
      <c r="E944" s="31">
        <f t="shared" si="133"/>
        <v>90.402099536917433</v>
      </c>
      <c r="F944" s="31">
        <f t="shared" si="134"/>
        <v>0</v>
      </c>
      <c r="G944" s="31">
        <f t="shared" si="126"/>
        <v>15.185103286707117</v>
      </c>
      <c r="H944" s="31">
        <f t="shared" si="127"/>
        <v>-20.981820796382348</v>
      </c>
      <c r="I944" s="31">
        <f t="shared" si="128"/>
        <v>25.900273468816234</v>
      </c>
      <c r="J944" s="31">
        <f t="shared" si="129"/>
        <v>-0.94432326837518588</v>
      </c>
      <c r="K944" s="31">
        <f t="shared" si="130"/>
        <v>0.22183205189876254</v>
      </c>
      <c r="L944" s="32">
        <f t="shared" si="131"/>
        <v>-1.757543072903232</v>
      </c>
      <c r="M944" s="33">
        <f t="shared" si="132"/>
        <v>-7.1515375061123194</v>
      </c>
      <c r="O944" s="35"/>
    </row>
    <row r="945" spans="4:15" x14ac:dyDescent="0.2">
      <c r="D945" s="92">
        <f>D944+'Control Panel'!$B$29</f>
        <v>4.7149999999999217</v>
      </c>
      <c r="E945" s="31">
        <f t="shared" si="133"/>
        <v>90.402099536917433</v>
      </c>
      <c r="F945" s="31">
        <f t="shared" si="134"/>
        <v>0</v>
      </c>
      <c r="G945" s="31">
        <f t="shared" si="126"/>
        <v>15.176315571342601</v>
      </c>
      <c r="H945" s="31">
        <f t="shared" si="127"/>
        <v>-21.01757848391291</v>
      </c>
      <c r="I945" s="31">
        <f t="shared" si="128"/>
        <v>25.924103835010669</v>
      </c>
      <c r="J945" s="31">
        <f t="shared" si="129"/>
        <v>-0.94540655965377651</v>
      </c>
      <c r="K945" s="31">
        <f t="shared" si="130"/>
        <v>0.22224044688876377</v>
      </c>
      <c r="L945" s="32">
        <f t="shared" si="131"/>
        <v>-1.7581421189088398</v>
      </c>
      <c r="M945" s="33">
        <f t="shared" si="132"/>
        <v>-7.1451606744514695</v>
      </c>
      <c r="O945" s="35"/>
    </row>
    <row r="946" spans="4:15" x14ac:dyDescent="0.2">
      <c r="D946" s="92">
        <f>D945+'Control Panel'!$B$29</f>
        <v>4.7199999999999216</v>
      </c>
      <c r="E946" s="31">
        <f t="shared" si="133"/>
        <v>90.402099536917433</v>
      </c>
      <c r="F946" s="31">
        <f t="shared" si="134"/>
        <v>0</v>
      </c>
      <c r="G946" s="31">
        <f t="shared" si="126"/>
        <v>15.167524860748056</v>
      </c>
      <c r="H946" s="31">
        <f t="shared" si="127"/>
        <v>-21.053304287285169</v>
      </c>
      <c r="I946" s="31">
        <f t="shared" si="128"/>
        <v>25.947936947172323</v>
      </c>
      <c r="J946" s="31">
        <f t="shared" si="129"/>
        <v>-0.94648723528962242</v>
      </c>
      <c r="K946" s="31">
        <f t="shared" si="130"/>
        <v>0.22264926458688905</v>
      </c>
      <c r="L946" s="32">
        <f t="shared" si="131"/>
        <v>-1.7587391320927162</v>
      </c>
      <c r="M946" s="33">
        <f t="shared" si="132"/>
        <v>-7.13877966577616</v>
      </c>
      <c r="O946" s="35"/>
    </row>
    <row r="947" spans="4:15" x14ac:dyDescent="0.2">
      <c r="D947" s="92">
        <f>D946+'Control Panel'!$B$29</f>
        <v>4.7249999999999215</v>
      </c>
      <c r="E947" s="31">
        <f t="shared" si="133"/>
        <v>90.402099536917433</v>
      </c>
      <c r="F947" s="31">
        <f t="shared" si="134"/>
        <v>0</v>
      </c>
      <c r="G947" s="31">
        <f t="shared" si="126"/>
        <v>15.158731165087593</v>
      </c>
      <c r="H947" s="31">
        <f t="shared" si="127"/>
        <v>-21.088998185614049</v>
      </c>
      <c r="I947" s="31">
        <f t="shared" si="128"/>
        <v>25.971772658180853</v>
      </c>
      <c r="J947" s="31">
        <f t="shared" si="129"/>
        <v>-0.94756530262242333</v>
      </c>
      <c r="K947" s="31">
        <f t="shared" si="130"/>
        <v>0.22305850259590324</v>
      </c>
      <c r="L947" s="32">
        <f t="shared" si="131"/>
        <v>-1.7593341023879276</v>
      </c>
      <c r="M947" s="33">
        <f t="shared" si="132"/>
        <v>-7.1323945052472659</v>
      </c>
      <c r="O947" s="35"/>
    </row>
    <row r="948" spans="4:15" x14ac:dyDescent="0.2">
      <c r="D948" s="92">
        <f>D947+'Control Panel'!$B$29</f>
        <v>4.7299999999999214</v>
      </c>
      <c r="E948" s="31">
        <f t="shared" si="133"/>
        <v>90.402099536917433</v>
      </c>
      <c r="F948" s="31">
        <f t="shared" si="134"/>
        <v>0</v>
      </c>
      <c r="G948" s="31">
        <f t="shared" si="126"/>
        <v>15.149934494575653</v>
      </c>
      <c r="H948" s="31">
        <f t="shared" si="127"/>
        <v>-21.124660158140284</v>
      </c>
      <c r="I948" s="31">
        <f t="shared" si="128"/>
        <v>25.99561082157626</v>
      </c>
      <c r="J948" s="31">
        <f t="shared" si="129"/>
        <v>-0.9486407689785763</v>
      </c>
      <c r="K948" s="31">
        <f t="shared" si="130"/>
        <v>0.22346815852066135</v>
      </c>
      <c r="L948" s="32">
        <f t="shared" si="131"/>
        <v>-1.7599270198053358</v>
      </c>
      <c r="M948" s="33">
        <f t="shared" si="132"/>
        <v>-7.126005218053737</v>
      </c>
      <c r="O948" s="35"/>
    </row>
    <row r="949" spans="4:15" x14ac:dyDescent="0.2">
      <c r="D949" s="92">
        <f>D948+'Control Panel'!$B$29</f>
        <v>4.7349999999999213</v>
      </c>
      <c r="E949" s="31">
        <f t="shared" si="133"/>
        <v>90.402099536917433</v>
      </c>
      <c r="F949" s="31">
        <f t="shared" si="134"/>
        <v>0</v>
      </c>
      <c r="G949" s="31">
        <f t="shared" si="126"/>
        <v>15.141134859476626</v>
      </c>
      <c r="H949" s="31">
        <f t="shared" si="127"/>
        <v>-21.160290184230551</v>
      </c>
      <c r="I949" s="31">
        <f t="shared" si="128"/>
        <v>26.019451291556901</v>
      </c>
      <c r="J949" s="31">
        <f t="shared" si="129"/>
        <v>-0.94971364167107186</v>
      </c>
      <c r="K949" s="31">
        <f t="shared" si="130"/>
        <v>0.22387822996812384</v>
      </c>
      <c r="L949" s="32">
        <f t="shared" si="131"/>
        <v>-1.7605178744333398</v>
      </c>
      <c r="M949" s="33">
        <f t="shared" si="132"/>
        <v>-7.1196118294119763</v>
      </c>
      <c r="O949" s="35"/>
    </row>
    <row r="950" spans="4:15" x14ac:dyDescent="0.2">
      <c r="D950" s="92">
        <f>D949+'Control Panel'!$B$29</f>
        <v>4.7399999999999212</v>
      </c>
      <c r="E950" s="31">
        <f t="shared" si="133"/>
        <v>90.402099536917433</v>
      </c>
      <c r="F950" s="31">
        <f t="shared" si="134"/>
        <v>0</v>
      </c>
      <c r="G950" s="31">
        <f t="shared" si="126"/>
        <v>15.13233227010446</v>
      </c>
      <c r="H950" s="31">
        <f t="shared" si="127"/>
        <v>-21.19588824337761</v>
      </c>
      <c r="I950" s="31">
        <f t="shared" si="128"/>
        <v>26.043293922977522</v>
      </c>
      <c r="J950" s="31">
        <f t="shared" si="129"/>
        <v>-0.95078392799939282</v>
      </c>
      <c r="K950" s="31">
        <f t="shared" si="130"/>
        <v>0.22428871454737237</v>
      </c>
      <c r="L950" s="32">
        <f t="shared" si="131"/>
        <v>-1.761106656437611</v>
      </c>
      <c r="M950" s="33">
        <f t="shared" si="132"/>
        <v>-7.1132143645652102</v>
      </c>
      <c r="O950" s="35"/>
    </row>
    <row r="951" spans="4:15" x14ac:dyDescent="0.2">
      <c r="D951" s="92">
        <f>D950+'Control Panel'!$B$29</f>
        <v>4.7449999999999211</v>
      </c>
      <c r="E951" s="31">
        <f t="shared" si="133"/>
        <v>90.402099536917433</v>
      </c>
      <c r="F951" s="31">
        <f t="shared" si="134"/>
        <v>0</v>
      </c>
      <c r="G951" s="31">
        <f t="shared" si="126"/>
        <v>15.123526736822271</v>
      </c>
      <c r="H951" s="31">
        <f t="shared" si="127"/>
        <v>-21.231454315200434</v>
      </c>
      <c r="I951" s="31">
        <f t="shared" si="128"/>
        <v>26.067138571347282</v>
      </c>
      <c r="J951" s="31">
        <f t="shared" si="129"/>
        <v>-0.95185163524941563</v>
      </c>
      <c r="K951" s="31">
        <f t="shared" si="130"/>
        <v>0.22469960986962539</v>
      </c>
      <c r="L951" s="32">
        <f t="shared" si="131"/>
        <v>-1.7616933560608348</v>
      </c>
      <c r="M951" s="33">
        <f t="shared" si="132"/>
        <v>-7.1068128487828579</v>
      </c>
      <c r="O951" s="35"/>
    </row>
    <row r="952" spans="4:15" x14ac:dyDescent="0.2">
      <c r="D952" s="92">
        <f>D951+'Control Panel'!$B$29</f>
        <v>4.749999999999921</v>
      </c>
      <c r="E952" s="31">
        <f t="shared" si="133"/>
        <v>90.402099536917433</v>
      </c>
      <c r="F952" s="31">
        <f t="shared" si="134"/>
        <v>0</v>
      </c>
      <c r="G952" s="31">
        <f t="shared" si="126"/>
        <v>15.114718270041967</v>
      </c>
      <c r="H952" s="31">
        <f t="shared" si="127"/>
        <v>-21.266988379444349</v>
      </c>
      <c r="I952" s="31">
        <f t="shared" si="128"/>
        <v>26.090985092827783</v>
      </c>
      <c r="J952" s="31">
        <f t="shared" si="129"/>
        <v>-0.95291677069331271</v>
      </c>
      <c r="K952" s="31">
        <f t="shared" si="130"/>
        <v>0.2251109135482536</v>
      </c>
      <c r="L952" s="32">
        <f t="shared" si="131"/>
        <v>-1.7622779636224504</v>
      </c>
      <c r="M952" s="33">
        <f t="shared" si="132"/>
        <v>-7.1004073073599256</v>
      </c>
      <c r="O952" s="35"/>
    </row>
    <row r="953" spans="4:15" x14ac:dyDescent="0.2">
      <c r="D953" s="92">
        <f>D952+'Control Panel'!$B$29</f>
        <v>4.7549999999999208</v>
      </c>
      <c r="E953" s="31">
        <f t="shared" si="133"/>
        <v>90.402099536917433</v>
      </c>
      <c r="F953" s="31">
        <f t="shared" si="134"/>
        <v>0</v>
      </c>
      <c r="G953" s="31">
        <f t="shared" si="126"/>
        <v>15.105906880223856</v>
      </c>
      <c r="H953" s="31">
        <f t="shared" si="127"/>
        <v>-21.302490415981151</v>
      </c>
      <c r="I953" s="31">
        <f t="shared" si="128"/>
        <v>26.114833344231076</v>
      </c>
      <c r="J953" s="31">
        <f t="shared" si="129"/>
        <v>-0.95397934158945752</v>
      </c>
      <c r="K953" s="31">
        <f t="shared" si="130"/>
        <v>0.22552262319879526</v>
      </c>
      <c r="L953" s="32">
        <f t="shared" si="131"/>
        <v>-1.7628604695183856</v>
      </c>
      <c r="M953" s="33">
        <f t="shared" si="132"/>
        <v>-7.0939977656163773</v>
      </c>
      <c r="O953" s="35"/>
    </row>
    <row r="954" spans="4:15" x14ac:dyDescent="0.2">
      <c r="D954" s="92">
        <f>D953+'Control Panel'!$B$29</f>
        <v>4.7599999999999207</v>
      </c>
      <c r="E954" s="31">
        <f t="shared" si="133"/>
        <v>90.402099536917433</v>
      </c>
      <c r="F954" s="31">
        <f t="shared" si="134"/>
        <v>0</v>
      </c>
      <c r="G954" s="31">
        <f t="shared" si="126"/>
        <v>15.097092577876264</v>
      </c>
      <c r="H954" s="31">
        <f t="shared" si="127"/>
        <v>-21.337960404809234</v>
      </c>
      <c r="I954" s="31">
        <f t="shared" si="128"/>
        <v>26.138683183017719</v>
      </c>
      <c r="J954" s="31">
        <f t="shared" si="129"/>
        <v>-0.95503935518233107</v>
      </c>
      <c r="K954" s="31">
        <f t="shared" si="130"/>
        <v>0.22593473643897205</v>
      </c>
      <c r="L954" s="32">
        <f t="shared" si="131"/>
        <v>-1.7634408642208028</v>
      </c>
      <c r="M954" s="33">
        <f t="shared" si="132"/>
        <v>-7.0875842488965324</v>
      </c>
      <c r="O954" s="35"/>
    </row>
    <row r="955" spans="4:15" x14ac:dyDescent="0.2">
      <c r="D955" s="92">
        <f>D954+'Control Panel'!$B$29</f>
        <v>4.7649999999999206</v>
      </c>
      <c r="E955" s="31">
        <f t="shared" si="133"/>
        <v>90.402099536917433</v>
      </c>
      <c r="F955" s="31">
        <f t="shared" si="134"/>
        <v>0</v>
      </c>
      <c r="G955" s="31">
        <f t="shared" si="126"/>
        <v>15.08827537355516</v>
      </c>
      <c r="H955" s="31">
        <f t="shared" si="127"/>
        <v>-21.373398326053717</v>
      </c>
      <c r="I955" s="31">
        <f t="shared" si="128"/>
        <v>26.162534467294769</v>
      </c>
      <c r="J955" s="31">
        <f t="shared" si="129"/>
        <v>-0.95609681870243013</v>
      </c>
      <c r="K955" s="31">
        <f t="shared" si="130"/>
        <v>0.22634725088870414</v>
      </c>
      <c r="L955" s="32">
        <f t="shared" si="131"/>
        <v>-1.7640191382778332</v>
      </c>
      <c r="M955" s="33">
        <f t="shared" si="132"/>
        <v>-7.0811667825684435</v>
      </c>
      <c r="O955" s="35"/>
    </row>
    <row r="956" spans="4:15" x14ac:dyDescent="0.2">
      <c r="D956" s="92">
        <f>D955+'Control Panel'!$B$29</f>
        <v>4.7699999999999205</v>
      </c>
      <c r="E956" s="31">
        <f t="shared" si="133"/>
        <v>90.402099536917433</v>
      </c>
      <c r="F956" s="31">
        <f t="shared" si="134"/>
        <v>0</v>
      </c>
      <c r="G956" s="31">
        <f t="shared" si="126"/>
        <v>15.07945527786377</v>
      </c>
      <c r="H956" s="31">
        <f t="shared" si="127"/>
        <v>-21.408804159966561</v>
      </c>
      <c r="I956" s="31">
        <f t="shared" si="128"/>
        <v>26.186387055813849</v>
      </c>
      <c r="J956" s="31">
        <f t="shared" si="129"/>
        <v>-0.95715173936617814</v>
      </c>
      <c r="K956" s="31">
        <f t="shared" si="130"/>
        <v>0.22676016417012601</v>
      </c>
      <c r="L956" s="32">
        <f t="shared" si="131"/>
        <v>-1.7645952823133217</v>
      </c>
      <c r="M956" s="33">
        <f t="shared" si="132"/>
        <v>-7.0747453920232983</v>
      </c>
      <c r="O956" s="35"/>
    </row>
    <row r="957" spans="4:15" x14ac:dyDescent="0.2">
      <c r="D957" s="92">
        <f>D956+'Control Panel'!$B$29</f>
        <v>4.7749999999999204</v>
      </c>
      <c r="E957" s="31">
        <f t="shared" si="133"/>
        <v>90.402099536917433</v>
      </c>
      <c r="F957" s="31">
        <f t="shared" si="134"/>
        <v>0</v>
      </c>
      <c r="G957" s="31">
        <f t="shared" si="126"/>
        <v>15.070632301452203</v>
      </c>
      <c r="H957" s="31">
        <f t="shared" si="127"/>
        <v>-21.444177886926678</v>
      </c>
      <c r="I957" s="31">
        <f t="shared" si="128"/>
        <v>26.210240807969118</v>
      </c>
      <c r="J957" s="31">
        <f t="shared" si="129"/>
        <v>-0.95820412437583713</v>
      </c>
      <c r="K957" s="31">
        <f t="shared" si="130"/>
        <v>0.22717347390760095</v>
      </c>
      <c r="L957" s="32">
        <f t="shared" si="131"/>
        <v>-1.7651692870265603</v>
      </c>
      <c r="M957" s="33">
        <f t="shared" si="132"/>
        <v>-7.0683201026748153</v>
      </c>
      <c r="O957" s="35"/>
    </row>
    <row r="958" spans="4:15" x14ac:dyDescent="0.2">
      <c r="D958" s="92">
        <f>D957+'Control Panel'!$B$29</f>
        <v>4.7799999999999203</v>
      </c>
      <c r="E958" s="31">
        <f t="shared" si="133"/>
        <v>90.402099536917433</v>
      </c>
      <c r="F958" s="31">
        <f t="shared" si="134"/>
        <v>0</v>
      </c>
      <c r="G958" s="31">
        <f t="shared" si="126"/>
        <v>15.06180645501707</v>
      </c>
      <c r="H958" s="31">
        <f t="shared" si="127"/>
        <v>-21.479519487440051</v>
      </c>
      <c r="I958" s="31">
        <f t="shared" si="128"/>
        <v>26.234095583795352</v>
      </c>
      <c r="J958" s="31">
        <f t="shared" si="129"/>
        <v>-0.95925398091942193</v>
      </c>
      <c r="K958" s="31">
        <f t="shared" si="130"/>
        <v>0.22758717772773729</v>
      </c>
      <c r="L958" s="32">
        <f t="shared" si="131"/>
        <v>-1.7657411431920331</v>
      </c>
      <c r="M958" s="33">
        <f t="shared" si="132"/>
        <v>-7.061890939958638</v>
      </c>
      <c r="O958" s="35"/>
    </row>
    <row r="959" spans="4:15" x14ac:dyDescent="0.2">
      <c r="D959" s="92">
        <f>D958+'Control Panel'!$B$29</f>
        <v>4.7849999999999202</v>
      </c>
      <c r="E959" s="31">
        <f t="shared" si="133"/>
        <v>90.402099536917433</v>
      </c>
      <c r="F959" s="31">
        <f t="shared" si="134"/>
        <v>0</v>
      </c>
      <c r="G959" s="31">
        <f t="shared" si="126"/>
        <v>15.05297774930111</v>
      </c>
      <c r="H959" s="31">
        <f t="shared" si="127"/>
        <v>-21.514828942139843</v>
      </c>
      <c r="I959" s="31">
        <f t="shared" si="128"/>
        <v>26.257951243965941</v>
      </c>
      <c r="J959" s="31">
        <f t="shared" si="129"/>
        <v>-0.96030131617061565</v>
      </c>
      <c r="K959" s="31">
        <f t="shared" si="130"/>
        <v>0.22800127325940314</v>
      </c>
      <c r="L959" s="32">
        <f t="shared" si="131"/>
        <v>-1.7663108416591564</v>
      </c>
      <c r="M959" s="33">
        <f t="shared" si="132"/>
        <v>-7.0554579293317463</v>
      </c>
      <c r="O959" s="35"/>
    </row>
    <row r="960" spans="4:15" x14ac:dyDescent="0.2">
      <c r="D960" s="92">
        <f>D959+'Control Panel'!$B$29</f>
        <v>4.7899999999999201</v>
      </c>
      <c r="E960" s="31">
        <f t="shared" si="133"/>
        <v>90.402099536917433</v>
      </c>
      <c r="F960" s="31">
        <f t="shared" si="134"/>
        <v>0</v>
      </c>
      <c r="G960" s="31">
        <f t="shared" si="126"/>
        <v>15.044146195092814</v>
      </c>
      <c r="H960" s="31">
        <f t="shared" si="127"/>
        <v>-21.550106231786501</v>
      </c>
      <c r="I960" s="31">
        <f t="shared" si="128"/>
        <v>26.281807649790927</v>
      </c>
      <c r="J960" s="31">
        <f t="shared" si="129"/>
        <v>-0.96134613728868823</v>
      </c>
      <c r="K960" s="31">
        <f t="shared" si="130"/>
        <v>0.22841575813374182</v>
      </c>
      <c r="L960" s="32">
        <f t="shared" si="131"/>
        <v>-1.7668783733520153</v>
      </c>
      <c r="M960" s="33">
        <f t="shared" si="132"/>
        <v>-7.0490210962718489</v>
      </c>
      <c r="O960" s="35"/>
    </row>
    <row r="961" spans="4:15" x14ac:dyDescent="0.2">
      <c r="D961" s="92">
        <f>D960+'Control Panel'!$B$29</f>
        <v>4.79499999999992</v>
      </c>
      <c r="E961" s="31">
        <f t="shared" si="133"/>
        <v>90.402099536917433</v>
      </c>
      <c r="F961" s="31">
        <f t="shared" si="134"/>
        <v>0</v>
      </c>
      <c r="G961" s="31">
        <f t="shared" si="126"/>
        <v>15.035311803226055</v>
      </c>
      <c r="H961" s="31">
        <f t="shared" si="127"/>
        <v>-21.585351337267859</v>
      </c>
      <c r="I961" s="31">
        <f t="shared" si="128"/>
        <v>26.305664663215033</v>
      </c>
      <c r="J961" s="31">
        <f t="shared" si="129"/>
        <v>-0.96238845141841467</v>
      </c>
      <c r="K961" s="31">
        <f t="shared" si="130"/>
        <v>0.22883062998418691</v>
      </c>
      <c r="L961" s="32">
        <f t="shared" si="131"/>
        <v>-1.767443729269109</v>
      </c>
      <c r="M961" s="33">
        <f t="shared" si="132"/>
        <v>-7.0425804662768083</v>
      </c>
      <c r="O961" s="35"/>
    </row>
    <row r="962" spans="4:15" x14ac:dyDescent="0.2">
      <c r="D962" s="92">
        <f>D961+'Control Panel'!$B$29</f>
        <v>4.7999999999999199</v>
      </c>
      <c r="E962" s="31">
        <f t="shared" si="133"/>
        <v>90.402099536917433</v>
      </c>
      <c r="F962" s="31">
        <f t="shared" si="134"/>
        <v>0</v>
      </c>
      <c r="G962" s="31">
        <f t="shared" si="126"/>
        <v>15.026474584579709</v>
      </c>
      <c r="H962" s="31">
        <f t="shared" si="127"/>
        <v>-21.620564239599243</v>
      </c>
      <c r="I962" s="31">
        <f t="shared" si="128"/>
        <v>26.329522146815684</v>
      </c>
      <c r="J962" s="31">
        <f t="shared" si="129"/>
        <v>-0.96342826568999729</v>
      </c>
      <c r="K962" s="31">
        <f t="shared" si="130"/>
        <v>0.22924588644647736</v>
      </c>
      <c r="L962" s="32">
        <f t="shared" si="131"/>
        <v>-1.7680069004830878</v>
      </c>
      <c r="M962" s="33">
        <f t="shared" si="132"/>
        <v>-7.0361360648640456</v>
      </c>
      <c r="O962" s="35"/>
    </row>
    <row r="963" spans="4:15" x14ac:dyDescent="0.2">
      <c r="D963" s="92">
        <f>D962+'Control Panel'!$B$29</f>
        <v>4.8049999999999198</v>
      </c>
      <c r="E963" s="31">
        <f t="shared" si="133"/>
        <v>90.402099536917433</v>
      </c>
      <c r="F963" s="31">
        <f t="shared" si="134"/>
        <v>0</v>
      </c>
      <c r="G963" s="31">
        <f t="shared" si="126"/>
        <v>15.017634550077293</v>
      </c>
      <c r="H963" s="31">
        <f t="shared" si="127"/>
        <v>-21.655744919923563</v>
      </c>
      <c r="I963" s="31">
        <f t="shared" si="128"/>
        <v>26.353379963801046</v>
      </c>
      <c r="J963" s="31">
        <f t="shared" si="129"/>
        <v>-0.96446558721898779</v>
      </c>
      <c r="K963" s="31">
        <f t="shared" si="130"/>
        <v>0.22966152515867266</v>
      </c>
      <c r="L963" s="32">
        <f t="shared" si="131"/>
        <v>-1.7685678781404945</v>
      </c>
      <c r="M963" s="33">
        <f t="shared" si="132"/>
        <v>-7.0296879175699551</v>
      </c>
      <c r="O963" s="35"/>
    </row>
    <row r="964" spans="4:15" x14ac:dyDescent="0.2">
      <c r="D964" s="92">
        <f>D963+'Control Panel'!$B$29</f>
        <v>4.8099999999999197</v>
      </c>
      <c r="E964" s="31">
        <f t="shared" si="133"/>
        <v>90.402099536917433</v>
      </c>
      <c r="F964" s="31">
        <f t="shared" si="134"/>
        <v>0</v>
      </c>
      <c r="G964" s="31">
        <f t="shared" ref="G964:G1027" si="135">G963+L963*$B$5</f>
        <v>15.008791710686591</v>
      </c>
      <c r="H964" s="31">
        <f t="shared" ref="H964:H1027" si="136">H963+M963*$B$5</f>
        <v>-21.690893359511414</v>
      </c>
      <c r="I964" s="31">
        <f t="shared" ref="I964:I1027" si="137">SQRT(G964^2+H964^2)</f>
        <v>26.377237978008061</v>
      </c>
      <c r="J964" s="31">
        <f t="shared" ref="J964:J1027" si="138">ATAN2(G964,H964)</f>
        <v>-0.9655004231062122</v>
      </c>
      <c r="K964" s="31">
        <f t="shared" ref="K964:K1027" si="139">$B$4*I964^2</f>
        <v>0.2300775437611681</v>
      </c>
      <c r="L964" s="32">
        <f t="shared" ref="L964:L1027" si="140">-K964*COS(J964)/$B$13</f>
        <v>-1.7691266534615091</v>
      </c>
      <c r="M964" s="33">
        <f t="shared" ref="M964:M1027" si="141">(-$B$13*$B$3-K964*SIN(J964))/$B$13</f>
        <v>-7.0232360499493227</v>
      </c>
      <c r="O964" s="35"/>
    </row>
    <row r="965" spans="4:15" x14ac:dyDescent="0.2">
      <c r="D965" s="92">
        <f>D964+'Control Panel'!$B$29</f>
        <v>4.8149999999999196</v>
      </c>
      <c r="E965" s="31">
        <f t="shared" ref="E965:E1028" si="142">IF(F965&lt;&gt;F964,E964+G964*$B$5+0.5*L964*$B$5^2,E964)</f>
        <v>90.402099536917433</v>
      </c>
      <c r="F965" s="31">
        <f t="shared" ref="F965:F1028" si="143">IF(F964+H964*$B$5+0.5*M964*$B$5^2&gt;0,F964+H964*$B$5+0.5*M964*$B$5^2,0)</f>
        <v>0</v>
      </c>
      <c r="G965" s="31">
        <f t="shared" si="135"/>
        <v>14.999946077419283</v>
      </c>
      <c r="H965" s="31">
        <f t="shared" si="136"/>
        <v>-21.726009539761161</v>
      </c>
      <c r="I965" s="31">
        <f t="shared" si="137"/>
        <v>26.401096053900474</v>
      </c>
      <c r="J965" s="31">
        <f t="shared" si="138"/>
        <v>-0.96653278043769719</v>
      </c>
      <c r="K965" s="31">
        <f t="shared" si="139"/>
        <v>0.23049393989670952</v>
      </c>
      <c r="L965" s="32">
        <f t="shared" si="140"/>
        <v>-1.7696832177396868</v>
      </c>
      <c r="M965" s="33">
        <f t="shared" si="141"/>
        <v>-7.0167804875747528</v>
      </c>
      <c r="O965" s="35"/>
    </row>
    <row r="966" spans="4:15" x14ac:dyDescent="0.2">
      <c r="D966" s="92">
        <f>D965+'Control Panel'!$B$29</f>
        <v>4.8199999999999195</v>
      </c>
      <c r="E966" s="31">
        <f t="shared" si="142"/>
        <v>90.402099536917433</v>
      </c>
      <c r="F966" s="31">
        <f t="shared" si="143"/>
        <v>0</v>
      </c>
      <c r="G966" s="31">
        <f t="shared" si="135"/>
        <v>14.991097661330585</v>
      </c>
      <c r="H966" s="31">
        <f t="shared" si="136"/>
        <v>-21.761093442199034</v>
      </c>
      <c r="I966" s="31">
        <f t="shared" si="137"/>
        <v>26.424954056566857</v>
      </c>
      <c r="J966" s="31">
        <f t="shared" si="138"/>
        <v>-0.96756266628459808</v>
      </c>
      <c r="K966" s="31">
        <f t="shared" si="139"/>
        <v>0.23091071121040824</v>
      </c>
      <c r="L966" s="32">
        <f t="shared" si="140"/>
        <v>-1.7702375623416984</v>
      </c>
      <c r="M966" s="33">
        <f t="shared" si="141"/>
        <v>-7.0103212560360868</v>
      </c>
      <c r="O966" s="35"/>
    </row>
    <row r="967" spans="4:15" x14ac:dyDescent="0.2">
      <c r="D967" s="92">
        <f>D966+'Control Panel'!$B$29</f>
        <v>4.8249999999999194</v>
      </c>
      <c r="E967" s="31">
        <f t="shared" si="142"/>
        <v>90.402099536917433</v>
      </c>
      <c r="F967" s="31">
        <f t="shared" si="143"/>
        <v>0</v>
      </c>
      <c r="G967" s="31">
        <f t="shared" si="135"/>
        <v>14.982246473518876</v>
      </c>
      <c r="H967" s="31">
        <f t="shared" si="136"/>
        <v>-21.796145048479215</v>
      </c>
      <c r="I967" s="31">
        <f t="shared" si="137"/>
        <v>26.448811851718666</v>
      </c>
      <c r="J967" s="31">
        <f t="shared" si="138"/>
        <v>-0.96859008770312816</v>
      </c>
      <c r="K967" s="31">
        <f t="shared" si="139"/>
        <v>0.23132785534975614</v>
      </c>
      <c r="L967" s="32">
        <f t="shared" si="140"/>
        <v>-1.7707896787070745</v>
      </c>
      <c r="M967" s="33">
        <f t="shared" si="141"/>
        <v>-7.0038583809398398</v>
      </c>
      <c r="O967" s="35"/>
    </row>
    <row r="968" spans="4:15" x14ac:dyDescent="0.2">
      <c r="D968" s="92">
        <f>D967+'Control Panel'!$B$29</f>
        <v>4.8299999999999192</v>
      </c>
      <c r="E968" s="31">
        <f t="shared" si="142"/>
        <v>90.402099536917433</v>
      </c>
      <c r="F968" s="31">
        <f t="shared" si="143"/>
        <v>0</v>
      </c>
      <c r="G968" s="31">
        <f t="shared" si="135"/>
        <v>14.973392525125341</v>
      </c>
      <c r="H968" s="31">
        <f t="shared" si="136"/>
        <v>-21.831164340383914</v>
      </c>
      <c r="I968" s="31">
        <f t="shared" si="137"/>
        <v>26.472669305688267</v>
      </c>
      <c r="J968" s="31">
        <f t="shared" si="138"/>
        <v>-0.96961505173449003</v>
      </c>
      <c r="K968" s="31">
        <f t="shared" si="139"/>
        <v>0.23174536996464071</v>
      </c>
      <c r="L968" s="32">
        <f t="shared" si="140"/>
        <v>-1.7713395583479492</v>
      </c>
      <c r="M968" s="33">
        <f t="shared" si="141"/>
        <v>-6.9973918879086208</v>
      </c>
      <c r="O968" s="35"/>
    </row>
    <row r="969" spans="4:15" x14ac:dyDescent="0.2">
      <c r="D969" s="92">
        <f>D968+'Control Panel'!$B$29</f>
        <v>4.8349999999999191</v>
      </c>
      <c r="E969" s="31">
        <f t="shared" si="142"/>
        <v>90.402099536917433</v>
      </c>
      <c r="F969" s="31">
        <f t="shared" si="143"/>
        <v>0</v>
      </c>
      <c r="G969" s="31">
        <f t="shared" si="135"/>
        <v>14.9645358273336</v>
      </c>
      <c r="H969" s="31">
        <f t="shared" si="136"/>
        <v>-21.866151299823457</v>
      </c>
      <c r="I969" s="31">
        <f t="shared" si="137"/>
        <v>26.496526285426963</v>
      </c>
      <c r="J969" s="31">
        <f t="shared" si="138"/>
        <v>-0.97063756540480872</v>
      </c>
      <c r="K969" s="31">
        <f t="shared" si="139"/>
        <v>0.23216325270735949</v>
      </c>
      <c r="L969" s="32">
        <f t="shared" si="140"/>
        <v>-1.7718871928487969</v>
      </c>
      <c r="M969" s="33">
        <f t="shared" si="141"/>
        <v>-6.9909218025805773</v>
      </c>
      <c r="O969" s="35"/>
    </row>
    <row r="970" spans="4:15" x14ac:dyDescent="0.2">
      <c r="D970" s="92">
        <f>D969+'Control Panel'!$B$29</f>
        <v>4.839999999999919</v>
      </c>
      <c r="E970" s="31">
        <f t="shared" si="142"/>
        <v>90.402099536917433</v>
      </c>
      <c r="F970" s="31">
        <f t="shared" si="143"/>
        <v>0</v>
      </c>
      <c r="G970" s="31">
        <f t="shared" si="135"/>
        <v>14.955676391369357</v>
      </c>
      <c r="H970" s="31">
        <f t="shared" si="136"/>
        <v>-21.90110590883636</v>
      </c>
      <c r="I970" s="31">
        <f t="shared" si="137"/>
        <v>26.520382658503056</v>
      </c>
      <c r="J970" s="31">
        <f t="shared" si="138"/>
        <v>-0.97165763572506547</v>
      </c>
      <c r="K970" s="31">
        <f t="shared" si="139"/>
        <v>0.23258150123263527</v>
      </c>
      <c r="L970" s="32">
        <f t="shared" si="140"/>
        <v>-1.7724325738661801</v>
      </c>
      <c r="M970" s="33">
        <f t="shared" si="141"/>
        <v>-6.9844481506088281</v>
      </c>
      <c r="O970" s="35"/>
    </row>
    <row r="971" spans="4:15" x14ac:dyDescent="0.2">
      <c r="D971" s="92">
        <f>D970+'Control Panel'!$B$29</f>
        <v>4.8449999999999189</v>
      </c>
      <c r="E971" s="31">
        <f t="shared" si="142"/>
        <v>90.402099536917433</v>
      </c>
      <c r="F971" s="31">
        <f t="shared" si="143"/>
        <v>0</v>
      </c>
      <c r="G971" s="31">
        <f t="shared" si="135"/>
        <v>14.946814228500026</v>
      </c>
      <c r="H971" s="31">
        <f t="shared" si="136"/>
        <v>-21.936028149589404</v>
      </c>
      <c r="I971" s="31">
        <f t="shared" si="137"/>
        <v>26.544238293099873</v>
      </c>
      <c r="J971" s="31">
        <f t="shared" si="138"/>
        <v>-0.97267526969103457</v>
      </c>
      <c r="K971" s="31">
        <f t="shared" si="139"/>
        <v>0.2330001131976307</v>
      </c>
      <c r="L971" s="32">
        <f t="shared" si="140"/>
        <v>-1.7729756931284892</v>
      </c>
      <c r="M971" s="33">
        <f t="shared" si="141"/>
        <v>-6.9779709576609026</v>
      </c>
      <c r="O971" s="35"/>
    </row>
    <row r="972" spans="4:15" x14ac:dyDescent="0.2">
      <c r="D972" s="92">
        <f>D971+'Control Panel'!$B$29</f>
        <v>4.8499999999999188</v>
      </c>
      <c r="E972" s="31">
        <f t="shared" si="142"/>
        <v>90.402099536917433</v>
      </c>
      <c r="F972" s="31">
        <f t="shared" si="143"/>
        <v>0</v>
      </c>
      <c r="G972" s="31">
        <f t="shared" si="135"/>
        <v>14.937949350034383</v>
      </c>
      <c r="H972" s="31">
        <f t="shared" si="136"/>
        <v>-21.970918004377708</v>
      </c>
      <c r="I972" s="31">
        <f t="shared" si="137"/>
        <v>26.568093058013801</v>
      </c>
      <c r="J972" s="31">
        <f t="shared" si="138"/>
        <v>-0.97369047428322009</v>
      </c>
      <c r="K972" s="31">
        <f t="shared" si="139"/>
        <v>0.23341908626196264</v>
      </c>
      <c r="L972" s="32">
        <f t="shared" si="140"/>
        <v>-1.7735165424356851</v>
      </c>
      <c r="M972" s="33">
        <f t="shared" si="141"/>
        <v>-6.9714902494181912</v>
      </c>
      <c r="O972" s="35"/>
    </row>
    <row r="973" spans="4:15" x14ac:dyDescent="0.2">
      <c r="D973" s="92">
        <f>D972+'Control Panel'!$B$29</f>
        <v>4.8549999999999187</v>
      </c>
      <c r="E973" s="31">
        <f t="shared" si="142"/>
        <v>90.402099536917433</v>
      </c>
      <c r="F973" s="31">
        <f t="shared" si="143"/>
        <v>0</v>
      </c>
      <c r="G973" s="31">
        <f t="shared" si="135"/>
        <v>14.929081767322206</v>
      </c>
      <c r="H973" s="31">
        <f t="shared" si="136"/>
        <v>-22.0057754556248</v>
      </c>
      <c r="I973" s="31">
        <f t="shared" si="137"/>
        <v>26.591946822652364</v>
      </c>
      <c r="J973" s="31">
        <f t="shared" si="138"/>
        <v>-0.97470325646679568</v>
      </c>
      <c r="K973" s="31">
        <f t="shared" si="139"/>
        <v>0.23383841808771774</v>
      </c>
      <c r="L973" s="32">
        <f t="shared" si="140"/>
        <v>-1.7740551136590466</v>
      </c>
      <c r="M973" s="33">
        <f t="shared" si="141"/>
        <v>-6.9650060515753784</v>
      </c>
      <c r="O973" s="35"/>
    </row>
    <row r="974" spans="4:15" x14ac:dyDescent="0.2">
      <c r="D974" s="92">
        <f>D973+'Control Panel'!$B$29</f>
        <v>4.8599999999999186</v>
      </c>
      <c r="E974" s="31">
        <f t="shared" si="142"/>
        <v>90.402099536917433</v>
      </c>
      <c r="F974" s="31">
        <f t="shared" si="143"/>
        <v>0</v>
      </c>
      <c r="G974" s="31">
        <f t="shared" si="135"/>
        <v>14.920211491753911</v>
      </c>
      <c r="H974" s="31">
        <f t="shared" si="136"/>
        <v>-22.040600485882678</v>
      </c>
      <c r="I974" s="31">
        <f t="shared" si="137"/>
        <v>26.615799457032228</v>
      </c>
      <c r="J974" s="31">
        <f t="shared" si="138"/>
        <v>-0.97571362319154453</v>
      </c>
      <c r="K974" s="31">
        <f t="shared" si="139"/>
        <v>0.23425810633946595</v>
      </c>
      <c r="L974" s="32">
        <f t="shared" si="140"/>
        <v>-1.7745913987409068</v>
      </c>
      <c r="M974" s="33">
        <f t="shared" si="141"/>
        <v>-6.9585183898399148</v>
      </c>
      <c r="O974" s="35"/>
    </row>
    <row r="975" spans="4:15" x14ac:dyDescent="0.2">
      <c r="D975" s="92">
        <f>D974+'Control Panel'!$B$29</f>
        <v>4.8649999999999185</v>
      </c>
      <c r="E975" s="31">
        <f t="shared" si="142"/>
        <v>90.402099536917433</v>
      </c>
      <c r="F975" s="31">
        <f t="shared" si="143"/>
        <v>0</v>
      </c>
      <c r="G975" s="31">
        <f t="shared" si="135"/>
        <v>14.911338534760207</v>
      </c>
      <c r="H975" s="31">
        <f t="shared" si="136"/>
        <v>-22.075393077831876</v>
      </c>
      <c r="I975" s="31">
        <f t="shared" si="137"/>
        <v>26.639650831777285</v>
      </c>
      <c r="J975" s="31">
        <f t="shared" si="138"/>
        <v>-0.97672158139180199</v>
      </c>
      <c r="K975" s="31">
        <f t="shared" si="139"/>
        <v>0.23467814868427614</v>
      </c>
      <c r="L975" s="32">
        <f t="shared" si="140"/>
        <v>-1.7751253896944041</v>
      </c>
      <c r="M975" s="33">
        <f t="shared" si="141"/>
        <v>-6.9520272899314444</v>
      </c>
      <c r="O975" s="35"/>
    </row>
    <row r="976" spans="4:15" x14ac:dyDescent="0.2">
      <c r="D976" s="92">
        <f>D975+'Control Panel'!$B$29</f>
        <v>4.8699999999999184</v>
      </c>
      <c r="E976" s="31">
        <f t="shared" si="142"/>
        <v>90.402099536917433</v>
      </c>
      <c r="F976" s="31">
        <f t="shared" si="143"/>
        <v>0</v>
      </c>
      <c r="G976" s="31">
        <f t="shared" si="135"/>
        <v>14.902462907811735</v>
      </c>
      <c r="H976" s="31">
        <f t="shared" si="136"/>
        <v>-22.110153214281532</v>
      </c>
      <c r="I976" s="31">
        <f t="shared" si="137"/>
        <v>26.663500818116674</v>
      </c>
      <c r="J976" s="31">
        <f t="shared" si="138"/>
        <v>-0.97772713798639899</v>
      </c>
      <c r="K976" s="31">
        <f t="shared" si="139"/>
        <v>0.23509854279172965</v>
      </c>
      <c r="L976" s="32">
        <f t="shared" si="140"/>
        <v>-1.7756570786032209</v>
      </c>
      <c r="M976" s="33">
        <f t="shared" si="141"/>
        <v>-6.9455327775812821</v>
      </c>
      <c r="O976" s="35"/>
    </row>
    <row r="977" spans="4:15" x14ac:dyDescent="0.2">
      <c r="D977" s="92">
        <f>D976+'Control Panel'!$B$29</f>
        <v>4.8749999999999183</v>
      </c>
      <c r="E977" s="31">
        <f t="shared" si="142"/>
        <v>90.402099536917433</v>
      </c>
      <c r="F977" s="31">
        <f t="shared" si="143"/>
        <v>0</v>
      </c>
      <c r="G977" s="31">
        <f t="shared" si="135"/>
        <v>14.893584622418718</v>
      </c>
      <c r="H977" s="31">
        <f t="shared" si="136"/>
        <v>-22.144880878169438</v>
      </c>
      <c r="I977" s="31">
        <f t="shared" si="137"/>
        <v>26.68734928788286</v>
      </c>
      <c r="J977" s="31">
        <f t="shared" si="138"/>
        <v>-0.97873029987860716</v>
      </c>
      <c r="K977" s="31">
        <f t="shared" si="139"/>
        <v>0.23551928633393573</v>
      </c>
      <c r="L977" s="32">
        <f t="shared" si="140"/>
        <v>-1.7761864576213306</v>
      </c>
      <c r="M977" s="33">
        <f t="shared" si="141"/>
        <v>-6.9390348785318574</v>
      </c>
      <c r="O977" s="35"/>
    </row>
    <row r="978" spans="4:15" x14ac:dyDescent="0.2">
      <c r="D978" s="92">
        <f>D977+'Control Panel'!$B$29</f>
        <v>4.8799999999999182</v>
      </c>
      <c r="E978" s="31">
        <f t="shared" si="142"/>
        <v>90.402099536917433</v>
      </c>
      <c r="F978" s="31">
        <f t="shared" si="143"/>
        <v>0</v>
      </c>
      <c r="G978" s="31">
        <f t="shared" si="135"/>
        <v>14.884703690130612</v>
      </c>
      <c r="H978" s="31">
        <f t="shared" si="136"/>
        <v>-22.179576052562098</v>
      </c>
      <c r="I978" s="31">
        <f t="shared" si="137"/>
        <v>26.711196113509668</v>
      </c>
      <c r="J978" s="31">
        <f t="shared" si="138"/>
        <v>-0.97973107395608505</v>
      </c>
      <c r="K978" s="31">
        <f t="shared" si="139"/>
        <v>0.23594037698554535</v>
      </c>
      <c r="L978" s="32">
        <f t="shared" si="140"/>
        <v>-1.7767135189727421</v>
      </c>
      <c r="M978" s="33">
        <f t="shared" si="141"/>
        <v>-6.932533618536187</v>
      </c>
      <c r="O978" s="35"/>
    </row>
    <row r="979" spans="4:15" x14ac:dyDescent="0.2">
      <c r="D979" s="92">
        <f>D978+'Control Panel'!$B$29</f>
        <v>4.8849999999999181</v>
      </c>
      <c r="E979" s="31">
        <f t="shared" si="142"/>
        <v>90.402099536917433</v>
      </c>
      <c r="F979" s="31">
        <f t="shared" si="143"/>
        <v>0</v>
      </c>
      <c r="G979" s="31">
        <f t="shared" si="135"/>
        <v>14.875820122535748</v>
      </c>
      <c r="H979" s="31">
        <f t="shared" si="136"/>
        <v>-22.21423872065478</v>
      </c>
      <c r="I979" s="31">
        <f t="shared" si="137"/>
        <v>26.735041168030349</v>
      </c>
      <c r="J979" s="31">
        <f t="shared" si="138"/>
        <v>-0.98072946709082631</v>
      </c>
      <c r="K979" s="31">
        <f t="shared" si="139"/>
        <v>0.23636181242376567</v>
      </c>
      <c r="L979" s="32">
        <f t="shared" si="140"/>
        <v>-1.7772382549512435</v>
      </c>
      <c r="M979" s="33">
        <f t="shared" si="141"/>
        <v>-6.9260290233573327</v>
      </c>
      <c r="O979" s="35"/>
    </row>
    <row r="980" spans="4:15" x14ac:dyDescent="0.2">
      <c r="D980" s="92">
        <f>D979+'Control Panel'!$B$29</f>
        <v>4.889999999999918</v>
      </c>
      <c r="E980" s="31">
        <f t="shared" si="142"/>
        <v>90.402099536917433</v>
      </c>
      <c r="F980" s="31">
        <f t="shared" si="143"/>
        <v>0</v>
      </c>
      <c r="G980" s="31">
        <f t="shared" si="135"/>
        <v>14.866933931260991</v>
      </c>
      <c r="H980" s="31">
        <f t="shared" si="136"/>
        <v>-22.248868865771566</v>
      </c>
      <c r="I980" s="31">
        <f t="shared" si="137"/>
        <v>26.758884325075638</v>
      </c>
      <c r="J980" s="31">
        <f t="shared" si="138"/>
        <v>-0.98172548613910915</v>
      </c>
      <c r="K980" s="31">
        <f t="shared" si="139"/>
        <v>0.23678359032837459</v>
      </c>
      <c r="L980" s="32">
        <f t="shared" si="140"/>
        <v>-1.7777606579201481</v>
      </c>
      <c r="M980" s="33">
        <f t="shared" si="141"/>
        <v>-6.919521118767876</v>
      </c>
      <c r="O980" s="35"/>
    </row>
    <row r="981" spans="4:15" x14ac:dyDescent="0.2">
      <c r="D981" s="92">
        <f>D980+'Control Panel'!$B$29</f>
        <v>4.8949999999999179</v>
      </c>
      <c r="E981" s="31">
        <f t="shared" si="142"/>
        <v>90.402099536917433</v>
      </c>
      <c r="F981" s="31">
        <f t="shared" si="143"/>
        <v>0</v>
      </c>
      <c r="G981" s="31">
        <f t="shared" si="135"/>
        <v>14.858045127971391</v>
      </c>
      <c r="H981" s="31">
        <f t="shared" si="136"/>
        <v>-22.283466471365404</v>
      </c>
      <c r="I981" s="31">
        <f t="shared" si="137"/>
        <v>26.782725458871813</v>
      </c>
      <c r="J981" s="31">
        <f t="shared" si="138"/>
        <v>-0.98271913794144683</v>
      </c>
      <c r="K981" s="31">
        <f t="shared" si="139"/>
        <v>0.23720570838173505</v>
      </c>
      <c r="L981" s="32">
        <f t="shared" si="140"/>
        <v>-1.7782807203120399</v>
      </c>
      <c r="M981" s="33">
        <f t="shared" si="141"/>
        <v>-6.9130099305493813</v>
      </c>
      <c r="O981" s="35"/>
    </row>
    <row r="982" spans="4:15" x14ac:dyDescent="0.2">
      <c r="D982" s="92">
        <f>D981+'Control Panel'!$B$29</f>
        <v>4.8999999999999178</v>
      </c>
      <c r="E982" s="31">
        <f t="shared" si="142"/>
        <v>90.402099536917433</v>
      </c>
      <c r="F982" s="31">
        <f t="shared" si="143"/>
        <v>0</v>
      </c>
      <c r="G982" s="31">
        <f t="shared" si="135"/>
        <v>14.849153724369831</v>
      </c>
      <c r="H982" s="31">
        <f t="shared" si="136"/>
        <v>-22.318031521018153</v>
      </c>
      <c r="I982" s="31">
        <f t="shared" si="137"/>
        <v>26.80656444423877</v>
      </c>
      <c r="J982" s="31">
        <f t="shared" si="138"/>
        <v>-0.98371042932254005</v>
      </c>
      <c r="K982" s="31">
        <f t="shared" si="139"/>
        <v>0.23762816426880923</v>
      </c>
      <c r="L982" s="32">
        <f t="shared" si="140"/>
        <v>-1.7787984346285202</v>
      </c>
      <c r="M982" s="33">
        <f t="shared" si="141"/>
        <v>-6.9064954844918738</v>
      </c>
      <c r="O982" s="35"/>
    </row>
    <row r="983" spans="4:15" x14ac:dyDescent="0.2">
      <c r="D983" s="92">
        <f>D982+'Control Panel'!$B$29</f>
        <v>4.9049999999999176</v>
      </c>
      <c r="E983" s="31">
        <f t="shared" si="142"/>
        <v>90.402099536917433</v>
      </c>
      <c r="F983" s="31">
        <f t="shared" si="143"/>
        <v>0</v>
      </c>
      <c r="G983" s="31">
        <f t="shared" si="135"/>
        <v>14.840259732196689</v>
      </c>
      <c r="H983" s="31">
        <f t="shared" si="136"/>
        <v>-22.352563998440612</v>
      </c>
      <c r="I983" s="31">
        <f t="shared" si="137"/>
        <v>26.83040115658806</v>
      </c>
      <c r="J983" s="31">
        <f t="shared" si="138"/>
        <v>-0.98469936709123007</v>
      </c>
      <c r="K983" s="31">
        <f t="shared" si="139"/>
        <v>0.23805095567717247</v>
      </c>
      <c r="L983" s="32">
        <f t="shared" si="140"/>
        <v>-1.779313793439951</v>
      </c>
      <c r="M983" s="33">
        <f t="shared" si="141"/>
        <v>-6.8999778063933208</v>
      </c>
      <c r="O983" s="35"/>
    </row>
    <row r="984" spans="4:15" x14ac:dyDescent="0.2">
      <c r="D984" s="92">
        <f>D983+'Control Panel'!$B$29</f>
        <v>4.9099999999999175</v>
      </c>
      <c r="E984" s="31">
        <f t="shared" si="142"/>
        <v>90.402099536917433</v>
      </c>
      <c r="F984" s="31">
        <f t="shared" si="143"/>
        <v>0</v>
      </c>
      <c r="G984" s="31">
        <f t="shared" si="135"/>
        <v>14.831363163229488</v>
      </c>
      <c r="H984" s="31">
        <f t="shared" si="136"/>
        <v>-22.387063887472578</v>
      </c>
      <c r="I984" s="31">
        <f t="shared" si="137"/>
        <v>26.854235471920987</v>
      </c>
      <c r="J984" s="31">
        <f t="shared" si="138"/>
        <v>-0.98568595804045411</v>
      </c>
      <c r="K984" s="31">
        <f t="shared" si="139"/>
        <v>0.23847408029702782</v>
      </c>
      <c r="L984" s="32">
        <f t="shared" si="140"/>
        <v>-1.7798267893852033</v>
      </c>
      <c r="M984" s="33">
        <f t="shared" si="141"/>
        <v>-6.893456922059106</v>
      </c>
      <c r="O984" s="35"/>
    </row>
    <row r="985" spans="4:15" x14ac:dyDescent="0.2">
      <c r="D985" s="92">
        <f>D984+'Control Panel'!$B$29</f>
        <v>4.9149999999999174</v>
      </c>
      <c r="E985" s="31">
        <f t="shared" si="142"/>
        <v>90.402099536917433</v>
      </c>
      <c r="F985" s="31">
        <f t="shared" si="143"/>
        <v>0</v>
      </c>
      <c r="G985" s="31">
        <f t="shared" si="135"/>
        <v>14.822464029282562</v>
      </c>
      <c r="H985" s="31">
        <f t="shared" si="136"/>
        <v>-22.421531172082872</v>
      </c>
      <c r="I985" s="31">
        <f t="shared" si="137"/>
        <v>26.878067266826672</v>
      </c>
      <c r="J985" s="31">
        <f t="shared" si="138"/>
        <v>-0.98667020894720059</v>
      </c>
      <c r="K985" s="31">
        <f t="shared" si="139"/>
        <v>0.23889753582122009</v>
      </c>
      <c r="L985" s="32">
        <f t="shared" si="140"/>
        <v>-1.7803374151714058</v>
      </c>
      <c r="M985" s="33">
        <f t="shared" si="141"/>
        <v>-6.8869328573015114</v>
      </c>
      <c r="O985" s="35"/>
    </row>
    <row r="986" spans="4:15" x14ac:dyDescent="0.2">
      <c r="D986" s="92">
        <f>D985+'Control Panel'!$B$29</f>
        <v>4.9199999999999173</v>
      </c>
      <c r="E986" s="31">
        <f t="shared" si="142"/>
        <v>90.402099536917433</v>
      </c>
      <c r="F986" s="31">
        <f t="shared" si="143"/>
        <v>0</v>
      </c>
      <c r="G986" s="31">
        <f t="shared" si="135"/>
        <v>14.813562342206705</v>
      </c>
      <c r="H986" s="31">
        <f t="shared" si="136"/>
        <v>-22.45596583636938</v>
      </c>
      <c r="I986" s="31">
        <f t="shared" si="137"/>
        <v>26.901896418480117</v>
      </c>
      <c r="J986" s="31">
        <f t="shared" si="138"/>
        <v>-0.98765212657246781</v>
      </c>
      <c r="K986" s="31">
        <f t="shared" si="139"/>
        <v>0.23932131994524974</v>
      </c>
      <c r="L986" s="32">
        <f t="shared" si="140"/>
        <v>-1.780845663573688</v>
      </c>
      <c r="M986" s="33">
        <f t="shared" si="141"/>
        <v>-6.8804056379392087</v>
      </c>
      <c r="O986" s="35"/>
    </row>
    <row r="987" spans="4:15" x14ac:dyDescent="0.2">
      <c r="D987" s="92">
        <f>D986+'Control Panel'!$B$29</f>
        <v>4.9249999999999172</v>
      </c>
      <c r="E987" s="31">
        <f t="shared" si="142"/>
        <v>90.402099536917433</v>
      </c>
      <c r="F987" s="31">
        <f t="shared" si="143"/>
        <v>0</v>
      </c>
      <c r="G987" s="31">
        <f t="shared" si="135"/>
        <v>14.804658113888836</v>
      </c>
      <c r="H987" s="31">
        <f t="shared" si="136"/>
        <v>-22.490367864559076</v>
      </c>
      <c r="I987" s="31">
        <f t="shared" si="137"/>
        <v>26.925722804640291</v>
      </c>
      <c r="J987" s="31">
        <f t="shared" si="138"/>
        <v>-0.98863171766122204</v>
      </c>
      <c r="K987" s="31">
        <f t="shared" si="139"/>
        <v>0.23974543036728713</v>
      </c>
      <c r="L987" s="32">
        <f t="shared" si="140"/>
        <v>-1.7813515274349307</v>
      </c>
      <c r="M987" s="33">
        <f t="shared" si="141"/>
        <v>-6.8738752897967386</v>
      </c>
      <c r="O987" s="35"/>
    </row>
    <row r="988" spans="4:15" x14ac:dyDescent="0.2">
      <c r="D988" s="92">
        <f>D987+'Control Panel'!$B$29</f>
        <v>4.9299999999999171</v>
      </c>
      <c r="E988" s="31">
        <f t="shared" si="142"/>
        <v>90.402099536917433</v>
      </c>
      <c r="F988" s="31">
        <f t="shared" si="143"/>
        <v>0</v>
      </c>
      <c r="G988" s="31">
        <f t="shared" si="135"/>
        <v>14.795751356251662</v>
      </c>
      <c r="H988" s="31">
        <f t="shared" si="136"/>
        <v>-22.524737241008058</v>
      </c>
      <c r="I988" s="31">
        <f t="shared" si="137"/>
        <v>26.949546303648194</v>
      </c>
      <c r="J988" s="31">
        <f t="shared" si="138"/>
        <v>-0.98960898894235716</v>
      </c>
      <c r="K988" s="31">
        <f t="shared" si="139"/>
        <v>0.24016986478818592</v>
      </c>
      <c r="L988" s="32">
        <f t="shared" si="140"/>
        <v>-1.7818549996655102</v>
      </c>
      <c r="M988" s="33">
        <f t="shared" si="141"/>
        <v>-6.8673418387040224</v>
      </c>
      <c r="O988" s="35"/>
    </row>
    <row r="989" spans="4:15" x14ac:dyDescent="0.2">
      <c r="D989" s="92">
        <f>D988+'Control Panel'!$B$29</f>
        <v>4.934999999999917</v>
      </c>
      <c r="E989" s="31">
        <f t="shared" si="142"/>
        <v>90.402099536917433</v>
      </c>
      <c r="F989" s="31">
        <f t="shared" si="143"/>
        <v>0</v>
      </c>
      <c r="G989" s="31">
        <f t="shared" si="135"/>
        <v>14.786842081253335</v>
      </c>
      <c r="H989" s="31">
        <f t="shared" si="136"/>
        <v>-22.559073950201579</v>
      </c>
      <c r="I989" s="31">
        <f t="shared" si="137"/>
        <v>26.973366794424976</v>
      </c>
      <c r="J989" s="31">
        <f t="shared" si="138"/>
        <v>-0.99058394712865716</v>
      </c>
      <c r="K989" s="31">
        <f t="shared" si="139"/>
        <v>0.24059462091149811</v>
      </c>
      <c r="L989" s="32">
        <f t="shared" si="140"/>
        <v>-1.7823560732430528</v>
      </c>
      <c r="M989" s="33">
        <f t="shared" si="141"/>
        <v>-6.8608053104958246</v>
      </c>
      <c r="O989" s="35"/>
    </row>
    <row r="990" spans="4:15" x14ac:dyDescent="0.2">
      <c r="D990" s="92">
        <f>D989+'Control Panel'!$B$29</f>
        <v>4.9399999999999169</v>
      </c>
      <c r="E990" s="31">
        <f t="shared" si="142"/>
        <v>90.402099536917433</v>
      </c>
      <c r="F990" s="31">
        <f t="shared" si="143"/>
        <v>0</v>
      </c>
      <c r="G990" s="31">
        <f t="shared" si="135"/>
        <v>14.777930300887119</v>
      </c>
      <c r="H990" s="31">
        <f t="shared" si="136"/>
        <v>-22.593377976754059</v>
      </c>
      <c r="I990" s="31">
        <f t="shared" si="137"/>
        <v>26.997184156469967</v>
      </c>
      <c r="J990" s="31">
        <f t="shared" si="138"/>
        <v>-0.99155659891675751</v>
      </c>
      <c r="K990" s="31">
        <f t="shared" si="139"/>
        <v>0.2410196964434865</v>
      </c>
      <c r="L990" s="32">
        <f t="shared" si="140"/>
        <v>-1.7828547412121769</v>
      </c>
      <c r="M990" s="33">
        <f t="shared" si="141"/>
        <v>-6.8542657310112842</v>
      </c>
      <c r="O990" s="35"/>
    </row>
    <row r="991" spans="4:15" x14ac:dyDescent="0.2">
      <c r="D991" s="92">
        <f>D990+'Control Panel'!$B$29</f>
        <v>4.9449999999999168</v>
      </c>
      <c r="E991" s="31">
        <f t="shared" si="142"/>
        <v>90.402099536917433</v>
      </c>
      <c r="F991" s="31">
        <f t="shared" si="143"/>
        <v>0</v>
      </c>
      <c r="G991" s="31">
        <f t="shared" si="135"/>
        <v>14.769016027181058</v>
      </c>
      <c r="H991" s="31">
        <f t="shared" si="136"/>
        <v>-22.627649305409115</v>
      </c>
      <c r="I991" s="31">
        <f t="shared" si="137"/>
        <v>27.020998269858804</v>
      </c>
      <c r="J991" s="31">
        <f t="shared" si="138"/>
        <v>-0.99252695098710964</v>
      </c>
      <c r="K991" s="31">
        <f t="shared" si="139"/>
        <v>0.24144508909313958</v>
      </c>
      <c r="L991" s="32">
        <f t="shared" si="140"/>
        <v>-1.7833509966842431</v>
      </c>
      <c r="M991" s="33">
        <f t="shared" si="141"/>
        <v>-6.847723126093392</v>
      </c>
      <c r="O991" s="35"/>
    </row>
    <row r="992" spans="4:15" x14ac:dyDescent="0.2">
      <c r="D992" s="92">
        <f>D991+'Control Panel'!$B$29</f>
        <v>4.9499999999999167</v>
      </c>
      <c r="E992" s="31">
        <f t="shared" si="142"/>
        <v>90.402099536917433</v>
      </c>
      <c r="F992" s="31">
        <f t="shared" si="143"/>
        <v>0</v>
      </c>
      <c r="G992" s="31">
        <f t="shared" si="135"/>
        <v>14.760099272197637</v>
      </c>
      <c r="H992" s="31">
        <f t="shared" si="136"/>
        <v>-22.661887921039582</v>
      </c>
      <c r="I992" s="31">
        <f t="shared" si="137"/>
        <v>27.044809015241519</v>
      </c>
      <c r="J992" s="31">
        <f t="shared" si="138"/>
        <v>-0.99349501000394613</v>
      </c>
      <c r="K992" s="31">
        <f t="shared" si="139"/>
        <v>0.24187079657218494</v>
      </c>
      <c r="L992" s="32">
        <f t="shared" si="140"/>
        <v>-1.783844832837107</v>
      </c>
      <c r="M992" s="33">
        <f t="shared" si="141"/>
        <v>-6.8411775215884996</v>
      </c>
      <c r="O992" s="35"/>
    </row>
    <row r="993" spans="4:15" x14ac:dyDescent="0.2">
      <c r="D993" s="92">
        <f>D992+'Control Panel'!$B$29</f>
        <v>4.9549999999999166</v>
      </c>
      <c r="E993" s="31">
        <f t="shared" si="142"/>
        <v>90.402099536917433</v>
      </c>
      <c r="F993" s="31">
        <f t="shared" si="143"/>
        <v>0</v>
      </c>
      <c r="G993" s="31">
        <f t="shared" si="135"/>
        <v>14.751180048033453</v>
      </c>
      <c r="H993" s="31">
        <f t="shared" si="136"/>
        <v>-22.696093808647525</v>
      </c>
      <c r="I993" s="31">
        <f t="shared" si="137"/>
        <v>27.068616273840608</v>
      </c>
      <c r="J993" s="31">
        <f t="shared" si="138"/>
        <v>-0.99446078261524606</v>
      </c>
      <c r="K993" s="31">
        <f t="shared" si="139"/>
        <v>0.24229681659510258</v>
      </c>
      <c r="L993" s="32">
        <f t="shared" si="140"/>
        <v>-1.7843362429148637</v>
      </c>
      <c r="M993" s="33">
        <f t="shared" si="141"/>
        <v>-6.8346289433458356</v>
      </c>
      <c r="O993" s="35"/>
    </row>
    <row r="994" spans="4:15" x14ac:dyDescent="0.2">
      <c r="D994" s="92">
        <f>D993+'Control Panel'!$B$29</f>
        <v>4.9599999999999165</v>
      </c>
      <c r="E994" s="31">
        <f t="shared" si="142"/>
        <v>90.402099536917433</v>
      </c>
      <c r="F994" s="31">
        <f t="shared" si="143"/>
        <v>0</v>
      </c>
      <c r="G994" s="31">
        <f t="shared" si="135"/>
        <v>14.742258366818879</v>
      </c>
      <c r="H994" s="31">
        <f t="shared" si="136"/>
        <v>-22.730266953364254</v>
      </c>
      <c r="I994" s="31">
        <f t="shared" si="137"/>
        <v>27.092419927449157</v>
      </c>
      <c r="J994" s="31">
        <f t="shared" si="138"/>
        <v>-0.99542427545270362</v>
      </c>
      <c r="K994" s="31">
        <f t="shared" si="139"/>
        <v>0.2427231468791394</v>
      </c>
      <c r="L994" s="32">
        <f t="shared" si="140"/>
        <v>-1.784825220227602</v>
      </c>
      <c r="M994" s="33">
        <f t="shared" si="141"/>
        <v>-6.8280774172169973</v>
      </c>
      <c r="O994" s="35"/>
    </row>
    <row r="995" spans="4:15" x14ac:dyDescent="0.2">
      <c r="D995" s="92">
        <f>D994+'Control Panel'!$B$29</f>
        <v>4.9649999999999164</v>
      </c>
      <c r="E995" s="31">
        <f t="shared" si="142"/>
        <v>90.402099536917433</v>
      </c>
      <c r="F995" s="31">
        <f t="shared" si="143"/>
        <v>0</v>
      </c>
      <c r="G995" s="31">
        <f t="shared" si="135"/>
        <v>14.73333424071774</v>
      </c>
      <c r="H995" s="31">
        <f t="shared" si="136"/>
        <v>-22.76440734045034</v>
      </c>
      <c r="I995" s="31">
        <f t="shared" si="137"/>
        <v>27.116219858428924</v>
      </c>
      <c r="J995" s="31">
        <f t="shared" si="138"/>
        <v>-0.99638549513169583</v>
      </c>
      <c r="K995" s="31">
        <f t="shared" si="139"/>
        <v>0.24314978514432217</v>
      </c>
      <c r="L995" s="32">
        <f t="shared" si="140"/>
        <v>-1.7853117581511515</v>
      </c>
      <c r="M995" s="33">
        <f t="shared" si="141"/>
        <v>-6.8215229690554748</v>
      </c>
      <c r="O995" s="35"/>
    </row>
    <row r="996" spans="4:15" x14ac:dyDescent="0.2">
      <c r="D996" s="92">
        <f>D995+'Control Panel'!$B$29</f>
        <v>4.9699999999999163</v>
      </c>
      <c r="E996" s="31">
        <f t="shared" si="142"/>
        <v>90.402099536917433</v>
      </c>
      <c r="F996" s="31">
        <f t="shared" si="143"/>
        <v>0</v>
      </c>
      <c r="G996" s="31">
        <f t="shared" si="135"/>
        <v>14.724407681926984</v>
      </c>
      <c r="H996" s="31">
        <f t="shared" si="136"/>
        <v>-22.798514955295616</v>
      </c>
      <c r="I996" s="31">
        <f t="shared" si="137"/>
        <v>27.140015949708435</v>
      </c>
      <c r="J996" s="31">
        <f t="shared" si="138"/>
        <v>-0.99734444825125235</v>
      </c>
      <c r="K996" s="31">
        <f t="shared" si="139"/>
        <v>0.24357672911347103</v>
      </c>
      <c r="L996" s="32">
        <f t="shared" si="140"/>
        <v>-1.7857958501268343</v>
      </c>
      <c r="M996" s="33">
        <f t="shared" si="141"/>
        <v>-6.814965624716165</v>
      </c>
      <c r="O996" s="35"/>
    </row>
    <row r="997" spans="4:15" x14ac:dyDescent="0.2">
      <c r="D997" s="92">
        <f>D996+'Control Panel'!$B$29</f>
        <v>4.9749999999999162</v>
      </c>
      <c r="E997" s="31">
        <f t="shared" si="142"/>
        <v>90.402099536917433</v>
      </c>
      <c r="F997" s="31">
        <f t="shared" si="143"/>
        <v>0</v>
      </c>
      <c r="G997" s="31">
        <f t="shared" si="135"/>
        <v>14.71547870267635</v>
      </c>
      <c r="H997" s="31">
        <f t="shared" si="136"/>
        <v>-22.832589783419198</v>
      </c>
      <c r="I997" s="31">
        <f t="shared" si="137"/>
        <v>27.163808084781117</v>
      </c>
      <c r="J997" s="31">
        <f t="shared" si="138"/>
        <v>-0.99830114139402693</v>
      </c>
      <c r="K997" s="31">
        <f t="shared" si="139"/>
        <v>0.24400397651221364</v>
      </c>
      <c r="L997" s="32">
        <f t="shared" si="140"/>
        <v>-1.7862774896612172</v>
      </c>
      <c r="M997" s="33">
        <f t="shared" si="141"/>
        <v>-6.8084054100548803</v>
      </c>
      <c r="O997" s="35"/>
    </row>
    <row r="998" spans="4:15" x14ac:dyDescent="0.2">
      <c r="D998" s="92">
        <f>D997+'Control Panel'!$B$29</f>
        <v>4.979999999999916</v>
      </c>
      <c r="E998" s="31">
        <f t="shared" si="142"/>
        <v>90.402099536917433</v>
      </c>
      <c r="F998" s="31">
        <f t="shared" si="143"/>
        <v>0</v>
      </c>
      <c r="G998" s="31">
        <f t="shared" si="135"/>
        <v>14.706547315228043</v>
      </c>
      <c r="H998" s="31">
        <f t="shared" si="136"/>
        <v>-22.866631810469475</v>
      </c>
      <c r="I998" s="31">
        <f t="shared" si="137"/>
        <v>27.187596147703381</v>
      </c>
      <c r="J998" s="31">
        <f t="shared" si="138"/>
        <v>-0.999255581126269</v>
      </c>
      <c r="K998" s="31">
        <f t="shared" si="139"/>
        <v>0.24443152506899801</v>
      </c>
      <c r="L998" s="32">
        <f t="shared" si="140"/>
        <v>-1.7867566703258617</v>
      </c>
      <c r="M998" s="33">
        <f t="shared" si="141"/>
        <v>-6.8018423509278785</v>
      </c>
      <c r="O998" s="35"/>
    </row>
    <row r="999" spans="4:15" x14ac:dyDescent="0.2">
      <c r="D999" s="92">
        <f>D998+'Control Panel'!$B$29</f>
        <v>4.9849999999999159</v>
      </c>
      <c r="E999" s="31">
        <f t="shared" si="142"/>
        <v>90.402099536917433</v>
      </c>
      <c r="F999" s="31">
        <f t="shared" si="143"/>
        <v>0</v>
      </c>
      <c r="G999" s="31">
        <f t="shared" si="135"/>
        <v>14.697613531876414</v>
      </c>
      <c r="H999" s="31">
        <f t="shared" si="136"/>
        <v>-22.900641022224114</v>
      </c>
      <c r="I999" s="31">
        <f t="shared" si="137"/>
        <v>27.211380023092737</v>
      </c>
      <c r="J999" s="31">
        <f t="shared" si="138"/>
        <v>-1.0002077739977968</v>
      </c>
      <c r="K999" s="31">
        <f t="shared" si="139"/>
        <v>0.24485937251510595</v>
      </c>
      <c r="L999" s="32">
        <f t="shared" si="140"/>
        <v>-1.7872333857570741</v>
      </c>
      <c r="M999" s="33">
        <f t="shared" si="141"/>
        <v>-6.7952764731913833</v>
      </c>
      <c r="O999" s="35"/>
    </row>
    <row r="1000" spans="4:15" x14ac:dyDescent="0.2">
      <c r="D1000" s="92">
        <f>D999+'Control Panel'!$B$29</f>
        <v>4.9899999999999158</v>
      </c>
      <c r="E1000" s="31">
        <f t="shared" si="142"/>
        <v>90.402099536917433</v>
      </c>
      <c r="F1000" s="31">
        <f t="shared" si="143"/>
        <v>0</v>
      </c>
      <c r="G1000" s="31">
        <f t="shared" si="135"/>
        <v>14.688677364947628</v>
      </c>
      <c r="H1000" s="31">
        <f t="shared" si="136"/>
        <v>-22.934617404590071</v>
      </c>
      <c r="I1000" s="31">
        <f t="shared" si="137"/>
        <v>27.235159596125936</v>
      </c>
      <c r="J1000" s="31">
        <f t="shared" si="138"/>
        <v>-1.001157726541972</v>
      </c>
      <c r="K1000" s="31">
        <f t="shared" si="139"/>
        <v>0.24528751658466702</v>
      </c>
      <c r="L1000" s="32">
        <f t="shared" si="140"/>
        <v>-1.7877076296556629</v>
      </c>
      <c r="M1000" s="33">
        <f t="shared" si="141"/>
        <v>-6.7887078027011034</v>
      </c>
      <c r="O1000" s="35"/>
    </row>
    <row r="1001" spans="4:15" x14ac:dyDescent="0.2">
      <c r="D1001" s="92">
        <f>D1000+'Control Panel'!$B$29</f>
        <v>4.9949999999999157</v>
      </c>
      <c r="E1001" s="31">
        <f t="shared" si="142"/>
        <v>90.402099536917433</v>
      </c>
      <c r="F1001" s="31">
        <f t="shared" si="143"/>
        <v>0</v>
      </c>
      <c r="G1001" s="31">
        <f t="shared" si="135"/>
        <v>14.679738826799349</v>
      </c>
      <c r="H1001" s="31">
        <f t="shared" si="136"/>
        <v>-22.968560943603578</v>
      </c>
      <c r="I1001" s="31">
        <f t="shared" si="137"/>
        <v>27.258934752537048</v>
      </c>
      <c r="J1001" s="31">
        <f t="shared" si="138"/>
        <v>-1.0021054452756744</v>
      </c>
      <c r="K1001" s="31">
        <f t="shared" si="139"/>
        <v>0.24571595501467097</v>
      </c>
      <c r="L1001" s="32">
        <f t="shared" si="140"/>
        <v>-1.7881793957866852</v>
      </c>
      <c r="M1001" s="33">
        <f t="shared" si="141"/>
        <v>-6.7821363653117741</v>
      </c>
      <c r="O1001" s="35"/>
    </row>
    <row r="1002" spans="4:15" x14ac:dyDescent="0.2">
      <c r="D1002" s="92">
        <f>D1001+'Control Panel'!$B$29</f>
        <v>4.9999999999999156</v>
      </c>
      <c r="E1002" s="31">
        <f t="shared" si="142"/>
        <v>90.402099536917433</v>
      </c>
      <c r="F1002" s="31">
        <f t="shared" si="143"/>
        <v>0</v>
      </c>
      <c r="G1002" s="31">
        <f t="shared" si="135"/>
        <v>14.670797929820417</v>
      </c>
      <c r="H1002" s="31">
        <f t="shared" si="136"/>
        <v>-23.002471625430136</v>
      </c>
      <c r="I1002" s="31">
        <f t="shared" si="137"/>
        <v>27.282705378615617</v>
      </c>
      <c r="J1002" s="31">
        <f t="shared" si="138"/>
        <v>-1.0030509366992788</v>
      </c>
      <c r="K1002" s="31">
        <f t="shared" si="139"/>
        <v>0.24614468554498151</v>
      </c>
      <c r="L1002" s="32">
        <f t="shared" si="140"/>
        <v>-1.788648677979203</v>
      </c>
      <c r="M1002" s="33">
        <f t="shared" si="141"/>
        <v>-6.7755621868766776</v>
      </c>
      <c r="O1002" s="35"/>
    </row>
    <row r="1003" spans="4:15" x14ac:dyDescent="0.2">
      <c r="D1003" s="92">
        <f>D1002+'Control Panel'!$B$29</f>
        <v>5.0049999999999155</v>
      </c>
      <c r="E1003" s="31">
        <f t="shared" si="142"/>
        <v>90.402099536917433</v>
      </c>
      <c r="F1003" s="31">
        <f t="shared" si="143"/>
        <v>0</v>
      </c>
      <c r="G1003" s="31">
        <f t="shared" si="135"/>
        <v>14.661854686430521</v>
      </c>
      <c r="H1003" s="31">
        <f t="shared" si="136"/>
        <v>-23.036349436364521</v>
      </c>
      <c r="I1003" s="31">
        <f t="shared" si="137"/>
        <v>27.306471361204778</v>
      </c>
      <c r="J1003" s="31">
        <f t="shared" si="138"/>
        <v>-1.0039942072966326</v>
      </c>
      <c r="K1003" s="31">
        <f t="shared" si="139"/>
        <v>0.24657370591834968</v>
      </c>
      <c r="L1003" s="32">
        <f t="shared" si="140"/>
        <v>-1.7891154701260383</v>
      </c>
      <c r="M1003" s="33">
        <f t="shared" si="141"/>
        <v>-6.7689852932471766</v>
      </c>
    </row>
    <row r="1004" spans="4:15" x14ac:dyDescent="0.2">
      <c r="D1004" s="92">
        <f>D1003+'Control Panel'!$B$29</f>
        <v>5.0099999999999154</v>
      </c>
      <c r="E1004" s="31">
        <f t="shared" si="142"/>
        <v>90.402099536917433</v>
      </c>
      <c r="F1004" s="31">
        <f t="shared" si="143"/>
        <v>0</v>
      </c>
      <c r="G1004" s="31">
        <f t="shared" si="135"/>
        <v>14.652909109079891</v>
      </c>
      <c r="H1004" s="31">
        <f t="shared" si="136"/>
        <v>-23.070194362830758</v>
      </c>
      <c r="I1004" s="31">
        <f t="shared" si="137"/>
        <v>27.330232587699371</v>
      </c>
      <c r="J1004" s="31">
        <f t="shared" si="138"/>
        <v>-1.0049352635350337</v>
      </c>
      <c r="K1004" s="31">
        <f t="shared" si="139"/>
        <v>0.24700301388042617</v>
      </c>
      <c r="L1004" s="32">
        <f t="shared" si="140"/>
        <v>-1.7895797661835204</v>
      </c>
      <c r="M1004" s="33">
        <f t="shared" si="141"/>
        <v>-6.7624057102722643</v>
      </c>
    </row>
    <row r="1005" spans="4:15" x14ac:dyDescent="0.2">
      <c r="D1005" s="92">
        <f>D1004+'Control Panel'!$B$29</f>
        <v>5.0149999999999153</v>
      </c>
      <c r="E1005" s="31">
        <f t="shared" si="142"/>
        <v>90.402099536917433</v>
      </c>
      <c r="F1005" s="31">
        <f t="shared" si="143"/>
        <v>0</v>
      </c>
      <c r="G1005" s="31">
        <f t="shared" si="135"/>
        <v>14.643961210248973</v>
      </c>
      <c r="H1005" s="31">
        <f t="shared" si="136"/>
        <v>-23.104006391382118</v>
      </c>
      <c r="I1005" s="31">
        <f t="shared" si="137"/>
        <v>27.35398894604409</v>
      </c>
      <c r="J1005" s="31">
        <f t="shared" si="138"/>
        <v>-1.0058741118652108</v>
      </c>
      <c r="K1005" s="31">
        <f t="shared" si="139"/>
        <v>0.24743260717977519</v>
      </c>
      <c r="L1005" s="32">
        <f t="shared" si="140"/>
        <v>-1.7900415601712463</v>
      </c>
      <c r="M1005" s="33">
        <f t="shared" si="141"/>
        <v>-6.7558234637980901</v>
      </c>
    </row>
    <row r="1006" spans="4:15" x14ac:dyDescent="0.2">
      <c r="D1006" s="92">
        <f>D1005+'Control Panel'!$B$29</f>
        <v>5.0199999999999152</v>
      </c>
      <c r="E1006" s="31">
        <f t="shared" si="142"/>
        <v>90.402099536917433</v>
      </c>
      <c r="F1006" s="31">
        <f t="shared" si="143"/>
        <v>0</v>
      </c>
      <c r="G1006" s="31">
        <f t="shared" si="135"/>
        <v>14.635011002448117</v>
      </c>
      <c r="H1006" s="31">
        <f t="shared" si="136"/>
        <v>-23.137785508701107</v>
      </c>
      <c r="I1006" s="31">
        <f t="shared" si="137"/>
        <v>27.377740324731633</v>
      </c>
      <c r="J1006" s="31">
        <f t="shared" si="138"/>
        <v>-1.0068107587213035</v>
      </c>
      <c r="K1006" s="31">
        <f t="shared" si="139"/>
        <v>0.24786248356788743</v>
      </c>
      <c r="L1006" s="32">
        <f t="shared" si="140"/>
        <v>-1.7905008461718332</v>
      </c>
      <c r="M1006" s="33">
        <f t="shared" si="141"/>
        <v>-6.7492385796675052</v>
      </c>
    </row>
    <row r="1007" spans="4:15" x14ac:dyDescent="0.2">
      <c r="D1007" s="92">
        <f>D1006+'Control Panel'!$B$29</f>
        <v>5.0249999999999151</v>
      </c>
      <c r="E1007" s="31">
        <f t="shared" si="142"/>
        <v>90.402099536917433</v>
      </c>
      <c r="F1007" s="31">
        <f t="shared" si="143"/>
        <v>0</v>
      </c>
      <c r="G1007" s="31">
        <f t="shared" si="135"/>
        <v>14.626058498217258</v>
      </c>
      <c r="H1007" s="31">
        <f t="shared" si="136"/>
        <v>-23.171531701599445</v>
      </c>
      <c r="I1007" s="31">
        <f t="shared" si="137"/>
        <v>27.401486612800799</v>
      </c>
      <c r="J1007" s="31">
        <f t="shared" si="138"/>
        <v>-1.0077452105208433</v>
      </c>
      <c r="K1007" s="31">
        <f t="shared" si="139"/>
        <v>0.24829264079919242</v>
      </c>
      <c r="L1007" s="32">
        <f t="shared" si="140"/>
        <v>-1.7909576183306735</v>
      </c>
      <c r="M1007" s="33">
        <f t="shared" si="141"/>
        <v>-6.7426510837196174</v>
      </c>
    </row>
    <row r="1008" spans="4:15" x14ac:dyDescent="0.2">
      <c r="D1008" s="92">
        <f>D1007+'Control Panel'!$B$29</f>
        <v>5.029999999999915</v>
      </c>
      <c r="E1008" s="31">
        <f t="shared" si="142"/>
        <v>90.402099536917433</v>
      </c>
      <c r="F1008" s="31">
        <f t="shared" si="143"/>
        <v>0</v>
      </c>
      <c r="G1008" s="31">
        <f t="shared" si="135"/>
        <v>14.617103710125605</v>
      </c>
      <c r="H1008" s="31">
        <f t="shared" si="136"/>
        <v>-23.205244957018042</v>
      </c>
      <c r="I1008" s="31">
        <f t="shared" si="137"/>
        <v>27.425227699834675</v>
      </c>
      <c r="J1008" s="31">
        <f t="shared" si="138"/>
        <v>-1.0086774736647379</v>
      </c>
      <c r="K1008" s="31">
        <f t="shared" si="139"/>
        <v>0.24872307663107213</v>
      </c>
      <c r="L1008" s="32">
        <f t="shared" si="140"/>
        <v>-1.791411870855687</v>
      </c>
      <c r="M1008" s="33">
        <f t="shared" si="141"/>
        <v>-6.7360610017893228</v>
      </c>
    </row>
    <row r="1009" spans="4:13" x14ac:dyDescent="0.2">
      <c r="D1009" s="92">
        <f>D1008+'Control Panel'!$B$29</f>
        <v>5.0349999999999149</v>
      </c>
      <c r="E1009" s="31">
        <f t="shared" si="142"/>
        <v>90.402099536917433</v>
      </c>
      <c r="F1009" s="31">
        <f t="shared" si="143"/>
        <v>0</v>
      </c>
      <c r="G1009" s="31">
        <f t="shared" si="135"/>
        <v>14.608146650771326</v>
      </c>
      <c r="H1009" s="31">
        <f t="shared" si="136"/>
        <v>-23.238925262026989</v>
      </c>
      <c r="I1009" s="31">
        <f t="shared" si="137"/>
        <v>27.448963475958752</v>
      </c>
      <c r="J1009" s="31">
        <f t="shared" si="138"/>
        <v>-1.0096075545372523</v>
      </c>
      <c r="K1009" s="31">
        <f t="shared" si="139"/>
        <v>0.24915378882387335</v>
      </c>
      <c r="L1009" s="32">
        <f t="shared" si="140"/>
        <v>-1.7918635980170838</v>
      </c>
      <c r="M1009" s="33">
        <f t="shared" si="141"/>
        <v>-6.7294683597068712</v>
      </c>
    </row>
    <row r="1010" spans="4:13" x14ac:dyDescent="0.2">
      <c r="D1010" s="92">
        <f>D1009+'Control Panel'!$B$29</f>
        <v>5.0399999999999148</v>
      </c>
      <c r="E1010" s="31">
        <f t="shared" si="142"/>
        <v>90.402099536917433</v>
      </c>
      <c r="F1010" s="31">
        <f t="shared" si="143"/>
        <v>0</v>
      </c>
      <c r="G1010" s="31">
        <f t="shared" si="135"/>
        <v>14.599187332781241</v>
      </c>
      <c r="H1010" s="31">
        <f t="shared" si="136"/>
        <v>-23.272572603825523</v>
      </c>
      <c r="I1010" s="31">
        <f t="shared" si="137"/>
        <v>27.472693831839106</v>
      </c>
      <c r="J1010" s="31">
        <f t="shared" si="138"/>
        <v>-1.0105354595059957</v>
      </c>
      <c r="K1010" s="31">
        <f t="shared" si="139"/>
        <v>0.24958477514092092</v>
      </c>
      <c r="L1010" s="32">
        <f t="shared" si="140"/>
        <v>-1.7923127941471131</v>
      </c>
      <c r="M1010" s="33">
        <f t="shared" si="141"/>
        <v>-6.7228731832974074</v>
      </c>
    </row>
    <row r="1011" spans="4:13" x14ac:dyDescent="0.2">
      <c r="D1011" s="92">
        <f>D1010+'Control Panel'!$B$29</f>
        <v>5.0449999999999147</v>
      </c>
      <c r="E1011" s="31">
        <f t="shared" si="142"/>
        <v>90.402099536917433</v>
      </c>
      <c r="F1011" s="31">
        <f t="shared" si="143"/>
        <v>0</v>
      </c>
      <c r="G1011" s="31">
        <f t="shared" si="135"/>
        <v>14.590225768810505</v>
      </c>
      <c r="H1011" s="31">
        <f t="shared" si="136"/>
        <v>-23.306186969742011</v>
      </c>
      <c r="I1011" s="31">
        <f t="shared" si="137"/>
        <v>27.496418658680522</v>
      </c>
      <c r="J1011" s="31">
        <f t="shared" si="138"/>
        <v>-1.011461194921905</v>
      </c>
      <c r="K1011" s="31">
        <f t="shared" si="139"/>
        <v>0.25001603334853012</v>
      </c>
      <c r="L1011" s="32">
        <f t="shared" si="140"/>
        <v>-1.7927594536398248</v>
      </c>
      <c r="M1011" s="33">
        <f t="shared" si="141"/>
        <v>-6.7162754983805382</v>
      </c>
    </row>
    <row r="1012" spans="4:13" x14ac:dyDescent="0.2">
      <c r="D1012" s="92">
        <f>D1011+'Control Panel'!$B$29</f>
        <v>5.0499999999999146</v>
      </c>
      <c r="E1012" s="31">
        <f t="shared" si="142"/>
        <v>90.402099536917433</v>
      </c>
      <c r="F1012" s="31">
        <f t="shared" si="143"/>
        <v>0</v>
      </c>
      <c r="G1012" s="31">
        <f t="shared" si="135"/>
        <v>14.581261971542306</v>
      </c>
      <c r="H1012" s="31">
        <f t="shared" si="136"/>
        <v>-23.339768347233914</v>
      </c>
      <c r="I1012" s="31">
        <f t="shared" si="137"/>
        <v>27.520137848224667</v>
      </c>
      <c r="J1012" s="31">
        <f t="shared" si="138"/>
        <v>-1.0123847671192323</v>
      </c>
      <c r="K1012" s="31">
        <f t="shared" si="139"/>
        <v>0.25044756121601952</v>
      </c>
      <c r="L1012" s="32">
        <f t="shared" si="140"/>
        <v>-1.7932035709508238</v>
      </c>
      <c r="M1012" s="33">
        <f t="shared" si="141"/>
        <v>-6.7096753307698833</v>
      </c>
    </row>
    <row r="1013" spans="4:13" x14ac:dyDescent="0.2">
      <c r="D1013" s="92">
        <f>D1012+'Control Panel'!$B$29</f>
        <v>5.0549999999999145</v>
      </c>
      <c r="E1013" s="31">
        <f t="shared" si="142"/>
        <v>90.402099536917433</v>
      </c>
      <c r="F1013" s="31">
        <f t="shared" si="143"/>
        <v>0</v>
      </c>
      <c r="G1013" s="31">
        <f t="shared" si="135"/>
        <v>14.572295953687552</v>
      </c>
      <c r="H1013" s="31">
        <f t="shared" si="136"/>
        <v>-23.373316723887765</v>
      </c>
      <c r="I1013" s="31">
        <f t="shared" si="137"/>
        <v>27.543851292748261</v>
      </c>
      <c r="J1013" s="31">
        <f t="shared" si="138"/>
        <v>-1.0133061824155325</v>
      </c>
      <c r="K1013" s="31">
        <f t="shared" si="139"/>
        <v>0.25087935651572357</v>
      </c>
      <c r="L1013" s="32">
        <f t="shared" si="140"/>
        <v>-1.7936451405970275</v>
      </c>
      <c r="M1013" s="33">
        <f t="shared" si="141"/>
        <v>-6.7030727062726374</v>
      </c>
    </row>
    <row r="1014" spans="4:13" x14ac:dyDescent="0.2">
      <c r="D1014" s="92">
        <f>D1013+'Control Panel'!$B$29</f>
        <v>5.0599999999999143</v>
      </c>
      <c r="E1014" s="31">
        <f t="shared" si="142"/>
        <v>90.402099536917433</v>
      </c>
      <c r="F1014" s="31">
        <f t="shared" si="143"/>
        <v>0</v>
      </c>
      <c r="G1014" s="31">
        <f t="shared" si="135"/>
        <v>14.563327727984568</v>
      </c>
      <c r="H1014" s="31">
        <f t="shared" si="136"/>
        <v>-23.406832087419129</v>
      </c>
      <c r="I1014" s="31">
        <f t="shared" si="137"/>
        <v>27.567558885061221</v>
      </c>
      <c r="J1014" s="31">
        <f t="shared" si="138"/>
        <v>-1.0142254471116499</v>
      </c>
      <c r="K1014" s="31">
        <f t="shared" si="139"/>
        <v>0.25131141702300525</v>
      </c>
      <c r="L1014" s="32">
        <f t="shared" si="140"/>
        <v>-1.7940841571564263</v>
      </c>
      <c r="M1014" s="33">
        <f t="shared" si="141"/>
        <v>-6.6964676506891401</v>
      </c>
    </row>
    <row r="1015" spans="4:13" x14ac:dyDescent="0.2">
      <c r="D1015" s="92">
        <f>D1014+'Control Panel'!$B$29</f>
        <v>5.0649999999999142</v>
      </c>
      <c r="E1015" s="31">
        <f t="shared" si="142"/>
        <v>90.402099536917433</v>
      </c>
      <c r="F1015" s="31">
        <f t="shared" si="143"/>
        <v>0</v>
      </c>
      <c r="G1015" s="31">
        <f t="shared" si="135"/>
        <v>14.554357307198785</v>
      </c>
      <c r="H1015" s="31">
        <f t="shared" si="136"/>
        <v>-23.440314425672575</v>
      </c>
      <c r="I1015" s="31">
        <f t="shared" si="137"/>
        <v>27.59126051850485</v>
      </c>
      <c r="J1015" s="31">
        <f t="shared" si="138"/>
        <v>-1.0151425674917092</v>
      </c>
      <c r="K1015" s="31">
        <f t="shared" si="139"/>
        <v>0.25174374051626852</v>
      </c>
      <c r="L1015" s="32">
        <f t="shared" si="140"/>
        <v>-1.7945206152678386</v>
      </c>
      <c r="M1015" s="33">
        <f t="shared" si="141"/>
        <v>-6.6898601898124328</v>
      </c>
    </row>
    <row r="1016" spans="4:13" x14ac:dyDescent="0.2">
      <c r="D1016" s="92">
        <f>D1015+'Control Panel'!$B$29</f>
        <v>5.0699999999999141</v>
      </c>
      <c r="E1016" s="31">
        <f t="shared" si="142"/>
        <v>90.402099536917433</v>
      </c>
      <c r="F1016" s="31">
        <f t="shared" si="143"/>
        <v>0</v>
      </c>
      <c r="G1016" s="31">
        <f t="shared" si="135"/>
        <v>14.545384704122446</v>
      </c>
      <c r="H1016" s="31">
        <f t="shared" si="136"/>
        <v>-23.473763726621637</v>
      </c>
      <c r="I1016" s="31">
        <f t="shared" si="137"/>
        <v>27.614956086950002</v>
      </c>
      <c r="J1016" s="31">
        <f t="shared" si="138"/>
        <v>-1.0160575498231041</v>
      </c>
      <c r="K1016" s="31">
        <f t="shared" si="139"/>
        <v>0.25217632477697088</v>
      </c>
      <c r="L1016" s="32">
        <f t="shared" si="140"/>
        <v>-1.794954509630672</v>
      </c>
      <c r="M1016" s="33">
        <f t="shared" si="141"/>
        <v>-6.6832503494278361</v>
      </c>
    </row>
    <row r="1017" spans="4:13" x14ac:dyDescent="0.2">
      <c r="D1017" s="92">
        <f>D1016+'Control Panel'!$B$29</f>
        <v>5.074999999999914</v>
      </c>
      <c r="E1017" s="31">
        <f t="shared" si="142"/>
        <v>90.402099536917433</v>
      </c>
      <c r="F1017" s="31">
        <f t="shared" si="143"/>
        <v>0</v>
      </c>
      <c r="G1017" s="31">
        <f t="shared" si="135"/>
        <v>14.536409931574292</v>
      </c>
      <c r="H1017" s="31">
        <f t="shared" si="136"/>
        <v>-23.507179978368775</v>
      </c>
      <c r="I1017" s="31">
        <f t="shared" si="137"/>
        <v>27.638645484795262</v>
      </c>
      <c r="J1017" s="31">
        <f t="shared" si="138"/>
        <v>-1.0169704003564894</v>
      </c>
      <c r="K1017" s="31">
        <f t="shared" si="139"/>
        <v>0.25260916758963564</v>
      </c>
      <c r="L1017" s="32">
        <f t="shared" si="140"/>
        <v>-1.7953858350046807</v>
      </c>
      <c r="M1017" s="33">
        <f t="shared" si="141"/>
        <v>-6.6766381553125207</v>
      </c>
    </row>
    <row r="1018" spans="4:13" x14ac:dyDescent="0.2">
      <c r="D1018" s="92">
        <f>D1017+'Control Panel'!$B$29</f>
        <v>5.0799999999999139</v>
      </c>
      <c r="E1018" s="31">
        <f t="shared" si="142"/>
        <v>90.402099536917433</v>
      </c>
      <c r="F1018" s="31">
        <f t="shared" si="143"/>
        <v>0</v>
      </c>
      <c r="G1018" s="31">
        <f t="shared" si="135"/>
        <v>14.527433002399269</v>
      </c>
      <c r="H1018" s="31">
        <f t="shared" si="136"/>
        <v>-23.540563169145337</v>
      </c>
      <c r="I1018" s="31">
        <f t="shared" si="137"/>
        <v>27.662328606965129</v>
      </c>
      <c r="J1018" s="31">
        <f t="shared" si="138"/>
        <v>-1.0178811253257716</v>
      </c>
      <c r="K1018" s="31">
        <f t="shared" si="139"/>
        <v>0.25304226674186459</v>
      </c>
      <c r="L1018" s="32">
        <f t="shared" si="140"/>
        <v>-1.795814586209729</v>
      </c>
      <c r="M1018" s="33">
        <f t="shared" si="141"/>
        <v>-6.6700236332350737</v>
      </c>
    </row>
    <row r="1019" spans="4:13" x14ac:dyDescent="0.2">
      <c r="D1019" s="92">
        <f>D1018+'Control Panel'!$B$29</f>
        <v>5.0849999999999138</v>
      </c>
      <c r="E1019" s="31">
        <f t="shared" si="142"/>
        <v>90.402099536917433</v>
      </c>
      <c r="F1019" s="31">
        <f t="shared" si="143"/>
        <v>0</v>
      </c>
      <c r="G1019" s="31">
        <f t="shared" si="135"/>
        <v>14.518453929468221</v>
      </c>
      <c r="H1019" s="31">
        <f t="shared" si="136"/>
        <v>-23.573913287311512</v>
      </c>
      <c r="I1019" s="31">
        <f t="shared" si="137"/>
        <v>27.686005348908203</v>
      </c>
      <c r="J1019" s="31">
        <f t="shared" si="138"/>
        <v>-1.0187897309481022</v>
      </c>
      <c r="K1019" s="31">
        <f t="shared" si="139"/>
        <v>0.25347562002434987</v>
      </c>
      <c r="L1019" s="32">
        <f t="shared" si="140"/>
        <v>-1.7962407581255451</v>
      </c>
      <c r="M1019" s="33">
        <f t="shared" si="141"/>
        <v>-6.6634068089550862</v>
      </c>
    </row>
    <row r="1020" spans="4:13" x14ac:dyDescent="0.2">
      <c r="D1020" s="92">
        <f>D1019+'Control Panel'!$B$29</f>
        <v>5.0899999999999137</v>
      </c>
      <c r="E1020" s="31">
        <f t="shared" si="142"/>
        <v>90.402099536917433</v>
      </c>
      <c r="F1020" s="31">
        <f t="shared" si="143"/>
        <v>0</v>
      </c>
      <c r="G1020" s="31">
        <f t="shared" si="135"/>
        <v>14.509472725677593</v>
      </c>
      <c r="H1020" s="31">
        <f t="shared" si="136"/>
        <v>-23.607230321356287</v>
      </c>
      <c r="I1020" s="31">
        <f t="shared" si="137"/>
        <v>27.709675606595354</v>
      </c>
      <c r="J1020" s="31">
        <f t="shared" si="138"/>
        <v>-1.0196962234238713</v>
      </c>
      <c r="K1020" s="31">
        <f t="shared" si="139"/>
        <v>0.25390922523088633</v>
      </c>
      <c r="L1020" s="32">
        <f t="shared" si="140"/>
        <v>-1.7966643456914848</v>
      </c>
      <c r="M1020" s="33">
        <f t="shared" si="141"/>
        <v>-6.6567877082227307</v>
      </c>
    </row>
    <row r="1021" spans="4:13" x14ac:dyDescent="0.2">
      <c r="D1021" s="92">
        <f>D1020+'Control Panel'!$B$29</f>
        <v>5.0949999999999136</v>
      </c>
      <c r="E1021" s="31">
        <f t="shared" si="142"/>
        <v>90.402099536917433</v>
      </c>
      <c r="F1021" s="31">
        <f t="shared" si="143"/>
        <v>0</v>
      </c>
      <c r="G1021" s="31">
        <f t="shared" si="135"/>
        <v>14.500489403949135</v>
      </c>
      <c r="H1021" s="31">
        <f t="shared" si="136"/>
        <v>-23.640514259897401</v>
      </c>
      <c r="I1021" s="31">
        <f t="shared" si="137"/>
        <v>27.733339276517956</v>
      </c>
      <c r="J1021" s="31">
        <f t="shared" si="138"/>
        <v>-1.020600608936701</v>
      </c>
      <c r="K1021" s="31">
        <f t="shared" si="139"/>
        <v>0.25434308015838408</v>
      </c>
      <c r="L1021" s="32">
        <f t="shared" si="140"/>
        <v>-1.7970853439062966</v>
      </c>
      <c r="M1021" s="33">
        <f t="shared" si="141"/>
        <v>-6.6501663567783362</v>
      </c>
    </row>
    <row r="1022" spans="4:13" x14ac:dyDescent="0.2">
      <c r="D1022" s="92">
        <f>D1021+'Control Panel'!$B$29</f>
        <v>5.0999999999999135</v>
      </c>
      <c r="E1022" s="31">
        <f t="shared" si="142"/>
        <v>90.402099536917433</v>
      </c>
      <c r="F1022" s="31">
        <f t="shared" si="143"/>
        <v>0</v>
      </c>
      <c r="G1022" s="31">
        <f t="shared" si="135"/>
        <v>14.491503977229604</v>
      </c>
      <c r="H1022" s="31">
        <f t="shared" si="136"/>
        <v>-23.673765091681293</v>
      </c>
      <c r="I1022" s="31">
        <f t="shared" si="137"/>
        <v>27.756996255686047</v>
      </c>
      <c r="J1022" s="31">
        <f t="shared" si="138"/>
        <v>-1.0215028936534416</v>
      </c>
      <c r="K1022" s="31">
        <f t="shared" si="139"/>
        <v>0.25477718260688026</v>
      </c>
      <c r="L1022" s="32">
        <f t="shared" si="140"/>
        <v>-1.7975037478278757</v>
      </c>
      <c r="M1022" s="33">
        <f t="shared" si="141"/>
        <v>-6.6435427803519804</v>
      </c>
    </row>
    <row r="1023" spans="4:13" x14ac:dyDescent="0.2">
      <c r="D1023" s="92">
        <f>D1022+'Control Panel'!$B$29</f>
        <v>5.1049999999999134</v>
      </c>
      <c r="E1023" s="31">
        <f t="shared" si="142"/>
        <v>90.402099536917433</v>
      </c>
      <c r="F1023" s="31">
        <f t="shared" si="143"/>
        <v>0</v>
      </c>
      <c r="G1023" s="31">
        <f t="shared" si="135"/>
        <v>14.482516458490464</v>
      </c>
      <c r="H1023" s="31">
        <f t="shared" si="136"/>
        <v>-23.706982805583053</v>
      </c>
      <c r="I1023" s="31">
        <f t="shared" si="137"/>
        <v>27.780646441626544</v>
      </c>
      <c r="J1023" s="31">
        <f t="shared" si="138"/>
        <v>-1.0224030837241667</v>
      </c>
      <c r="K1023" s="31">
        <f t="shared" si="139"/>
        <v>0.25521153037955097</v>
      </c>
      <c r="L1023" s="32">
        <f t="shared" si="140"/>
        <v>-1.79791955257303</v>
      </c>
      <c r="M1023" s="33">
        <f t="shared" si="141"/>
        <v>-6.6369170046630783</v>
      </c>
    </row>
    <row r="1024" spans="4:13" x14ac:dyDescent="0.2">
      <c r="D1024" s="92">
        <f>D1023+'Control Panel'!$B$29</f>
        <v>5.1099999999999133</v>
      </c>
      <c r="E1024" s="31">
        <f t="shared" si="142"/>
        <v>90.402099536917433</v>
      </c>
      <c r="F1024" s="31">
        <f t="shared" si="143"/>
        <v>0</v>
      </c>
      <c r="G1024" s="31">
        <f t="shared" si="135"/>
        <v>14.473526860727599</v>
      </c>
      <c r="H1024" s="31">
        <f t="shared" si="136"/>
        <v>-23.740167390606366</v>
      </c>
      <c r="I1024" s="31">
        <f t="shared" si="137"/>
        <v>27.804289732381463</v>
      </c>
      <c r="J1024" s="31">
        <f t="shared" si="138"/>
        <v>-1.0233011852821703</v>
      </c>
      <c r="K1024" s="31">
        <f t="shared" si="139"/>
        <v>0.25564612128272385</v>
      </c>
      <c r="L1024" s="32">
        <f t="shared" si="140"/>
        <v>-1.7983327533172433</v>
      </c>
      <c r="M1024" s="33">
        <f t="shared" si="141"/>
        <v>-6.6302890554199614</v>
      </c>
    </row>
    <row r="1025" spans="4:13" x14ac:dyDescent="0.2">
      <c r="D1025" s="92">
        <f>D1024+'Control Panel'!$B$29</f>
        <v>5.1149999999999132</v>
      </c>
      <c r="E1025" s="31">
        <f t="shared" si="142"/>
        <v>90.402099536917433</v>
      </c>
      <c r="F1025" s="31">
        <f t="shared" si="143"/>
        <v>0</v>
      </c>
      <c r="G1025" s="31">
        <f t="shared" si="135"/>
        <v>14.464535196961013</v>
      </c>
      <c r="H1025" s="31">
        <f t="shared" si="136"/>
        <v>-23.773318835883465</v>
      </c>
      <c r="I1025" s="31">
        <f t="shared" si="137"/>
        <v>27.827926026506098</v>
      </c>
      <c r="J1025" s="31">
        <f t="shared" si="138"/>
        <v>-1.0241972044439642</v>
      </c>
      <c r="K1025" s="31">
        <f t="shared" si="139"/>
        <v>0.25608095312588941</v>
      </c>
      <c r="L1025" s="32">
        <f t="shared" si="140"/>
        <v>-1.7987433452944348</v>
      </c>
      <c r="M1025" s="33">
        <f t="shared" si="141"/>
        <v>-6.6236589583194823</v>
      </c>
    </row>
    <row r="1026" spans="4:13" x14ac:dyDescent="0.2">
      <c r="D1026" s="92">
        <f>D1025+'Control Panel'!$B$29</f>
        <v>5.1199999999999131</v>
      </c>
      <c r="E1026" s="31">
        <f t="shared" si="142"/>
        <v>90.402099536917433</v>
      </c>
      <c r="F1026" s="31">
        <f t="shared" si="143"/>
        <v>0</v>
      </c>
      <c r="G1026" s="31">
        <f t="shared" si="135"/>
        <v>14.45554148023454</v>
      </c>
      <c r="H1026" s="31">
        <f t="shared" si="136"/>
        <v>-23.806437130675064</v>
      </c>
      <c r="I1026" s="31">
        <f t="shared" si="137"/>
        <v>27.851555223067272</v>
      </c>
      <c r="J1026" s="31">
        <f t="shared" si="138"/>
        <v>-1.0250911473092761</v>
      </c>
      <c r="K1026" s="31">
        <f t="shared" si="139"/>
        <v>0.25651602372171334</v>
      </c>
      <c r="L1026" s="32">
        <f t="shared" si="140"/>
        <v>-1.7991513237967267</v>
      </c>
      <c r="M1026" s="33">
        <f t="shared" si="141"/>
        <v>-6.6170267390466071</v>
      </c>
    </row>
    <row r="1027" spans="4:13" x14ac:dyDescent="0.2">
      <c r="D1027" s="92">
        <f>D1026+'Control Panel'!$B$29</f>
        <v>5.124999999999913</v>
      </c>
      <c r="E1027" s="31">
        <f t="shared" si="142"/>
        <v>90.402099536917433</v>
      </c>
      <c r="F1027" s="31">
        <f t="shared" si="143"/>
        <v>0</v>
      </c>
      <c r="G1027" s="31">
        <f t="shared" si="135"/>
        <v>14.446545723615557</v>
      </c>
      <c r="H1027" s="31">
        <f t="shared" si="136"/>
        <v>-23.839522264370299</v>
      </c>
      <c r="I1027" s="31">
        <f t="shared" si="137"/>
        <v>27.875177221641518</v>
      </c>
      <c r="J1027" s="31">
        <f t="shared" si="138"/>
        <v>-1.0259830199610489</v>
      </c>
      <c r="K1027" s="31">
        <f t="shared" si="139"/>
        <v>0.25695133088604805</v>
      </c>
      <c r="L1027" s="32">
        <f t="shared" si="140"/>
        <v>-1.7995566841742021</v>
      </c>
      <c r="M1027" s="33">
        <f t="shared" si="141"/>
        <v>-6.6103924232740061</v>
      </c>
    </row>
    <row r="1028" spans="4:13" x14ac:dyDescent="0.2">
      <c r="D1028" s="92">
        <f>D1027+'Control Panel'!$B$29</f>
        <v>5.1299999999999129</v>
      </c>
      <c r="E1028" s="31">
        <f t="shared" si="142"/>
        <v>90.402099536917433</v>
      </c>
      <c r="F1028" s="31">
        <f t="shared" si="143"/>
        <v>0</v>
      </c>
      <c r="G1028" s="31">
        <f t="shared" ref="G1028:G1038" si="144">G1027+L1027*$B$5</f>
        <v>14.437547940194687</v>
      </c>
      <c r="H1028" s="31">
        <f t="shared" ref="H1028:H1038" si="145">H1027+M1027*$B$5</f>
        <v>-23.87257422648667</v>
      </c>
      <c r="I1028" s="31">
        <f t="shared" ref="I1028:I1038" si="146">SQRT(G1028^2+H1028^2)</f>
        <v>27.898791922313329</v>
      </c>
      <c r="J1028" s="31">
        <f t="shared" ref="J1028:J1038" si="147">ATAN2(G1028,H1028)</f>
        <v>-1.0268728284654403</v>
      </c>
      <c r="K1028" s="31">
        <f t="shared" ref="K1028:K1038" si="148">$B$4*I1028^2</f>
        <v>0.25738687243794478</v>
      </c>
      <c r="L1028" s="32">
        <f t="shared" ref="L1028:L1038" si="149">-K1028*COS(J1028)/$B$13</f>
        <v>-1.7999594218346753</v>
      </c>
      <c r="M1028" s="33">
        <f t="shared" ref="M1028:M1038" si="150">(-$B$13*$B$3-K1028*SIN(J1028))/$B$13</f>
        <v>-6.603756036661661</v>
      </c>
    </row>
    <row r="1029" spans="4:13" x14ac:dyDescent="0.2">
      <c r="D1029" s="92">
        <f>D1028+'Control Panel'!$B$29</f>
        <v>5.1349999999999127</v>
      </c>
      <c r="E1029" s="31">
        <f t="shared" ref="E1029:E1038" si="151">IF(F1029&lt;&gt;F1028,E1028+G1028*$B$5+0.5*L1028*$B$5^2,E1028)</f>
        <v>90.402099536917433</v>
      </c>
      <c r="F1029" s="31">
        <f t="shared" ref="F1029:F1038" si="152">IF(F1028+H1028*$B$5+0.5*M1028*$B$5^2&gt;0,F1028+H1028*$B$5+0.5*M1028*$B$5^2,0)</f>
        <v>0</v>
      </c>
      <c r="G1029" s="31">
        <f t="shared" si="144"/>
        <v>14.428548143085514</v>
      </c>
      <c r="H1029" s="31">
        <f t="shared" si="145"/>
        <v>-23.905593006669978</v>
      </c>
      <c r="I1029" s="31">
        <f t="shared" si="146"/>
        <v>27.922399225673374</v>
      </c>
      <c r="J1029" s="31">
        <f t="shared" si="147"/>
        <v>-1.0277605788718231</v>
      </c>
      <c r="K1029" s="31">
        <f t="shared" si="148"/>
        <v>0.25782264619966505</v>
      </c>
      <c r="L1029" s="32">
        <f t="shared" si="149"/>
        <v>-1.8003595322434531</v>
      </c>
      <c r="M1029" s="33">
        <f t="shared" si="150"/>
        <v>-6.5971176048564661</v>
      </c>
    </row>
    <row r="1030" spans="4:13" x14ac:dyDescent="0.2">
      <c r="D1030" s="92">
        <f>D1029+'Control Panel'!$B$29</f>
        <v>5.1399999999999126</v>
      </c>
      <c r="E1030" s="31">
        <f t="shared" si="151"/>
        <v>90.402099536917433</v>
      </c>
      <c r="F1030" s="31">
        <f t="shared" si="152"/>
        <v>0</v>
      </c>
      <c r="G1030" s="31">
        <f t="shared" si="144"/>
        <v>14.419546345424298</v>
      </c>
      <c r="H1030" s="31">
        <f t="shared" si="145"/>
        <v>-23.93857859469426</v>
      </c>
      <c r="I1030" s="31">
        <f t="shared" si="146"/>
        <v>27.945999032816729</v>
      </c>
      <c r="J1030" s="31">
        <f t="shared" si="147"/>
        <v>-1.0286462772127873</v>
      </c>
      <c r="K1030" s="31">
        <f t="shared" si="148"/>
        <v>0.25825864999669251</v>
      </c>
      <c r="L1030" s="32">
        <f t="shared" si="149"/>
        <v>-1.8007570109230993</v>
      </c>
      <c r="M1030" s="33">
        <f t="shared" si="150"/>
        <v>-6.5904771534918307</v>
      </c>
    </row>
    <row r="1031" spans="4:13" x14ac:dyDescent="0.2">
      <c r="D1031" s="92">
        <f>D1030+'Control Panel'!$B$29</f>
        <v>5.1449999999999125</v>
      </c>
      <c r="E1031" s="31">
        <f t="shared" si="151"/>
        <v>90.402099536917433</v>
      </c>
      <c r="F1031" s="31">
        <f t="shared" si="152"/>
        <v>0</v>
      </c>
      <c r="G1031" s="31">
        <f t="shared" si="144"/>
        <v>14.410542560369683</v>
      </c>
      <c r="H1031" s="31">
        <f t="shared" si="145"/>
        <v>-23.971530980461718</v>
      </c>
      <c r="I1031" s="31">
        <f t="shared" si="146"/>
        <v>27.969591245341107</v>
      </c>
      <c r="J1031" s="31">
        <f t="shared" si="147"/>
        <v>-1.0295299295041409</v>
      </c>
      <c r="K1031" s="31">
        <f t="shared" si="148"/>
        <v>0.25869488165774407</v>
      </c>
      <c r="L1031" s="32">
        <f t="shared" si="149"/>
        <v>-1.8011518534532021</v>
      </c>
      <c r="M1031" s="33">
        <f t="shared" si="150"/>
        <v>-6.5838347081872932</v>
      </c>
    </row>
    <row r="1032" spans="4:13" x14ac:dyDescent="0.2">
      <c r="D1032" s="92">
        <f>D1031+'Control Panel'!$B$29</f>
        <v>5.1499999999999124</v>
      </c>
      <c r="E1032" s="31">
        <f t="shared" si="151"/>
        <v>90.402099536917433</v>
      </c>
      <c r="F1032" s="31">
        <f t="shared" si="152"/>
        <v>0</v>
      </c>
      <c r="G1032" s="31">
        <f t="shared" si="144"/>
        <v>14.401536801102417</v>
      </c>
      <c r="H1032" s="31">
        <f t="shared" si="145"/>
        <v>-24.004450154002654</v>
      </c>
      <c r="I1032" s="31">
        <f t="shared" si="146"/>
        <v>27.993175765345118</v>
      </c>
      <c r="J1032" s="31">
        <f t="shared" si="147"/>
        <v>-1.0304115417449133</v>
      </c>
      <c r="K1032" s="31">
        <f t="shared" si="148"/>
        <v>0.25913133901478236</v>
      </c>
      <c r="L1032" s="32">
        <f t="shared" si="149"/>
        <v>-1.8015440554701405</v>
      </c>
      <c r="M1032" s="33">
        <f t="shared" si="150"/>
        <v>-6.5771902945481182</v>
      </c>
    </row>
    <row r="1033" spans="4:13" x14ac:dyDescent="0.2">
      <c r="D1033" s="92">
        <f>D1032+'Control Panel'!$B$29</f>
        <v>5.1549999999999123</v>
      </c>
      <c r="E1033" s="31">
        <f t="shared" si="151"/>
        <v>90.402099536917433</v>
      </c>
      <c r="F1033" s="31">
        <f t="shared" si="152"/>
        <v>0</v>
      </c>
      <c r="G1033" s="31">
        <f t="shared" si="144"/>
        <v>14.392529080825065</v>
      </c>
      <c r="H1033" s="31">
        <f t="shared" si="145"/>
        <v>-24.037336105475394</v>
      </c>
      <c r="I1033" s="31">
        <f t="shared" si="146"/>
        <v>28.016752495426484</v>
      </c>
      <c r="J1033" s="31">
        <f t="shared" si="147"/>
        <v>-1.0312911199173582</v>
      </c>
      <c r="K1033" s="31">
        <f t="shared" si="148"/>
        <v>0.25956801990302625</v>
      </c>
      <c r="L1033" s="32">
        <f t="shared" si="149"/>
        <v>-1.8019336126668501</v>
      </c>
      <c r="M1033" s="33">
        <f t="shared" si="150"/>
        <v>-6.5705439381649269</v>
      </c>
    </row>
    <row r="1034" spans="4:13" x14ac:dyDescent="0.2">
      <c r="D1034" s="92">
        <f>D1033+'Control Panel'!$B$29</f>
        <v>5.1599999999999122</v>
      </c>
      <c r="E1034" s="31">
        <f t="shared" si="151"/>
        <v>90.402099536917433</v>
      </c>
      <c r="F1034" s="31">
        <f t="shared" si="152"/>
        <v>0</v>
      </c>
      <c r="G1034" s="31">
        <f t="shared" si="144"/>
        <v>14.383519412761732</v>
      </c>
      <c r="H1034" s="31">
        <f t="shared" si="145"/>
        <v>-24.07018882516622</v>
      </c>
      <c r="I1034" s="31">
        <f t="shared" si="146"/>
        <v>28.040321338680311</v>
      </c>
      <c r="J1034" s="31">
        <f t="shared" si="147"/>
        <v>-1.0321686699869588</v>
      </c>
      <c r="K1034" s="31">
        <f t="shared" si="148"/>
        <v>0.26000492216096294</v>
      </c>
      <c r="L1034" s="32">
        <f t="shared" si="149"/>
        <v>-1.8023205207925881</v>
      </c>
      <c r="M1034" s="33">
        <f t="shared" si="150"/>
        <v>-6.5638956646132947</v>
      </c>
    </row>
    <row r="1035" spans="4:13" x14ac:dyDescent="0.2">
      <c r="D1035" s="92">
        <f>D1034+'Control Panel'!$B$29</f>
        <v>5.1649999999999121</v>
      </c>
      <c r="E1035" s="31">
        <f t="shared" si="151"/>
        <v>90.402099536917433</v>
      </c>
      <c r="F1035" s="31">
        <f t="shared" si="152"/>
        <v>0</v>
      </c>
      <c r="G1035" s="31">
        <f t="shared" si="144"/>
        <v>14.37450781015777</v>
      </c>
      <c r="H1035" s="31">
        <f t="shared" si="145"/>
        <v>-24.103008303489286</v>
      </c>
      <c r="I1035" s="31">
        <f t="shared" si="146"/>
        <v>28.063882198697318</v>
      </c>
      <c r="J1035" s="31">
        <f t="shared" si="147"/>
        <v>-1.033044197902431</v>
      </c>
      <c r="K1035" s="31">
        <f t="shared" si="148"/>
        <v>0.26044204363035878</v>
      </c>
      <c r="L1035" s="32">
        <f t="shared" si="149"/>
        <v>-1.8027047756527028</v>
      </c>
      <c r="M1035" s="33">
        <f t="shared" si="150"/>
        <v>-6.5572454994533844</v>
      </c>
    </row>
    <row r="1036" spans="4:13" x14ac:dyDescent="0.2">
      <c r="D1036" s="92">
        <f>D1035+'Control Panel'!$B$29</f>
        <v>5.169999999999912</v>
      </c>
      <c r="E1036" s="31">
        <f t="shared" si="151"/>
        <v>90.402099536917433</v>
      </c>
      <c r="F1036" s="31">
        <f t="shared" si="152"/>
        <v>0</v>
      </c>
      <c r="G1036" s="31">
        <f t="shared" si="144"/>
        <v>14.365494286279507</v>
      </c>
      <c r="H1036" s="31">
        <f t="shared" si="145"/>
        <v>-24.135794530986551</v>
      </c>
      <c r="I1036" s="31">
        <f t="shared" si="146"/>
        <v>28.087434979562115</v>
      </c>
      <c r="J1036" s="31">
        <f t="shared" si="147"/>
        <v>-1.0339177095957293</v>
      </c>
      <c r="K1036" s="31">
        <f t="shared" si="148"/>
        <v>0.26087938215627104</v>
      </c>
      <c r="L1036" s="32">
        <f t="shared" si="149"/>
        <v>-1.8030863731084037</v>
      </c>
      <c r="M1036" s="33">
        <f t="shared" si="150"/>
        <v>-6.550593468229553</v>
      </c>
    </row>
    <row r="1037" spans="4:13" x14ac:dyDescent="0.2">
      <c r="D1037" s="92">
        <f>D1036+'Control Panel'!$B$29</f>
        <v>5.1749999999999119</v>
      </c>
      <c r="E1037" s="31">
        <f t="shared" si="151"/>
        <v>90.402099536917433</v>
      </c>
      <c r="F1037" s="31">
        <f t="shared" si="152"/>
        <v>0</v>
      </c>
      <c r="G1037" s="31">
        <f t="shared" si="144"/>
        <v>14.356478854413965</v>
      </c>
      <c r="H1037" s="31">
        <f t="shared" si="145"/>
        <v>-24.168547498327698</v>
      </c>
      <c r="I1037" s="31">
        <f t="shared" si="146"/>
        <v>28.110979585851457</v>
      </c>
      <c r="J1037" s="31">
        <f t="shared" si="147"/>
        <v>-1.0347892109820538</v>
      </c>
      <c r="K1037" s="31">
        <f t="shared" si="148"/>
        <v>0.26131693558705893</v>
      </c>
      <c r="L1037" s="32">
        <f t="shared" si="149"/>
        <v>-1.8034653090765245</v>
      </c>
      <c r="M1037" s="33">
        <f t="shared" si="150"/>
        <v>-6.5439395964699836</v>
      </c>
    </row>
    <row r="1038" spans="4:13" x14ac:dyDescent="0.2">
      <c r="D1038" s="92">
        <f>D1037+'Control Panel'!$B$29</f>
        <v>5.1799999999999118</v>
      </c>
      <c r="E1038" s="31">
        <f t="shared" si="151"/>
        <v>90.402099536917433</v>
      </c>
      <c r="F1038" s="31">
        <f t="shared" si="152"/>
        <v>0</v>
      </c>
      <c r="G1038" s="31">
        <f t="shared" si="144"/>
        <v>14.347461527868582</v>
      </c>
      <c r="H1038" s="31">
        <f t="shared" si="145"/>
        <v>-24.201267196310049</v>
      </c>
      <c r="I1038" s="31">
        <f t="shared" si="146"/>
        <v>28.134515922632502</v>
      </c>
      <c r="J1038" s="31">
        <f t="shared" si="147"/>
        <v>-1.035658707959856</v>
      </c>
      <c r="K1038" s="31">
        <f t="shared" si="148"/>
        <v>0.2617547017743948</v>
      </c>
      <c r="L1038" s="32">
        <f t="shared" si="149"/>
        <v>-1.8038415795292964</v>
      </c>
      <c r="M1038" s="33">
        <f t="shared" si="150"/>
        <v>-6.5372839096863027</v>
      </c>
    </row>
  </sheetData>
  <sheetProtection selectLockedCells="1" selectUnlockedCells="1"/>
  <phoneticPr fontId="5" type="noConversion"/>
  <pageMargins left="0.75196850393700787" right="0.75196850393700787" top="1" bottom="1" header="0.5" footer="0.5"/>
  <pageSetup paperSize="9" orientation="landscape" horizontalDpi="4294967292" verticalDpi="4294967292"/>
  <headerFooter alignWithMargins="0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329A2C-A664-4E32-88C0-A1D1C748008A}">
  <dimension ref="A1:M11"/>
  <sheetViews>
    <sheetView zoomScale="121" workbookViewId="0">
      <selection activeCell="M7" sqref="M7"/>
    </sheetView>
  </sheetViews>
  <sheetFormatPr defaultRowHeight="15" x14ac:dyDescent="0.25"/>
  <cols>
    <col min="1" max="1" width="9" style="122"/>
    <col min="2" max="2" width="13" style="122" customWidth="1"/>
    <col min="3" max="3" width="9.875" style="122" customWidth="1"/>
    <col min="4" max="4" width="9.625" style="122" customWidth="1"/>
    <col min="5" max="5" width="9.375" style="122" customWidth="1"/>
    <col min="6" max="6" width="14.5" style="122" bestFit="1" customWidth="1"/>
    <col min="7" max="7" width="16.75" style="122" customWidth="1"/>
    <col min="8" max="8" width="9.5" style="122" customWidth="1"/>
    <col min="9" max="9" width="9" style="122"/>
    <col min="10" max="10" width="16" style="122" customWidth="1"/>
    <col min="11" max="11" width="18.5" style="122" customWidth="1"/>
    <col min="12" max="12" width="22.25" style="122" customWidth="1"/>
    <col min="13" max="16384" width="9" style="122"/>
  </cols>
  <sheetData>
    <row r="1" spans="1:13" ht="15.75" customHeight="1" x14ac:dyDescent="0.35">
      <c r="A1" s="125"/>
      <c r="B1" s="125" t="s">
        <v>115</v>
      </c>
      <c r="C1" s="125" t="s">
        <v>114</v>
      </c>
      <c r="D1" s="125" t="s">
        <v>113</v>
      </c>
      <c r="E1" s="125" t="s">
        <v>112</v>
      </c>
      <c r="F1" s="125" t="s">
        <v>111</v>
      </c>
      <c r="G1" s="125" t="s">
        <v>110</v>
      </c>
      <c r="H1" s="125" t="s">
        <v>109</v>
      </c>
      <c r="I1" s="125" t="s">
        <v>108</v>
      </c>
      <c r="J1" s="129"/>
    </row>
    <row r="2" spans="1:13" x14ac:dyDescent="0.25">
      <c r="A2" s="125">
        <v>1</v>
      </c>
      <c r="B2" s="125">
        <v>0.251</v>
      </c>
      <c r="C2" s="125">
        <v>24.25</v>
      </c>
      <c r="D2" s="125">
        <v>24.61</v>
      </c>
      <c r="E2" s="125">
        <v>23.95</v>
      </c>
      <c r="F2" s="125">
        <f t="shared" ref="F2:F11" si="0">(C2+D2+E2)/3</f>
        <v>24.27</v>
      </c>
      <c r="G2" s="125">
        <f t="shared" ref="G2:G11" si="1">F2/20</f>
        <v>1.2135</v>
      </c>
      <c r="H2" s="125">
        <f t="shared" ref="H2:H11" si="2">B2*G2^2</f>
        <v>0.36961814475000004</v>
      </c>
      <c r="I2" s="125">
        <f t="shared" ref="I2:I11" si="3">B2^2</f>
        <v>6.3001000000000001E-2</v>
      </c>
    </row>
    <row r="3" spans="1:13" x14ac:dyDescent="0.25">
      <c r="A3" s="125">
        <v>2</v>
      </c>
      <c r="B3" s="125">
        <f>B2-0.0502</f>
        <v>0.20080000000000001</v>
      </c>
      <c r="C3" s="125">
        <v>23.41</v>
      </c>
      <c r="D3" s="125">
        <v>23.44</v>
      </c>
      <c r="E3" s="125">
        <v>23.45</v>
      </c>
      <c r="F3" s="125">
        <f t="shared" si="0"/>
        <v>23.433333333333334</v>
      </c>
      <c r="G3" s="125">
        <f t="shared" si="1"/>
        <v>1.1716666666666666</v>
      </c>
      <c r="H3" s="125">
        <f t="shared" si="2"/>
        <v>0.27565879777777774</v>
      </c>
      <c r="I3" s="125">
        <f t="shared" si="3"/>
        <v>4.0320640000000005E-2</v>
      </c>
    </row>
    <row r="4" spans="1:13" x14ac:dyDescent="0.25">
      <c r="A4" s="125">
        <v>3</v>
      </c>
      <c r="B4" s="125">
        <f>B3-0.0502</f>
        <v>0.15060000000000001</v>
      </c>
      <c r="C4" s="125">
        <v>23.31</v>
      </c>
      <c r="D4" s="125">
        <v>23.25</v>
      </c>
      <c r="E4" s="125">
        <v>23.4</v>
      </c>
      <c r="F4" s="125">
        <f t="shared" si="0"/>
        <v>23.320000000000004</v>
      </c>
      <c r="G4" s="125">
        <f t="shared" si="1"/>
        <v>1.1660000000000001</v>
      </c>
      <c r="H4" s="125">
        <f t="shared" si="2"/>
        <v>0.20474913360000008</v>
      </c>
      <c r="I4" s="125">
        <f t="shared" si="3"/>
        <v>2.2680360000000004E-2</v>
      </c>
    </row>
    <row r="5" spans="1:13" ht="17.25" x14ac:dyDescent="0.25">
      <c r="A5" s="125">
        <v>4</v>
      </c>
      <c r="B5" s="125">
        <f>B4-0.0502</f>
        <v>0.10040000000000002</v>
      </c>
      <c r="C5" s="125">
        <v>24.63</v>
      </c>
      <c r="D5" s="125">
        <v>24.21</v>
      </c>
      <c r="E5" s="125">
        <v>24.48</v>
      </c>
      <c r="F5" s="125">
        <f t="shared" si="0"/>
        <v>24.44</v>
      </c>
      <c r="G5" s="125">
        <f t="shared" si="1"/>
        <v>1.222</v>
      </c>
      <c r="H5" s="125">
        <f t="shared" si="2"/>
        <v>0.14992571360000001</v>
      </c>
      <c r="I5" s="125">
        <f t="shared" si="3"/>
        <v>1.0080160000000003E-2</v>
      </c>
      <c r="J5" s="132"/>
      <c r="K5" s="131" t="s">
        <v>138</v>
      </c>
      <c r="L5" s="125" t="s">
        <v>107</v>
      </c>
      <c r="M5" s="125">
        <f>0.2406*4*PI()^2</f>
        <v>9.4985072756083984</v>
      </c>
    </row>
    <row r="6" spans="1:13" ht="17.25" x14ac:dyDescent="0.25">
      <c r="A6" s="125">
        <v>5</v>
      </c>
      <c r="B6" s="125">
        <f>B5-0.0502</f>
        <v>5.0200000000000015E-2</v>
      </c>
      <c r="C6" s="125">
        <v>30.58</v>
      </c>
      <c r="D6" s="125">
        <v>30.63</v>
      </c>
      <c r="E6" s="125">
        <v>30.7</v>
      </c>
      <c r="F6" s="125">
        <f t="shared" si="0"/>
        <v>30.636666666666667</v>
      </c>
      <c r="G6" s="125">
        <f t="shared" si="1"/>
        <v>1.5318333333333334</v>
      </c>
      <c r="H6" s="125">
        <f t="shared" si="2"/>
        <v>0.11779497072777781</v>
      </c>
      <c r="I6" s="125">
        <f t="shared" si="3"/>
        <v>2.5200400000000016E-3</v>
      </c>
      <c r="K6" s="130" t="s">
        <v>139</v>
      </c>
      <c r="L6" s="125" t="s">
        <v>107</v>
      </c>
      <c r="M6" s="125">
        <f>0.2448*4*PI()^2</f>
        <v>9.6643166295466987</v>
      </c>
    </row>
    <row r="7" spans="1:13" ht="17.25" x14ac:dyDescent="0.25">
      <c r="A7" s="125">
        <v>6</v>
      </c>
      <c r="B7" s="125">
        <v>0.251</v>
      </c>
      <c r="C7" s="125">
        <v>24.36</v>
      </c>
      <c r="D7" s="125">
        <v>24.25</v>
      </c>
      <c r="E7" s="125">
        <v>24.1</v>
      </c>
      <c r="F7" s="125">
        <f t="shared" si="0"/>
        <v>24.236666666666668</v>
      </c>
      <c r="G7" s="125">
        <f t="shared" si="1"/>
        <v>1.2118333333333333</v>
      </c>
      <c r="H7" s="125">
        <f t="shared" si="2"/>
        <v>0.36860354697222225</v>
      </c>
      <c r="I7" s="125">
        <f t="shared" si="3"/>
        <v>6.3001000000000001E-2</v>
      </c>
      <c r="K7" s="130" t="s">
        <v>141</v>
      </c>
      <c r="L7" s="130" t="s">
        <v>140</v>
      </c>
      <c r="M7" s="125">
        <f>AVERAGE(M5:M6)</f>
        <v>9.5814119525775485</v>
      </c>
    </row>
    <row r="8" spans="1:13" x14ac:dyDescent="0.25">
      <c r="A8" s="125">
        <v>7</v>
      </c>
      <c r="B8" s="125">
        <v>0.20080000000000001</v>
      </c>
      <c r="C8" s="125">
        <v>23.24</v>
      </c>
      <c r="D8" s="125">
        <v>23.57</v>
      </c>
      <c r="E8" s="125">
        <v>23.54</v>
      </c>
      <c r="F8" s="125">
        <f t="shared" si="0"/>
        <v>23.45</v>
      </c>
      <c r="G8" s="125">
        <f t="shared" si="1"/>
        <v>1.1724999999999999</v>
      </c>
      <c r="H8" s="125">
        <f t="shared" si="2"/>
        <v>0.27605105499999993</v>
      </c>
      <c r="I8" s="125">
        <f t="shared" si="3"/>
        <v>4.0320640000000005E-2</v>
      </c>
    </row>
    <row r="9" spans="1:13" x14ac:dyDescent="0.25">
      <c r="A9" s="125">
        <v>8</v>
      </c>
      <c r="B9" s="125">
        <v>0.15060000000000001</v>
      </c>
      <c r="C9" s="125">
        <v>23.45</v>
      </c>
      <c r="D9" s="125">
        <v>23.67</v>
      </c>
      <c r="E9" s="125">
        <v>23.51</v>
      </c>
      <c r="F9" s="125">
        <f t="shared" si="0"/>
        <v>23.543333333333337</v>
      </c>
      <c r="G9" s="125">
        <f t="shared" si="1"/>
        <v>1.1771666666666669</v>
      </c>
      <c r="H9" s="125">
        <f t="shared" si="2"/>
        <v>0.20868963698333343</v>
      </c>
      <c r="I9" s="125">
        <f t="shared" si="3"/>
        <v>2.2680360000000004E-2</v>
      </c>
    </row>
    <row r="10" spans="1:13" x14ac:dyDescent="0.25">
      <c r="A10" s="125">
        <v>9</v>
      </c>
      <c r="B10" s="125">
        <v>0.1004</v>
      </c>
      <c r="C10" s="125">
        <v>25.01</v>
      </c>
      <c r="D10" s="125">
        <v>24.79</v>
      </c>
      <c r="E10" s="125">
        <v>25.02</v>
      </c>
      <c r="F10" s="125">
        <f t="shared" si="0"/>
        <v>24.939999999999998</v>
      </c>
      <c r="G10" s="125">
        <f t="shared" si="1"/>
        <v>1.2469999999999999</v>
      </c>
      <c r="H10" s="125">
        <f t="shared" si="2"/>
        <v>0.15612290359999997</v>
      </c>
      <c r="I10" s="125">
        <f t="shared" si="3"/>
        <v>1.0080160000000001E-2</v>
      </c>
    </row>
    <row r="11" spans="1:13" x14ac:dyDescent="0.25">
      <c r="A11" s="125">
        <v>10</v>
      </c>
      <c r="B11" s="125">
        <v>5.0200000000000002E-2</v>
      </c>
      <c r="C11" s="125">
        <v>30.81</v>
      </c>
      <c r="D11" s="125">
        <v>30.92</v>
      </c>
      <c r="E11" s="125">
        <v>30.44</v>
      </c>
      <c r="F11" s="125">
        <f t="shared" si="0"/>
        <v>30.723333333333333</v>
      </c>
      <c r="G11" s="125">
        <f t="shared" si="1"/>
        <v>1.5361666666666667</v>
      </c>
      <c r="H11" s="125">
        <f t="shared" si="2"/>
        <v>0.11846236299444446</v>
      </c>
      <c r="I11" s="125">
        <f t="shared" si="3"/>
        <v>2.5200400000000003E-3</v>
      </c>
    </row>
  </sheetData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34B9FF9-D71A-4CA5-99E4-7CA996350EA4}">
  <dimension ref="A1:N19"/>
  <sheetViews>
    <sheetView zoomScale="94" workbookViewId="0">
      <selection activeCell="O29" sqref="O29"/>
    </sheetView>
  </sheetViews>
  <sheetFormatPr defaultRowHeight="15" x14ac:dyDescent="0.25"/>
  <cols>
    <col min="1" max="2" width="9" style="122"/>
    <col min="3" max="3" width="18.625" style="122" customWidth="1"/>
    <col min="4" max="4" width="8.75" style="122" customWidth="1"/>
    <col min="5" max="5" width="17.75" style="122" customWidth="1"/>
    <col min="6" max="6" width="9.5" style="122" customWidth="1"/>
    <col min="7" max="7" width="8.75" style="122" customWidth="1"/>
    <col min="8" max="8" width="13.375" style="122" customWidth="1"/>
    <col min="9" max="9" width="9" style="122"/>
    <col min="10" max="10" width="10.125" style="122" customWidth="1"/>
    <col min="11" max="11" width="14.875" style="122" customWidth="1"/>
    <col min="12" max="12" width="9" style="122"/>
    <col min="13" max="13" width="10.25" style="122" customWidth="1"/>
    <col min="14" max="14" width="10.875" style="122" customWidth="1"/>
    <col min="15" max="15" width="11.375" style="122" customWidth="1"/>
    <col min="16" max="16384" width="9" style="122"/>
  </cols>
  <sheetData>
    <row r="1" spans="1:14" x14ac:dyDescent="0.25">
      <c r="A1" s="128" t="s">
        <v>137</v>
      </c>
      <c r="B1" s="128"/>
      <c r="C1" s="128"/>
      <c r="D1" s="125">
        <v>76</v>
      </c>
      <c r="E1" s="128"/>
      <c r="F1" s="128"/>
      <c r="G1" s="128"/>
      <c r="H1" s="128"/>
      <c r="I1" s="128"/>
      <c r="J1" s="128"/>
      <c r="K1" s="128"/>
      <c r="L1" s="128"/>
      <c r="M1" s="128"/>
      <c r="N1" s="128"/>
    </row>
    <row r="2" spans="1:14" ht="18.75" x14ac:dyDescent="0.35">
      <c r="A2" s="128" t="s">
        <v>136</v>
      </c>
      <c r="B2" s="128"/>
      <c r="C2" s="128" t="s">
        <v>135</v>
      </c>
      <c r="D2" s="128"/>
      <c r="E2" s="128" t="s">
        <v>134</v>
      </c>
      <c r="F2" s="128"/>
      <c r="G2" s="125" t="s">
        <v>133</v>
      </c>
      <c r="H2" s="128" t="s">
        <v>132</v>
      </c>
      <c r="I2" s="128"/>
      <c r="J2" s="125" t="s">
        <v>131</v>
      </c>
      <c r="K2" s="125" t="s">
        <v>130</v>
      </c>
      <c r="L2" s="125" t="s">
        <v>129</v>
      </c>
      <c r="M2" s="125" t="s">
        <v>128</v>
      </c>
      <c r="N2" s="125" t="s">
        <v>127</v>
      </c>
    </row>
    <row r="3" spans="1:14" x14ac:dyDescent="0.25">
      <c r="A3" s="128">
        <v>15</v>
      </c>
      <c r="B3" s="128"/>
      <c r="C3" s="128">
        <f>1.004*A3-0.8603</f>
        <v>14.1997</v>
      </c>
      <c r="D3" s="128"/>
      <c r="E3" s="128">
        <v>76</v>
      </c>
      <c r="F3" s="128"/>
      <c r="G3" s="125">
        <f t="shared" ref="G3:G10" si="0">E3-$D$1</f>
        <v>0</v>
      </c>
      <c r="H3" s="128">
        <f t="shared" ref="H3:H10" si="1">0.0251*G3+0.13251</f>
        <v>0.13250999999999999</v>
      </c>
      <c r="I3" s="128"/>
      <c r="J3" s="125">
        <f t="shared" ref="J3:J10" si="2">H3/C3^2</f>
        <v>6.5718904578220114E-4</v>
      </c>
      <c r="K3" s="125">
        <f t="shared" ref="K3:K10" si="3">C3*$E$12*0.001/$E$18</f>
        <v>61621.339622641506</v>
      </c>
      <c r="L3" s="125">
        <f t="shared" ref="L3:L10" si="4">2*J3/$E$17/$E$19</f>
        <v>0.29538286241335399</v>
      </c>
      <c r="M3" s="125">
        <f t="shared" ref="M3:M10" si="5">C3^2</f>
        <v>201.63148009</v>
      </c>
      <c r="N3" s="125">
        <f t="shared" ref="N3:N10" si="6">M3*$J$11</f>
        <v>8.5464797925775229E-2</v>
      </c>
    </row>
    <row r="4" spans="1:14" x14ac:dyDescent="0.25">
      <c r="A4" s="128">
        <v>20</v>
      </c>
      <c r="B4" s="128"/>
      <c r="C4" s="128">
        <f t="shared" ref="C4:C10" si="7">1.004*A4-0.8603</f>
        <v>19.2197</v>
      </c>
      <c r="D4" s="128"/>
      <c r="E4" s="128">
        <v>77</v>
      </c>
      <c r="F4" s="128"/>
      <c r="G4" s="125">
        <f t="shared" si="0"/>
        <v>1</v>
      </c>
      <c r="H4" s="128">
        <f t="shared" si="1"/>
        <v>0.15761</v>
      </c>
      <c r="I4" s="128"/>
      <c r="J4" s="125">
        <f t="shared" si="2"/>
        <v>4.2666847939165485E-4</v>
      </c>
      <c r="K4" s="125">
        <f t="shared" si="3"/>
        <v>83406.24528301887</v>
      </c>
      <c r="L4" s="125">
        <f t="shared" si="4"/>
        <v>0.19177215072758211</v>
      </c>
      <c r="M4" s="125">
        <f t="shared" si="5"/>
        <v>369.39686809</v>
      </c>
      <c r="N4" s="125">
        <f t="shared" si="6"/>
        <v>0.15657489927482732</v>
      </c>
    </row>
    <row r="5" spans="1:14" x14ac:dyDescent="0.25">
      <c r="A5" s="128">
        <v>22</v>
      </c>
      <c r="B5" s="128"/>
      <c r="C5" s="128">
        <f t="shared" si="7"/>
        <v>21.227700000000002</v>
      </c>
      <c r="D5" s="128"/>
      <c r="E5" s="128">
        <v>78</v>
      </c>
      <c r="F5" s="128"/>
      <c r="G5" s="125">
        <f t="shared" si="0"/>
        <v>2</v>
      </c>
      <c r="H5" s="128">
        <f t="shared" si="1"/>
        <v>0.18270999999999998</v>
      </c>
      <c r="I5" s="128"/>
      <c r="J5" s="125">
        <f t="shared" si="2"/>
        <v>4.0546785999545702E-4</v>
      </c>
      <c r="K5" s="125">
        <f t="shared" si="3"/>
        <v>92120.207547169834</v>
      </c>
      <c r="L5" s="125">
        <f t="shared" si="4"/>
        <v>0.18224323407509674</v>
      </c>
      <c r="M5" s="125">
        <f t="shared" si="5"/>
        <v>450.61524729000007</v>
      </c>
      <c r="N5" s="125">
        <f t="shared" si="6"/>
        <v>0.19100063658077118</v>
      </c>
    </row>
    <row r="6" spans="1:14" x14ac:dyDescent="0.25">
      <c r="A6" s="128">
        <v>24</v>
      </c>
      <c r="B6" s="128"/>
      <c r="C6" s="128">
        <f t="shared" si="7"/>
        <v>23.235700000000001</v>
      </c>
      <c r="D6" s="128"/>
      <c r="E6" s="128">
        <v>79</v>
      </c>
      <c r="F6" s="128"/>
      <c r="G6" s="125">
        <f t="shared" si="0"/>
        <v>3</v>
      </c>
      <c r="H6" s="128">
        <f t="shared" si="1"/>
        <v>0.20780999999999999</v>
      </c>
      <c r="I6" s="128"/>
      <c r="J6" s="125">
        <f t="shared" si="2"/>
        <v>3.8490621283709942E-4</v>
      </c>
      <c r="K6" s="125">
        <f t="shared" si="3"/>
        <v>100834.16981132075</v>
      </c>
      <c r="L6" s="125">
        <f t="shared" si="4"/>
        <v>0.17300151248440868</v>
      </c>
      <c r="M6" s="125">
        <f t="shared" si="5"/>
        <v>539.89775449000001</v>
      </c>
      <c r="N6" s="125">
        <f t="shared" si="6"/>
        <v>0.22884448632461388</v>
      </c>
    </row>
    <row r="7" spans="1:14" x14ac:dyDescent="0.25">
      <c r="A7" s="128">
        <v>26</v>
      </c>
      <c r="B7" s="128"/>
      <c r="C7" s="128">
        <f t="shared" si="7"/>
        <v>25.2437</v>
      </c>
      <c r="D7" s="128"/>
      <c r="E7" s="128">
        <v>79.5</v>
      </c>
      <c r="F7" s="128"/>
      <c r="G7" s="125">
        <f t="shared" si="0"/>
        <v>3.5</v>
      </c>
      <c r="H7" s="128">
        <f t="shared" si="1"/>
        <v>0.22036</v>
      </c>
      <c r="I7" s="128"/>
      <c r="J7" s="125">
        <f t="shared" si="2"/>
        <v>3.4580139670935104E-4</v>
      </c>
      <c r="K7" s="125">
        <f t="shared" si="3"/>
        <v>109548.1320754717</v>
      </c>
      <c r="L7" s="125">
        <f t="shared" si="4"/>
        <v>0.15542530272240013</v>
      </c>
      <c r="M7" s="125">
        <f t="shared" si="5"/>
        <v>637.24438969000005</v>
      </c>
      <c r="N7" s="125">
        <f t="shared" si="6"/>
        <v>0.27010644850635546</v>
      </c>
    </row>
    <row r="8" spans="1:14" x14ac:dyDescent="0.25">
      <c r="A8" s="128">
        <v>29</v>
      </c>
      <c r="B8" s="128"/>
      <c r="C8" s="128">
        <f t="shared" si="7"/>
        <v>28.255700000000001</v>
      </c>
      <c r="D8" s="128"/>
      <c r="E8" s="128">
        <v>81</v>
      </c>
      <c r="F8" s="128"/>
      <c r="G8" s="125">
        <f t="shared" si="0"/>
        <v>5</v>
      </c>
      <c r="H8" s="128">
        <f>0.0251*G8+0.13251</f>
        <v>0.25800999999999996</v>
      </c>
      <c r="I8" s="128"/>
      <c r="J8" s="125">
        <f t="shared" si="2"/>
        <v>3.2316505811687762E-4</v>
      </c>
      <c r="K8" s="125">
        <f t="shared" si="3"/>
        <v>122619.0754716981</v>
      </c>
      <c r="L8" s="125">
        <f t="shared" si="4"/>
        <v>0.14525108187846564</v>
      </c>
      <c r="M8" s="125">
        <f t="shared" si="5"/>
        <v>798.38458249000007</v>
      </c>
      <c r="N8" s="125">
        <f t="shared" si="6"/>
        <v>0.33840835260002822</v>
      </c>
    </row>
    <row r="9" spans="1:14" x14ac:dyDescent="0.25">
      <c r="A9" s="128">
        <v>30</v>
      </c>
      <c r="B9" s="128"/>
      <c r="C9" s="128">
        <f t="shared" si="7"/>
        <v>29.259700000000002</v>
      </c>
      <c r="D9" s="128"/>
      <c r="E9" s="128">
        <v>82</v>
      </c>
      <c r="F9" s="128"/>
      <c r="G9" s="125">
        <f t="shared" si="0"/>
        <v>6</v>
      </c>
      <c r="H9" s="128">
        <f t="shared" si="1"/>
        <v>0.28310999999999997</v>
      </c>
      <c r="I9" s="128"/>
      <c r="J9" s="126">
        <f t="shared" si="2"/>
        <v>3.3068574331008785E-4</v>
      </c>
      <c r="K9" s="125">
        <f t="shared" si="3"/>
        <v>126976.0566037736</v>
      </c>
      <c r="L9" s="126">
        <f t="shared" si="4"/>
        <v>0.14863135964471494</v>
      </c>
      <c r="M9" s="125">
        <f t="shared" si="5"/>
        <v>856.13004409000018</v>
      </c>
      <c r="N9" s="125">
        <f t="shared" si="6"/>
        <v>0.36288471018353524</v>
      </c>
    </row>
    <row r="10" spans="1:14" x14ac:dyDescent="0.25">
      <c r="A10" s="128">
        <v>24</v>
      </c>
      <c r="B10" s="128"/>
      <c r="C10" s="128">
        <f t="shared" si="7"/>
        <v>23.235700000000001</v>
      </c>
      <c r="D10" s="128"/>
      <c r="E10" s="128">
        <v>80.5</v>
      </c>
      <c r="F10" s="128"/>
      <c r="G10" s="125">
        <f t="shared" si="0"/>
        <v>4.5</v>
      </c>
      <c r="H10" s="128">
        <f t="shared" si="1"/>
        <v>0.24546000000000001</v>
      </c>
      <c r="I10" s="128"/>
      <c r="J10" s="125">
        <f t="shared" si="2"/>
        <v>4.5464163901157032E-4</v>
      </c>
      <c r="K10" s="125">
        <f t="shared" si="3"/>
        <v>100834.16981132075</v>
      </c>
      <c r="L10" s="125">
        <f t="shared" si="4"/>
        <v>0.20434508086436143</v>
      </c>
      <c r="M10" s="125">
        <f t="shared" si="5"/>
        <v>539.89775449000001</v>
      </c>
      <c r="N10" s="125">
        <f t="shared" si="6"/>
        <v>0.22884448632461388</v>
      </c>
    </row>
    <row r="11" spans="1:14" x14ac:dyDescent="0.25">
      <c r="I11" s="122" t="s">
        <v>126</v>
      </c>
      <c r="J11" s="124">
        <f>AVERAGE(J3:J8)</f>
        <v>4.2386634213877349E-4</v>
      </c>
    </row>
    <row r="12" spans="1:14" x14ac:dyDescent="0.25">
      <c r="A12" s="128" t="s">
        <v>125</v>
      </c>
      <c r="B12" s="128"/>
      <c r="C12" s="128"/>
      <c r="D12" s="128"/>
      <c r="E12" s="125">
        <v>69</v>
      </c>
    </row>
    <row r="13" spans="1:14" x14ac:dyDescent="0.25">
      <c r="A13" s="128" t="s">
        <v>124</v>
      </c>
      <c r="B13" s="128"/>
      <c r="C13" s="128"/>
      <c r="D13" s="128"/>
      <c r="E13" s="125">
        <v>277</v>
      </c>
    </row>
    <row r="14" spans="1:14" x14ac:dyDescent="0.25">
      <c r="A14" s="128" t="s">
        <v>123</v>
      </c>
      <c r="B14" s="128"/>
      <c r="C14" s="128"/>
      <c r="D14" s="128"/>
      <c r="E14" s="125" t="s">
        <v>122</v>
      </c>
    </row>
    <row r="15" spans="1:14" x14ac:dyDescent="0.25">
      <c r="A15" s="128" t="s">
        <v>121</v>
      </c>
      <c r="B15" s="128"/>
      <c r="C15" s="128"/>
      <c r="D15" s="128"/>
      <c r="E15" s="125" t="s">
        <v>120</v>
      </c>
    </row>
    <row r="16" spans="1:14" x14ac:dyDescent="0.25">
      <c r="A16" s="128" t="s">
        <v>119</v>
      </c>
      <c r="B16" s="128"/>
      <c r="C16" s="128"/>
      <c r="D16" s="128"/>
      <c r="E16" s="125">
        <v>25</v>
      </c>
    </row>
    <row r="17" spans="1:5" ht="17.25" x14ac:dyDescent="0.25">
      <c r="A17" s="128" t="s">
        <v>118</v>
      </c>
      <c r="B17" s="128"/>
      <c r="C17" s="128"/>
      <c r="D17" s="128"/>
      <c r="E17" s="125">
        <v>1.19</v>
      </c>
    </row>
    <row r="18" spans="1:5" ht="17.25" x14ac:dyDescent="0.25">
      <c r="A18" s="128" t="s">
        <v>117</v>
      </c>
      <c r="B18" s="128"/>
      <c r="C18" s="128"/>
      <c r="D18" s="128"/>
      <c r="E18" s="125">
        <v>1.59E-5</v>
      </c>
    </row>
    <row r="19" spans="1:5" ht="17.25" x14ac:dyDescent="0.25">
      <c r="A19" s="128" t="s">
        <v>116</v>
      </c>
      <c r="B19" s="128"/>
      <c r="C19" s="128"/>
      <c r="D19" s="128"/>
      <c r="E19" s="125">
        <f>3.1415926*(E12*0.001/2)^2</f>
        <v>3.7392805921500002E-3</v>
      </c>
    </row>
  </sheetData>
  <mergeCells count="46">
    <mergeCell ref="H2:I2"/>
    <mergeCell ref="A12:D12"/>
    <mergeCell ref="A1:C1"/>
    <mergeCell ref="A2:B2"/>
    <mergeCell ref="C2:D2"/>
    <mergeCell ref="E2:F2"/>
    <mergeCell ref="H3:I3"/>
    <mergeCell ref="H4:I4"/>
    <mergeCell ref="H5:I5"/>
    <mergeCell ref="H6:I6"/>
    <mergeCell ref="H7:I7"/>
    <mergeCell ref="H8:I8"/>
    <mergeCell ref="H9:I9"/>
    <mergeCell ref="H10:I10"/>
    <mergeCell ref="E1:N1"/>
    <mergeCell ref="A3:B3"/>
    <mergeCell ref="A17:D17"/>
    <mergeCell ref="A19:D19"/>
    <mergeCell ref="A18:D18"/>
    <mergeCell ref="A13:D13"/>
    <mergeCell ref="A14:D14"/>
    <mergeCell ref="A15:D15"/>
    <mergeCell ref="A16:D16"/>
    <mergeCell ref="A9:B9"/>
    <mergeCell ref="A10:B10"/>
    <mergeCell ref="C4:D4"/>
    <mergeCell ref="C5:D5"/>
    <mergeCell ref="C6:D6"/>
    <mergeCell ref="A4:B4"/>
    <mergeCell ref="A5:B5"/>
    <mergeCell ref="A6:B6"/>
    <mergeCell ref="A7:B7"/>
    <mergeCell ref="A8:B8"/>
    <mergeCell ref="C3:D3"/>
    <mergeCell ref="C7:D7"/>
    <mergeCell ref="C8:D8"/>
    <mergeCell ref="C9:D9"/>
    <mergeCell ref="C10:D10"/>
    <mergeCell ref="E8:F8"/>
    <mergeCell ref="E9:F9"/>
    <mergeCell ref="E10:F10"/>
    <mergeCell ref="E3:F3"/>
    <mergeCell ref="E4:F4"/>
    <mergeCell ref="E5:F5"/>
    <mergeCell ref="E6:F6"/>
    <mergeCell ref="E7:F7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Control Panel</vt:lpstr>
      <vt:lpstr>Thrust</vt:lpstr>
      <vt:lpstr>Free Flight</vt:lpstr>
      <vt:lpstr>Local gravity</vt:lpstr>
      <vt:lpstr>Drag coefficient</vt:lpstr>
      <vt:lpstr>Thrust!Print_Titles</vt:lpstr>
    </vt:vector>
  </TitlesOfParts>
  <Company>Mechanical Engineering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Dianne Hesterman</dc:creator>
  <cp:lastModifiedBy>热忱</cp:lastModifiedBy>
  <dcterms:created xsi:type="dcterms:W3CDTF">2012-04-12T02:05:05Z</dcterms:created>
  <dcterms:modified xsi:type="dcterms:W3CDTF">2021-05-21T07:57:13Z</dcterms:modified>
</cp:coreProperties>
</file>