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Git_Repositories\CQUT-Course-Guide-Sharing-Scheme\课程目录\大学物理实验\Roy\"/>
    </mc:Choice>
  </mc:AlternateContent>
  <xr:revisionPtr revIDLastSave="0" documentId="13_ncr:1_{EA0BACE1-E154-42CC-AEA2-4B7A84DAF5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 s="1"/>
  <c r="G11" i="1"/>
  <c r="H11" i="1" s="1"/>
  <c r="G10" i="1"/>
  <c r="H10" i="1" s="1"/>
  <c r="G9" i="1"/>
  <c r="H9" i="1" s="1"/>
  <c r="H8" i="1"/>
  <c r="I8" i="1" s="1"/>
  <c r="G8" i="1"/>
  <c r="G7" i="1"/>
  <c r="H7" i="1" s="1"/>
  <c r="G6" i="1"/>
  <c r="H6" i="1" s="1"/>
  <c r="K2" i="1"/>
  <c r="I7" i="1" s="1"/>
  <c r="J7" i="1" l="1"/>
  <c r="I9" i="1"/>
  <c r="I10" i="1"/>
  <c r="I11" i="1"/>
  <c r="J8" i="1"/>
  <c r="I12" i="1"/>
  <c r="I6" i="1"/>
  <c r="J6" i="1" s="1"/>
  <c r="M12" i="1" l="1"/>
  <c r="J12" i="1"/>
  <c r="K12" i="1" s="1"/>
  <c r="J11" i="1"/>
  <c r="K11" i="1" s="1"/>
  <c r="M11" i="1" s="1"/>
  <c r="M10" i="1"/>
  <c r="J10" i="1"/>
  <c r="K10" i="1" s="1"/>
  <c r="M9" i="1"/>
  <c r="J9" i="1"/>
  <c r="K9" i="1" s="1"/>
</calcChain>
</file>

<file path=xl/sharedStrings.xml><?xml version="1.0" encoding="utf-8"?>
<sst xmlns="http://schemas.openxmlformats.org/spreadsheetml/2006/main" count="13" uniqueCount="12">
  <si>
    <t>次数</t>
  </si>
  <si>
    <t>误差</t>
  </si>
  <si>
    <t>平均</t>
  </si>
  <si>
    <t>d/mm</t>
  </si>
  <si>
    <t>T/℃</t>
  </si>
  <si>
    <t>Time（s）</t>
  </si>
  <si>
    <t>v（m/s）</t>
  </si>
  <si>
    <t>η/(Pa·s)</t>
  </si>
  <si>
    <t>Re</t>
  </si>
  <si>
    <t>η'</t>
  </si>
  <si>
    <t>*η/(Pa/s)</t>
  </si>
  <si>
    <t>修正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</si>
</sst>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8" formatCode="0.000_ "/>
    <numFmt numFmtId="179" formatCode="0.00_ "/>
    <numFmt numFmtId="180" formatCode="#,##0.0000_ "/>
    <numFmt numFmtId="181" formatCode="0.000000_ "/>
  </numFmts>
  <fonts count="3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79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  <xf numFmtId="180" fontId="0" fillId="0" borderId="9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8" fontId="1" fillId="0" borderId="6" xfId="0" applyNumberFormat="1" applyFont="1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181" fontId="0" fillId="0" borderId="6" xfId="0" applyNumberFormat="1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43E661E-03B6-42EF-85EA-E8BDA7F7AB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η-T</a:t>
            </a:r>
            <a:r>
              <a:rPr lang="zh-CN" altLang="en-US"/>
              <a:t>图</a:t>
            </a:r>
          </a:p>
        </c:rich>
      </c:tx>
      <c:layout>
        <c:manualLayout>
          <c:xMode val="edge"/>
          <c:yMode val="edge"/>
          <c:x val="0.452680827687237"/>
          <c:y val="4.4879640962872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7137625627405799E-2"/>
          <c:y val="0.152445540484998"/>
          <c:w val="0.86432844668562003"/>
          <c:h val="0.7499454676673430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Sheet1!$A$6:$A$12</c:f>
              <c:numCache>
                <c:formatCode>General</c:formatCode>
                <c:ptCount val="7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xVal>
          <c:yVal>
            <c:numRef>
              <c:f>(Sheet1!$I$6:$I$8,Sheet1!$K$9:$K$12)</c:f>
              <c:numCache>
                <c:formatCode>#,##0.0000_ </c:formatCode>
                <c:ptCount val="7"/>
                <c:pt idx="0">
                  <c:v>0.64679345043140357</c:v>
                </c:pt>
                <c:pt idx="1">
                  <c:v>0.44265818818398844</c:v>
                </c:pt>
                <c:pt idx="2">
                  <c:v>0.30676716970579043</c:v>
                </c:pt>
                <c:pt idx="3">
                  <c:v>0.2104428378560963</c:v>
                </c:pt>
                <c:pt idx="4">
                  <c:v>0.13979600803320288</c:v>
                </c:pt>
                <c:pt idx="5">
                  <c:v>0.1060728059578302</c:v>
                </c:pt>
                <c:pt idx="6">
                  <c:v>7.82519970090131E-2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2C-4F3F-B83E-6733E0359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638816"/>
        <c:axId val="601816096"/>
      </c:scatterChart>
      <c:valAx>
        <c:axId val="602638816"/>
        <c:scaling>
          <c:orientation val="minMax"/>
          <c:max val="6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</a:t>
                </a:r>
                <a:r>
                  <a:rPr lang="zh-CN" altLang="en-US"/>
                  <a:t>℃</a:t>
                </a:r>
              </a:p>
            </c:rich>
          </c:tx>
          <c:layout>
            <c:manualLayout>
              <c:xMode val="edge"/>
              <c:yMode val="edge"/>
              <c:x val="0.87509798645154502"/>
              <c:y val="0.845663789560214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816096"/>
        <c:crosses val="autoZero"/>
        <c:crossBetween val="midCat"/>
        <c:majorUnit val="5"/>
        <c:minorUnit val="1"/>
      </c:valAx>
      <c:valAx>
        <c:axId val="601816096"/>
        <c:scaling>
          <c:orientation val="minMax"/>
          <c:max val="0.74"/>
          <c:min val="0.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Pa·s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2288261515601801E-2"/>
              <c:y val="6.460479431439750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638816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18</xdr:row>
      <xdr:rowOff>106680</xdr:rowOff>
    </xdr:from>
    <xdr:to>
      <xdr:col>8</xdr:col>
      <xdr:colOff>271780</xdr:colOff>
      <xdr:row>36</xdr:row>
      <xdr:rowOff>62230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defaultColWidth="9" defaultRowHeight="14" x14ac:dyDescent="0.3"/>
  <cols>
    <col min="8" max="8" width="9.58203125" customWidth="1"/>
    <col min="9" max="9" width="8.75" customWidth="1"/>
    <col min="10" max="10" width="10.58203125" customWidth="1"/>
    <col min="11" max="11" width="9.58203125" customWidth="1"/>
    <col min="13" max="13" width="13.83203125"/>
  </cols>
  <sheetData>
    <row r="1" spans="1:13" x14ac:dyDescent="0.3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 t="s">
        <v>1</v>
      </c>
      <c r="K1" s="11" t="s">
        <v>2</v>
      </c>
    </row>
    <row r="2" spans="1:13" ht="14.5" thickBot="1" x14ac:dyDescent="0.35">
      <c r="A2" s="12" t="s">
        <v>3</v>
      </c>
      <c r="B2" s="13">
        <v>1.448</v>
      </c>
      <c r="C2" s="13">
        <v>1.446</v>
      </c>
      <c r="D2" s="13">
        <v>1.4450000000000001</v>
      </c>
      <c r="E2" s="13">
        <v>1.446</v>
      </c>
      <c r="F2" s="13">
        <v>1.4430000000000001</v>
      </c>
      <c r="G2" s="13">
        <v>1.4419999999999999</v>
      </c>
      <c r="H2" s="13">
        <v>1.4450000000000001</v>
      </c>
      <c r="I2" s="13">
        <v>1.4470000000000001</v>
      </c>
      <c r="J2" s="13">
        <v>0</v>
      </c>
      <c r="K2" s="14">
        <f>AVERAGE(B2:I2)</f>
        <v>1.4452500000000001</v>
      </c>
    </row>
    <row r="3" spans="1:13" ht="14.5" thickBot="1" x14ac:dyDescent="0.35"/>
    <row r="4" spans="1:13" ht="15" x14ac:dyDescent="0.3">
      <c r="A4" s="15" t="s">
        <v>4</v>
      </c>
      <c r="B4" s="16" t="s">
        <v>5</v>
      </c>
      <c r="C4" s="16"/>
      <c r="D4" s="16"/>
      <c r="E4" s="16"/>
      <c r="F4" s="16"/>
      <c r="G4" s="16"/>
      <c r="H4" s="17" t="s">
        <v>6</v>
      </c>
      <c r="I4" s="17" t="s">
        <v>7</v>
      </c>
      <c r="J4" s="10" t="s">
        <v>8</v>
      </c>
      <c r="K4" s="10" t="s">
        <v>9</v>
      </c>
      <c r="L4" s="10" t="s">
        <v>10</v>
      </c>
      <c r="M4" s="18" t="s">
        <v>11</v>
      </c>
    </row>
    <row r="5" spans="1:13" ht="15" x14ac:dyDescent="0.3">
      <c r="A5" s="19"/>
      <c r="B5" s="3">
        <v>1</v>
      </c>
      <c r="C5" s="3">
        <v>2</v>
      </c>
      <c r="D5" s="3">
        <v>3</v>
      </c>
      <c r="E5" s="3">
        <v>4</v>
      </c>
      <c r="F5" s="3">
        <v>5</v>
      </c>
      <c r="G5" s="3" t="s">
        <v>2</v>
      </c>
      <c r="H5" s="3"/>
      <c r="I5" s="3"/>
      <c r="J5" s="2"/>
      <c r="K5" s="2"/>
      <c r="L5" s="2"/>
      <c r="M5" s="20"/>
    </row>
    <row r="6" spans="1:13" ht="15" x14ac:dyDescent="0.3">
      <c r="A6" s="19">
        <v>25</v>
      </c>
      <c r="B6" s="3">
        <v>19.47</v>
      </c>
      <c r="C6" s="3">
        <v>19.48</v>
      </c>
      <c r="D6" s="3">
        <v>19.5</v>
      </c>
      <c r="E6" s="3">
        <v>19.510000000000002</v>
      </c>
      <c r="F6" s="3">
        <v>19.47</v>
      </c>
      <c r="G6" s="3">
        <f t="shared" ref="G6:G12" si="0">AVERAGE(B6:F6)</f>
        <v>19.486000000000001</v>
      </c>
      <c r="H6" s="4">
        <f t="shared" ref="H6:H12" si="1">(0.2/G6)</f>
        <v>1.0263779123473264E-2</v>
      </c>
      <c r="I6" s="5">
        <f t="shared" ref="I6:I12" si="2">((7.8-0.95)*9.8*$K$2/1000*$K$2)/(18*H6*(1+2.4*($K$2/1000/0.02)))</f>
        <v>0.64679345043140357</v>
      </c>
      <c r="J6" s="5">
        <f t="shared" ref="J6:J12" si="3">(H6*$K$2*0.95)/I6</f>
        <v>2.1787543503865917E-2</v>
      </c>
      <c r="K6" s="6"/>
      <c r="L6" s="6"/>
      <c r="M6" s="21"/>
    </row>
    <row r="7" spans="1:13" ht="15" x14ac:dyDescent="0.3">
      <c r="A7" s="19">
        <v>30</v>
      </c>
      <c r="B7" s="3">
        <v>13.36</v>
      </c>
      <c r="C7" s="3">
        <v>13.31</v>
      </c>
      <c r="D7" s="3">
        <v>13.33</v>
      </c>
      <c r="E7" s="3">
        <v>13.35</v>
      </c>
      <c r="F7" s="3">
        <v>13.33</v>
      </c>
      <c r="G7" s="3">
        <f t="shared" si="0"/>
        <v>13.336000000000002</v>
      </c>
      <c r="H7" s="4">
        <f t="shared" si="1"/>
        <v>1.4997000599880022E-2</v>
      </c>
      <c r="I7" s="5">
        <f t="shared" si="2"/>
        <v>0.44265818818398844</v>
      </c>
      <c r="J7" s="5">
        <f t="shared" si="3"/>
        <v>4.6516013734211922E-2</v>
      </c>
      <c r="K7" s="6"/>
      <c r="L7" s="7">
        <v>0.45100000000000001</v>
      </c>
      <c r="M7" s="21"/>
    </row>
    <row r="8" spans="1:13" ht="15" x14ac:dyDescent="0.3">
      <c r="A8" s="19">
        <v>35</v>
      </c>
      <c r="B8" s="3">
        <v>9.25</v>
      </c>
      <c r="C8" s="3">
        <v>9.24</v>
      </c>
      <c r="D8" s="3">
        <v>9.25</v>
      </c>
      <c r="E8" s="3">
        <v>9.23</v>
      </c>
      <c r="F8" s="3">
        <v>9.24</v>
      </c>
      <c r="G8" s="3">
        <f t="shared" si="0"/>
        <v>9.2420000000000009</v>
      </c>
      <c r="H8" s="4">
        <f t="shared" si="1"/>
        <v>2.1640337589266392E-2</v>
      </c>
      <c r="I8" s="5">
        <f t="shared" si="2"/>
        <v>0.30676716970579043</v>
      </c>
      <c r="J8" s="5">
        <f t="shared" si="3"/>
        <v>9.6854930840019629E-2</v>
      </c>
      <c r="K8" s="6"/>
      <c r="L8" s="6"/>
      <c r="M8" s="21"/>
    </row>
    <row r="9" spans="1:13" ht="15" x14ac:dyDescent="0.3">
      <c r="A9" s="19">
        <v>40</v>
      </c>
      <c r="B9" s="3">
        <v>6.57</v>
      </c>
      <c r="C9" s="3">
        <v>6.59</v>
      </c>
      <c r="D9" s="3">
        <v>6.55</v>
      </c>
      <c r="E9" s="3">
        <v>6.56</v>
      </c>
      <c r="F9" s="3">
        <v>6.57</v>
      </c>
      <c r="G9" s="3">
        <f t="shared" si="0"/>
        <v>6.5680000000000005</v>
      </c>
      <c r="H9" s="4">
        <f t="shared" si="1"/>
        <v>3.0450669914738125E-2</v>
      </c>
      <c r="I9" s="5">
        <f t="shared" si="2"/>
        <v>0.21800982153512569</v>
      </c>
      <c r="J9" s="5">
        <f t="shared" si="3"/>
        <v>0.19177296171872404</v>
      </c>
      <c r="K9" s="5">
        <f>I9/(1+3*J9/16)</f>
        <v>0.2104428378560963</v>
      </c>
      <c r="L9" s="7">
        <v>0.23100000000000001</v>
      </c>
      <c r="M9" s="22">
        <f>I9-3/16*H9*K2*0.0001*950</f>
        <v>0.21722591423838392</v>
      </c>
    </row>
    <row r="10" spans="1:13" ht="15" x14ac:dyDescent="0.3">
      <c r="A10" s="19">
        <v>45</v>
      </c>
      <c r="B10" s="3">
        <v>4.51</v>
      </c>
      <c r="C10" s="3">
        <v>4.53</v>
      </c>
      <c r="D10" s="3">
        <v>4.5599999999999996</v>
      </c>
      <c r="E10" s="3">
        <v>4.53</v>
      </c>
      <c r="F10" s="3">
        <v>4.5199999999999996</v>
      </c>
      <c r="G10" s="3">
        <f t="shared" si="0"/>
        <v>4.5299999999999994</v>
      </c>
      <c r="H10" s="4">
        <f t="shared" si="1"/>
        <v>4.4150110375275949E-2</v>
      </c>
      <c r="I10" s="5">
        <f t="shared" si="2"/>
        <v>0.15036304682614479</v>
      </c>
      <c r="J10" s="5">
        <f t="shared" si="3"/>
        <v>0.40314127006858536</v>
      </c>
      <c r="K10" s="5">
        <f>I10/(1+3*J10/16)</f>
        <v>0.13979600803320288</v>
      </c>
      <c r="L10" s="7"/>
      <c r="M10" s="22">
        <f>I10-3/16*H10*K3*0.0001*950</f>
        <v>0.15036304682614479</v>
      </c>
    </row>
    <row r="11" spans="1:13" ht="15" x14ac:dyDescent="0.3">
      <c r="A11" s="19">
        <v>50</v>
      </c>
      <c r="B11" s="8">
        <v>3.6</v>
      </c>
      <c r="C11" s="3">
        <v>3.57</v>
      </c>
      <c r="D11" s="3">
        <v>3.59</v>
      </c>
      <c r="E11" s="3">
        <v>3.57</v>
      </c>
      <c r="F11" s="3">
        <v>3.58</v>
      </c>
      <c r="G11" s="3">
        <f t="shared" si="0"/>
        <v>3.5819999999999999</v>
      </c>
      <c r="H11" s="4">
        <f t="shared" si="1"/>
        <v>5.5834729201563377E-2</v>
      </c>
      <c r="I11" s="5">
        <f t="shared" si="2"/>
        <v>0.11889634298703107</v>
      </c>
      <c r="J11" s="5">
        <f t="shared" si="3"/>
        <v>0.64476655323194787</v>
      </c>
      <c r="K11" s="5">
        <f>I11/(1+3*J11/16)</f>
        <v>0.1060728059578302</v>
      </c>
      <c r="L11" s="7"/>
      <c r="M11" s="22">
        <f>I11-3/16*H11*K11*0.0001*950</f>
        <v>0.11879084762934689</v>
      </c>
    </row>
    <row r="12" spans="1:13" ht="15.5" thickBot="1" x14ac:dyDescent="0.35">
      <c r="A12" s="23">
        <v>55</v>
      </c>
      <c r="B12" s="24">
        <v>2.79</v>
      </c>
      <c r="C12" s="24">
        <v>2.79</v>
      </c>
      <c r="D12" s="24">
        <v>2.82</v>
      </c>
      <c r="E12" s="24">
        <v>2.85</v>
      </c>
      <c r="F12" s="24">
        <v>2.84</v>
      </c>
      <c r="G12" s="24">
        <f t="shared" si="0"/>
        <v>2.8180000000000001</v>
      </c>
      <c r="H12" s="25">
        <f t="shared" si="1"/>
        <v>7.0972320794889993E-2</v>
      </c>
      <c r="I12" s="26">
        <f t="shared" si="2"/>
        <v>9.3537100652555424E-2</v>
      </c>
      <c r="J12" s="26">
        <f t="shared" si="3"/>
        <v>1.0417696145974338</v>
      </c>
      <c r="K12" s="26">
        <f>I12/(1+3*J12/16)</f>
        <v>7.82519970090131E-2</v>
      </c>
      <c r="L12" s="27"/>
      <c r="M12" s="28">
        <f>I12-3/16*H12*K5*0.0001*950</f>
        <v>9.3537100652555424E-2</v>
      </c>
    </row>
    <row r="16" spans="1:13" x14ac:dyDescent="0.3">
      <c r="L16" s="1"/>
    </row>
    <row r="17" spans="12:12" x14ac:dyDescent="0.3">
      <c r="L17" s="1"/>
    </row>
    <row r="18" spans="12:12" x14ac:dyDescent="0.3">
      <c r="L18" s="1"/>
    </row>
    <row r="19" spans="12:12" x14ac:dyDescent="0.3">
      <c r="L19" s="1"/>
    </row>
    <row r="20" spans="12:12" x14ac:dyDescent="0.3">
      <c r="L20" s="1"/>
    </row>
    <row r="21" spans="12:12" x14ac:dyDescent="0.3">
      <c r="L21" s="1"/>
    </row>
  </sheetData>
  <mergeCells count="1">
    <mergeCell ref="B4:G4"/>
  </mergeCells>
  <phoneticPr fontId="2" type="noConversion"/>
  <pageMargins left="0.7" right="0.7" top="0.75" bottom="0.75" header="0.3" footer="0.3"/>
  <pageSetup paperSize="9" orientation="portrait"/>
  <ignoredErrors>
    <ignoredError sqref="M11" formula="1"/>
    <ignoredError sqref="K2 G6:G12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HYC</cp:lastModifiedBy>
  <dcterms:created xsi:type="dcterms:W3CDTF">2015-06-05T18:19:00Z</dcterms:created>
  <dcterms:modified xsi:type="dcterms:W3CDTF">2024-12-05T16:27:23Z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C414A53EEE614058BD4A7B289FF81C6A</vt:lpwstr>
  </property>
  <property fmtid="{D5CDD505-2E9C-101B-9397-08002B2CF9AE}" pid="3" name="KSOProductBuildVer">
    <vt:lpwstr>2052-11.1.0.12763</vt:lpwstr>
  </property>
</Properties>
</file>