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O54" i="1" s="1"/>
  <c r="N55" i="1"/>
  <c r="O55" i="1" s="1"/>
  <c r="N56" i="1"/>
  <c r="O56" i="1" s="1"/>
  <c r="N57" i="1"/>
  <c r="N58" i="1"/>
  <c r="O58" i="1" s="1"/>
  <c r="N59" i="1"/>
  <c r="O59" i="1" s="1"/>
  <c r="N53" i="1"/>
  <c r="O53" i="1" s="1"/>
  <c r="O57" i="1"/>
  <c r="N26" i="1"/>
  <c r="N27" i="1"/>
  <c r="N28" i="1"/>
  <c r="N29" i="1"/>
  <c r="N30" i="1"/>
  <c r="N31" i="1"/>
  <c r="N25" i="1"/>
  <c r="G25" i="1"/>
  <c r="K8" i="1"/>
  <c r="L8" i="1"/>
  <c r="M8" i="1"/>
  <c r="N8" i="1"/>
  <c r="O8" i="1"/>
  <c r="P8" i="1"/>
  <c r="Q8" i="1"/>
  <c r="L6" i="1"/>
  <c r="M6" i="1"/>
  <c r="N6" i="1"/>
  <c r="O6" i="1"/>
  <c r="P6" i="1"/>
  <c r="Q6" i="1"/>
  <c r="L7" i="1"/>
  <c r="M7" i="1"/>
  <c r="N7" i="1"/>
  <c r="O7" i="1"/>
  <c r="P7" i="1"/>
  <c r="Q7" i="1"/>
  <c r="K7" i="1"/>
  <c r="L5" i="1"/>
  <c r="M5" i="1"/>
  <c r="N5" i="1"/>
  <c r="O5" i="1"/>
  <c r="P5" i="1"/>
  <c r="Q5" i="1"/>
  <c r="K5" i="1"/>
  <c r="O25" i="1" l="1"/>
  <c r="G26" i="1"/>
  <c r="O26" i="1" s="1"/>
  <c r="G27" i="1"/>
  <c r="O27" i="1" s="1"/>
  <c r="G28" i="1"/>
  <c r="O28" i="1" s="1"/>
  <c r="G29" i="1"/>
  <c r="O29" i="1" s="1"/>
  <c r="G30" i="1"/>
  <c r="O30" i="1" s="1"/>
  <c r="G31" i="1"/>
  <c r="O31" i="1" s="1"/>
  <c r="C6" i="1"/>
  <c r="K6" i="1" s="1"/>
</calcChain>
</file>

<file path=xl/sharedStrings.xml><?xml version="1.0" encoding="utf-8"?>
<sst xmlns="http://schemas.openxmlformats.org/spreadsheetml/2006/main" count="54" uniqueCount="38">
  <si>
    <t>N</t>
    <phoneticPr fontId="1" type="noConversion"/>
  </si>
  <si>
    <t>样品一</t>
    <phoneticPr fontId="1" type="noConversion"/>
  </si>
  <si>
    <t>样品二</t>
    <phoneticPr fontId="1" type="noConversion"/>
  </si>
  <si>
    <t>UBpp</t>
    <phoneticPr fontId="1" type="noConversion"/>
  </si>
  <si>
    <t>UHpp</t>
    <phoneticPr fontId="1" type="noConversion"/>
  </si>
  <si>
    <t>UH</t>
    <phoneticPr fontId="1" type="noConversion"/>
  </si>
  <si>
    <t>UB</t>
    <phoneticPr fontId="1" type="noConversion"/>
  </si>
  <si>
    <t>U1</t>
    <phoneticPr fontId="1" type="noConversion"/>
  </si>
  <si>
    <t>L</t>
    <phoneticPr fontId="1" type="noConversion"/>
  </si>
  <si>
    <t>R1</t>
    <phoneticPr fontId="1" type="noConversion"/>
  </si>
  <si>
    <t>C2</t>
    <phoneticPr fontId="1" type="noConversion"/>
  </si>
  <si>
    <t>R2</t>
    <phoneticPr fontId="1" type="noConversion"/>
  </si>
  <si>
    <t>U2</t>
    <phoneticPr fontId="1" type="noConversion"/>
  </si>
  <si>
    <t>n</t>
    <phoneticPr fontId="1" type="noConversion"/>
  </si>
  <si>
    <t>S</t>
    <phoneticPr fontId="1" type="noConversion"/>
  </si>
  <si>
    <t>B</t>
  </si>
  <si>
    <t>B</t>
    <phoneticPr fontId="1" type="noConversion"/>
  </si>
  <si>
    <t>H</t>
    <phoneticPr fontId="1" type="noConversion"/>
  </si>
  <si>
    <t>μ</t>
    <phoneticPr fontId="1" type="noConversion"/>
  </si>
  <si>
    <t>N</t>
  </si>
  <si>
    <t>U1</t>
  </si>
  <si>
    <t>L</t>
  </si>
  <si>
    <t>C2</t>
  </si>
  <si>
    <t>R2</t>
  </si>
  <si>
    <t>U2</t>
  </si>
  <si>
    <t>n</t>
  </si>
  <si>
    <t>S</t>
  </si>
  <si>
    <t>R2</t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</si>
  <si>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H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</si>
  <si>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B</t>
    </r>
    <phoneticPr fontId="1" type="noConversion"/>
  </si>
  <si>
    <t>H/T</t>
    <phoneticPr fontId="1" type="noConversion"/>
  </si>
  <si>
    <t>B/T</t>
    <phoneticPr fontId="1" type="noConversion"/>
  </si>
  <si>
    <t>不同电压下B(μ)-H曲线数据记录图         （单位：V）</t>
    <phoneticPr fontId="1" type="noConversion"/>
  </si>
  <si>
    <t>S</t>
    <phoneticPr fontId="1" type="noConversion"/>
  </si>
  <si>
    <t>R</t>
    <phoneticPr fontId="1" type="noConversion"/>
  </si>
  <si>
    <t>D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</si>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</sst>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样品一基本磁化曲线及</a:t>
            </a:r>
            <a:r>
              <a:rPr lang="en-US" altLang="zh-CN"/>
              <a:t>μ-H</a:t>
            </a:r>
            <a:r>
              <a:rPr lang="zh-CN" altLang="en-US"/>
              <a:t>曲线</a:t>
            </a:r>
          </a:p>
        </c:rich>
      </c:tx>
      <c:layout>
        <c:manualLayout>
          <c:xMode val="edge"/>
          <c:yMode val="edge"/>
          <c:x val="0.27679855643044621"/>
          <c:y val="0.898148148148148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222222222222221E-2"/>
          <c:y val="0.18039370078740158"/>
          <c:w val="0.87624999999999986"/>
          <c:h val="0.69828667249927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Sheet1!$G$24:$G$31</c:f>
              <c:numCache>
                <c:formatCode>General</c:formatCode>
                <c:ptCount val="8"/>
                <c:pt idx="0">
                  <c:v>0</c:v>
                </c:pt>
                <c:pt idx="1">
                  <c:v>32.998316455372219</c:v>
                </c:pt>
                <c:pt idx="2">
                  <c:v>61.282587702834121</c:v>
                </c:pt>
                <c:pt idx="3">
                  <c:v>70.710678118654741</c:v>
                </c:pt>
                <c:pt idx="4">
                  <c:v>94.28090415820634</c:v>
                </c:pt>
                <c:pt idx="5">
                  <c:v>127.27922061357854</c:v>
                </c:pt>
                <c:pt idx="6">
                  <c:v>136.70731102939916</c:v>
                </c:pt>
                <c:pt idx="7">
                  <c:v>141.42135623730948</c:v>
                </c:pt>
              </c:numCache>
            </c:numRef>
          </c:xVal>
          <c:yVal>
            <c:numRef>
              <c:f>Sheet1!$O$24:$O$31</c:f>
              <c:numCache>
                <c:formatCode>General</c:formatCode>
                <c:ptCount val="8"/>
                <c:pt idx="0">
                  <c:v>0</c:v>
                </c:pt>
                <c:pt idx="1">
                  <c:v>7.1428571428571426E-3</c:v>
                </c:pt>
                <c:pt idx="2">
                  <c:v>6.7307692307692303E-3</c:v>
                </c:pt>
                <c:pt idx="3">
                  <c:v>6.666666666666668E-3</c:v>
                </c:pt>
                <c:pt idx="4">
                  <c:v>6.5624999999999989E-3</c:v>
                </c:pt>
                <c:pt idx="5">
                  <c:v>6.0185185185185194E-3</c:v>
                </c:pt>
                <c:pt idx="6">
                  <c:v>6.0344827586206904E-3</c:v>
                </c:pt>
                <c:pt idx="7">
                  <c:v>6.0416666666666665E-3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CE1-408F-B47D-A03401EB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7008"/>
        <c:axId val="18964147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Sheet1!$G$24:$G$31</c:f>
              <c:numCache>
                <c:formatCode>General</c:formatCode>
                <c:ptCount val="8"/>
                <c:pt idx="0">
                  <c:v>0</c:v>
                </c:pt>
                <c:pt idx="1">
                  <c:v>32.998316455372219</c:v>
                </c:pt>
                <c:pt idx="2">
                  <c:v>61.282587702834121</c:v>
                </c:pt>
                <c:pt idx="3">
                  <c:v>70.710678118654741</c:v>
                </c:pt>
                <c:pt idx="4">
                  <c:v>94.28090415820634</c:v>
                </c:pt>
                <c:pt idx="5">
                  <c:v>127.27922061357854</c:v>
                </c:pt>
                <c:pt idx="6">
                  <c:v>136.70731102939916</c:v>
                </c:pt>
                <c:pt idx="7">
                  <c:v>141.42135623730948</c:v>
                </c:pt>
              </c:numCache>
            </c:numRef>
          </c:xVal>
          <c:yVal>
            <c:numRef>
              <c:f>Sheet1!$N$24:$N$31</c:f>
              <c:numCache>
                <c:formatCode>General</c:formatCode>
                <c:ptCount val="8"/>
                <c:pt idx="0">
                  <c:v>0</c:v>
                </c:pt>
                <c:pt idx="1">
                  <c:v>0.23570226039551584</c:v>
                </c:pt>
                <c:pt idx="2">
                  <c:v>0.4124789556921527</c:v>
                </c:pt>
                <c:pt idx="3">
                  <c:v>0.47140452079103168</c:v>
                </c:pt>
                <c:pt idx="4">
                  <c:v>0.61871843353822897</c:v>
                </c:pt>
                <c:pt idx="5">
                  <c:v>0.76603234628542649</c:v>
                </c:pt>
                <c:pt idx="6">
                  <c:v>0.82495791138430541</c:v>
                </c:pt>
                <c:pt idx="7">
                  <c:v>0.85442069393374476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CE1-408F-B47D-A03401EB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9280"/>
        <c:axId val="189643392"/>
      </c:scatterChart>
      <c:valAx>
        <c:axId val="18962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96804461942256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41472"/>
        <c:crossesAt val="0"/>
        <c:crossBetween val="midCat"/>
      </c:valAx>
      <c:valAx>
        <c:axId val="18964147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B(μ)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6111111111111108E-2"/>
              <c:y val="9.619203849518810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27008"/>
        <c:crosses val="autoZero"/>
        <c:crossBetween val="midCat"/>
      </c:valAx>
      <c:valAx>
        <c:axId val="189643392"/>
        <c:scaling>
          <c:orientation val="minMax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49280"/>
        <c:crosses val="max"/>
        <c:crossBetween val="midCat"/>
      </c:valAx>
      <c:valAx>
        <c:axId val="18964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43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样品二</a:t>
            </a:r>
            <a:r>
              <a:rPr lang="zh-CN" altLang="zh-CN" sz="1400" b="0" i="0" baseline="0">
                <a:effectLst/>
              </a:rPr>
              <a:t>基本磁化曲线及</a:t>
            </a:r>
            <a:r>
              <a:rPr lang="en-US" altLang="zh-CN" sz="1400" b="0" i="0" baseline="0">
                <a:effectLst/>
              </a:rPr>
              <a:t>μ-H</a:t>
            </a:r>
            <a:r>
              <a:rPr lang="zh-CN" altLang="zh-CN" sz="1400" b="0" i="0" baseline="0">
                <a:effectLst/>
              </a:rPr>
              <a:t>曲线</a:t>
            </a:r>
            <a:endParaRPr lang="zh-CN" altLang="zh-CN" sz="1400">
              <a:effectLst/>
            </a:endParaRPr>
          </a:p>
        </c:rich>
      </c:tx>
      <c:layout>
        <c:manualLayout>
          <c:xMode val="edge"/>
          <c:yMode val="edge"/>
          <c:x val="0.18802777777777777"/>
          <c:y val="0.893276915843911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Sheet1!$G$52:$G$59</c:f>
              <c:numCache>
                <c:formatCode>General</c:formatCode>
                <c:ptCount val="8"/>
                <c:pt idx="0">
                  <c:v>0</c:v>
                </c:pt>
                <c:pt idx="1">
                  <c:v>32.998316455372219</c:v>
                </c:pt>
                <c:pt idx="2">
                  <c:v>61.282587702834121</c:v>
                </c:pt>
                <c:pt idx="3">
                  <c:v>70.710678118654741</c:v>
                </c:pt>
                <c:pt idx="4">
                  <c:v>94.28090415820634</c:v>
                </c:pt>
                <c:pt idx="5">
                  <c:v>127.27922061357854</c:v>
                </c:pt>
                <c:pt idx="6">
                  <c:v>136.70731102939916</c:v>
                </c:pt>
                <c:pt idx="7">
                  <c:v>141.42135623730948</c:v>
                </c:pt>
              </c:numCache>
            </c:numRef>
          </c:xVal>
          <c:yVal>
            <c:numRef>
              <c:f>Sheet1!$O$52:$O$59</c:f>
              <c:numCache>
                <c:formatCode>General</c:formatCode>
                <c:ptCount val="8"/>
                <c:pt idx="0">
                  <c:v>0</c:v>
                </c:pt>
                <c:pt idx="1">
                  <c:v>8.9285714285714281E-3</c:v>
                </c:pt>
                <c:pt idx="2">
                  <c:v>7.6923076923076919E-3</c:v>
                </c:pt>
                <c:pt idx="3">
                  <c:v>6.8750000000000009E-3</c:v>
                </c:pt>
                <c:pt idx="4">
                  <c:v>5.6250000000000015E-3</c:v>
                </c:pt>
                <c:pt idx="5">
                  <c:v>4.1666666666666666E-3</c:v>
                </c:pt>
                <c:pt idx="6">
                  <c:v>4.3103448275862077E-3</c:v>
                </c:pt>
                <c:pt idx="7">
                  <c:v>4.3749999999999995E-3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5E-4678-806A-CB4D2B87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6720"/>
        <c:axId val="19020864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Sheet1!$G$52:$G$59</c:f>
              <c:numCache>
                <c:formatCode>General</c:formatCode>
                <c:ptCount val="8"/>
                <c:pt idx="0">
                  <c:v>0</c:v>
                </c:pt>
                <c:pt idx="1">
                  <c:v>32.998316455372219</c:v>
                </c:pt>
                <c:pt idx="2">
                  <c:v>61.282587702834121</c:v>
                </c:pt>
                <c:pt idx="3">
                  <c:v>70.710678118654741</c:v>
                </c:pt>
                <c:pt idx="4">
                  <c:v>94.28090415820634</c:v>
                </c:pt>
                <c:pt idx="5">
                  <c:v>127.27922061357854</c:v>
                </c:pt>
                <c:pt idx="6">
                  <c:v>136.70731102939916</c:v>
                </c:pt>
                <c:pt idx="7">
                  <c:v>141.42135623730948</c:v>
                </c:pt>
              </c:numCache>
            </c:numRef>
          </c:xVal>
          <c:yVal>
            <c:numRef>
              <c:f>Sheet1!$N$52:$N$59</c:f>
              <c:numCache>
                <c:formatCode>General</c:formatCode>
                <c:ptCount val="8"/>
                <c:pt idx="0">
                  <c:v>0</c:v>
                </c:pt>
                <c:pt idx="1">
                  <c:v>0.29462782549439481</c:v>
                </c:pt>
                <c:pt idx="2">
                  <c:v>0.47140452079103168</c:v>
                </c:pt>
                <c:pt idx="3">
                  <c:v>0.48613591206575141</c:v>
                </c:pt>
                <c:pt idx="4">
                  <c:v>0.53033008588991082</c:v>
                </c:pt>
                <c:pt idx="5">
                  <c:v>0.5303300858899106</c:v>
                </c:pt>
                <c:pt idx="6">
                  <c:v>0.58925565098878963</c:v>
                </c:pt>
                <c:pt idx="7">
                  <c:v>0.61871843353822897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C5E-4678-806A-CB4D2B87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0544"/>
        <c:axId val="190219008"/>
      </c:scatterChart>
      <c:valAx>
        <c:axId val="19020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2466666666666664"/>
              <c:y val="0.884579219558062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08640"/>
        <c:crosses val="autoZero"/>
        <c:crossBetween val="midCat"/>
      </c:valAx>
      <c:valAx>
        <c:axId val="19020864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  <a:r>
                  <a:rPr lang="zh-CN" altLang="en-US"/>
                  <a:t>（</a:t>
                </a:r>
                <a:r>
                  <a:rPr lang="en-US" altLang="zh-CN"/>
                  <a:t>μ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10555555555555556"/>
              <c:y val="9.616812708002472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06720"/>
        <c:crosses val="autoZero"/>
        <c:crossBetween val="midCat"/>
      </c:valAx>
      <c:valAx>
        <c:axId val="190219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20544"/>
        <c:crosses val="max"/>
        <c:crossBetween val="midCat"/>
      </c:valAx>
      <c:valAx>
        <c:axId val="1902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硬磁物质磁滞回线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Sheet1!$F$81:$F$84</c:f>
              <c:numCache>
                <c:formatCode>General</c:formatCode>
                <c:ptCount val="4"/>
                <c:pt idx="0">
                  <c:v>-600</c:v>
                </c:pt>
                <c:pt idx="1">
                  <c:v>-300</c:v>
                </c:pt>
                <c:pt idx="2">
                  <c:v>0</c:v>
                </c:pt>
                <c:pt idx="3">
                  <c:v>600</c:v>
                </c:pt>
              </c:numCache>
            </c:numRef>
          </c:xVal>
          <c:yVal>
            <c:numRef>
              <c:f>Sheet1!$G$81:$G$84</c:f>
              <c:numCache>
                <c:formatCode>General</c:formatCode>
                <c:ptCount val="4"/>
                <c:pt idx="0">
                  <c:v>-145</c:v>
                </c:pt>
                <c:pt idx="1">
                  <c:v>0</c:v>
                </c:pt>
                <c:pt idx="2">
                  <c:v>100</c:v>
                </c:pt>
                <c:pt idx="3">
                  <c:v>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6B-451C-8923-7BDBC6CAFF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Sheet1!$I$81:$I$84</c:f>
              <c:numCache>
                <c:formatCode>General</c:formatCode>
                <c:ptCount val="4"/>
                <c:pt idx="0">
                  <c:v>-600</c:v>
                </c:pt>
                <c:pt idx="1">
                  <c:v>0</c:v>
                </c:pt>
                <c:pt idx="2">
                  <c:v>300</c:v>
                </c:pt>
                <c:pt idx="3">
                  <c:v>600</c:v>
                </c:pt>
              </c:numCache>
            </c:numRef>
          </c:xVal>
          <c:yVal>
            <c:numRef>
              <c:f>Sheet1!$J$81:$J$84</c:f>
              <c:numCache>
                <c:formatCode>General</c:formatCode>
                <c:ptCount val="4"/>
                <c:pt idx="0">
                  <c:v>-145</c:v>
                </c:pt>
                <c:pt idx="1">
                  <c:v>-100</c:v>
                </c:pt>
                <c:pt idx="2">
                  <c:v>0</c:v>
                </c:pt>
                <c:pt idx="3">
                  <c:v>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56B-451C-8923-7BDBC6CAF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1824"/>
        <c:axId val="190543744"/>
      </c:scatterChart>
      <c:valAx>
        <c:axId val="19054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483333333333331"/>
              <c:y val="0.489791484397783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3744"/>
        <c:crosses val="autoZero"/>
        <c:crossBetween val="midCat"/>
      </c:valAx>
      <c:valAx>
        <c:axId val="190543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9166666666666664"/>
              <c:y val="0.128275371828521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31</xdr:row>
      <xdr:rowOff>106680</xdr:rowOff>
    </xdr:from>
    <xdr:to>
      <xdr:col>13</xdr:col>
      <xdr:colOff>259080</xdr:colOff>
      <xdr:row>47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A2916540-8628-49E3-9ACF-B34BBD464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411480</xdr:colOff>
      <xdr:row>59</xdr:row>
      <xdr:rowOff>171450</xdr:rowOff>
    </xdr:from>
    <xdr:to>
      <xdr:col>8</xdr:col>
      <xdr:colOff>601980</xdr:colOff>
      <xdr:row>75</xdr:row>
      <xdr:rowOff>68580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xmlns="" id="{193905A7-4CFC-458F-8151-ED46AB25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</xdr:colOff>
      <xdr:row>72</xdr:row>
      <xdr:rowOff>171450</xdr:rowOff>
    </xdr:from>
    <xdr:to>
      <xdr:col>17</xdr:col>
      <xdr:colOff>350520</xdr:colOff>
      <xdr:row>88</xdr:row>
      <xdr:rowOff>110490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xmlns="" id="{084BA72C-06C2-4694-ABA3-2E7707AFD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6"/>
  <sheetViews>
    <sheetView tabSelected="1" workbookViewId="0">
      <selection activeCell="D17" sqref="D17"/>
    </sheetView>
  </sheetViews>
  <sheetFormatPr defaultRowHeight="13.8" x14ac:dyDescent="0.25"/>
  <cols>
    <col min="1" max="16384" width="8.88671875" style="1"/>
  </cols>
  <sheetData>
    <row r="4" spans="1:17" x14ac:dyDescent="0.25">
      <c r="C4" s="1">
        <v>0.5</v>
      </c>
      <c r="D4" s="1">
        <v>1</v>
      </c>
      <c r="E4" s="1">
        <v>1.2</v>
      </c>
      <c r="F4" s="1">
        <v>1.5</v>
      </c>
      <c r="G4" s="1">
        <v>1.8</v>
      </c>
      <c r="H4" s="1">
        <v>2</v>
      </c>
      <c r="I4" s="1">
        <v>2.2000000000000002</v>
      </c>
      <c r="K4" s="1">
        <v>0.5</v>
      </c>
      <c r="L4" s="1">
        <v>1</v>
      </c>
      <c r="M4" s="1">
        <v>1.2</v>
      </c>
      <c r="N4" s="1">
        <v>1.5</v>
      </c>
      <c r="O4" s="1">
        <v>1.8</v>
      </c>
      <c r="P4" s="1">
        <v>2</v>
      </c>
      <c r="Q4" s="1">
        <v>2.2000000000000002</v>
      </c>
    </row>
    <row r="5" spans="1:17" x14ac:dyDescent="0.25">
      <c r="A5" s="1" t="s">
        <v>1</v>
      </c>
      <c r="B5" s="1" t="s">
        <v>4</v>
      </c>
      <c r="C5" s="1">
        <v>0.28000000000000003</v>
      </c>
      <c r="D5" s="1">
        <v>0.52</v>
      </c>
      <c r="E5" s="1">
        <v>0.6</v>
      </c>
      <c r="F5" s="1">
        <v>0.8</v>
      </c>
      <c r="G5" s="1">
        <v>1.08</v>
      </c>
      <c r="H5" s="1">
        <v>1.1599999999999999</v>
      </c>
      <c r="I5" s="1">
        <v>1.2</v>
      </c>
      <c r="J5" s="1" t="s">
        <v>5</v>
      </c>
      <c r="K5" s="1">
        <f>C5/SQRT(8)</f>
        <v>9.899494936611665E-2</v>
      </c>
      <c r="L5" s="1">
        <f t="shared" ref="L5:Q7" si="0">D5/SQRT(8)</f>
        <v>0.18384776310850234</v>
      </c>
      <c r="M5" s="1">
        <f t="shared" si="0"/>
        <v>0.21213203435596423</v>
      </c>
      <c r="N5" s="1">
        <f t="shared" si="0"/>
        <v>0.28284271247461901</v>
      </c>
      <c r="O5" s="1">
        <f t="shared" si="0"/>
        <v>0.38183766184073564</v>
      </c>
      <c r="P5" s="1">
        <f t="shared" si="0"/>
        <v>0.4101219330881975</v>
      </c>
      <c r="Q5" s="1">
        <f t="shared" si="0"/>
        <v>0.42426406871192845</v>
      </c>
    </row>
    <row r="6" spans="1:17" x14ac:dyDescent="0.25">
      <c r="B6" s="1" t="s">
        <v>3</v>
      </c>
      <c r="C6" s="1">
        <f>80/1000</f>
        <v>0.08</v>
      </c>
      <c r="D6" s="1">
        <v>0.14000000000000001</v>
      </c>
      <c r="E6" s="1">
        <v>0.16</v>
      </c>
      <c r="F6" s="1">
        <v>0.21</v>
      </c>
      <c r="G6" s="1">
        <v>0.26</v>
      </c>
      <c r="H6" s="1">
        <v>0.28000000000000003</v>
      </c>
      <c r="I6" s="1">
        <v>0.28999999999999998</v>
      </c>
      <c r="J6" s="1" t="s">
        <v>6</v>
      </c>
      <c r="K6" s="1">
        <f>C6/SQRT(8)</f>
        <v>2.8284271247461898E-2</v>
      </c>
      <c r="L6" s="1">
        <f t="shared" si="0"/>
        <v>4.9497474683058325E-2</v>
      </c>
      <c r="M6" s="1">
        <f t="shared" si="0"/>
        <v>5.6568542494923796E-2</v>
      </c>
      <c r="N6" s="1">
        <f t="shared" si="0"/>
        <v>7.4246212024587477E-2</v>
      </c>
      <c r="O6" s="1">
        <f t="shared" si="0"/>
        <v>9.1923881554251172E-2</v>
      </c>
      <c r="P6" s="1">
        <f t="shared" si="0"/>
        <v>9.899494936611665E-2</v>
      </c>
      <c r="Q6" s="1">
        <f t="shared" si="0"/>
        <v>0.10253048327204937</v>
      </c>
    </row>
    <row r="7" spans="1:17" x14ac:dyDescent="0.25">
      <c r="A7" s="1" t="s">
        <v>2</v>
      </c>
      <c r="B7" s="1" t="s">
        <v>4</v>
      </c>
      <c r="C7" s="1">
        <v>0.24</v>
      </c>
      <c r="D7" s="1">
        <v>0.4</v>
      </c>
      <c r="E7" s="1">
        <v>0.45</v>
      </c>
      <c r="F7" s="1">
        <v>0.56000000000000005</v>
      </c>
      <c r="G7" s="1">
        <v>0.57999999999999996</v>
      </c>
      <c r="H7" s="1">
        <v>0.66</v>
      </c>
      <c r="I7" s="1">
        <v>0.68</v>
      </c>
      <c r="J7" s="1" t="s">
        <v>5</v>
      </c>
      <c r="K7" s="1">
        <f>C7/SQRT(8)</f>
        <v>8.4852813742385694E-2</v>
      </c>
      <c r="L7" s="1">
        <f t="shared" si="0"/>
        <v>0.1414213562373095</v>
      </c>
      <c r="M7" s="1">
        <f t="shared" si="0"/>
        <v>0.15909902576697318</v>
      </c>
      <c r="N7" s="1">
        <f t="shared" si="0"/>
        <v>0.1979898987322333</v>
      </c>
      <c r="O7" s="1">
        <f t="shared" si="0"/>
        <v>0.20506096654409875</v>
      </c>
      <c r="P7" s="1">
        <f t="shared" si="0"/>
        <v>0.23334523779156069</v>
      </c>
      <c r="Q7" s="1">
        <f t="shared" si="0"/>
        <v>0.24041630560342617</v>
      </c>
    </row>
    <row r="8" spans="1:17" x14ac:dyDescent="0.25">
      <c r="B8" s="1" t="s">
        <v>3</v>
      </c>
      <c r="C8" s="1">
        <v>0.1</v>
      </c>
      <c r="D8" s="1">
        <v>0.16</v>
      </c>
      <c r="E8" s="1">
        <v>0.16500000000000001</v>
      </c>
      <c r="F8" s="1">
        <v>0.18</v>
      </c>
      <c r="G8" s="1">
        <v>0.18</v>
      </c>
      <c r="H8" s="1">
        <v>0.2</v>
      </c>
      <c r="I8" s="1">
        <v>0.21</v>
      </c>
      <c r="J8" s="1" t="s">
        <v>6</v>
      </c>
      <c r="K8" s="1">
        <f>C8/SQRT(8)</f>
        <v>3.5355339059327376E-2</v>
      </c>
      <c r="L8" s="1">
        <f t="shared" ref="L8" si="1">D8/SQRT(8)</f>
        <v>5.6568542494923796E-2</v>
      </c>
      <c r="M8" s="1">
        <f t="shared" ref="M8" si="2">E8/SQRT(8)</f>
        <v>5.8336309447890172E-2</v>
      </c>
      <c r="N8" s="1">
        <f t="shared" ref="N8" si="3">F8/SQRT(8)</f>
        <v>6.3639610306789274E-2</v>
      </c>
      <c r="O8" s="1">
        <f t="shared" ref="O8" si="4">G8/SQRT(8)</f>
        <v>6.3639610306789274E-2</v>
      </c>
      <c r="P8" s="1">
        <f t="shared" ref="P8" si="5">H8/SQRT(8)</f>
        <v>7.0710678118654752E-2</v>
      </c>
      <c r="Q8" s="1">
        <f t="shared" ref="Q8" si="6">I8/SQRT(8)</f>
        <v>7.4246212024587477E-2</v>
      </c>
    </row>
    <row r="10" spans="1:17" x14ac:dyDescent="0.25">
      <c r="B10" s="2" t="s">
        <v>32</v>
      </c>
      <c r="C10" s="2"/>
      <c r="D10" s="2"/>
      <c r="E10" s="2"/>
      <c r="F10" s="2"/>
      <c r="G10" s="2"/>
      <c r="H10" s="2"/>
      <c r="I10" s="2"/>
    </row>
    <row r="11" spans="1:17" x14ac:dyDescent="0.25">
      <c r="C11" s="1">
        <v>0.5</v>
      </c>
      <c r="D11" s="1">
        <v>1</v>
      </c>
      <c r="E11" s="1">
        <v>1.2</v>
      </c>
      <c r="F11" s="1">
        <v>1.5</v>
      </c>
      <c r="G11" s="1">
        <v>1.8</v>
      </c>
      <c r="H11" s="1">
        <v>2</v>
      </c>
      <c r="I11" s="1">
        <v>2.2000000000000002</v>
      </c>
    </row>
    <row r="12" spans="1:17" ht="16.2" x14ac:dyDescent="0.35">
      <c r="A12" s="1" t="s">
        <v>1</v>
      </c>
      <c r="B12" s="1" t="s">
        <v>28</v>
      </c>
      <c r="C12" s="1">
        <v>9.899494936611665E-2</v>
      </c>
      <c r="D12" s="1">
        <v>0.18384776310850234</v>
      </c>
      <c r="E12" s="1">
        <v>0.21213203435596423</v>
      </c>
      <c r="F12" s="1">
        <v>0.28284271247461901</v>
      </c>
      <c r="G12" s="1">
        <v>0.38183766184073564</v>
      </c>
      <c r="H12" s="1">
        <v>0.4101219330881975</v>
      </c>
      <c r="I12" s="1">
        <v>0.42426406871192845</v>
      </c>
    </row>
    <row r="13" spans="1:17" x14ac:dyDescent="0.25">
      <c r="B13" s="1" t="s">
        <v>30</v>
      </c>
      <c r="C13" s="1">
        <v>32.998316455372219</v>
      </c>
      <c r="D13" s="1">
        <v>61.282587702834121</v>
      </c>
      <c r="E13" s="1">
        <v>70.710678118654741</v>
      </c>
      <c r="F13" s="1">
        <v>94.28090415820634</v>
      </c>
      <c r="G13" s="1">
        <v>127.27922061357854</v>
      </c>
      <c r="H13" s="1">
        <v>136.70731102939916</v>
      </c>
      <c r="I13" s="1">
        <v>141.42135623730948</v>
      </c>
    </row>
    <row r="14" spans="1:17" ht="16.2" x14ac:dyDescent="0.35">
      <c r="B14" s="1" t="s">
        <v>29</v>
      </c>
      <c r="C14" s="1">
        <v>2.8284271247461898E-2</v>
      </c>
      <c r="D14" s="1">
        <v>4.9497474683058325E-2</v>
      </c>
      <c r="E14" s="1">
        <v>5.6568542494923796E-2</v>
      </c>
      <c r="F14" s="1">
        <v>7.4246212024587477E-2</v>
      </c>
      <c r="G14" s="1">
        <v>9.1923881554251172E-2</v>
      </c>
      <c r="H14" s="1">
        <v>9.899494936611665E-2</v>
      </c>
      <c r="I14" s="1">
        <v>0.10253048327204937</v>
      </c>
    </row>
    <row r="15" spans="1:17" x14ac:dyDescent="0.25">
      <c r="B15" s="1" t="s">
        <v>31</v>
      </c>
      <c r="C15" s="1">
        <v>0.23570226039551584</v>
      </c>
      <c r="D15" s="1">
        <v>0.4124789556921527</v>
      </c>
      <c r="E15" s="1">
        <v>0.47140452079103168</v>
      </c>
      <c r="F15" s="1">
        <v>0.61871843353822897</v>
      </c>
      <c r="G15" s="1">
        <v>0.76603234628542649</v>
      </c>
      <c r="H15" s="1">
        <v>0.82495791138430541</v>
      </c>
      <c r="I15" s="1">
        <v>0.85442069393374476</v>
      </c>
    </row>
    <row r="16" spans="1:17" x14ac:dyDescent="0.25">
      <c r="B16" s="1" t="s">
        <v>18</v>
      </c>
    </row>
    <row r="17" spans="1:15" ht="16.2" x14ac:dyDescent="0.35">
      <c r="A17" s="1" t="s">
        <v>2</v>
      </c>
      <c r="B17" s="1" t="s">
        <v>28</v>
      </c>
      <c r="C17" s="1">
        <v>8.4852813742385694E-2</v>
      </c>
      <c r="D17" s="1">
        <v>0.1414213562373095</v>
      </c>
      <c r="E17" s="1">
        <v>0.15909902576697318</v>
      </c>
      <c r="F17" s="1">
        <v>0.1979898987322333</v>
      </c>
      <c r="G17" s="1">
        <v>0.20506096654409875</v>
      </c>
      <c r="H17" s="1">
        <v>0.23334523779156069</v>
      </c>
      <c r="I17" s="1">
        <v>0.24041630560342617</v>
      </c>
    </row>
    <row r="18" spans="1:15" x14ac:dyDescent="0.25">
      <c r="B18" s="1" t="s">
        <v>30</v>
      </c>
      <c r="C18" s="1">
        <v>32.998316455372219</v>
      </c>
      <c r="D18" s="1">
        <v>61.282587702834121</v>
      </c>
      <c r="E18" s="1">
        <v>70.710678118654741</v>
      </c>
      <c r="F18" s="1">
        <v>94.28090415820634</v>
      </c>
      <c r="G18" s="1">
        <v>127.27922061357854</v>
      </c>
      <c r="H18" s="1">
        <v>136.70731102939916</v>
      </c>
      <c r="I18" s="1">
        <v>141.42135623730948</v>
      </c>
    </row>
    <row r="19" spans="1:15" ht="16.2" x14ac:dyDescent="0.35">
      <c r="B19" s="1" t="s">
        <v>29</v>
      </c>
      <c r="C19" s="1">
        <v>3.5355339059327376E-2</v>
      </c>
      <c r="D19" s="1">
        <v>5.6568542494923796E-2</v>
      </c>
      <c r="E19" s="1">
        <v>5.8336309447890172E-2</v>
      </c>
      <c r="F19" s="1">
        <v>6.3639610306789302E-2</v>
      </c>
      <c r="G19" s="1">
        <v>6.3639610306789274E-2</v>
      </c>
      <c r="H19" s="1">
        <v>7.0710678118654752E-2</v>
      </c>
      <c r="I19" s="1">
        <v>7.4246212024587477E-2</v>
      </c>
    </row>
    <row r="20" spans="1:15" x14ac:dyDescent="0.25">
      <c r="B20" s="1" t="s">
        <v>31</v>
      </c>
      <c r="C20" s="1">
        <v>0.29462782549439481</v>
      </c>
      <c r="D20" s="1">
        <v>0.47140452079103168</v>
      </c>
      <c r="E20" s="1">
        <v>0.48613591206575141</v>
      </c>
      <c r="F20" s="1">
        <v>0.53033008588991082</v>
      </c>
      <c r="G20" s="1">
        <v>0.5303300858899106</v>
      </c>
      <c r="H20" s="1">
        <v>0.58925565098878963</v>
      </c>
      <c r="I20" s="1">
        <v>0.61871843353822897</v>
      </c>
    </row>
    <row r="21" spans="1:15" x14ac:dyDescent="0.25">
      <c r="B21" s="1" t="s">
        <v>18</v>
      </c>
      <c r="C21" s="1">
        <v>8.9285714285714281E-3</v>
      </c>
      <c r="D21" s="1">
        <v>7.6923076923076919E-3</v>
      </c>
      <c r="E21" s="1">
        <v>6.8750000000000009E-3</v>
      </c>
      <c r="F21" s="1">
        <v>5.6250000000000015E-3</v>
      </c>
      <c r="G21" s="1">
        <v>4.1666666666666666E-3</v>
      </c>
      <c r="H21" s="1">
        <v>4.3103448275862077E-3</v>
      </c>
      <c r="I21" s="1">
        <v>4.3749999999999995E-3</v>
      </c>
    </row>
    <row r="23" spans="1:15" x14ac:dyDescent="0.25">
      <c r="C23" s="1" t="s">
        <v>0</v>
      </c>
      <c r="D23" s="1" t="s">
        <v>7</v>
      </c>
      <c r="E23" s="1" t="s">
        <v>8</v>
      </c>
      <c r="F23" s="1" t="s">
        <v>9</v>
      </c>
      <c r="G23" s="1" t="s">
        <v>17</v>
      </c>
      <c r="I23" s="1" t="s">
        <v>10</v>
      </c>
      <c r="J23" s="1" t="s">
        <v>11</v>
      </c>
      <c r="K23" s="1" t="s">
        <v>12</v>
      </c>
      <c r="L23" s="1" t="s">
        <v>13</v>
      </c>
      <c r="M23" s="1" t="s">
        <v>14</v>
      </c>
      <c r="N23" s="1" t="s">
        <v>16</v>
      </c>
      <c r="O23" s="1" t="s">
        <v>18</v>
      </c>
    </row>
    <row r="24" spans="1:15" x14ac:dyDescent="0.25">
      <c r="G24" s="1">
        <v>0</v>
      </c>
      <c r="N24" s="1">
        <v>0</v>
      </c>
      <c r="O24" s="1">
        <v>0</v>
      </c>
    </row>
    <row r="25" spans="1:15" x14ac:dyDescent="0.25">
      <c r="C25" s="1">
        <v>50</v>
      </c>
      <c r="D25" s="1">
        <v>9.899494936611665E-2</v>
      </c>
      <c r="E25" s="1">
        <v>0.06</v>
      </c>
      <c r="F25" s="1">
        <v>2.5</v>
      </c>
      <c r="G25" s="1">
        <f>C25*D25/(E25*F25)</f>
        <v>32.998316455372219</v>
      </c>
      <c r="I25" s="1">
        <v>1.0000000000000001E-5</v>
      </c>
      <c r="J25" s="1">
        <v>10000</v>
      </c>
      <c r="K25" s="1">
        <v>2.8284271247461898E-2</v>
      </c>
      <c r="L25" s="1">
        <v>150</v>
      </c>
      <c r="M25" s="1">
        <v>8.0000000000000007E-5</v>
      </c>
      <c r="N25" s="1">
        <f>I25*J25*K25/(L25*M25)</f>
        <v>0.23570226039551584</v>
      </c>
      <c r="O25" s="1">
        <f>N25/G25</f>
        <v>7.1428571428571426E-3</v>
      </c>
    </row>
    <row r="26" spans="1:15" x14ac:dyDescent="0.25">
      <c r="C26" s="1">
        <v>50</v>
      </c>
      <c r="D26" s="1">
        <v>0.18384776310850234</v>
      </c>
      <c r="E26" s="1">
        <v>0.06</v>
      </c>
      <c r="F26" s="1">
        <v>2.5</v>
      </c>
      <c r="G26" s="1">
        <f t="shared" ref="G26:G31" si="7">C26*D26/(E26*F26)</f>
        <v>61.282587702834121</v>
      </c>
      <c r="I26" s="1">
        <v>1.0000000000000001E-5</v>
      </c>
      <c r="J26" s="1">
        <v>10000</v>
      </c>
      <c r="K26" s="1">
        <v>4.9497474683058325E-2</v>
      </c>
      <c r="L26" s="1">
        <v>150</v>
      </c>
      <c r="M26" s="1">
        <v>8.0000000000000007E-5</v>
      </c>
      <c r="N26" s="1">
        <f t="shared" ref="N26:N31" si="8">I26*J26*K26/(L26*M26)</f>
        <v>0.4124789556921527</v>
      </c>
      <c r="O26" s="1">
        <f t="shared" ref="O26:O31" si="9">N26/G26</f>
        <v>6.7307692307692303E-3</v>
      </c>
    </row>
    <row r="27" spans="1:15" x14ac:dyDescent="0.25">
      <c r="C27" s="1">
        <v>50</v>
      </c>
      <c r="D27" s="1">
        <v>0.21213203435596423</v>
      </c>
      <c r="E27" s="1">
        <v>0.06</v>
      </c>
      <c r="F27" s="1">
        <v>2.5</v>
      </c>
      <c r="G27" s="1">
        <f t="shared" si="7"/>
        <v>70.710678118654741</v>
      </c>
      <c r="I27" s="1">
        <v>1.0000000000000001E-5</v>
      </c>
      <c r="J27" s="1">
        <v>10000</v>
      </c>
      <c r="K27" s="1">
        <v>5.6568542494923796E-2</v>
      </c>
      <c r="L27" s="1">
        <v>150</v>
      </c>
      <c r="M27" s="1">
        <v>8.0000000000000007E-5</v>
      </c>
      <c r="N27" s="1">
        <f t="shared" si="8"/>
        <v>0.47140452079103168</v>
      </c>
      <c r="O27" s="1">
        <f t="shared" si="9"/>
        <v>6.666666666666668E-3</v>
      </c>
    </row>
    <row r="28" spans="1:15" x14ac:dyDescent="0.25">
      <c r="C28" s="1">
        <v>50</v>
      </c>
      <c r="D28" s="1">
        <v>0.28284271247461901</v>
      </c>
      <c r="E28" s="1">
        <v>0.06</v>
      </c>
      <c r="F28" s="1">
        <v>2.5</v>
      </c>
      <c r="G28" s="1">
        <f t="shared" si="7"/>
        <v>94.28090415820634</v>
      </c>
      <c r="I28" s="1">
        <v>1.0000000000000001E-5</v>
      </c>
      <c r="J28" s="1">
        <v>10000</v>
      </c>
      <c r="K28" s="1">
        <v>7.4246212024587477E-2</v>
      </c>
      <c r="L28" s="1">
        <v>150</v>
      </c>
      <c r="M28" s="1">
        <v>8.0000000000000007E-5</v>
      </c>
      <c r="N28" s="1">
        <f t="shared" si="8"/>
        <v>0.61871843353822897</v>
      </c>
      <c r="O28" s="1">
        <f t="shared" si="9"/>
        <v>6.5624999999999989E-3</v>
      </c>
    </row>
    <row r="29" spans="1:15" x14ac:dyDescent="0.25">
      <c r="C29" s="1">
        <v>50</v>
      </c>
      <c r="D29" s="1">
        <v>0.38183766184073564</v>
      </c>
      <c r="E29" s="1">
        <v>0.06</v>
      </c>
      <c r="F29" s="1">
        <v>2.5</v>
      </c>
      <c r="G29" s="1">
        <f t="shared" si="7"/>
        <v>127.27922061357854</v>
      </c>
      <c r="I29" s="1">
        <v>1.0000000000000001E-5</v>
      </c>
      <c r="J29" s="1">
        <v>10000</v>
      </c>
      <c r="K29" s="1">
        <v>9.1923881554251172E-2</v>
      </c>
      <c r="L29" s="1">
        <v>150</v>
      </c>
      <c r="M29" s="1">
        <v>8.0000000000000007E-5</v>
      </c>
      <c r="N29" s="1">
        <f t="shared" si="8"/>
        <v>0.76603234628542649</v>
      </c>
      <c r="O29" s="1">
        <f t="shared" si="9"/>
        <v>6.0185185185185194E-3</v>
      </c>
    </row>
    <row r="30" spans="1:15" x14ac:dyDescent="0.25">
      <c r="C30" s="1">
        <v>50</v>
      </c>
      <c r="D30" s="1">
        <v>0.4101219330881975</v>
      </c>
      <c r="E30" s="1">
        <v>0.06</v>
      </c>
      <c r="F30" s="1">
        <v>2.5</v>
      </c>
      <c r="G30" s="1">
        <f t="shared" si="7"/>
        <v>136.70731102939916</v>
      </c>
      <c r="I30" s="1">
        <v>1.0000000000000001E-5</v>
      </c>
      <c r="J30" s="1">
        <v>10000</v>
      </c>
      <c r="K30" s="1">
        <v>9.899494936611665E-2</v>
      </c>
      <c r="L30" s="1">
        <v>150</v>
      </c>
      <c r="M30" s="1">
        <v>8.0000000000000007E-5</v>
      </c>
      <c r="N30" s="1">
        <f t="shared" si="8"/>
        <v>0.82495791138430541</v>
      </c>
      <c r="O30" s="1">
        <f t="shared" si="9"/>
        <v>6.0344827586206904E-3</v>
      </c>
    </row>
    <row r="31" spans="1:15" x14ac:dyDescent="0.25">
      <c r="C31" s="1">
        <v>50</v>
      </c>
      <c r="D31" s="1">
        <v>0.42426406871192845</v>
      </c>
      <c r="E31" s="1">
        <v>0.06</v>
      </c>
      <c r="F31" s="1">
        <v>2.5</v>
      </c>
      <c r="G31" s="1">
        <f t="shared" si="7"/>
        <v>141.42135623730948</v>
      </c>
      <c r="I31" s="1">
        <v>1.0000000000000001E-5</v>
      </c>
      <c r="J31" s="1">
        <v>10000</v>
      </c>
      <c r="K31" s="1">
        <v>0.10253048327204937</v>
      </c>
      <c r="L31" s="1">
        <v>150</v>
      </c>
      <c r="M31" s="1">
        <v>8.0000000000000007E-5</v>
      </c>
      <c r="N31" s="1">
        <f t="shared" si="8"/>
        <v>0.85442069393374476</v>
      </c>
      <c r="O31" s="1">
        <f t="shared" si="9"/>
        <v>6.0416666666666665E-3</v>
      </c>
    </row>
    <row r="51" spans="3:15" x14ac:dyDescent="0.25">
      <c r="C51" s="1" t="s">
        <v>19</v>
      </c>
      <c r="D51" s="1" t="s">
        <v>20</v>
      </c>
      <c r="E51" s="1" t="s">
        <v>21</v>
      </c>
      <c r="F51" s="1" t="s">
        <v>27</v>
      </c>
      <c r="G51" s="1" t="s">
        <v>17</v>
      </c>
      <c r="I51" s="1" t="s">
        <v>22</v>
      </c>
      <c r="J51" s="1" t="s">
        <v>23</v>
      </c>
      <c r="K51" s="1" t="s">
        <v>24</v>
      </c>
      <c r="L51" s="1" t="s">
        <v>25</v>
      </c>
      <c r="M51" s="1" t="s">
        <v>26</v>
      </c>
      <c r="N51" s="1" t="s">
        <v>15</v>
      </c>
      <c r="O51" s="1" t="s">
        <v>18</v>
      </c>
    </row>
    <row r="52" spans="3:15" x14ac:dyDescent="0.25">
      <c r="G52" s="1">
        <v>0</v>
      </c>
      <c r="N52" s="1">
        <v>0</v>
      </c>
      <c r="O52" s="1">
        <v>0</v>
      </c>
    </row>
    <row r="53" spans="3:15" x14ac:dyDescent="0.25">
      <c r="C53" s="1">
        <v>50</v>
      </c>
      <c r="D53" s="1">
        <v>8.4852813742385694E-2</v>
      </c>
      <c r="E53" s="1">
        <v>0.06</v>
      </c>
      <c r="F53" s="1">
        <v>10000</v>
      </c>
      <c r="G53" s="1">
        <v>32.998316455372219</v>
      </c>
      <c r="I53" s="1">
        <v>1.0000000000000001E-5</v>
      </c>
      <c r="J53" s="1">
        <v>10000</v>
      </c>
      <c r="K53" s="1">
        <v>3.5355339059327376E-2</v>
      </c>
      <c r="L53" s="1">
        <v>150</v>
      </c>
      <c r="M53" s="1">
        <v>8.0000000000000007E-5</v>
      </c>
      <c r="N53" s="1">
        <f>I53*J53*K53/(L53*M53)</f>
        <v>0.29462782549439481</v>
      </c>
      <c r="O53" s="1">
        <f>N53/G53</f>
        <v>8.9285714285714281E-3</v>
      </c>
    </row>
    <row r="54" spans="3:15" x14ac:dyDescent="0.25">
      <c r="C54" s="1">
        <v>50</v>
      </c>
      <c r="D54" s="1">
        <v>0.1414213562373095</v>
      </c>
      <c r="E54" s="1">
        <v>0.06</v>
      </c>
      <c r="F54" s="1">
        <v>10000</v>
      </c>
      <c r="G54" s="1">
        <v>61.282587702834121</v>
      </c>
      <c r="I54" s="1">
        <v>1.0000000000000001E-5</v>
      </c>
      <c r="J54" s="1">
        <v>10000</v>
      </c>
      <c r="K54" s="1">
        <v>5.6568542494923796E-2</v>
      </c>
      <c r="L54" s="1">
        <v>150</v>
      </c>
      <c r="M54" s="1">
        <v>8.0000000000000007E-5</v>
      </c>
      <c r="N54" s="1">
        <f t="shared" ref="N54:N59" si="10">I54*J54*K54/(L54*M54)</f>
        <v>0.47140452079103168</v>
      </c>
      <c r="O54" s="1">
        <f t="shared" ref="O54:O59" si="11">N54/G54</f>
        <v>7.6923076923076919E-3</v>
      </c>
    </row>
    <row r="55" spans="3:15" x14ac:dyDescent="0.25">
      <c r="C55" s="1">
        <v>50</v>
      </c>
      <c r="D55" s="1">
        <v>0.15909902576697318</v>
      </c>
      <c r="E55" s="1">
        <v>0.06</v>
      </c>
      <c r="F55" s="1">
        <v>10000</v>
      </c>
      <c r="G55" s="1">
        <v>70.710678118654741</v>
      </c>
      <c r="I55" s="1">
        <v>1.0000000000000001E-5</v>
      </c>
      <c r="J55" s="1">
        <v>10000</v>
      </c>
      <c r="K55" s="1">
        <v>5.8336309447890172E-2</v>
      </c>
      <c r="L55" s="1">
        <v>150</v>
      </c>
      <c r="M55" s="1">
        <v>8.0000000000000007E-5</v>
      </c>
      <c r="N55" s="1">
        <f t="shared" si="10"/>
        <v>0.48613591206575141</v>
      </c>
      <c r="O55" s="1">
        <f t="shared" si="11"/>
        <v>6.8750000000000009E-3</v>
      </c>
    </row>
    <row r="56" spans="3:15" x14ac:dyDescent="0.25">
      <c r="C56" s="1">
        <v>50</v>
      </c>
      <c r="D56" s="1">
        <v>0.1979898987322333</v>
      </c>
      <c r="E56" s="1">
        <v>0.06</v>
      </c>
      <c r="F56" s="1">
        <v>10000</v>
      </c>
      <c r="G56" s="1">
        <v>94.28090415820634</v>
      </c>
      <c r="I56" s="1">
        <v>1.0000000000000001E-5</v>
      </c>
      <c r="J56" s="1">
        <v>10000</v>
      </c>
      <c r="K56" s="1">
        <v>6.3639610306789302E-2</v>
      </c>
      <c r="L56" s="1">
        <v>150</v>
      </c>
      <c r="M56" s="1">
        <v>8.0000000000000007E-5</v>
      </c>
      <c r="N56" s="1">
        <f t="shared" si="10"/>
        <v>0.53033008588991082</v>
      </c>
      <c r="O56" s="1">
        <f t="shared" si="11"/>
        <v>5.6250000000000015E-3</v>
      </c>
    </row>
    <row r="57" spans="3:15" x14ac:dyDescent="0.25">
      <c r="C57" s="1">
        <v>50</v>
      </c>
      <c r="D57" s="1">
        <v>0.20506096654409875</v>
      </c>
      <c r="E57" s="1">
        <v>0.06</v>
      </c>
      <c r="F57" s="1">
        <v>10000</v>
      </c>
      <c r="G57" s="1">
        <v>127.27922061357854</v>
      </c>
      <c r="I57" s="1">
        <v>1.0000000000000001E-5</v>
      </c>
      <c r="J57" s="1">
        <v>10000</v>
      </c>
      <c r="K57" s="1">
        <v>6.3639610306789274E-2</v>
      </c>
      <c r="L57" s="1">
        <v>150</v>
      </c>
      <c r="M57" s="1">
        <v>8.0000000000000007E-5</v>
      </c>
      <c r="N57" s="1">
        <f t="shared" si="10"/>
        <v>0.5303300858899106</v>
      </c>
      <c r="O57" s="1">
        <f t="shared" si="11"/>
        <v>4.1666666666666666E-3</v>
      </c>
    </row>
    <row r="58" spans="3:15" x14ac:dyDescent="0.25">
      <c r="C58" s="1">
        <v>50</v>
      </c>
      <c r="D58" s="1">
        <v>0.23334523779156069</v>
      </c>
      <c r="E58" s="1">
        <v>0.06</v>
      </c>
      <c r="F58" s="1">
        <v>10000</v>
      </c>
      <c r="G58" s="1">
        <v>136.70731102939916</v>
      </c>
      <c r="I58" s="1">
        <v>1.0000000000000001E-5</v>
      </c>
      <c r="J58" s="1">
        <v>10000</v>
      </c>
      <c r="K58" s="1">
        <v>7.0710678118654752E-2</v>
      </c>
      <c r="L58" s="1">
        <v>150</v>
      </c>
      <c r="M58" s="1">
        <v>8.0000000000000007E-5</v>
      </c>
      <c r="N58" s="1">
        <f t="shared" si="10"/>
        <v>0.58925565098878963</v>
      </c>
      <c r="O58" s="1">
        <f t="shared" si="11"/>
        <v>4.3103448275862077E-3</v>
      </c>
    </row>
    <row r="59" spans="3:15" x14ac:dyDescent="0.25">
      <c r="C59" s="1">
        <v>50</v>
      </c>
      <c r="D59" s="1">
        <v>0.24041630560342617</v>
      </c>
      <c r="E59" s="1">
        <v>0.06</v>
      </c>
      <c r="F59" s="1">
        <v>10000</v>
      </c>
      <c r="G59" s="1">
        <v>141.42135623730948</v>
      </c>
      <c r="I59" s="1">
        <v>1.0000000000000001E-5</v>
      </c>
      <c r="J59" s="1">
        <v>10000</v>
      </c>
      <c r="K59" s="1">
        <v>7.4246212024587477E-2</v>
      </c>
      <c r="L59" s="1">
        <v>150</v>
      </c>
      <c r="M59" s="1">
        <v>8.0000000000000007E-5</v>
      </c>
      <c r="N59" s="1">
        <f t="shared" si="10"/>
        <v>0.61871843353822897</v>
      </c>
      <c r="O59" s="1">
        <f t="shared" si="11"/>
        <v>4.3749999999999995E-3</v>
      </c>
    </row>
    <row r="80" spans="6:10" x14ac:dyDescent="0.25">
      <c r="F80" s="1" t="s">
        <v>17</v>
      </c>
      <c r="G80" s="1" t="s">
        <v>37</v>
      </c>
      <c r="I80" s="1" t="s">
        <v>36</v>
      </c>
      <c r="J80" s="1" t="s">
        <v>16</v>
      </c>
    </row>
    <row r="81" spans="2:10" x14ac:dyDescent="0.25">
      <c r="B81" s="1" t="s">
        <v>33</v>
      </c>
      <c r="C81" s="1">
        <v>0.6</v>
      </c>
      <c r="D81" s="1">
        <v>0.14499999999999999</v>
      </c>
      <c r="F81" s="1">
        <v>-600</v>
      </c>
      <c r="G81" s="1">
        <v>-145</v>
      </c>
      <c r="I81" s="1">
        <v>-600</v>
      </c>
      <c r="J81" s="1">
        <v>-145</v>
      </c>
    </row>
    <row r="82" spans="2:10" x14ac:dyDescent="0.25">
      <c r="B82" s="1" t="s">
        <v>34</v>
      </c>
      <c r="C82" s="1">
        <v>0</v>
      </c>
      <c r="D82" s="1">
        <v>0.1</v>
      </c>
      <c r="F82" s="1">
        <v>-300</v>
      </c>
      <c r="G82" s="1">
        <v>0</v>
      </c>
      <c r="I82" s="1">
        <v>0</v>
      </c>
      <c r="J82" s="1">
        <v>-100</v>
      </c>
    </row>
    <row r="83" spans="2:10" x14ac:dyDescent="0.25">
      <c r="B83" s="1" t="s">
        <v>35</v>
      </c>
      <c r="C83" s="1">
        <v>0.3</v>
      </c>
      <c r="D83" s="1">
        <v>0</v>
      </c>
      <c r="F83" s="1">
        <v>0</v>
      </c>
      <c r="G83" s="1">
        <v>100</v>
      </c>
      <c r="I83" s="1">
        <v>300</v>
      </c>
      <c r="J83" s="1">
        <v>0</v>
      </c>
    </row>
    <row r="84" spans="2:10" x14ac:dyDescent="0.25">
      <c r="C84" s="1">
        <v>-0.6</v>
      </c>
      <c r="D84" s="1">
        <v>-0.14499999999999999</v>
      </c>
      <c r="F84" s="1">
        <v>600</v>
      </c>
      <c r="G84" s="1">
        <v>145</v>
      </c>
      <c r="I84" s="1">
        <v>600</v>
      </c>
      <c r="J84" s="1">
        <v>145</v>
      </c>
    </row>
    <row r="85" spans="2:10" x14ac:dyDescent="0.25">
      <c r="C85" s="1">
        <v>0</v>
      </c>
      <c r="D85" s="1">
        <v>-0.1</v>
      </c>
    </row>
    <row r="86" spans="2:10" x14ac:dyDescent="0.25">
      <c r="C86" s="1">
        <v>-0.3</v>
      </c>
      <c r="D86" s="1">
        <v>0</v>
      </c>
    </row>
  </sheetData>
  <mergeCells count="1">
    <mergeCell ref="B10:I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2019-12-29T01:19:24Z</dcterms:modified>
</cp:coreProperties>
</file>