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06-用牛顿环法测球面的曲率半径\实验报告_4\"/>
    </mc:Choice>
  </mc:AlternateContent>
  <xr:revisionPtr revIDLastSave="0" documentId="13_ncr:1_{59E0DF73-3356-4F01-990A-4CEF88B3362A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用牛顿环法测球面的曲率半径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H11" i="1"/>
  <c r="G11" i="1"/>
  <c r="F11" i="1"/>
  <c r="E11" i="1"/>
  <c r="D11" i="1"/>
  <c r="C11" i="1"/>
  <c r="K7" i="1" l="1"/>
  <c r="K9" i="1" s="1"/>
  <c r="C16" i="1"/>
  <c r="K8" i="1"/>
  <c r="K10" i="1" s="1"/>
  <c r="C12" i="1"/>
  <c r="K12" i="1" s="1"/>
  <c r="K11" i="1" l="1"/>
</calcChain>
</file>

<file path=xl/sharedStrings.xml><?xml version="1.0" encoding="utf-8"?>
<sst xmlns="http://schemas.openxmlformats.org/spreadsheetml/2006/main" count="26" uniqueCount="26">
  <si>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</si>
  <si>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</si>
  <si>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t>测量牛顿环的直径</t>
    <phoneticPr fontId="1" type="noConversion"/>
  </si>
  <si>
    <r>
      <t>D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 xml:space="preserve"> = | X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 xml:space="preserve"> - X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>' |</t>
    </r>
    <phoneticPr fontId="1" type="noConversion"/>
  </si>
  <si>
    <r>
      <t>D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= | 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- 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>' |</t>
    </r>
    <phoneticPr fontId="1" type="noConversion"/>
  </si>
  <si>
    <t>Avg(Dn)</t>
    <phoneticPr fontId="1" type="noConversion"/>
  </si>
  <si>
    <t>Avg(Dm)</t>
    <phoneticPr fontId="1" type="noConversion"/>
  </si>
  <si>
    <t>测量次数</t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</si>
  <si>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</si>
  <si>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 xml:space="preserve">n </t>
    </r>
    <r>
      <rPr>
        <b/>
        <sz val="11"/>
        <color theme="1"/>
        <rFont val="等线"/>
        <family val="3"/>
        <charset val="134"/>
        <scheme val="minor"/>
      </rPr>
      <t>/mm</t>
    </r>
    <phoneticPr fontId="1" type="noConversion"/>
  </si>
  <si>
    <t>Xn' /mm</t>
    <phoneticPr fontId="1" type="noConversion"/>
  </si>
  <si>
    <t>m</t>
    <phoneticPr fontId="1" type="noConversion"/>
  </si>
  <si>
    <t>n</t>
    <phoneticPr fontId="1" type="noConversion"/>
  </si>
  <si>
    <r>
      <t>R</t>
    </r>
    <r>
      <rPr>
        <b/>
        <sz val="9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</si>
  <si>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r>
      <t>t</t>
    </r>
    <r>
      <rPr>
        <b/>
        <sz val="9"/>
        <color theme="1"/>
        <rFont val="等线"/>
        <family val="3"/>
        <charset val="134"/>
        <scheme val="minor"/>
      </rPr>
      <t>p</t>
    </r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</si>
  <si>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>' /mm</t>
    </r>
    <phoneticPr fontId="1" type="noConversion"/>
  </si>
  <si>
    <r>
      <t>Δ</t>
    </r>
    <r>
      <rPr>
        <sz val="9"/>
        <color theme="1"/>
        <rFont val="等线"/>
        <family val="3"/>
        <charset val="134"/>
        <scheme val="minor"/>
      </rPr>
      <t>A</t>
    </r>
    <r>
      <rPr>
        <sz val="6"/>
        <color theme="1"/>
        <rFont val="等线"/>
        <family val="3"/>
        <charset val="134"/>
        <scheme val="minor"/>
      </rPr>
      <t>(Dm)</t>
    </r>
    <r>
      <rPr>
        <sz val="11"/>
        <color theme="1"/>
        <rFont val="等线"/>
        <family val="2"/>
        <charset val="134"/>
        <scheme val="minor"/>
      </rPr>
      <t xml:space="preserve"> /mm</t>
    </r>
    <phoneticPr fontId="1" type="noConversion"/>
  </si>
  <si>
    <r>
      <t>Δ</t>
    </r>
    <r>
      <rPr>
        <sz val="9"/>
        <color theme="1"/>
        <rFont val="等线"/>
        <family val="3"/>
        <charset val="134"/>
        <scheme val="minor"/>
      </rPr>
      <t>A</t>
    </r>
    <r>
      <rPr>
        <sz val="6"/>
        <color theme="1"/>
        <rFont val="等线"/>
        <family val="3"/>
        <charset val="134"/>
        <scheme val="minor"/>
      </rPr>
      <t>(Dn)</t>
    </r>
    <r>
      <rPr>
        <sz val="11"/>
        <color theme="1"/>
        <rFont val="等线"/>
        <family val="2"/>
        <charset val="134"/>
        <scheme val="minor"/>
      </rPr>
      <t xml:space="preserve"> /mm</t>
    </r>
    <phoneticPr fontId="1" type="noConversion"/>
  </si>
  <si>
    <r>
      <t>Δ</t>
    </r>
    <r>
      <rPr>
        <b/>
        <sz val="9"/>
        <color theme="1"/>
        <rFont val="等线"/>
        <family val="3"/>
        <charset val="134"/>
        <scheme val="minor"/>
      </rPr>
      <t>B</t>
    </r>
    <r>
      <rPr>
        <b/>
        <sz val="11"/>
        <color theme="1"/>
        <rFont val="等线"/>
        <family val="3"/>
        <charset val="134"/>
        <scheme val="minor"/>
      </rPr>
      <t>=Δ</t>
    </r>
    <r>
      <rPr>
        <b/>
        <sz val="9"/>
        <color theme="1"/>
        <rFont val="等线"/>
        <family val="3"/>
        <charset val="134"/>
        <scheme val="minor"/>
      </rPr>
      <t>仪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</si>
  <si>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t>Δ</t>
    <phoneticPr fontId="1" type="noConversion"/>
  </si>
  <si>
    <r>
      <t>Δ</t>
    </r>
    <r>
      <rPr>
        <sz val="8"/>
        <color theme="1"/>
        <rFont val="等线"/>
        <family val="3"/>
        <charset val="134"/>
        <scheme val="minor"/>
      </rPr>
      <t xml:space="preserve">(Dm) </t>
    </r>
    <r>
      <rPr>
        <sz val="11"/>
        <color theme="1"/>
        <rFont val="等线"/>
        <family val="2"/>
        <charset val="134"/>
        <scheme val="minor"/>
      </rPr>
      <t>/mm</t>
    </r>
    <phoneticPr fontId="1" type="noConversion"/>
  </si>
  <si>
    <r>
      <t>Δ</t>
    </r>
    <r>
      <rPr>
        <sz val="8"/>
        <color theme="1"/>
        <rFont val="等线"/>
        <family val="3"/>
        <charset val="134"/>
        <scheme val="minor"/>
      </rPr>
      <t xml:space="preserve">(Dn) </t>
    </r>
    <r>
      <rPr>
        <sz val="11"/>
        <color theme="1"/>
        <rFont val="等线"/>
        <family val="2"/>
        <charset val="134"/>
        <scheme val="minor"/>
      </rPr>
      <t>/mm</t>
    </r>
    <phoneticPr fontId="1" type="noConversion"/>
  </si>
  <si>
    <t>λ /mm</t>
    <phoneticPr fontId="1" type="noConversion"/>
  </si>
  <si>
    <t>R</t>
    <phoneticPr fontId="1" type="noConversion"/>
  </si>
  <si>
    <t>Avg(R)</t>
    <phoneticPr fontId="1" type="noConversion"/>
  </si>
  <si>
    <t>=Avg(R)士Δ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</si>
</sst>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00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3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177" fontId="7" fillId="4" borderId="3" xfId="0" applyNumberFormat="1" applyFont="1" applyFill="1" applyBorder="1" applyAlignment="1">
      <alignment horizontal="center" vertical="center"/>
    </xf>
    <xf numFmtId="177" fontId="7" fillId="4" borderId="4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K34"/>
  <sheetViews>
    <sheetView tabSelected="1" zoomScale="70" zoomScaleNormal="70" workbookViewId="0">
      <selection activeCell="B7" sqref="B7:H7"/>
    </sheetView>
  </sheetViews>
  <sheetFormatPr defaultRowHeight="14" x14ac:dyDescent="0.45"/>
  <cols>
    <col min="1" max="1" width="10.64453125" customWidth="1"/>
    <col min="2" max="2" width="17.17578125" customWidth="1"/>
    <col min="3" max="17" width="15.64453125" customWidth="1"/>
  </cols>
  <sheetData>
    <row r="1" spans="1:11" ht="20" customHeight="1" x14ac:dyDescent="0.45">
      <c r="A1" s="1"/>
      <c r="B1" s="20" t="s">
        <v>1</v>
      </c>
      <c r="C1" s="20"/>
      <c r="D1" s="20"/>
      <c r="E1" s="20"/>
      <c r="F1" s="20"/>
    </row>
    <row r="2" spans="1:11" ht="20" customHeight="1" x14ac:dyDescent="0.45">
      <c r="A2" s="2"/>
      <c r="B2" s="20" t="s">
        <v>0</v>
      </c>
      <c r="C2" s="20"/>
      <c r="D2" s="20"/>
      <c r="E2" s="20"/>
      <c r="F2" s="20"/>
      <c r="G2" s="3"/>
    </row>
    <row r="3" spans="1:11" ht="20" customHeight="1" thickBot="1" x14ac:dyDescent="0.5">
      <c r="A3" s="12"/>
      <c r="B3" s="12"/>
      <c r="C3" s="12"/>
      <c r="D3" s="12"/>
      <c r="E3" s="12"/>
      <c r="F3" s="3"/>
    </row>
    <row r="4" spans="1:11" ht="30" customHeight="1" thickBot="1" x14ac:dyDescent="0.5">
      <c r="B4" s="4" t="s">
        <v>11</v>
      </c>
      <c r="C4" s="4">
        <v>11</v>
      </c>
      <c r="E4" s="4" t="s">
        <v>13</v>
      </c>
      <c r="F4" s="4">
        <v>855.1</v>
      </c>
      <c r="H4" s="4" t="s">
        <v>18</v>
      </c>
      <c r="I4" s="13">
        <v>0.02</v>
      </c>
    </row>
    <row r="5" spans="1:11" ht="30" customHeight="1" thickBot="1" x14ac:dyDescent="0.5">
      <c r="B5" s="4" t="s">
        <v>12</v>
      </c>
      <c r="C5" s="4">
        <v>1</v>
      </c>
      <c r="E5" s="4" t="s">
        <v>22</v>
      </c>
      <c r="F5" s="13">
        <v>5.8929999999999996E-4</v>
      </c>
      <c r="H5" s="4" t="s">
        <v>14</v>
      </c>
      <c r="I5" s="13">
        <v>2.57</v>
      </c>
    </row>
    <row r="6" spans="1:11" ht="30" customHeight="1" thickBot="1" x14ac:dyDescent="0.5"/>
    <row r="7" spans="1:11" ht="30" customHeight="1" thickBot="1" x14ac:dyDescent="0.5">
      <c r="B7" s="14" t="s">
        <v>2</v>
      </c>
      <c r="C7" s="15"/>
      <c r="D7" s="15"/>
      <c r="E7" s="15"/>
      <c r="F7" s="15"/>
      <c r="G7" s="15"/>
      <c r="H7" s="16"/>
      <c r="J7" s="9" t="s">
        <v>16</v>
      </c>
      <c r="K7" s="7">
        <f>_xlfn.STDEV.S(C11:H11)/SQRT(6)*I5</f>
        <v>1.8373453071711761E-3</v>
      </c>
    </row>
    <row r="8" spans="1:11" ht="30" customHeight="1" thickBot="1" x14ac:dyDescent="0.5">
      <c r="B8" s="4" t="s">
        <v>7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J8" s="9" t="s">
        <v>17</v>
      </c>
      <c r="K8" s="7">
        <f>_xlfn.STDEV.S(C15:H15)/SQRT(6)*I5</f>
        <v>4.2833333333336986E-3</v>
      </c>
    </row>
    <row r="9" spans="1:11" ht="30" customHeight="1" thickBot="1" x14ac:dyDescent="0.5">
      <c r="B9" s="4" t="s">
        <v>8</v>
      </c>
      <c r="C9" s="5">
        <v>38.674999999999997</v>
      </c>
      <c r="D9" s="5">
        <v>38.679000000000002</v>
      </c>
      <c r="E9" s="5">
        <v>38.673999999999999</v>
      </c>
      <c r="F9" s="5">
        <v>38.674999999999997</v>
      </c>
      <c r="G9" s="5">
        <v>38.677</v>
      </c>
      <c r="H9" s="5">
        <v>38.674999999999997</v>
      </c>
      <c r="J9" s="9" t="s">
        <v>20</v>
      </c>
      <c r="K9" s="7">
        <f>SQRT(K7^2+I4^2)</f>
        <v>2.0084218625024575E-2</v>
      </c>
    </row>
    <row r="10" spans="1:11" ht="30" customHeight="1" thickBot="1" x14ac:dyDescent="0.5">
      <c r="B10" s="4" t="s">
        <v>15</v>
      </c>
      <c r="C10" s="5">
        <v>33.549999999999997</v>
      </c>
      <c r="D10" s="5">
        <v>33.552999999999997</v>
      </c>
      <c r="E10" s="5">
        <v>33.548000000000002</v>
      </c>
      <c r="F10" s="5">
        <v>33.551000000000002</v>
      </c>
      <c r="G10" s="5">
        <v>33.548999999999999</v>
      </c>
      <c r="H10" s="5">
        <v>33.552</v>
      </c>
      <c r="J10" s="9" t="s">
        <v>21</v>
      </c>
      <c r="K10" s="7">
        <f>SQRT(K8^2+I4^2)</f>
        <v>2.0453531344108957E-2</v>
      </c>
    </row>
    <row r="11" spans="1:11" ht="30" customHeight="1" thickBot="1" x14ac:dyDescent="0.5">
      <c r="B11" s="4" t="s">
        <v>4</v>
      </c>
      <c r="C11" s="6">
        <f t="shared" ref="C11:H11" si="0">ABS(C9-C10)</f>
        <v>5.125</v>
      </c>
      <c r="D11" s="6">
        <f t="shared" si="0"/>
        <v>5.1260000000000048</v>
      </c>
      <c r="E11" s="6">
        <f t="shared" si="0"/>
        <v>5.1259999999999977</v>
      </c>
      <c r="F11" s="6">
        <f t="shared" si="0"/>
        <v>5.1239999999999952</v>
      </c>
      <c r="G11" s="6">
        <f t="shared" si="0"/>
        <v>5.1280000000000001</v>
      </c>
      <c r="H11" s="6">
        <f t="shared" si="0"/>
        <v>5.1229999999999976</v>
      </c>
      <c r="J11" s="9" t="s">
        <v>19</v>
      </c>
      <c r="K11" s="8">
        <f>SQRT(((2*C12/(40*F5)*K9)^2+((2*C16/(40*F5)*K10)^2)))</f>
        <v>9.5867387445129033</v>
      </c>
    </row>
    <row r="12" spans="1:11" ht="30" customHeight="1" thickBot="1" x14ac:dyDescent="0.5">
      <c r="B12" s="4" t="s">
        <v>6</v>
      </c>
      <c r="C12" s="17">
        <f>AVERAGE(C11:H11)</f>
        <v>5.1253333333333329</v>
      </c>
      <c r="D12" s="18"/>
      <c r="E12" s="18"/>
      <c r="F12" s="18"/>
      <c r="G12" s="18"/>
      <c r="H12" s="19"/>
      <c r="J12" s="4" t="s">
        <v>24</v>
      </c>
      <c r="K12" s="10">
        <f>(C12^2-C16^2)/(40*F5)</f>
        <v>894.33549691724625</v>
      </c>
    </row>
    <row r="13" spans="1:11" ht="30" customHeight="1" thickBot="1" x14ac:dyDescent="0.5">
      <c r="B13" s="4" t="s">
        <v>9</v>
      </c>
      <c r="C13" s="5">
        <v>37.265999999999998</v>
      </c>
      <c r="D13" s="5">
        <v>37.271000000000001</v>
      </c>
      <c r="E13" s="5">
        <v>37.270000000000003</v>
      </c>
      <c r="F13" s="5">
        <v>37.270000000000003</v>
      </c>
      <c r="G13" s="5">
        <v>37.271999999999998</v>
      </c>
      <c r="H13" s="5">
        <v>37.268000000000001</v>
      </c>
      <c r="J13" s="4" t="s">
        <v>23</v>
      </c>
      <c r="K13" s="11" t="s">
        <v>25</v>
      </c>
    </row>
    <row r="14" spans="1:11" ht="30" customHeight="1" thickBot="1" x14ac:dyDescent="0.5">
      <c r="B14" s="4" t="s">
        <v>10</v>
      </c>
      <c r="C14" s="5">
        <v>34.994999999999997</v>
      </c>
      <c r="D14" s="5">
        <v>34.993000000000002</v>
      </c>
      <c r="E14" s="5">
        <v>34.991</v>
      </c>
      <c r="F14" s="5">
        <v>34.988999999999997</v>
      </c>
      <c r="G14" s="5">
        <v>34.99</v>
      </c>
      <c r="H14" s="5">
        <v>34.993000000000002</v>
      </c>
    </row>
    <row r="15" spans="1:11" ht="30" customHeight="1" thickBot="1" x14ac:dyDescent="0.5">
      <c r="B15" s="4" t="s">
        <v>3</v>
      </c>
      <c r="C15" s="6">
        <f t="shared" ref="C15:H15" si="1">ABS(C13-C14)</f>
        <v>2.2710000000000008</v>
      </c>
      <c r="D15" s="6">
        <f t="shared" si="1"/>
        <v>2.2779999999999987</v>
      </c>
      <c r="E15" s="6">
        <f t="shared" si="1"/>
        <v>2.2790000000000035</v>
      </c>
      <c r="F15" s="6">
        <f t="shared" si="1"/>
        <v>2.2810000000000059</v>
      </c>
      <c r="G15" s="6">
        <f t="shared" si="1"/>
        <v>2.2819999999999965</v>
      </c>
      <c r="H15" s="6">
        <f t="shared" si="1"/>
        <v>2.2749999999999986</v>
      </c>
    </row>
    <row r="16" spans="1:11" ht="30" customHeight="1" thickBot="1" x14ac:dyDescent="0.5">
      <c r="B16" s="4" t="s">
        <v>5</v>
      </c>
      <c r="C16" s="17">
        <f>AVERAGE(C15:H15)</f>
        <v>2.2776666666666672</v>
      </c>
      <c r="D16" s="18"/>
      <c r="E16" s="18"/>
      <c r="F16" s="18"/>
      <c r="G16" s="18"/>
      <c r="H16" s="19"/>
    </row>
    <row r="17" ht="30" customHeight="1" x14ac:dyDescent="0.45"/>
    <row r="18" ht="30" customHeight="1" x14ac:dyDescent="0.45"/>
    <row r="19" ht="30" customHeight="1" x14ac:dyDescent="0.45"/>
    <row r="20" ht="30" customHeight="1" x14ac:dyDescent="0.45"/>
    <row r="21" ht="30" customHeight="1" x14ac:dyDescent="0.45"/>
    <row r="22" ht="30" customHeight="1" x14ac:dyDescent="0.45"/>
    <row r="23" ht="30" customHeight="1" x14ac:dyDescent="0.45"/>
    <row r="24" ht="30" customHeight="1" x14ac:dyDescent="0.45"/>
    <row r="25" ht="30" customHeight="1" x14ac:dyDescent="0.45"/>
    <row r="26" ht="30" customHeight="1" x14ac:dyDescent="0.45"/>
    <row r="27" ht="30" customHeight="1" x14ac:dyDescent="0.45"/>
    <row r="28" ht="30" customHeight="1" x14ac:dyDescent="0.45"/>
    <row r="29" ht="30" customHeight="1" x14ac:dyDescent="0.45"/>
    <row r="30" ht="30" customHeight="1" x14ac:dyDescent="0.45"/>
    <row r="31" ht="30" customHeight="1" x14ac:dyDescent="0.45"/>
    <row r="32" ht="30" customHeight="1" x14ac:dyDescent="0.45"/>
    <row r="33" ht="30" customHeight="1" x14ac:dyDescent="0.45"/>
    <row r="34" ht="30" customHeight="1" x14ac:dyDescent="0.45"/>
  </sheetData>
  <mergeCells count="5">
    <mergeCell ref="B7:H7"/>
    <mergeCell ref="C12:H12"/>
    <mergeCell ref="C16:H16"/>
    <mergeCell ref="B1:F1"/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用牛顿环法测球面的曲率半径（UE-DND）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2025-04-28T05:07:43Z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