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E:\学习\大物\大学物理实验\实验报告\"/>
    </mc:Choice>
  </mc:AlternateContent>
  <xr:revisionPtr revIDLastSave="0" documentId="13_ncr:1_{9F4B853C-5F71-453E-88D5-75283A65B47C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" i="1" l="1"/>
  <c r="G28" i="1"/>
  <c r="G29" i="1"/>
  <c r="G30" i="1"/>
  <c r="G31" i="1"/>
  <c r="G32" i="1"/>
  <c r="G33" i="1"/>
  <c r="G34" i="1"/>
  <c r="G35" i="1"/>
  <c r="G27" i="1"/>
  <c r="H3" i="1"/>
  <c r="G3" i="1" l="1"/>
  <c r="F26" i="1"/>
  <c r="F27" i="1"/>
  <c r="F28" i="1"/>
  <c r="F29" i="1"/>
  <c r="F30" i="1"/>
  <c r="F31" i="1"/>
  <c r="F32" i="1"/>
  <c r="F33" i="1"/>
  <c r="F34" i="1"/>
  <c r="F35" i="1"/>
  <c r="F4" i="1"/>
  <c r="F5" i="1"/>
  <c r="F6" i="1"/>
  <c r="F7" i="1"/>
  <c r="F8" i="1"/>
  <c r="F3" i="1"/>
</calcChain>
</file>

<file path=xl/sharedStrings.xml><?xml version="1.0" encoding="utf-8"?>
<sst xmlns="http://schemas.openxmlformats.org/spreadsheetml/2006/main" count="27" uniqueCount="17">
  <si>
    <t>P</t>
  </si>
  <si>
    <r>
      <t>I</t>
    </r>
    <r>
      <rPr>
        <i/>
        <vertAlign val="subscript"/>
        <sz val="11"/>
        <color theme="1"/>
        <rFont val="等线"/>
        <family val="3"/>
        <charset val="134"/>
        <scheme val="minor"/>
      </rPr>
      <t>s</t>
    </r>
    <r>
      <rPr>
        <i/>
        <sz val="11"/>
        <color theme="1"/>
        <rFont val="等线"/>
        <family val="3"/>
        <charset val="134"/>
        <scheme val="minor"/>
      </rPr>
      <t>(mA)</t>
    </r>
    <phoneticPr fontId="1" type="noConversion"/>
  </si>
  <si>
    <r>
      <t>U</t>
    </r>
    <r>
      <rPr>
        <i/>
        <vertAlign val="subscript"/>
        <sz val="11"/>
        <color theme="1"/>
        <rFont val="等线"/>
        <family val="3"/>
        <charset val="134"/>
        <scheme val="minor"/>
      </rPr>
      <t>1</t>
    </r>
    <r>
      <rPr>
        <i/>
        <sz val="11"/>
        <color theme="1"/>
        <rFont val="等线"/>
        <family val="3"/>
        <charset val="134"/>
        <scheme val="minor"/>
      </rPr>
      <t>(mV)</t>
    </r>
    <phoneticPr fontId="1" type="noConversion"/>
  </si>
  <si>
    <t xml:space="preserve"> +B,+Is</t>
    <phoneticPr fontId="1" type="noConversion"/>
  </si>
  <si>
    <t xml:space="preserve"> -B,+Is</t>
    <phoneticPr fontId="1" type="noConversion"/>
  </si>
  <si>
    <t xml:space="preserve"> -B,-Is</t>
    <phoneticPr fontId="1" type="noConversion"/>
  </si>
  <si>
    <t xml:space="preserve"> +B,-Is</t>
    <phoneticPr fontId="1" type="noConversion"/>
  </si>
  <si>
    <r>
      <t>U</t>
    </r>
    <r>
      <rPr>
        <i/>
        <vertAlign val="subscript"/>
        <sz val="10"/>
        <color theme="1"/>
        <rFont val="等线"/>
        <family val="3"/>
        <charset val="134"/>
        <scheme val="minor"/>
      </rPr>
      <t>H</t>
    </r>
    <r>
      <rPr>
        <i/>
        <sz val="10"/>
        <color theme="1"/>
        <rFont val="等线"/>
        <family val="3"/>
        <charset val="134"/>
        <scheme val="minor"/>
      </rPr>
      <t>（mV）</t>
    </r>
    <phoneticPr fontId="1" type="noConversion"/>
  </si>
  <si>
    <r>
      <t>R</t>
    </r>
    <r>
      <rPr>
        <i/>
        <vertAlign val="subscript"/>
        <sz val="11"/>
        <color theme="1"/>
        <rFont val="等线"/>
        <family val="3"/>
        <charset val="134"/>
        <scheme val="minor"/>
      </rPr>
      <t>H</t>
    </r>
    <r>
      <rPr>
        <i/>
        <sz val="11"/>
        <color theme="1"/>
        <rFont val="等线"/>
        <family val="3"/>
        <charset val="134"/>
        <scheme val="minor"/>
      </rPr>
      <t>(m</t>
    </r>
    <r>
      <rPr>
        <i/>
        <vertAlign val="superscript"/>
        <sz val="11"/>
        <color theme="1"/>
        <rFont val="等线"/>
        <family val="3"/>
        <charset val="134"/>
        <scheme val="minor"/>
      </rPr>
      <t>3</t>
    </r>
    <r>
      <rPr>
        <i/>
        <sz val="11"/>
        <color theme="1"/>
        <rFont val="等线"/>
        <family val="3"/>
        <charset val="134"/>
        <scheme val="minor"/>
      </rPr>
      <t>/C)</t>
    </r>
    <phoneticPr fontId="1" type="noConversion"/>
  </si>
  <si>
    <r>
      <t>n(m</t>
    </r>
    <r>
      <rPr>
        <i/>
        <vertAlign val="superscript"/>
        <sz val="11"/>
        <color theme="1"/>
        <rFont val="等线"/>
        <family val="3"/>
        <charset val="134"/>
        <scheme val="minor"/>
      </rPr>
      <t>-3</t>
    </r>
    <r>
      <rPr>
        <i/>
        <sz val="11"/>
        <color theme="1"/>
        <rFont val="等线"/>
        <family val="3"/>
        <charset val="134"/>
        <scheme val="minor"/>
      </rPr>
      <t>)</t>
    </r>
    <phoneticPr fontId="1" type="noConversion"/>
  </si>
  <si>
    <t>c</t>
    <phoneticPr fontId="1" type="noConversion"/>
  </si>
  <si>
    <t>T(℃)</t>
    <phoneticPr fontId="1" type="noConversion"/>
  </si>
  <si>
    <t>Is</t>
    <phoneticPr fontId="1" type="noConversion"/>
  </si>
  <si>
    <t>IM</t>
    <phoneticPr fontId="1" type="noConversion"/>
  </si>
  <si>
    <r>
      <t>U</t>
    </r>
    <r>
      <rPr>
        <i/>
        <vertAlign val="subscript"/>
        <sz val="11"/>
        <color theme="1"/>
        <rFont val="等线"/>
        <family val="3"/>
        <charset val="134"/>
        <scheme val="minor"/>
      </rPr>
      <t>2</t>
    </r>
    <r>
      <rPr>
        <i/>
        <sz val="11"/>
        <color theme="1"/>
        <rFont val="等线"/>
        <family val="3"/>
        <charset val="134"/>
        <scheme val="minor"/>
      </rPr>
      <t>（mV）</t>
    </r>
    <phoneticPr fontId="1" type="noConversion"/>
  </si>
  <si>
    <r>
      <t>U</t>
    </r>
    <r>
      <rPr>
        <i/>
        <vertAlign val="subscript"/>
        <sz val="11"/>
        <color theme="1"/>
        <rFont val="等线"/>
        <family val="3"/>
        <charset val="134"/>
        <scheme val="minor"/>
      </rPr>
      <t>4</t>
    </r>
    <r>
      <rPr>
        <i/>
        <sz val="11"/>
        <color theme="1"/>
        <rFont val="等线"/>
        <family val="3"/>
        <charset val="134"/>
        <scheme val="minor"/>
      </rPr>
      <t>（mV）</t>
    </r>
    <phoneticPr fontId="1" type="noConversion"/>
  </si>
  <si>
    <r>
      <t>U</t>
    </r>
    <r>
      <rPr>
        <i/>
        <vertAlign val="subscript"/>
        <sz val="11"/>
        <color theme="1"/>
        <rFont val="等线"/>
        <family val="3"/>
        <charset val="134"/>
        <scheme val="minor"/>
      </rPr>
      <t>3</t>
    </r>
    <r>
      <rPr>
        <i/>
        <sz val="11"/>
        <color theme="1"/>
        <rFont val="等线"/>
        <family val="3"/>
        <charset val="134"/>
        <scheme val="minor"/>
      </rPr>
      <t>（mV）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</si>
</sst>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i/>
      <vertAlign val="subscript"/>
      <sz val="11"/>
      <color theme="1"/>
      <name val="等线"/>
      <family val="3"/>
      <charset val="134"/>
      <scheme val="minor"/>
    </font>
    <font>
      <i/>
      <sz val="10"/>
      <color theme="1"/>
      <name val="等线"/>
      <family val="3"/>
      <charset val="134"/>
      <scheme val="minor"/>
    </font>
    <font>
      <i/>
      <vertAlign val="subscript"/>
      <sz val="10"/>
      <color theme="1"/>
      <name val="等线"/>
      <family val="3"/>
      <charset val="134"/>
      <scheme val="minor"/>
    </font>
    <font>
      <i/>
      <vertAlign val="superscript"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i="1"/>
              <a:t>U</a:t>
            </a:r>
            <a:r>
              <a:rPr lang="en-US" altLang="zh-CN" i="1" baseline="-25000"/>
              <a:t>H</a:t>
            </a:r>
            <a:r>
              <a:rPr lang="en-US" altLang="zh-CN" i="1" baseline="0"/>
              <a:t>-I</a:t>
            </a:r>
            <a:r>
              <a:rPr lang="en-US" altLang="zh-CN" i="1" baseline="-25000"/>
              <a:t>S</a:t>
            </a:r>
            <a:r>
              <a:rPr lang="zh-CN" altLang="en-US" i="1" baseline="0"/>
              <a:t>关系曲线</a:t>
            </a:r>
            <a:endParaRPr lang="en-US" altLang="zh-CN" i="1" baseline="-250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8.9399676903577155E-2"/>
          <c:y val="0.17497380865964196"/>
          <c:w val="0.86713864299066312"/>
          <c:h val="0.7740449925916799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UH（mV）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6897941184309673"/>
                  <c:y val="1.1082140080732066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Sheet1!$A$2:$A$8</c:f>
              <c:numCache>
                <c:formatCode>General</c:formatCode>
                <c:ptCount val="7"/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Sheet1!$F$2:$F$8</c:f>
              <c:numCache>
                <c:formatCode>General</c:formatCode>
                <c:ptCount val="7"/>
                <c:pt idx="1">
                  <c:v>-21.074999999999999</c:v>
                </c:pt>
                <c:pt idx="2">
                  <c:v>-41.674999999999997</c:v>
                </c:pt>
                <c:pt idx="3">
                  <c:v>-61.775000000000006</c:v>
                </c:pt>
                <c:pt idx="4">
                  <c:v>-82</c:v>
                </c:pt>
                <c:pt idx="5">
                  <c:v>-101.45</c:v>
                </c:pt>
                <c:pt idx="6">
                  <c:v>-120.45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3C-43DF-97F3-8A1BB0ADCA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1230176"/>
        <c:axId val="1461228512"/>
      </c:scatterChart>
      <c:valAx>
        <c:axId val="1461230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1228512"/>
        <c:crosses val="autoZero"/>
        <c:crossBetween val="midCat"/>
      </c:valAx>
      <c:valAx>
        <c:axId val="1461228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461230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P</a:t>
            </a:r>
            <a:r>
              <a:rPr lang="zh-CN" altLang="en-US"/>
              <a:t>型组件</a:t>
            </a:r>
            <a:r>
              <a:rPr lang="en-US" altLang="zh-CN"/>
              <a:t>n-t</a:t>
            </a:r>
            <a:r>
              <a:rPr lang="zh-CN" altLang="en-US"/>
              <a:t>关系曲线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Sheet1!$G$24</c:f>
              <c:strCache>
                <c:ptCount val="1"/>
                <c:pt idx="0">
                  <c:v>n(m-3)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3.3767716535433069E-2"/>
                  <c:y val="-0.1575317859758858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Sheet1!$A$25:$A$35</c:f>
              <c:numCache>
                <c:formatCode>General</c:formatCode>
                <c:ptCount val="11"/>
                <c:pt idx="1">
                  <c:v>-10</c:v>
                </c:pt>
                <c:pt idx="2">
                  <c:v>-5</c:v>
                </c:pt>
                <c:pt idx="3">
                  <c:v>0</c:v>
                </c:pt>
                <c:pt idx="4">
                  <c:v>20</c:v>
                </c:pt>
                <c:pt idx="5">
                  <c:v>40</c:v>
                </c:pt>
                <c:pt idx="6">
                  <c:v>60</c:v>
                </c:pt>
                <c:pt idx="7">
                  <c:v>80</c:v>
                </c:pt>
                <c:pt idx="8">
                  <c:v>100</c:v>
                </c:pt>
                <c:pt idx="9">
                  <c:v>120</c:v>
                </c:pt>
                <c:pt idx="10">
                  <c:v>130</c:v>
                </c:pt>
              </c:numCache>
            </c:numRef>
          </c:xVal>
          <c:yVal>
            <c:numRef>
              <c:f>Sheet1!$G$25:$G$35</c:f>
              <c:numCache>
                <c:formatCode>0.00E+00</c:formatCode>
                <c:ptCount val="11"/>
                <c:pt idx="1">
                  <c:v>2.4317429300331109E+21</c:v>
                </c:pt>
                <c:pt idx="2">
                  <c:v>2.3482097759480038E+21</c:v>
                </c:pt>
                <c:pt idx="3">
                  <c:v>2.2535932648292203E+21</c:v>
                </c:pt>
                <c:pt idx="4">
                  <c:v>2.1362186156193643E+21</c:v>
                </c:pt>
                <c:pt idx="5">
                  <c:v>2.1587051273627267E+21</c:v>
                </c:pt>
                <c:pt idx="6">
                  <c:v>2.1972534332084894E+21</c:v>
                </c:pt>
                <c:pt idx="7">
                  <c:v>2.2130610118646652E+21</c:v>
                </c:pt>
                <c:pt idx="8">
                  <c:v>2.245368471891887E+21</c:v>
                </c:pt>
                <c:pt idx="9">
                  <c:v>2.2702249494405065E+21</c:v>
                </c:pt>
                <c:pt idx="10">
                  <c:v>2.2956379152924517E+21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46-4CCC-A1B8-E804E242E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5482384"/>
        <c:axId val="1845482800"/>
      </c:scatterChart>
      <c:valAx>
        <c:axId val="1845482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482800"/>
        <c:crosses val="autoZero"/>
        <c:crossBetween val="midCat"/>
      </c:valAx>
      <c:valAx>
        <c:axId val="184548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454823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169740</xdr:colOff>
      <xdr:row>0</xdr:row>
      <xdr:rowOff>50638</xdr:rowOff>
    </xdr:from>
    <xdr:to>
      <xdr:col>15</xdr:col>
      <xdr:colOff>79375</xdr:colOff>
      <xdr:row>15</xdr:row>
      <xdr:rowOff>139050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80247AA8-20FE-42C6-B377-2519F28BE1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523876</xdr:colOff>
      <xdr:row>17</xdr:row>
      <xdr:rowOff>152400</xdr:rowOff>
    </xdr:from>
    <xdr:to>
      <xdr:col>14</xdr:col>
      <xdr:colOff>15876</xdr:colOff>
      <xdr:row>33</xdr:row>
      <xdr:rowOff>6349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DAFEEAFE-9B29-47F8-8964-68BED22FD6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0398A-C95E-DD47-BD51-EAEF9E383C3F}">
  <dimension ref="A1:H35"/>
  <sheetViews>
    <sheetView tabSelected="1" zoomScale="120" zoomScaleNormal="120" zoomScaleSheetLayoutView="100" workbookViewId="0">
      <selection activeCell="G27" sqref="G26:G27"/>
    </sheetView>
  </sheetViews>
  <sheetFormatPr defaultRowHeight="14" x14ac:dyDescent="0.3"/>
  <cols>
    <col min="1" max="6" width="9.58203125" customWidth="1"/>
    <col min="7" max="8" width="14.58203125" customWidth="1"/>
  </cols>
  <sheetData>
    <row r="1" spans="1:8" ht="10" customHeight="1" x14ac:dyDescent="0.3">
      <c r="A1" s="6" t="s">
        <v>1</v>
      </c>
      <c r="B1" s="3" t="s">
        <v>2</v>
      </c>
      <c r="C1" s="3" t="s">
        <v>14</v>
      </c>
      <c r="D1" s="3" t="s">
        <v>16</v>
      </c>
      <c r="E1" s="3" t="s">
        <v>15</v>
      </c>
      <c r="F1" s="8" t="s">
        <v>7</v>
      </c>
      <c r="G1" s="6" t="s">
        <v>8</v>
      </c>
      <c r="H1" s="6" t="s">
        <v>9</v>
      </c>
    </row>
    <row r="2" spans="1:8" ht="10" customHeight="1" x14ac:dyDescent="0.3">
      <c r="A2" s="6"/>
      <c r="B2" s="3" t="s">
        <v>3</v>
      </c>
      <c r="C2" s="3" t="s">
        <v>4</v>
      </c>
      <c r="D2" s="3" t="s">
        <v>5</v>
      </c>
      <c r="E2" s="3" t="s">
        <v>6</v>
      </c>
      <c r="F2" s="8"/>
      <c r="G2" s="6"/>
      <c r="H2" s="6"/>
    </row>
    <row r="3" spans="1:8" ht="11" customHeight="1" x14ac:dyDescent="0.3">
      <c r="A3" s="4">
        <v>0.5</v>
      </c>
      <c r="B3" s="4">
        <v>-21.3</v>
      </c>
      <c r="C3" s="4">
        <v>20.9</v>
      </c>
      <c r="D3" s="4">
        <v>-20.9</v>
      </c>
      <c r="E3" s="4">
        <v>21.2</v>
      </c>
      <c r="F3" s="4">
        <f>(B3-C3+D3-E3)/4</f>
        <v>-21.074999999999999</v>
      </c>
      <c r="G3" s="9">
        <f>(0.000001*(-39.796)/(246.4*0.4))</f>
        <v>-4.0377435064935062E-7</v>
      </c>
      <c r="H3" s="9">
        <f>1/(G3*1.602E-19)</f>
        <v>-1.5459618084691353E+25</v>
      </c>
    </row>
    <row r="4" spans="1:8" ht="11" customHeight="1" x14ac:dyDescent="0.3">
      <c r="A4" s="4">
        <v>1</v>
      </c>
      <c r="B4" s="4">
        <v>-42.1</v>
      </c>
      <c r="C4" s="4">
        <v>41.3</v>
      </c>
      <c r="D4" s="4">
        <v>-41.3</v>
      </c>
      <c r="E4" s="4">
        <v>42</v>
      </c>
      <c r="F4" s="4">
        <f t="shared" ref="F4:F8" si="0">(B4-C4+D4-E4)/4</f>
        <v>-41.674999999999997</v>
      </c>
      <c r="G4" s="9"/>
      <c r="H4" s="9"/>
    </row>
    <row r="5" spans="1:8" ht="11" customHeight="1" x14ac:dyDescent="0.3">
      <c r="A5" s="4">
        <v>1.5</v>
      </c>
      <c r="B5" s="4">
        <v>-62.4</v>
      </c>
      <c r="C5" s="4">
        <v>61.2</v>
      </c>
      <c r="D5" s="4">
        <v>-61.2</v>
      </c>
      <c r="E5" s="4">
        <v>62.3</v>
      </c>
      <c r="F5" s="4">
        <f t="shared" si="0"/>
        <v>-61.775000000000006</v>
      </c>
      <c r="G5" s="9"/>
      <c r="H5" s="9"/>
    </row>
    <row r="6" spans="1:8" ht="11" customHeight="1" x14ac:dyDescent="0.3">
      <c r="A6" s="4">
        <v>2</v>
      </c>
      <c r="B6" s="4">
        <v>-82.9</v>
      </c>
      <c r="C6" s="4">
        <v>81.2</v>
      </c>
      <c r="D6" s="4">
        <v>-81.2</v>
      </c>
      <c r="E6" s="4">
        <v>82.7</v>
      </c>
      <c r="F6" s="4">
        <f t="shared" si="0"/>
        <v>-82</v>
      </c>
      <c r="G6" s="9"/>
      <c r="H6" s="9"/>
    </row>
    <row r="7" spans="1:8" ht="11" customHeight="1" x14ac:dyDescent="0.3">
      <c r="A7" s="4">
        <v>2.5</v>
      </c>
      <c r="B7" s="4">
        <v>-102.5</v>
      </c>
      <c r="C7" s="4">
        <v>100.5</v>
      </c>
      <c r="D7" s="4">
        <v>-100.5</v>
      </c>
      <c r="E7" s="4">
        <v>102.3</v>
      </c>
      <c r="F7" s="4">
        <f t="shared" si="0"/>
        <v>-101.45</v>
      </c>
      <c r="G7" s="9"/>
      <c r="H7" s="9"/>
    </row>
    <row r="8" spans="1:8" ht="11" customHeight="1" x14ac:dyDescent="0.3">
      <c r="A8" s="4">
        <v>3</v>
      </c>
      <c r="B8" s="4">
        <v>-121.7</v>
      </c>
      <c r="C8" s="4">
        <v>119.3</v>
      </c>
      <c r="D8" s="4">
        <v>-119.3</v>
      </c>
      <c r="E8" s="4">
        <v>121.5</v>
      </c>
      <c r="F8" s="4">
        <f t="shared" si="0"/>
        <v>-120.45</v>
      </c>
      <c r="G8" s="9"/>
      <c r="H8" s="9"/>
    </row>
    <row r="12" spans="1:8" x14ac:dyDescent="0.3">
      <c r="G12" s="1" t="s">
        <v>10</v>
      </c>
    </row>
    <row r="13" spans="1:8" x14ac:dyDescent="0.3">
      <c r="E13">
        <v>9.9999999999999995E-7</v>
      </c>
      <c r="G13">
        <v>246.4</v>
      </c>
    </row>
    <row r="22" spans="1:7" x14ac:dyDescent="0.3">
      <c r="A22" s="1" t="s">
        <v>12</v>
      </c>
      <c r="B22" s="2">
        <v>5.0000000000000001E-4</v>
      </c>
      <c r="C22" s="1" t="s">
        <v>13</v>
      </c>
      <c r="D22" s="2">
        <v>1</v>
      </c>
    </row>
    <row r="23" spans="1:7" x14ac:dyDescent="0.3">
      <c r="B23" t="s">
        <v>0</v>
      </c>
    </row>
    <row r="24" spans="1:7" ht="10" customHeight="1" x14ac:dyDescent="0.3">
      <c r="A24" s="6" t="s">
        <v>11</v>
      </c>
      <c r="B24" s="3" t="s">
        <v>2</v>
      </c>
      <c r="C24" s="3" t="s">
        <v>14</v>
      </c>
      <c r="D24" s="3" t="s">
        <v>16</v>
      </c>
      <c r="E24" s="3" t="s">
        <v>15</v>
      </c>
      <c r="F24" s="7" t="s">
        <v>7</v>
      </c>
      <c r="G24" s="6" t="s">
        <v>9</v>
      </c>
    </row>
    <row r="25" spans="1:7" ht="10" customHeight="1" x14ac:dyDescent="0.3">
      <c r="A25" s="6"/>
      <c r="B25" s="3" t="s">
        <v>3</v>
      </c>
      <c r="C25" s="3" t="s">
        <v>4</v>
      </c>
      <c r="D25" s="3" t="s">
        <v>5</v>
      </c>
      <c r="E25" s="3" t="s">
        <v>6</v>
      </c>
      <c r="F25" s="7"/>
      <c r="G25" s="6"/>
    </row>
    <row r="26" spans="1:7" ht="11" customHeight="1" x14ac:dyDescent="0.3">
      <c r="A26" s="4">
        <v>-10</v>
      </c>
      <c r="B26" s="4">
        <v>0.41</v>
      </c>
      <c r="C26" s="4">
        <v>-0.86</v>
      </c>
      <c r="D26" s="4">
        <v>0.44</v>
      </c>
      <c r="E26" s="4">
        <v>-0.82</v>
      </c>
      <c r="F26" s="4">
        <f t="shared" ref="F26:F35" si="1">(B26-C26+D26-E26)/4</f>
        <v>0.63249999999999995</v>
      </c>
      <c r="G26" s="5">
        <f>$B$22*$D$22*$G$13/(F26*1.602E-19*0.0005)</f>
        <v>2.4317429300331109E+21</v>
      </c>
    </row>
    <row r="27" spans="1:7" ht="11" customHeight="1" x14ac:dyDescent="0.3">
      <c r="A27" s="4">
        <v>-5</v>
      </c>
      <c r="B27" s="4">
        <v>0.45</v>
      </c>
      <c r="C27" s="4">
        <v>-0.86</v>
      </c>
      <c r="D27" s="4">
        <v>0.49</v>
      </c>
      <c r="E27" s="4">
        <v>-0.82</v>
      </c>
      <c r="F27" s="4">
        <f t="shared" si="1"/>
        <v>0.65500000000000003</v>
      </c>
      <c r="G27" s="5">
        <f>$B$22*$D$22*$G$13/(F27*1.602E-19*0.0005)</f>
        <v>2.3482097759480038E+21</v>
      </c>
    </row>
    <row r="28" spans="1:7" ht="11" customHeight="1" x14ac:dyDescent="0.3">
      <c r="A28" s="4">
        <v>0</v>
      </c>
      <c r="B28" s="4">
        <v>0.55000000000000004</v>
      </c>
      <c r="C28" s="4">
        <v>-0.82</v>
      </c>
      <c r="D28" s="4">
        <v>0.59</v>
      </c>
      <c r="E28" s="4">
        <v>-0.77</v>
      </c>
      <c r="F28" s="4">
        <f t="shared" si="1"/>
        <v>0.6825</v>
      </c>
      <c r="G28" s="5">
        <f t="shared" ref="G28:G35" si="2">$B$22*$D$22*$G$13/(F28*1.602E-19*0.0005)</f>
        <v>2.2535932648292203E+21</v>
      </c>
    </row>
    <row r="29" spans="1:7" ht="11" customHeight="1" x14ac:dyDescent="0.3">
      <c r="A29" s="4">
        <v>20</v>
      </c>
      <c r="B29" s="4">
        <v>0.74</v>
      </c>
      <c r="C29" s="4">
        <v>-0.67</v>
      </c>
      <c r="D29" s="4">
        <v>0.81</v>
      </c>
      <c r="E29" s="4">
        <v>-0.66</v>
      </c>
      <c r="F29" s="4">
        <f t="shared" si="1"/>
        <v>0.72000000000000008</v>
      </c>
      <c r="G29" s="5">
        <f t="shared" si="2"/>
        <v>2.1362186156193643E+21</v>
      </c>
    </row>
    <row r="30" spans="1:7" ht="11" customHeight="1" x14ac:dyDescent="0.3">
      <c r="A30" s="4">
        <v>40</v>
      </c>
      <c r="B30" s="4">
        <v>0.84</v>
      </c>
      <c r="C30" s="4">
        <v>-0.56999999999999995</v>
      </c>
      <c r="D30" s="4">
        <v>0.95</v>
      </c>
      <c r="E30" s="4">
        <v>-0.49</v>
      </c>
      <c r="F30" s="4">
        <f t="shared" si="1"/>
        <v>0.71249999999999991</v>
      </c>
      <c r="G30" s="5">
        <f t="shared" si="2"/>
        <v>2.1587051273627267E+21</v>
      </c>
    </row>
    <row r="31" spans="1:7" ht="11" customHeight="1" x14ac:dyDescent="0.3">
      <c r="A31" s="4">
        <v>60</v>
      </c>
      <c r="B31" s="4">
        <v>1.07</v>
      </c>
      <c r="C31" s="4">
        <v>-0.33</v>
      </c>
      <c r="D31" s="4">
        <v>1.1299999999999999</v>
      </c>
      <c r="E31" s="4">
        <v>-0.27</v>
      </c>
      <c r="F31" s="4">
        <f t="shared" si="1"/>
        <v>0.70000000000000007</v>
      </c>
      <c r="G31" s="5">
        <f t="shared" si="2"/>
        <v>2.1972534332084894E+21</v>
      </c>
    </row>
    <row r="32" spans="1:7" ht="11" customHeight="1" x14ac:dyDescent="0.3">
      <c r="A32" s="4">
        <v>80</v>
      </c>
      <c r="B32" s="4">
        <v>1.31</v>
      </c>
      <c r="C32" s="4">
        <v>-0.08</v>
      </c>
      <c r="D32" s="4">
        <v>1.33</v>
      </c>
      <c r="E32" s="4">
        <v>-0.06</v>
      </c>
      <c r="F32" s="4">
        <f t="shared" si="1"/>
        <v>0.69500000000000006</v>
      </c>
      <c r="G32" s="5">
        <f t="shared" si="2"/>
        <v>2.2130610118646652E+21</v>
      </c>
    </row>
    <row r="33" spans="1:7" ht="11" customHeight="1" x14ac:dyDescent="0.3">
      <c r="A33" s="4">
        <v>100</v>
      </c>
      <c r="B33" s="4">
        <v>1.57</v>
      </c>
      <c r="C33" s="4">
        <v>0.2</v>
      </c>
      <c r="D33" s="4">
        <v>1.54</v>
      </c>
      <c r="E33" s="4">
        <v>0.17</v>
      </c>
      <c r="F33" s="4">
        <f t="shared" si="1"/>
        <v>0.68500000000000005</v>
      </c>
      <c r="G33" s="5">
        <f t="shared" si="2"/>
        <v>2.245368471891887E+21</v>
      </c>
    </row>
    <row r="34" spans="1:7" ht="11" customHeight="1" x14ac:dyDescent="0.3">
      <c r="A34" s="4">
        <v>120</v>
      </c>
      <c r="B34" s="4">
        <v>1.91</v>
      </c>
      <c r="C34" s="4">
        <v>0.56000000000000005</v>
      </c>
      <c r="D34" s="4">
        <v>1.71</v>
      </c>
      <c r="E34" s="4">
        <v>0.35</v>
      </c>
      <c r="F34" s="4">
        <f t="shared" si="1"/>
        <v>0.67749999999999988</v>
      </c>
      <c r="G34" s="5">
        <f t="shared" si="2"/>
        <v>2.2702249494405065E+21</v>
      </c>
    </row>
    <row r="35" spans="1:7" ht="11" customHeight="1" x14ac:dyDescent="0.3">
      <c r="A35" s="4">
        <v>130</v>
      </c>
      <c r="B35" s="4">
        <v>2.1</v>
      </c>
      <c r="C35" s="4">
        <v>0.76</v>
      </c>
      <c r="D35" s="4">
        <v>1.78</v>
      </c>
      <c r="E35" s="4">
        <v>0.44</v>
      </c>
      <c r="F35" s="4">
        <f t="shared" si="1"/>
        <v>0.67</v>
      </c>
      <c r="G35" s="5">
        <f t="shared" si="2"/>
        <v>2.2956379152924517E+21</v>
      </c>
    </row>
  </sheetData>
  <mergeCells count="9">
    <mergeCell ref="H1:H2"/>
    <mergeCell ref="G3:G8"/>
    <mergeCell ref="H3:H8"/>
    <mergeCell ref="A24:A25"/>
    <mergeCell ref="F24:F25"/>
    <mergeCell ref="G24:G25"/>
    <mergeCell ref="A1:A2"/>
    <mergeCell ref="F1:F2"/>
    <mergeCell ref="G1:G2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姚 鑫</dc:creator>
  <cp:lastModifiedBy>姚鑫</cp:lastModifiedBy>
  <dcterms:created xsi:type="dcterms:W3CDTF">2022-04-20T15:38:05Z</dcterms:created>
  <dcterms:modified xsi:type="dcterms:W3CDTF">2022-04-28T15:30:50Z</dcterms:modified>
</cp:coreProperties>
</file>