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CQUT\CQUT-Course-Guide-Sharing-Scheme\课程目录\大学物理实验\实验09-虚拟仿真实验\实验报告_4\"/>
    </mc:Choice>
  </mc:AlternateContent>
  <xr:revisionPtr revIDLastSave="0" documentId="13_ncr:1_{82731CF4-6624-48AC-B008-D622AE12410C}" xr6:coauthVersionLast="47" xr6:coauthVersionMax="47" xr10:uidLastSave="{00000000-0000-0000-0000-000000000000}"/>
  <bookViews>
    <workbookView xWindow="-93" yWindow="-93" windowWidth="25786" windowHeight="13986" xr2:uid="{C345EEB8-572F-475A-B712-27F5915848A7}"/>
  </bookViews>
  <sheets>
    <sheet name="单摆测重力加速度（UE-DND）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6" i="1"/>
  <c r="C18" i="1" s="1"/>
  <c r="C17" i="1"/>
  <c r="H14" i="1"/>
  <c r="G14" i="1"/>
  <c r="F14" i="1"/>
  <c r="E14" i="1"/>
  <c r="D14" i="1"/>
  <c r="C14" i="1"/>
  <c r="I13" i="1"/>
  <c r="I12" i="1"/>
  <c r="I11" i="1"/>
  <c r="I14" i="1" l="1"/>
  <c r="C15" i="1" s="1"/>
  <c r="C21" i="1" l="1"/>
  <c r="C20" i="1"/>
</calcChain>
</file>

<file path=xl/sharedStrings.xml><?xml version="1.0" encoding="utf-8"?>
<sst xmlns="http://schemas.openxmlformats.org/spreadsheetml/2006/main" count="23" uniqueCount="23">
  <si>
    <t>处数据含有公式，尽量不要改动</t>
    <phoneticPr fontId="1" type="noConversion"/>
  </si>
  <si>
    <t>处是需要填充的实验数据，剩下的会根据已知数据自动计算</t>
    <phoneticPr fontId="1" type="noConversion"/>
  </si>
  <si>
    <t>L/cm</t>
    <phoneticPr fontId="1" type="noConversion"/>
  </si>
  <si>
    <t>D/mm</t>
    <phoneticPr fontId="1" type="noConversion"/>
  </si>
  <si>
    <t>t(50T)/s</t>
    <phoneticPr fontId="1" type="noConversion"/>
  </si>
  <si>
    <t>T/s</t>
    <phoneticPr fontId="1" type="noConversion"/>
  </si>
  <si>
    <t>单摆测重力加速度【数据报表】</t>
    <phoneticPr fontId="1" type="noConversion"/>
  </si>
  <si>
    <t>π</t>
    <phoneticPr fontId="1" type="noConversion"/>
  </si>
  <si>
    <t xml:space="preserve">         次数
测量值</t>
    <phoneticPr fontId="1" type="noConversion"/>
  </si>
  <si>
    <t>最佳估计值
（平均值）</t>
    <phoneticPr fontId="1" type="noConversion"/>
  </si>
  <si>
    <r>
      <t>g</t>
    </r>
    <r>
      <rPr>
        <sz val="11"/>
        <color theme="1"/>
        <rFont val="Tahoma"/>
        <family val="2"/>
      </rPr>
      <t>̄</t>
    </r>
    <r>
      <rPr>
        <sz val="11"/>
        <color theme="1"/>
        <rFont val="等线"/>
        <family val="2"/>
        <charset val="134"/>
        <scheme val="minor"/>
      </rPr>
      <t xml:space="preserve"> </t>
    </r>
    <phoneticPr fontId="1" type="noConversion"/>
  </si>
  <si>
    <t>ΔL</t>
    <phoneticPr fontId="1" type="noConversion"/>
  </si>
  <si>
    <t>Δ米尺</t>
    <phoneticPr fontId="1" type="noConversion"/>
  </si>
  <si>
    <t>Δ游标卡尺</t>
    <phoneticPr fontId="1" type="noConversion"/>
  </si>
  <si>
    <t>Δ千分尺</t>
    <phoneticPr fontId="1" type="noConversion"/>
  </si>
  <si>
    <t>Δ秒表</t>
    <phoneticPr fontId="1" type="noConversion"/>
  </si>
  <si>
    <t>Δ人眼</t>
    <phoneticPr fontId="1" type="noConversion"/>
  </si>
  <si>
    <t>ΔD</t>
    <phoneticPr fontId="1" type="noConversion"/>
  </si>
  <si>
    <t>Δl</t>
    <phoneticPr fontId="1" type="noConversion"/>
  </si>
  <si>
    <t>ΔT</t>
    <phoneticPr fontId="1" type="noConversion"/>
  </si>
  <si>
    <t>Δg</t>
    <phoneticPr fontId="1" type="noConversion"/>
  </si>
  <si>
    <t>g重庆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</si>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</sst>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.0_ "/>
    <numFmt numFmtId="177" formatCode="0_ "/>
    <numFmt numFmtId="178" formatCode="0.000E+00"/>
    <numFmt numFmtId="179" formatCode="0.00_ "/>
    <numFmt numFmtId="180" formatCode="0.0000;[Red]0.0000"/>
    <numFmt numFmtId="181" formatCode="0.000_ "/>
    <numFmt numFmtId="182" formatCode="0.0000_ "/>
    <numFmt numFmtId="183" formatCode="0.00000_ "/>
    <numFmt numFmtId="184" formatCode="0.00000;[Red]0.00000"/>
    <numFmt numFmtId="185" formatCode="0.000000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theme="1"/>
      <name val="Tahoma"/>
      <family val="2"/>
    </font>
    <font>
      <sz val="11"/>
      <color theme="1"/>
      <name val="Noto Sans SC DemiLight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medium">
        <color indexed="64"/>
      </diagonal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178" fontId="0" fillId="0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5" fillId="2" borderId="0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176" fontId="2" fillId="0" borderId="0" xfId="0" applyNumberFormat="1" applyFont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79" fontId="0" fillId="3" borderId="6" xfId="0" applyNumberFormat="1" applyFill="1" applyBorder="1" applyAlignment="1">
      <alignment horizontal="center" vertical="center"/>
    </xf>
    <xf numFmtId="180" fontId="0" fillId="3" borderId="1" xfId="0" applyNumberFormat="1" applyFill="1" applyBorder="1" applyAlignment="1">
      <alignment horizontal="center" vertical="center"/>
    </xf>
    <xf numFmtId="180" fontId="0" fillId="3" borderId="6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179" fontId="0" fillId="0" borderId="0" xfId="0" applyNumberForma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185" fontId="0" fillId="3" borderId="1" xfId="0" applyNumberFormat="1" applyFill="1" applyBorder="1" applyAlignment="1">
      <alignment horizontal="center" vertical="center"/>
    </xf>
    <xf numFmtId="185" fontId="0" fillId="3" borderId="6" xfId="0" applyNumberFormat="1" applyFill="1" applyBorder="1" applyAlignment="1">
      <alignment horizontal="center" vertical="center"/>
    </xf>
    <xf numFmtId="184" fontId="0" fillId="3" borderId="1" xfId="0" applyNumberFormat="1" applyFill="1" applyBorder="1" applyAlignment="1">
      <alignment horizontal="center" vertical="center"/>
    </xf>
    <xf numFmtId="184" fontId="0" fillId="3" borderId="6" xfId="0" applyNumberFormat="1" applyFill="1" applyBorder="1" applyAlignment="1">
      <alignment horizontal="center" vertical="center"/>
    </xf>
    <xf numFmtId="183" fontId="0" fillId="3" borderId="1" xfId="0" applyNumberFormat="1" applyFill="1" applyBorder="1" applyAlignment="1">
      <alignment horizontal="center" vertical="center"/>
    </xf>
    <xf numFmtId="183" fontId="0" fillId="3" borderId="6" xfId="0" applyNumberFormat="1" applyFill="1" applyBorder="1" applyAlignment="1">
      <alignment horizontal="center" vertical="center"/>
    </xf>
    <xf numFmtId="181" fontId="0" fillId="3" borderId="1" xfId="0" applyNumberFormat="1" applyFill="1" applyBorder="1" applyAlignment="1">
      <alignment horizontal="center" vertical="center"/>
    </xf>
    <xf numFmtId="181" fontId="0" fillId="3" borderId="6" xfId="0" applyNumberFormat="1" applyFill="1" applyBorder="1" applyAlignment="1">
      <alignment horizontal="center" vertical="center"/>
    </xf>
    <xf numFmtId="182" fontId="0" fillId="3" borderId="7" xfId="0" applyNumberFormat="1" applyFill="1" applyBorder="1" applyAlignment="1">
      <alignment horizontal="center" vertical="center"/>
    </xf>
    <xf numFmtId="182" fontId="0" fillId="3" borderId="8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 vertical="center" wrapText="1"/>
    </xf>
    <xf numFmtId="177" fontId="3" fillId="0" borderId="1" xfId="0" applyNumberFormat="1" applyFont="1" applyFill="1" applyBorder="1" applyAlignment="1">
      <alignment horizontal="center" vertical="center"/>
    </xf>
    <xf numFmtId="177" fontId="2" fillId="0" borderId="6" xfId="0" applyNumberFormat="1" applyFont="1" applyFill="1" applyBorder="1" applyAlignment="1">
      <alignment horizontal="center" vertical="center" wrapText="1"/>
    </xf>
    <xf numFmtId="177" fontId="2" fillId="0" borderId="6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D3CE-BB47-4094-BB2B-6A39A21F0E1F}">
  <dimension ref="A1:J29"/>
  <sheetViews>
    <sheetView tabSelected="1" zoomScale="85" zoomScaleNormal="85" workbookViewId="0">
      <selection activeCell="G6" sqref="G6"/>
    </sheetView>
  </sheetViews>
  <sheetFormatPr defaultRowHeight="14" x14ac:dyDescent="0.45"/>
  <cols>
    <col min="1" max="10" width="10.64453125" customWidth="1"/>
  </cols>
  <sheetData>
    <row r="1" spans="1:10" ht="25" customHeight="1" x14ac:dyDescent="0.45">
      <c r="A1" s="3"/>
      <c r="B1" s="30" t="s">
        <v>1</v>
      </c>
      <c r="C1" s="30"/>
      <c r="D1" s="30"/>
      <c r="E1" s="30"/>
      <c r="F1" s="30"/>
    </row>
    <row r="2" spans="1:10" ht="25" customHeight="1" x14ac:dyDescent="0.45">
      <c r="A2" s="4"/>
      <c r="B2" s="30" t="s">
        <v>0</v>
      </c>
      <c r="C2" s="30"/>
      <c r="D2" s="30"/>
      <c r="E2" s="30"/>
      <c r="F2" s="15"/>
      <c r="G2" s="6"/>
      <c r="H2" s="6"/>
      <c r="I2" s="6"/>
      <c r="J2" s="6"/>
    </row>
    <row r="3" spans="1:10" ht="25" customHeight="1" x14ac:dyDescent="0.45">
      <c r="A3" s="5"/>
      <c r="B3" s="5"/>
      <c r="C3" s="5"/>
      <c r="D3" s="5"/>
      <c r="E3" s="15"/>
      <c r="F3" s="6"/>
      <c r="G3" s="6"/>
      <c r="H3" s="6"/>
      <c r="I3" s="6"/>
    </row>
    <row r="4" spans="1:10" ht="25" customHeight="1" x14ac:dyDescent="0.45">
      <c r="A4" s="5"/>
      <c r="B4" s="5"/>
      <c r="C4" s="5"/>
      <c r="D4" s="5"/>
      <c r="E4" s="15"/>
      <c r="F4" s="6"/>
      <c r="G4" s="6"/>
      <c r="H4" s="17" t="s">
        <v>21</v>
      </c>
      <c r="I4" s="40">
        <v>9.7913999999999994</v>
      </c>
    </row>
    <row r="5" spans="1:10" ht="25" customHeight="1" x14ac:dyDescent="0.45">
      <c r="B5" s="17" t="s">
        <v>7</v>
      </c>
      <c r="C5" s="18">
        <v>3.1415926536000001</v>
      </c>
      <c r="D5" s="11"/>
      <c r="E5" s="17" t="s">
        <v>14</v>
      </c>
      <c r="F5" s="17">
        <v>1E-3</v>
      </c>
      <c r="H5" s="17" t="s">
        <v>15</v>
      </c>
      <c r="I5" s="40">
        <v>0.01</v>
      </c>
    </row>
    <row r="6" spans="1:10" ht="25" customHeight="1" x14ac:dyDescent="0.45">
      <c r="B6" s="17" t="s">
        <v>12</v>
      </c>
      <c r="C6" s="40">
        <v>0.05</v>
      </c>
      <c r="D6" s="16"/>
      <c r="E6" s="17" t="s">
        <v>13</v>
      </c>
      <c r="F6" s="40">
        <v>2E-3</v>
      </c>
      <c r="G6" s="1"/>
      <c r="H6" s="17" t="s">
        <v>16</v>
      </c>
      <c r="I6" s="40">
        <v>0.1</v>
      </c>
    </row>
    <row r="7" spans="1:10" ht="25" customHeight="1" thickBot="1" x14ac:dyDescent="0.5"/>
    <row r="8" spans="1:10" ht="25" customHeight="1" x14ac:dyDescent="0.45">
      <c r="B8" s="32" t="s">
        <v>6</v>
      </c>
      <c r="C8" s="33"/>
      <c r="D8" s="33"/>
      <c r="E8" s="33"/>
      <c r="F8" s="33"/>
      <c r="G8" s="33"/>
      <c r="H8" s="33"/>
      <c r="I8" s="34"/>
      <c r="J8" s="7"/>
    </row>
    <row r="9" spans="1:10" ht="25" customHeight="1" x14ac:dyDescent="0.45">
      <c r="B9" s="36" t="s">
        <v>8</v>
      </c>
      <c r="C9" s="35">
        <v>1</v>
      </c>
      <c r="D9" s="31">
        <v>2</v>
      </c>
      <c r="E9" s="31">
        <v>3</v>
      </c>
      <c r="F9" s="31">
        <v>4</v>
      </c>
      <c r="G9" s="31">
        <v>5</v>
      </c>
      <c r="H9" s="37">
        <v>6</v>
      </c>
      <c r="I9" s="38" t="s">
        <v>9</v>
      </c>
    </row>
    <row r="10" spans="1:10" ht="25" customHeight="1" x14ac:dyDescent="0.45">
      <c r="B10" s="36"/>
      <c r="C10" s="35"/>
      <c r="D10" s="31"/>
      <c r="E10" s="31"/>
      <c r="F10" s="31"/>
      <c r="G10" s="31"/>
      <c r="H10" s="37"/>
      <c r="I10" s="39"/>
    </row>
    <row r="11" spans="1:10" ht="25" customHeight="1" x14ac:dyDescent="0.45">
      <c r="B11" s="8" t="s">
        <v>2</v>
      </c>
      <c r="C11" s="10">
        <v>92.21</v>
      </c>
      <c r="D11" s="10">
        <v>92.33</v>
      </c>
      <c r="E11" s="10">
        <v>92.25</v>
      </c>
      <c r="F11" s="10">
        <v>92.18</v>
      </c>
      <c r="G11" s="10">
        <v>92.2</v>
      </c>
      <c r="H11" s="10">
        <v>92.25</v>
      </c>
      <c r="I11" s="12">
        <f>AVERAGE(C11:H11)</f>
        <v>92.236666666666665</v>
      </c>
    </row>
    <row r="12" spans="1:10" ht="25" customHeight="1" x14ac:dyDescent="0.45">
      <c r="B12" s="8" t="s">
        <v>3</v>
      </c>
      <c r="C12" s="10">
        <v>21.45</v>
      </c>
      <c r="D12" s="10">
        <v>21.38</v>
      </c>
      <c r="E12" s="10">
        <v>21.12</v>
      </c>
      <c r="F12" s="10">
        <v>21.45</v>
      </c>
      <c r="G12" s="10">
        <v>21.43</v>
      </c>
      <c r="H12" s="10">
        <v>21.42</v>
      </c>
      <c r="I12" s="12">
        <f>AVERAGE(C12:H12)</f>
        <v>21.375</v>
      </c>
    </row>
    <row r="13" spans="1:10" ht="25" customHeight="1" x14ac:dyDescent="0.45">
      <c r="B13" s="8" t="s">
        <v>4</v>
      </c>
      <c r="C13" s="10">
        <v>96.16</v>
      </c>
      <c r="D13" s="10">
        <v>95.49</v>
      </c>
      <c r="E13" s="10">
        <v>96.34</v>
      </c>
      <c r="F13" s="10">
        <v>96.27</v>
      </c>
      <c r="G13" s="10">
        <v>96.17</v>
      </c>
      <c r="H13" s="10">
        <v>95.55</v>
      </c>
      <c r="I13" s="12">
        <f>AVERAGE(C13:H13)</f>
        <v>95.99666666666667</v>
      </c>
    </row>
    <row r="14" spans="1:10" ht="25" customHeight="1" x14ac:dyDescent="0.45">
      <c r="B14" s="8" t="s">
        <v>5</v>
      </c>
      <c r="C14" s="13">
        <f t="shared" ref="C14:H14" si="0">C13/50</f>
        <v>1.9232</v>
      </c>
      <c r="D14" s="13">
        <f t="shared" si="0"/>
        <v>1.9097999999999999</v>
      </c>
      <c r="E14" s="13">
        <f t="shared" si="0"/>
        <v>1.9268000000000001</v>
      </c>
      <c r="F14" s="13">
        <f t="shared" si="0"/>
        <v>1.9254</v>
      </c>
      <c r="G14" s="13">
        <f t="shared" si="0"/>
        <v>1.9234</v>
      </c>
      <c r="H14" s="13">
        <f t="shared" si="0"/>
        <v>1.911</v>
      </c>
      <c r="I14" s="14">
        <f>AVERAGE(C14:H14)</f>
        <v>1.919933333333333</v>
      </c>
    </row>
    <row r="15" spans="1:10" ht="25" customHeight="1" x14ac:dyDescent="0.45">
      <c r="B15" s="8" t="s">
        <v>10</v>
      </c>
      <c r="C15" s="26">
        <f>(4*C5^2*(0.01*I11+0.5*0.001*I12))/(I14*I14)</f>
        <v>9.9929633771709891</v>
      </c>
      <c r="D15" s="26"/>
      <c r="E15" s="26"/>
      <c r="F15" s="26"/>
      <c r="G15" s="26"/>
      <c r="H15" s="26"/>
      <c r="I15" s="27"/>
    </row>
    <row r="16" spans="1:10" ht="25" customHeight="1" x14ac:dyDescent="0.45">
      <c r="B16" s="8" t="s">
        <v>11</v>
      </c>
      <c r="C16" s="24">
        <f>SQRT((STDEV(C11:H11)/100/SQRT(6))^2+(C6/100)^2)</f>
        <v>5.4569018479149367E-4</v>
      </c>
      <c r="D16" s="24"/>
      <c r="E16" s="24"/>
      <c r="F16" s="24"/>
      <c r="G16" s="24"/>
      <c r="H16" s="24"/>
      <c r="I16" s="25"/>
    </row>
    <row r="17" spans="2:10" ht="25" customHeight="1" x14ac:dyDescent="0.45">
      <c r="B17" s="8" t="s">
        <v>17</v>
      </c>
      <c r="C17" s="20">
        <f>SQRT((STDEV(C12:H12)/1000/SQRT(6))^2 + (F6/100)^2)</f>
        <v>5.5782314999170176E-5</v>
      </c>
      <c r="D17" s="20"/>
      <c r="E17" s="20"/>
      <c r="F17" s="20"/>
      <c r="G17" s="20"/>
      <c r="H17" s="20"/>
      <c r="I17" s="21"/>
      <c r="J17" s="2"/>
    </row>
    <row r="18" spans="2:10" ht="25" customHeight="1" x14ac:dyDescent="0.45">
      <c r="B18" s="19" t="s">
        <v>18</v>
      </c>
      <c r="C18" s="22">
        <f>SQRT((C16^2+C17^2)/4)</f>
        <v>2.7426695227662827E-4</v>
      </c>
      <c r="D18" s="22"/>
      <c r="E18" s="22"/>
      <c r="F18" s="22"/>
      <c r="G18" s="22"/>
      <c r="H18" s="22"/>
      <c r="I18" s="23"/>
    </row>
    <row r="19" spans="2:10" ht="25" customHeight="1" x14ac:dyDescent="0.45">
      <c r="B19" s="8" t="s">
        <v>19</v>
      </c>
      <c r="C19" s="24">
        <f>(SQRT((STDEV(C13:H13)/SQRT(6))^2 + (SQRT(I5^2+I6^2))^2))/50</f>
        <v>3.6670302850005491E-3</v>
      </c>
      <c r="D19" s="24"/>
      <c r="E19" s="24"/>
      <c r="F19" s="24"/>
      <c r="G19" s="24"/>
      <c r="H19" s="24"/>
      <c r="I19" s="25"/>
    </row>
    <row r="20" spans="2:10" ht="25" customHeight="1" x14ac:dyDescent="0.45">
      <c r="B20" s="8" t="s">
        <v>20</v>
      </c>
      <c r="C20" s="26">
        <f>C15 * SQRT( (C18 / (I11/100 + I12/1000/2))^2 + ((2*C19)/I14)^2 )</f>
        <v>3.8285527924616168E-2</v>
      </c>
      <c r="D20" s="26"/>
      <c r="E20" s="26"/>
      <c r="F20" s="26"/>
      <c r="G20" s="26"/>
      <c r="H20" s="26"/>
      <c r="I20" s="27"/>
    </row>
    <row r="21" spans="2:10" ht="25" customHeight="1" thickBot="1" x14ac:dyDescent="0.5">
      <c r="B21" s="9" t="s">
        <v>22</v>
      </c>
      <c r="C21" s="28">
        <f>ABS(C15-I4)/I4</f>
        <v>2.0585756599770178E-2</v>
      </c>
      <c r="D21" s="28"/>
      <c r="E21" s="28"/>
      <c r="F21" s="28"/>
      <c r="G21" s="28"/>
      <c r="H21" s="28"/>
      <c r="I21" s="29"/>
    </row>
    <row r="22" spans="2:10" ht="20" customHeight="1" x14ac:dyDescent="0.45"/>
    <row r="23" spans="2:10" ht="20" customHeight="1" x14ac:dyDescent="0.45"/>
    <row r="24" spans="2:10" ht="20" customHeight="1" x14ac:dyDescent="0.45"/>
    <row r="25" spans="2:10" ht="20" customHeight="1" x14ac:dyDescent="0.45"/>
    <row r="26" spans="2:10" ht="20" customHeight="1" x14ac:dyDescent="0.45"/>
    <row r="27" spans="2:10" ht="20" customHeight="1" x14ac:dyDescent="0.45"/>
    <row r="28" spans="2:10" ht="20" customHeight="1" x14ac:dyDescent="0.45"/>
    <row r="29" spans="2:10" ht="20" customHeight="1" x14ac:dyDescent="0.45"/>
  </sheetData>
  <mergeCells count="18">
    <mergeCell ref="B1:F1"/>
    <mergeCell ref="C16:I16"/>
    <mergeCell ref="B2:E2"/>
    <mergeCell ref="C15:I15"/>
    <mergeCell ref="G9:G10"/>
    <mergeCell ref="F9:F10"/>
    <mergeCell ref="E9:E10"/>
    <mergeCell ref="D9:D10"/>
    <mergeCell ref="B8:I8"/>
    <mergeCell ref="C9:C10"/>
    <mergeCell ref="B9:B10"/>
    <mergeCell ref="H9:H10"/>
    <mergeCell ref="I9:I10"/>
    <mergeCell ref="C17:I17"/>
    <mergeCell ref="C18:I18"/>
    <mergeCell ref="C19:I19"/>
    <mergeCell ref="C20:I20"/>
    <mergeCell ref="C21:I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单摆测重力加速度（UE-DND）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变温霍尔效应及其参数测定（UE-DND）</dc:title>
  <dc:creator>WT Chen</dc:creator>
  <cp:lastModifiedBy>WT Chen</cp:lastModifiedBy>
  <dcterms:created xsi:type="dcterms:W3CDTF">2025-03-29T12:16:39Z</dcterms:created>
  <dcterms:modified xsi:type="dcterms:W3CDTF">2025-04-14T08:36:32Z</dcterms:modified>
  <cp:contentStatus>最终状态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