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DELL\Desktop\submit data\Data\"/>
    </mc:Choice>
  </mc:AlternateContent>
  <xr:revisionPtr revIDLastSave="0" documentId="13_ncr:1_{952D0F59-50C9-44C6-A4AE-C76D7A456D64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correct rate" sheetId="2" r:id="rId1"/>
    <sheet name="sequence duration" sheetId="4" r:id="rId2"/>
    <sheet name="initiation latency" sheetId="3" r:id="rId3"/>
    <sheet name="LIP_microstimulation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7" i="5" l="1"/>
  <c r="C105" i="5"/>
  <c r="B105" i="5"/>
  <c r="C80" i="5"/>
  <c r="B80" i="5"/>
  <c r="D134" i="5"/>
  <c r="D133" i="5"/>
  <c r="C133" i="5"/>
  <c r="B133" i="5"/>
  <c r="B134" i="5" s="1"/>
  <c r="F132" i="5"/>
  <c r="F133" i="5" s="1"/>
  <c r="F134" i="5" s="1"/>
  <c r="E124" i="5"/>
  <c r="E125" i="5" s="1"/>
  <c r="D124" i="5"/>
  <c r="D125" i="5" s="1"/>
  <c r="C124" i="5"/>
  <c r="B124" i="5"/>
  <c r="F123" i="5"/>
  <c r="F122" i="5"/>
  <c r="F121" i="5"/>
  <c r="F111" i="5"/>
  <c r="F112" i="5" s="1"/>
  <c r="D111" i="5"/>
  <c r="D112" i="5" s="1"/>
  <c r="D113" i="5" s="1"/>
  <c r="C111" i="5"/>
  <c r="B112" i="5" s="1"/>
  <c r="B111" i="5"/>
  <c r="E103" i="5"/>
  <c r="E102" i="5"/>
  <c r="D102" i="5"/>
  <c r="D103" i="5" s="1"/>
  <c r="C102" i="5"/>
  <c r="B102" i="5"/>
  <c r="B103" i="5" s="1"/>
  <c r="F101" i="5"/>
  <c r="F100" i="5"/>
  <c r="F99" i="5"/>
  <c r="F86" i="5"/>
  <c r="F87" i="5" s="1"/>
  <c r="D86" i="5"/>
  <c r="D87" i="5" s="1"/>
  <c r="C86" i="5"/>
  <c r="B86" i="5"/>
  <c r="B87" i="5" s="1"/>
  <c r="E85" i="5"/>
  <c r="E84" i="5"/>
  <c r="E83" i="5"/>
  <c r="E77" i="5"/>
  <c r="E78" i="5" s="1"/>
  <c r="D77" i="5"/>
  <c r="D78" i="5" s="1"/>
  <c r="C77" i="5"/>
  <c r="B77" i="5"/>
  <c r="B78" i="5" s="1"/>
  <c r="F76" i="5"/>
  <c r="F75" i="5"/>
  <c r="F77" i="5" s="1"/>
  <c r="F78" i="5" s="1"/>
  <c r="F74" i="5"/>
  <c r="F63" i="5"/>
  <c r="D63" i="5"/>
  <c r="D64" i="5" s="1"/>
  <c r="C63" i="5"/>
  <c r="B63" i="5"/>
  <c r="B64" i="5" s="1"/>
  <c r="E62" i="5"/>
  <c r="E61" i="5"/>
  <c r="E60" i="5"/>
  <c r="E54" i="5"/>
  <c r="E55" i="5" s="1"/>
  <c r="D54" i="5"/>
  <c r="D55" i="5" s="1"/>
  <c r="C54" i="5"/>
  <c r="B54" i="5"/>
  <c r="F53" i="5"/>
  <c r="F52" i="5"/>
  <c r="F51" i="5"/>
  <c r="F42" i="5"/>
  <c r="F43" i="5" s="1"/>
  <c r="D42" i="5"/>
  <c r="D43" i="5" s="1"/>
  <c r="D44" i="5" s="1"/>
  <c r="C42" i="5"/>
  <c r="B43" i="5" s="1"/>
  <c r="B44" i="5" s="1"/>
  <c r="B42" i="5"/>
  <c r="E32" i="5"/>
  <c r="E33" i="5" s="1"/>
  <c r="D32" i="5"/>
  <c r="D33" i="5" s="1"/>
  <c r="C32" i="5"/>
  <c r="B32" i="5"/>
  <c r="B33" i="5" s="1"/>
  <c r="F31" i="5"/>
  <c r="F30" i="5"/>
  <c r="F29" i="5"/>
  <c r="F28" i="5"/>
  <c r="F17" i="5"/>
  <c r="F18" i="5" s="1"/>
  <c r="D17" i="5"/>
  <c r="D18" i="5" s="1"/>
  <c r="D19" i="5" s="1"/>
  <c r="C17" i="5"/>
  <c r="B17" i="5"/>
  <c r="B18" i="5" s="1"/>
  <c r="D8" i="5"/>
  <c r="E7" i="5"/>
  <c r="E8" i="5" s="1"/>
  <c r="D7" i="5"/>
  <c r="C7" i="5"/>
  <c r="B7" i="5"/>
  <c r="F5" i="5"/>
  <c r="F4" i="5"/>
  <c r="F3" i="5"/>
  <c r="F7" i="5" s="1"/>
  <c r="D10" i="5" s="1"/>
  <c r="R24" i="3"/>
  <c r="Q24" i="3"/>
  <c r="W25" i="3"/>
  <c r="V25" i="3"/>
  <c r="U25" i="3"/>
  <c r="T25" i="3"/>
  <c r="R25" i="3"/>
  <c r="P25" i="3"/>
  <c r="O25" i="3"/>
  <c r="W24" i="3"/>
  <c r="V24" i="3"/>
  <c r="U24" i="3"/>
  <c r="T24" i="3"/>
  <c r="P24" i="3"/>
  <c r="O24" i="3"/>
  <c r="U25" i="4"/>
  <c r="W25" i="4"/>
  <c r="V25" i="4"/>
  <c r="T25" i="4"/>
  <c r="R25" i="4"/>
  <c r="Q25" i="4"/>
  <c r="P25" i="4"/>
  <c r="O25" i="4"/>
  <c r="W24" i="4"/>
  <c r="V24" i="4"/>
  <c r="T24" i="4"/>
  <c r="R24" i="4"/>
  <c r="Q24" i="4"/>
  <c r="P24" i="4"/>
  <c r="O24" i="4"/>
  <c r="B113" i="5" l="1"/>
  <c r="B10" i="5"/>
  <c r="E63" i="5"/>
  <c r="C10" i="5"/>
  <c r="F64" i="5"/>
  <c r="D65" i="5" s="1"/>
  <c r="F32" i="5"/>
  <c r="D35" i="5" s="1"/>
  <c r="F54" i="5"/>
  <c r="F55" i="5" s="1"/>
  <c r="F124" i="5"/>
  <c r="F125" i="5" s="1"/>
  <c r="D126" i="5" s="1"/>
  <c r="D56" i="5"/>
  <c r="B8" i="5"/>
  <c r="B57" i="5"/>
  <c r="F102" i="5"/>
  <c r="F103" i="5" s="1"/>
  <c r="D104" i="5" s="1"/>
  <c r="B125" i="5"/>
  <c r="B126" i="5" s="1"/>
  <c r="B79" i="5"/>
  <c r="B88" i="5"/>
  <c r="D88" i="5"/>
  <c r="B135" i="5"/>
  <c r="B19" i="5"/>
  <c r="C57" i="5"/>
  <c r="D79" i="5"/>
  <c r="D135" i="5"/>
  <c r="D57" i="5"/>
  <c r="F8" i="5"/>
  <c r="B9" i="5" s="1"/>
  <c r="B55" i="5"/>
  <c r="B56" i="5" s="1"/>
  <c r="E86" i="5"/>
  <c r="Q25" i="3"/>
  <c r="U24" i="4"/>
  <c r="B104" i="5" l="1"/>
  <c r="F33" i="5"/>
  <c r="B65" i="5"/>
  <c r="C35" i="5"/>
  <c r="B35" i="5"/>
  <c r="D9" i="5"/>
  <c r="W25" i="2"/>
  <c r="V25" i="2"/>
  <c r="U25" i="2"/>
  <c r="T25" i="2"/>
  <c r="R25" i="2"/>
  <c r="Q25" i="2"/>
  <c r="P25" i="2"/>
  <c r="O25" i="2"/>
  <c r="W24" i="2"/>
  <c r="V24" i="2"/>
  <c r="U24" i="2"/>
  <c r="T24" i="2"/>
  <c r="R24" i="2"/>
  <c r="Q24" i="2"/>
  <c r="P24" i="2"/>
  <c r="O24" i="2"/>
  <c r="K25" i="4"/>
  <c r="J25" i="4"/>
  <c r="I25" i="4"/>
  <c r="H25" i="4"/>
  <c r="F25" i="4"/>
  <c r="E25" i="4"/>
  <c r="D25" i="4"/>
  <c r="C25" i="4"/>
  <c r="K24" i="4"/>
  <c r="J24" i="4"/>
  <c r="I24" i="4"/>
  <c r="H24" i="4"/>
  <c r="F24" i="4"/>
  <c r="E24" i="4"/>
  <c r="D24" i="4"/>
  <c r="C24" i="4"/>
  <c r="K25" i="3"/>
  <c r="J25" i="3"/>
  <c r="I25" i="3"/>
  <c r="H25" i="3"/>
  <c r="F25" i="3"/>
  <c r="E25" i="3"/>
  <c r="D25" i="3"/>
  <c r="C25" i="3"/>
  <c r="K24" i="3"/>
  <c r="J24" i="3"/>
  <c r="I24" i="3"/>
  <c r="H24" i="3"/>
  <c r="F24" i="3"/>
  <c r="E24" i="3"/>
  <c r="D24" i="3"/>
  <c r="C24" i="3"/>
  <c r="D25" i="2"/>
  <c r="E25" i="2"/>
  <c r="F25" i="2"/>
  <c r="H25" i="2"/>
  <c r="I25" i="2"/>
  <c r="J25" i="2"/>
  <c r="K25" i="2"/>
  <c r="C25" i="2"/>
  <c r="D24" i="2"/>
  <c r="E24" i="2"/>
  <c r="F24" i="2"/>
  <c r="H24" i="2"/>
  <c r="I24" i="2"/>
  <c r="J24" i="2"/>
  <c r="K24" i="2"/>
  <c r="C24" i="2"/>
  <c r="D34" i="5" l="1"/>
  <c r="B34" i="5"/>
</calcChain>
</file>

<file path=xl/sharedStrings.xml><?xml version="1.0" encoding="utf-8"?>
<sst xmlns="http://schemas.openxmlformats.org/spreadsheetml/2006/main" count="267" uniqueCount="39">
  <si>
    <t>stim</t>
    <phoneticPr fontId="1" type="noConversion"/>
  </si>
  <si>
    <t>control</t>
    <phoneticPr fontId="1" type="noConversion"/>
  </si>
  <si>
    <t>LLRR task</t>
    <phoneticPr fontId="1" type="noConversion"/>
  </si>
  <si>
    <t>RRLL task</t>
    <phoneticPr fontId="1" type="noConversion"/>
  </si>
  <si>
    <t>DLPFC</t>
    <phoneticPr fontId="1" type="noConversion"/>
  </si>
  <si>
    <t>mean</t>
    <phoneticPr fontId="1" type="noConversion"/>
  </si>
  <si>
    <t>sd</t>
    <phoneticPr fontId="1" type="noConversion"/>
  </si>
  <si>
    <t>mean and sd for each hemisphere</t>
    <phoneticPr fontId="1" type="noConversion"/>
  </si>
  <si>
    <t>left DLPFC</t>
    <phoneticPr fontId="1" type="noConversion"/>
  </si>
  <si>
    <t>right DLPFC</t>
    <phoneticPr fontId="1" type="noConversion"/>
  </si>
  <si>
    <t>LIP</t>
    <phoneticPr fontId="1" type="noConversion"/>
  </si>
  <si>
    <t>left LIP</t>
    <phoneticPr fontId="1" type="noConversion"/>
  </si>
  <si>
    <t>right LIP</t>
    <phoneticPr fontId="1" type="noConversion"/>
  </si>
  <si>
    <t>Block</t>
    <phoneticPr fontId="1" type="noConversion"/>
  </si>
  <si>
    <r>
      <rPr>
        <b/>
        <sz val="14"/>
        <rFont val="等线"/>
        <family val="3"/>
        <charset val="134"/>
        <scheme val="minor"/>
      </rPr>
      <t>Left LIP</t>
    </r>
    <r>
      <rPr>
        <b/>
        <sz val="14"/>
        <color rgb="FFFF0000"/>
        <rFont val="等线"/>
        <family val="3"/>
        <charset val="134"/>
        <scheme val="minor"/>
      </rPr>
      <t>_LLRR_1st L</t>
    </r>
    <phoneticPr fontId="1" type="noConversion"/>
  </si>
  <si>
    <t>structure changed trials</t>
  </si>
  <si>
    <t>correct trials</t>
  </si>
  <si>
    <t>Total trials</t>
  </si>
  <si>
    <t>switch ahead</t>
  </si>
  <si>
    <t>switch delay</t>
  </si>
  <si>
    <t>other</t>
  </si>
  <si>
    <t>Stim 1</t>
  </si>
  <si>
    <t>Stim 2</t>
  </si>
  <si>
    <t>Stim 3</t>
  </si>
  <si>
    <t>Stim 4</t>
  </si>
  <si>
    <t>Stim_sum</t>
  </si>
  <si>
    <t>percentage</t>
  </si>
  <si>
    <t>Control 1</t>
  </si>
  <si>
    <t>Control 2</t>
  </si>
  <si>
    <t>Control 3</t>
  </si>
  <si>
    <t>Control 4</t>
  </si>
  <si>
    <t>Control_sum</t>
  </si>
  <si>
    <t>Stim vs. Control, p=</t>
  </si>
  <si>
    <t>皮尔逊</t>
  </si>
  <si>
    <t>费希尔</t>
  </si>
  <si>
    <t>LLRR_2nd L</t>
  </si>
  <si>
    <t>RRLL_1st R</t>
  </si>
  <si>
    <t>RRLL_2nd R</t>
  </si>
  <si>
    <r>
      <rPr>
        <b/>
        <sz val="14"/>
        <rFont val="等线"/>
        <family val="3"/>
        <charset val="134"/>
        <scheme val="minor"/>
      </rPr>
      <t>Right LIP</t>
    </r>
    <r>
      <rPr>
        <b/>
        <sz val="14"/>
        <color rgb="FFFF0000"/>
        <rFont val="等线"/>
        <family val="3"/>
        <charset val="134"/>
        <scheme val="minor"/>
      </rPr>
      <t>_LLRR_1st L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</si>
</sst>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b/>
      <sz val="14"/>
      <color rgb="FFFF0000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0070C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1" fontId="6" fillId="0" borderId="18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11" fontId="6" fillId="0" borderId="17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11" fontId="9" fillId="0" borderId="18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51F4D-65CC-41A6-ADF3-C9F322C691CA}">
  <dimension ref="B2:AE25"/>
  <sheetViews>
    <sheetView workbookViewId="0">
      <selection activeCell="D29" sqref="D29"/>
    </sheetView>
  </sheetViews>
  <sheetFormatPr defaultRowHeight="13.8" x14ac:dyDescent="0.25"/>
  <cols>
    <col min="13" max="13" width="13.44140625" customWidth="1"/>
  </cols>
  <sheetData>
    <row r="2" spans="2:31" x14ac:dyDescent="0.25">
      <c r="B2" s="2"/>
      <c r="C2" s="10" t="s">
        <v>4</v>
      </c>
      <c r="D2" s="10"/>
      <c r="E2" s="10"/>
      <c r="F2" s="10"/>
      <c r="G2" s="10"/>
      <c r="H2" s="10"/>
      <c r="I2" s="10"/>
      <c r="J2" s="10"/>
      <c r="K2" s="11"/>
      <c r="N2" s="2"/>
      <c r="O2" s="10" t="s">
        <v>10</v>
      </c>
      <c r="P2" s="10"/>
      <c r="Q2" s="10"/>
      <c r="R2" s="10"/>
      <c r="S2" s="10"/>
      <c r="T2" s="10"/>
      <c r="U2" s="10"/>
      <c r="V2" s="10"/>
      <c r="W2" s="11"/>
    </row>
    <row r="3" spans="2:31" x14ac:dyDescent="0.25">
      <c r="B3" s="3"/>
      <c r="C3" s="12" t="s">
        <v>2</v>
      </c>
      <c r="D3" s="12"/>
      <c r="E3" s="12"/>
      <c r="F3" s="12"/>
      <c r="H3" s="12" t="s">
        <v>3</v>
      </c>
      <c r="I3" s="12"/>
      <c r="J3" s="12"/>
      <c r="K3" s="13"/>
      <c r="M3" s="1"/>
      <c r="N3" s="3"/>
      <c r="O3" s="20" t="s">
        <v>2</v>
      </c>
      <c r="P3" s="20"/>
      <c r="Q3" s="20"/>
      <c r="R3" s="20"/>
      <c r="S3" s="19"/>
      <c r="T3" s="20" t="s">
        <v>3</v>
      </c>
      <c r="U3" s="20"/>
      <c r="V3" s="20"/>
      <c r="W3" s="13"/>
      <c r="X3" s="1"/>
      <c r="Y3" s="1"/>
      <c r="Z3" s="1"/>
      <c r="AB3" s="1"/>
      <c r="AC3" s="1"/>
      <c r="AD3" s="1"/>
      <c r="AE3" s="1"/>
    </row>
    <row r="4" spans="2:31" x14ac:dyDescent="0.25">
      <c r="B4" s="3"/>
      <c r="C4" s="12" t="s">
        <v>8</v>
      </c>
      <c r="D4" s="12"/>
      <c r="E4" s="12" t="s">
        <v>9</v>
      </c>
      <c r="F4" s="12"/>
      <c r="H4" s="12" t="s">
        <v>8</v>
      </c>
      <c r="I4" s="12"/>
      <c r="J4" s="12" t="s">
        <v>9</v>
      </c>
      <c r="K4" s="13"/>
      <c r="M4" s="1"/>
      <c r="N4" s="3"/>
      <c r="O4" s="20" t="s">
        <v>11</v>
      </c>
      <c r="P4" s="20"/>
      <c r="Q4" s="20" t="s">
        <v>12</v>
      </c>
      <c r="R4" s="20"/>
      <c r="S4" s="19"/>
      <c r="T4" s="20" t="s">
        <v>11</v>
      </c>
      <c r="U4" s="20"/>
      <c r="V4" s="20" t="s">
        <v>12</v>
      </c>
      <c r="W4" s="13"/>
      <c r="X4" s="1"/>
      <c r="Y4" s="1"/>
      <c r="Z4" s="1"/>
      <c r="AB4" s="1"/>
      <c r="AC4" s="1"/>
      <c r="AD4" s="1"/>
      <c r="AE4" s="1"/>
    </row>
    <row r="5" spans="2:31" x14ac:dyDescent="0.25">
      <c r="B5" s="22" t="s">
        <v>13</v>
      </c>
      <c r="C5" t="s">
        <v>0</v>
      </c>
      <c r="D5" t="s">
        <v>1</v>
      </c>
      <c r="E5" t="s">
        <v>0</v>
      </c>
      <c r="F5" t="s">
        <v>1</v>
      </c>
      <c r="H5" t="s">
        <v>0</v>
      </c>
      <c r="I5" t="s">
        <v>1</v>
      </c>
      <c r="J5" t="s">
        <v>0</v>
      </c>
      <c r="K5" s="6" t="s">
        <v>1</v>
      </c>
      <c r="N5" s="22" t="s">
        <v>13</v>
      </c>
      <c r="O5" s="19" t="s">
        <v>0</v>
      </c>
      <c r="P5" s="19" t="s">
        <v>1</v>
      </c>
      <c r="Q5" s="19" t="s">
        <v>0</v>
      </c>
      <c r="R5" s="19" t="s">
        <v>1</v>
      </c>
      <c r="S5" s="19"/>
      <c r="T5" s="19" t="s">
        <v>0</v>
      </c>
      <c r="U5" s="19" t="s">
        <v>1</v>
      </c>
      <c r="V5" s="19" t="s">
        <v>0</v>
      </c>
      <c r="W5" s="6" t="s">
        <v>1</v>
      </c>
    </row>
    <row r="6" spans="2:31" x14ac:dyDescent="0.25">
      <c r="B6" s="22">
        <v>1</v>
      </c>
      <c r="C6">
        <v>100</v>
      </c>
      <c r="D6">
        <v>94.73684210526315</v>
      </c>
      <c r="E6">
        <v>100</v>
      </c>
      <c r="F6">
        <v>96</v>
      </c>
      <c r="H6">
        <v>100</v>
      </c>
      <c r="I6">
        <v>95.238095238095227</v>
      </c>
      <c r="J6">
        <v>100</v>
      </c>
      <c r="K6" s="6">
        <v>94.444444444444443</v>
      </c>
      <c r="M6" s="23"/>
      <c r="N6" s="22">
        <v>1</v>
      </c>
      <c r="O6" s="21">
        <v>50</v>
      </c>
      <c r="P6" s="21">
        <v>92.941176470588204</v>
      </c>
      <c r="Q6" s="21">
        <v>42.857142857142897</v>
      </c>
      <c r="R6" s="21">
        <v>86.734693877550995</v>
      </c>
      <c r="S6" s="19"/>
      <c r="T6" s="21">
        <v>71.428571428571402</v>
      </c>
      <c r="U6" s="21">
        <v>88.095238095238102</v>
      </c>
      <c r="V6" s="21">
        <v>66.6666666666667</v>
      </c>
      <c r="W6" s="5">
        <v>78.625954198473295</v>
      </c>
    </row>
    <row r="7" spans="2:31" x14ac:dyDescent="0.25">
      <c r="B7" s="22">
        <v>2</v>
      </c>
      <c r="C7">
        <v>66.599999999999994</v>
      </c>
      <c r="D7">
        <v>94.73684210526315</v>
      </c>
      <c r="E7">
        <v>100</v>
      </c>
      <c r="F7">
        <v>88.888888888888886</v>
      </c>
      <c r="H7">
        <v>100</v>
      </c>
      <c r="I7">
        <v>95.238095238095227</v>
      </c>
      <c r="J7">
        <v>75</v>
      </c>
      <c r="K7" s="6">
        <v>94.444444444444443</v>
      </c>
      <c r="M7" s="23"/>
      <c r="N7" s="22">
        <v>2</v>
      </c>
      <c r="O7" s="21">
        <v>50</v>
      </c>
      <c r="P7" s="21">
        <v>92.391304347826093</v>
      </c>
      <c r="Q7" s="21">
        <v>75</v>
      </c>
      <c r="R7" s="21">
        <v>95.238095238095198</v>
      </c>
      <c r="S7" s="19"/>
      <c r="T7" s="21">
        <v>46.153846153846203</v>
      </c>
      <c r="U7" s="21">
        <v>76.190476190476204</v>
      </c>
      <c r="V7" s="21">
        <v>83.3333333333333</v>
      </c>
      <c r="W7" s="5">
        <v>89.7959183673469</v>
      </c>
    </row>
    <row r="8" spans="2:31" x14ac:dyDescent="0.25">
      <c r="B8" s="22">
        <v>3</v>
      </c>
      <c r="C8">
        <v>100</v>
      </c>
      <c r="D8">
        <v>100</v>
      </c>
      <c r="E8">
        <v>100</v>
      </c>
      <c r="F8">
        <v>83.333333333333343</v>
      </c>
      <c r="H8">
        <v>100</v>
      </c>
      <c r="I8">
        <v>100</v>
      </c>
      <c r="J8">
        <v>100</v>
      </c>
      <c r="K8" s="6">
        <v>95.454545454545453</v>
      </c>
      <c r="M8" s="23"/>
      <c r="N8" s="22">
        <v>3</v>
      </c>
      <c r="O8" s="21">
        <v>85.714285714285708</v>
      </c>
      <c r="P8" s="21">
        <v>88.3333333333333</v>
      </c>
      <c r="Q8" s="21">
        <v>0</v>
      </c>
      <c r="R8" s="21">
        <v>86.440677966101703</v>
      </c>
      <c r="S8" s="19"/>
      <c r="T8" s="21">
        <v>75</v>
      </c>
      <c r="U8" s="21">
        <v>86.419753086419703</v>
      </c>
      <c r="V8" s="21">
        <v>50</v>
      </c>
      <c r="W8" s="5">
        <v>94</v>
      </c>
    </row>
    <row r="9" spans="2:31" x14ac:dyDescent="0.25">
      <c r="B9" s="22">
        <v>4</v>
      </c>
      <c r="C9">
        <v>100</v>
      </c>
      <c r="D9">
        <v>100</v>
      </c>
      <c r="E9">
        <v>100</v>
      </c>
      <c r="F9">
        <v>83.333333333333343</v>
      </c>
      <c r="H9">
        <v>100</v>
      </c>
      <c r="I9">
        <v>91.304347826086953</v>
      </c>
      <c r="J9">
        <v>100</v>
      </c>
      <c r="K9" s="6">
        <v>95.454545454545453</v>
      </c>
      <c r="M9" s="23"/>
      <c r="N9" s="22">
        <v>4</v>
      </c>
      <c r="O9" s="21">
        <v>69.230769230769198</v>
      </c>
      <c r="P9" s="21">
        <v>92.307692307692307</v>
      </c>
      <c r="Q9" s="21">
        <v>57.142857142857103</v>
      </c>
      <c r="R9" s="21">
        <v>86.734693877550995</v>
      </c>
      <c r="S9" s="19"/>
      <c r="T9" s="21">
        <v>85.714285714285694</v>
      </c>
      <c r="U9" s="21">
        <v>88.095238095238102</v>
      </c>
      <c r="V9" s="21">
        <v>83.3333333333333</v>
      </c>
      <c r="W9" s="5">
        <v>78.625954198473295</v>
      </c>
    </row>
    <row r="10" spans="2:31" x14ac:dyDescent="0.25">
      <c r="B10" s="22">
        <v>5</v>
      </c>
      <c r="C10">
        <v>100</v>
      </c>
      <c r="D10">
        <v>77.777777777777786</v>
      </c>
      <c r="E10">
        <v>100</v>
      </c>
      <c r="F10">
        <v>100</v>
      </c>
      <c r="H10">
        <v>100</v>
      </c>
      <c r="I10">
        <v>91.304347826086953</v>
      </c>
      <c r="J10">
        <v>100</v>
      </c>
      <c r="K10" s="6">
        <v>94.444444444444443</v>
      </c>
      <c r="M10" s="23"/>
      <c r="N10" s="22">
        <v>5</v>
      </c>
      <c r="O10" s="21">
        <v>75</v>
      </c>
      <c r="P10" s="21">
        <v>92.941176470588204</v>
      </c>
      <c r="Q10" s="21">
        <v>0</v>
      </c>
      <c r="R10" s="21">
        <v>95.238095238095198</v>
      </c>
      <c r="S10" s="19"/>
      <c r="T10" s="21">
        <v>28.571428571428601</v>
      </c>
      <c r="U10" s="21">
        <v>76.190476190476204</v>
      </c>
      <c r="V10" s="21">
        <v>71.428571428571402</v>
      </c>
      <c r="W10" s="5">
        <v>89.7959183673469</v>
      </c>
    </row>
    <row r="11" spans="2:31" x14ac:dyDescent="0.25">
      <c r="B11" s="22">
        <v>6</v>
      </c>
      <c r="C11">
        <v>66.599999999999994</v>
      </c>
      <c r="D11">
        <v>77.777777777777786</v>
      </c>
      <c r="E11">
        <v>100</v>
      </c>
      <c r="F11">
        <v>100</v>
      </c>
      <c r="H11">
        <v>66.7</v>
      </c>
      <c r="I11">
        <v>100</v>
      </c>
      <c r="J11">
        <v>100</v>
      </c>
      <c r="K11" s="6">
        <v>94.444444444444443</v>
      </c>
      <c r="M11" s="23"/>
      <c r="N11" s="22">
        <v>6</v>
      </c>
      <c r="O11" s="21">
        <v>83.3333333333333</v>
      </c>
      <c r="P11" s="21">
        <v>92.391304347826093</v>
      </c>
      <c r="Q11" s="21">
        <v>44.4444444444444</v>
      </c>
      <c r="R11" s="21">
        <v>86.440677966101703</v>
      </c>
      <c r="S11" s="19"/>
      <c r="T11" s="21">
        <v>71.428571428571402</v>
      </c>
      <c r="U11" s="21">
        <v>86.419753086419703</v>
      </c>
      <c r="V11" s="21">
        <v>100</v>
      </c>
      <c r="W11" s="5">
        <v>94</v>
      </c>
    </row>
    <row r="12" spans="2:31" x14ac:dyDescent="0.25">
      <c r="B12" s="22">
        <v>7</v>
      </c>
      <c r="C12">
        <v>50</v>
      </c>
      <c r="D12">
        <v>95.652173913043484</v>
      </c>
      <c r="E12">
        <v>100</v>
      </c>
      <c r="F12">
        <v>87.5</v>
      </c>
      <c r="H12">
        <v>100</v>
      </c>
      <c r="I12">
        <v>100</v>
      </c>
      <c r="J12">
        <v>100</v>
      </c>
      <c r="K12" s="6">
        <v>94.73684210526315</v>
      </c>
      <c r="M12" s="23"/>
      <c r="N12" s="22">
        <v>7</v>
      </c>
      <c r="O12" s="21">
        <v>80</v>
      </c>
      <c r="P12" s="21">
        <v>88.3333333333333</v>
      </c>
      <c r="Q12" s="19"/>
      <c r="R12" s="19"/>
      <c r="S12" s="19"/>
      <c r="T12" s="19"/>
      <c r="U12" s="19"/>
      <c r="V12" s="19"/>
      <c r="W12" s="6"/>
    </row>
    <row r="13" spans="2:31" x14ac:dyDescent="0.25">
      <c r="B13" s="22">
        <v>8</v>
      </c>
      <c r="C13">
        <v>100</v>
      </c>
      <c r="D13">
        <v>100</v>
      </c>
      <c r="E13">
        <v>100</v>
      </c>
      <c r="F13">
        <v>76</v>
      </c>
      <c r="H13">
        <v>100</v>
      </c>
      <c r="I13">
        <v>94.444444444444443</v>
      </c>
      <c r="J13">
        <v>100</v>
      </c>
      <c r="K13" s="6">
        <v>92.857142857142861</v>
      </c>
      <c r="M13" s="23"/>
      <c r="N13" s="22">
        <v>8</v>
      </c>
      <c r="O13" s="21">
        <v>66.6666666666667</v>
      </c>
      <c r="P13" s="21">
        <v>92.307692307692307</v>
      </c>
      <c r="Q13" s="19"/>
      <c r="R13" s="19"/>
      <c r="S13" s="19"/>
      <c r="T13" s="19"/>
      <c r="U13" s="19"/>
      <c r="V13" s="19"/>
      <c r="W13" s="6"/>
    </row>
    <row r="14" spans="2:31" x14ac:dyDescent="0.25">
      <c r="B14" s="22">
        <v>9</v>
      </c>
      <c r="C14">
        <v>60</v>
      </c>
      <c r="D14">
        <v>100</v>
      </c>
      <c r="E14">
        <v>50</v>
      </c>
      <c r="F14">
        <v>100</v>
      </c>
      <c r="H14">
        <v>100</v>
      </c>
      <c r="I14">
        <v>94.444444444444443</v>
      </c>
      <c r="J14">
        <v>100</v>
      </c>
      <c r="K14" s="6">
        <v>92.857142857142861</v>
      </c>
      <c r="N14" s="3"/>
      <c r="O14" s="19"/>
      <c r="P14" s="19"/>
      <c r="Q14" s="19"/>
      <c r="R14" s="19"/>
      <c r="S14" s="19"/>
      <c r="T14" s="19"/>
      <c r="U14" s="19"/>
      <c r="V14" s="19"/>
      <c r="W14" s="6"/>
    </row>
    <row r="15" spans="2:31" x14ac:dyDescent="0.25">
      <c r="B15" s="22">
        <v>10</v>
      </c>
      <c r="C15">
        <v>100</v>
      </c>
      <c r="D15">
        <v>100</v>
      </c>
      <c r="E15">
        <v>100</v>
      </c>
      <c r="F15">
        <v>100</v>
      </c>
      <c r="H15">
        <v>100</v>
      </c>
      <c r="I15">
        <v>93.75</v>
      </c>
      <c r="J15">
        <v>100</v>
      </c>
      <c r="K15" s="6">
        <v>96</v>
      </c>
      <c r="N15" s="3"/>
      <c r="O15" s="19"/>
      <c r="P15" s="19"/>
      <c r="Q15" s="19"/>
      <c r="R15" s="19"/>
      <c r="S15" s="19"/>
      <c r="T15" s="19"/>
      <c r="U15" s="19"/>
      <c r="V15" s="19"/>
      <c r="W15" s="6"/>
    </row>
    <row r="16" spans="2:31" x14ac:dyDescent="0.25">
      <c r="B16" s="22">
        <v>11</v>
      </c>
      <c r="E16">
        <v>100</v>
      </c>
      <c r="F16">
        <v>95</v>
      </c>
      <c r="H16">
        <v>100</v>
      </c>
      <c r="I16">
        <v>93.75</v>
      </c>
      <c r="J16">
        <v>100</v>
      </c>
      <c r="K16" s="6">
        <v>96</v>
      </c>
      <c r="N16" s="3"/>
      <c r="O16" s="19"/>
      <c r="P16" s="19"/>
      <c r="Q16" s="19"/>
      <c r="R16" s="19"/>
      <c r="S16" s="19"/>
      <c r="T16" s="19"/>
      <c r="U16" s="19"/>
      <c r="V16" s="19"/>
      <c r="W16" s="6"/>
    </row>
    <row r="17" spans="2:23" x14ac:dyDescent="0.25">
      <c r="B17" s="22">
        <v>12</v>
      </c>
      <c r="E17">
        <v>0</v>
      </c>
      <c r="F17">
        <v>95</v>
      </c>
      <c r="H17">
        <v>100</v>
      </c>
      <c r="I17">
        <v>86.36363636363636</v>
      </c>
      <c r="J17">
        <v>100</v>
      </c>
      <c r="K17" s="6">
        <v>85.714285714285708</v>
      </c>
      <c r="N17" s="3"/>
      <c r="O17" s="19"/>
      <c r="P17" s="19"/>
      <c r="Q17" s="19"/>
      <c r="R17" s="19"/>
      <c r="S17" s="19"/>
      <c r="T17" s="19"/>
      <c r="U17" s="19"/>
      <c r="V17" s="19"/>
      <c r="W17" s="6"/>
    </row>
    <row r="18" spans="2:23" x14ac:dyDescent="0.25">
      <c r="B18" s="22">
        <v>13</v>
      </c>
      <c r="E18">
        <v>50</v>
      </c>
      <c r="F18">
        <v>79.166666666666657</v>
      </c>
      <c r="H18">
        <v>100</v>
      </c>
      <c r="I18">
        <v>86.36363636363636</v>
      </c>
      <c r="J18">
        <v>100</v>
      </c>
      <c r="K18" s="6">
        <v>85.714285714285708</v>
      </c>
      <c r="N18" s="3"/>
      <c r="O18" s="19"/>
      <c r="P18" s="19"/>
      <c r="Q18" s="19"/>
      <c r="R18" s="19"/>
      <c r="S18" s="19"/>
      <c r="T18" s="19"/>
      <c r="U18" s="19"/>
      <c r="V18" s="19"/>
      <c r="W18" s="6"/>
    </row>
    <row r="19" spans="2:23" x14ac:dyDescent="0.25">
      <c r="B19" s="22">
        <v>14</v>
      </c>
      <c r="E19">
        <v>100</v>
      </c>
      <c r="F19">
        <v>79.166666666666657</v>
      </c>
      <c r="H19">
        <v>100</v>
      </c>
      <c r="I19">
        <v>100</v>
      </c>
      <c r="K19" s="6"/>
      <c r="N19" s="3"/>
      <c r="O19" s="19"/>
      <c r="P19" s="19"/>
      <c r="Q19" s="19"/>
      <c r="R19" s="19"/>
      <c r="S19" s="19"/>
      <c r="T19" s="19"/>
      <c r="U19" s="19"/>
      <c r="V19" s="19"/>
      <c r="W19" s="6"/>
    </row>
    <row r="20" spans="2:23" x14ac:dyDescent="0.25">
      <c r="B20" s="22">
        <v>15</v>
      </c>
      <c r="H20">
        <v>100</v>
      </c>
      <c r="I20">
        <v>91.666666666666657</v>
      </c>
      <c r="K20" s="6"/>
      <c r="N20" s="3"/>
      <c r="O20" s="19"/>
      <c r="P20" s="19"/>
      <c r="Q20" s="19"/>
      <c r="R20" s="19"/>
      <c r="S20" s="19"/>
      <c r="T20" s="19"/>
      <c r="U20" s="19"/>
      <c r="V20" s="19"/>
      <c r="W20" s="6"/>
    </row>
    <row r="21" spans="2:23" x14ac:dyDescent="0.25">
      <c r="B21" s="22">
        <v>16</v>
      </c>
      <c r="H21">
        <v>50</v>
      </c>
      <c r="I21">
        <v>91.666666666666657</v>
      </c>
      <c r="K21" s="6"/>
      <c r="N21" s="3"/>
      <c r="O21" s="19"/>
      <c r="P21" s="19"/>
      <c r="Q21" s="19"/>
      <c r="R21" s="19"/>
      <c r="S21" s="19"/>
      <c r="T21" s="19"/>
      <c r="U21" s="19"/>
      <c r="V21" s="19"/>
      <c r="W21" s="6"/>
    </row>
    <row r="22" spans="2:23" x14ac:dyDescent="0.25">
      <c r="B22" s="3"/>
      <c r="K22" s="6"/>
      <c r="N22" s="3"/>
      <c r="O22" s="19"/>
      <c r="P22" s="19"/>
      <c r="Q22" s="19"/>
      <c r="R22" s="19"/>
      <c r="S22" s="19"/>
      <c r="T22" s="19"/>
      <c r="U22" s="19"/>
      <c r="V22" s="19"/>
      <c r="W22" s="6"/>
    </row>
    <row r="23" spans="2:23" x14ac:dyDescent="0.25">
      <c r="B23" s="3"/>
      <c r="C23" s="12" t="s">
        <v>7</v>
      </c>
      <c r="D23" s="12"/>
      <c r="E23" s="12"/>
      <c r="F23" s="12"/>
      <c r="H23" s="12" t="s">
        <v>7</v>
      </c>
      <c r="I23" s="12"/>
      <c r="J23" s="12"/>
      <c r="K23" s="13"/>
      <c r="N23" s="3"/>
      <c r="O23" s="20" t="s">
        <v>7</v>
      </c>
      <c r="P23" s="20"/>
      <c r="Q23" s="20"/>
      <c r="R23" s="20"/>
      <c r="S23" s="19"/>
      <c r="T23" s="20" t="s">
        <v>7</v>
      </c>
      <c r="U23" s="20"/>
      <c r="V23" s="20"/>
      <c r="W23" s="13"/>
    </row>
    <row r="24" spans="2:23" x14ac:dyDescent="0.25">
      <c r="B24" s="3" t="s">
        <v>5</v>
      </c>
      <c r="C24">
        <f>AVERAGE(C6:C21)</f>
        <v>84.320000000000007</v>
      </c>
      <c r="D24">
        <f t="shared" ref="D24:K24" si="0">AVERAGE(D6:D21)</f>
        <v>94.068141367912546</v>
      </c>
      <c r="E24">
        <f t="shared" si="0"/>
        <v>85.714285714285708</v>
      </c>
      <c r="F24">
        <f t="shared" si="0"/>
        <v>90.242063492063508</v>
      </c>
      <c r="H24">
        <f t="shared" si="0"/>
        <v>94.793750000000003</v>
      </c>
      <c r="I24">
        <f t="shared" si="0"/>
        <v>94.095898817366205</v>
      </c>
      <c r="J24">
        <f t="shared" si="0"/>
        <v>98.07692307692308</v>
      </c>
      <c r="K24" s="6">
        <f t="shared" si="0"/>
        <v>93.274351379614544</v>
      </c>
      <c r="N24" s="3" t="s">
        <v>5</v>
      </c>
      <c r="O24" s="19">
        <f>AVERAGE(O6:O21)</f>
        <v>69.993131868131869</v>
      </c>
      <c r="P24" s="19">
        <f t="shared" ref="P24:W24" si="1">AVERAGE(P6:P21)</f>
        <v>91.493376614859969</v>
      </c>
      <c r="Q24" s="19">
        <f t="shared" si="1"/>
        <v>36.574074074074069</v>
      </c>
      <c r="R24" s="19">
        <f t="shared" si="1"/>
        <v>89.471155693915975</v>
      </c>
      <c r="S24" s="19"/>
      <c r="T24" s="19">
        <f t="shared" ref="T24:W24" si="2">AVERAGE(T6:T21)</f>
        <v>63.049450549450547</v>
      </c>
      <c r="U24" s="19">
        <f t="shared" si="2"/>
        <v>83.568489124044675</v>
      </c>
      <c r="V24" s="19">
        <f t="shared" si="2"/>
        <v>75.793650793650784</v>
      </c>
      <c r="W24" s="6">
        <f t="shared" si="2"/>
        <v>87.473957521940065</v>
      </c>
    </row>
    <row r="25" spans="2:23" x14ac:dyDescent="0.25">
      <c r="B25" s="7" t="s">
        <v>6</v>
      </c>
      <c r="C25" s="8">
        <f>_xlfn.STDEV.P(C6:C21)</f>
        <v>19.678658490862592</v>
      </c>
      <c r="D25" s="8">
        <f t="shared" ref="D25:K25" si="3">_xlfn.STDEV.P(D6:D21)</f>
        <v>8.4266844393820115</v>
      </c>
      <c r="E25" s="8">
        <f t="shared" si="3"/>
        <v>29.450754468697575</v>
      </c>
      <c r="F25" s="8">
        <f t="shared" si="3"/>
        <v>8.5032571605309251</v>
      </c>
      <c r="G25" s="8"/>
      <c r="H25" s="8">
        <f t="shared" si="3"/>
        <v>14.087249054996521</v>
      </c>
      <c r="I25" s="8">
        <f t="shared" si="3"/>
        <v>4.2535921979451263</v>
      </c>
      <c r="J25" s="8">
        <f t="shared" si="3"/>
        <v>6.6617338752649138</v>
      </c>
      <c r="K25" s="9">
        <f t="shared" si="3"/>
        <v>3.3585422099364219</v>
      </c>
      <c r="N25" s="7" t="s">
        <v>6</v>
      </c>
      <c r="O25" s="8">
        <f>_xlfn.STDEV.P(O6:O21)</f>
        <v>13.04520507219766</v>
      </c>
      <c r="P25" s="8">
        <f t="shared" ref="P25:W25" si="4">_xlfn.STDEV.P(P6:P21)</f>
        <v>1.8406101043262277</v>
      </c>
      <c r="Q25" s="8">
        <f t="shared" si="4"/>
        <v>27.917652993660642</v>
      </c>
      <c r="R25" s="8">
        <f t="shared" si="4"/>
        <v>4.0796082425244355</v>
      </c>
      <c r="S25" s="8"/>
      <c r="T25" s="8">
        <f t="shared" ref="T25:W25" si="5">_xlfn.STDEV.P(T6:T21)</f>
        <v>19.455612583702536</v>
      </c>
      <c r="U25" s="8">
        <f t="shared" si="5"/>
        <v>5.2616929239945494</v>
      </c>
      <c r="V25" s="8">
        <f t="shared" si="5"/>
        <v>15.6381432501889</v>
      </c>
      <c r="W25" s="9">
        <f t="shared" si="5"/>
        <v>6.4876265666555355</v>
      </c>
    </row>
  </sheetData>
  <mergeCells count="18">
    <mergeCell ref="O23:R23"/>
    <mergeCell ref="T23:W23"/>
    <mergeCell ref="O2:W2"/>
    <mergeCell ref="O3:R3"/>
    <mergeCell ref="T3:W3"/>
    <mergeCell ref="O4:P4"/>
    <mergeCell ref="Q4:R4"/>
    <mergeCell ref="T4:U4"/>
    <mergeCell ref="V4:W4"/>
    <mergeCell ref="C2:K2"/>
    <mergeCell ref="C23:F23"/>
    <mergeCell ref="H23:K23"/>
    <mergeCell ref="C3:F3"/>
    <mergeCell ref="H3:K3"/>
    <mergeCell ref="C4:D4"/>
    <mergeCell ref="E4:F4"/>
    <mergeCell ref="H4:I4"/>
    <mergeCell ref="J4:K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A3142-980D-4B82-945E-1074B8E6FE68}">
  <dimension ref="B2:AE25"/>
  <sheetViews>
    <sheetView workbookViewId="0">
      <selection activeCell="I33" sqref="I33"/>
    </sheetView>
  </sheetViews>
  <sheetFormatPr defaultRowHeight="13.8" x14ac:dyDescent="0.25"/>
  <sheetData>
    <row r="2" spans="2:31" x14ac:dyDescent="0.25">
      <c r="B2" s="2"/>
      <c r="C2" s="10" t="s">
        <v>4</v>
      </c>
      <c r="D2" s="10"/>
      <c r="E2" s="10"/>
      <c r="F2" s="10"/>
      <c r="G2" s="10"/>
      <c r="H2" s="10"/>
      <c r="I2" s="10"/>
      <c r="J2" s="10"/>
      <c r="K2" s="11"/>
      <c r="N2" s="2"/>
      <c r="O2" s="10" t="s">
        <v>10</v>
      </c>
      <c r="P2" s="10"/>
      <c r="Q2" s="10"/>
      <c r="R2" s="10"/>
      <c r="S2" s="10"/>
      <c r="T2" s="10"/>
      <c r="U2" s="10"/>
      <c r="V2" s="10"/>
      <c r="W2" s="11"/>
    </row>
    <row r="3" spans="2:31" x14ac:dyDescent="0.25">
      <c r="B3" s="3"/>
      <c r="C3" s="12" t="s">
        <v>2</v>
      </c>
      <c r="D3" s="12"/>
      <c r="E3" s="12"/>
      <c r="F3" s="12"/>
      <c r="H3" s="12" t="s">
        <v>3</v>
      </c>
      <c r="I3" s="12"/>
      <c r="J3" s="12"/>
      <c r="K3" s="13"/>
      <c r="M3" s="1"/>
      <c r="N3" s="3"/>
      <c r="O3" s="20" t="s">
        <v>2</v>
      </c>
      <c r="P3" s="20"/>
      <c r="Q3" s="20"/>
      <c r="R3" s="20"/>
      <c r="S3" s="19"/>
      <c r="T3" s="20" t="s">
        <v>3</v>
      </c>
      <c r="U3" s="20"/>
      <c r="V3" s="20"/>
      <c r="W3" s="13"/>
      <c r="X3" s="1"/>
      <c r="Y3" s="1"/>
      <c r="Z3" s="1"/>
      <c r="AB3" s="1"/>
      <c r="AC3" s="1"/>
      <c r="AD3" s="1"/>
      <c r="AE3" s="1"/>
    </row>
    <row r="4" spans="2:31" x14ac:dyDescent="0.25">
      <c r="B4" s="3"/>
      <c r="C4" s="12" t="s">
        <v>8</v>
      </c>
      <c r="D4" s="12"/>
      <c r="E4" s="12" t="s">
        <v>9</v>
      </c>
      <c r="F4" s="12"/>
      <c r="H4" s="12" t="s">
        <v>8</v>
      </c>
      <c r="I4" s="12"/>
      <c r="J4" s="12" t="s">
        <v>9</v>
      </c>
      <c r="K4" s="13"/>
      <c r="M4" s="1"/>
      <c r="N4" s="3"/>
      <c r="O4" s="20" t="s">
        <v>11</v>
      </c>
      <c r="P4" s="20"/>
      <c r="Q4" s="20" t="s">
        <v>12</v>
      </c>
      <c r="R4" s="20"/>
      <c r="S4" s="19"/>
      <c r="T4" s="20" t="s">
        <v>11</v>
      </c>
      <c r="U4" s="20"/>
      <c r="V4" s="20" t="s">
        <v>12</v>
      </c>
      <c r="W4" s="13"/>
      <c r="X4" s="1"/>
      <c r="Y4" s="1"/>
      <c r="Z4" s="1"/>
      <c r="AB4" s="1"/>
      <c r="AC4" s="1"/>
      <c r="AD4" s="1"/>
      <c r="AE4" s="1"/>
    </row>
    <row r="5" spans="2:31" x14ac:dyDescent="0.25">
      <c r="B5" s="22" t="s">
        <v>13</v>
      </c>
      <c r="C5" t="s">
        <v>0</v>
      </c>
      <c r="D5" t="s">
        <v>1</v>
      </c>
      <c r="E5" t="s">
        <v>0</v>
      </c>
      <c r="F5" t="s">
        <v>1</v>
      </c>
      <c r="H5" t="s">
        <v>0</v>
      </c>
      <c r="I5" t="s">
        <v>1</v>
      </c>
      <c r="J5" t="s">
        <v>0</v>
      </c>
      <c r="K5" s="6" t="s">
        <v>1</v>
      </c>
      <c r="N5" s="22" t="s">
        <v>13</v>
      </c>
      <c r="O5" s="19" t="s">
        <v>0</v>
      </c>
      <c r="P5" s="19" t="s">
        <v>1</v>
      </c>
      <c r="Q5" s="19" t="s">
        <v>0</v>
      </c>
      <c r="R5" s="19" t="s">
        <v>1</v>
      </c>
      <c r="S5" s="19"/>
      <c r="T5" s="19" t="s">
        <v>0</v>
      </c>
      <c r="U5" s="19" t="s">
        <v>1</v>
      </c>
      <c r="V5" s="19" t="s">
        <v>0</v>
      </c>
      <c r="W5" s="6" t="s">
        <v>1</v>
      </c>
    </row>
    <row r="6" spans="2:31" x14ac:dyDescent="0.25">
      <c r="B6" s="22">
        <v>1</v>
      </c>
      <c r="C6">
        <v>1255</v>
      </c>
      <c r="D6">
        <v>1327</v>
      </c>
      <c r="E6">
        <v>1215</v>
      </c>
      <c r="F6">
        <v>1250.8</v>
      </c>
      <c r="H6">
        <v>1300</v>
      </c>
      <c r="I6">
        <v>1330</v>
      </c>
      <c r="J6">
        <v>1270</v>
      </c>
      <c r="K6" s="6">
        <v>1281.7650000000001</v>
      </c>
      <c r="N6" s="22">
        <v>1</v>
      </c>
      <c r="O6" s="24">
        <v>1830</v>
      </c>
      <c r="P6" s="24">
        <v>1446.7532470000001</v>
      </c>
      <c r="Q6" s="24">
        <v>2557.5</v>
      </c>
      <c r="R6" s="24">
        <v>1657.1153850000001</v>
      </c>
      <c r="S6" s="19"/>
      <c r="T6" s="26">
        <v>1603.5714290000001</v>
      </c>
      <c r="U6" s="26">
        <v>1493.5616439999999</v>
      </c>
      <c r="V6" s="24">
        <v>1653.8</v>
      </c>
      <c r="W6" s="25">
        <v>1546.9021740000001</v>
      </c>
    </row>
    <row r="7" spans="2:31" x14ac:dyDescent="0.25">
      <c r="B7" s="22">
        <v>2</v>
      </c>
      <c r="C7">
        <v>1337.5</v>
      </c>
      <c r="D7">
        <v>1327</v>
      </c>
      <c r="E7">
        <v>1492.5</v>
      </c>
      <c r="F7">
        <v>1249.375</v>
      </c>
      <c r="H7">
        <v>1362.5</v>
      </c>
      <c r="I7">
        <v>1330</v>
      </c>
      <c r="J7">
        <v>1315</v>
      </c>
      <c r="K7" s="6">
        <v>1281.7647058823529</v>
      </c>
      <c r="N7" s="22">
        <v>2</v>
      </c>
      <c r="O7" s="24">
        <v>1754.166667</v>
      </c>
      <c r="P7" s="24">
        <v>1495.4430379999999</v>
      </c>
      <c r="Q7" s="24">
        <v>1652.2222220000001</v>
      </c>
      <c r="R7" s="24">
        <v>1597.9487180000001</v>
      </c>
      <c r="S7" s="19"/>
      <c r="T7" s="26">
        <v>1681.818182</v>
      </c>
      <c r="U7" s="26">
        <v>1450.3987875</v>
      </c>
      <c r="V7" s="24">
        <v>1726.125</v>
      </c>
      <c r="W7" s="25">
        <v>1573.3783780000001</v>
      </c>
    </row>
    <row r="8" spans="2:31" x14ac:dyDescent="0.25">
      <c r="B8" s="22">
        <v>3</v>
      </c>
      <c r="C8">
        <v>1475</v>
      </c>
      <c r="D8">
        <v>1320</v>
      </c>
      <c r="E8">
        <v>1240</v>
      </c>
      <c r="F8">
        <v>1251.6669999999999</v>
      </c>
      <c r="H8">
        <v>1382.5</v>
      </c>
      <c r="I8">
        <v>1333.5</v>
      </c>
      <c r="J8">
        <v>1380</v>
      </c>
      <c r="K8" s="6">
        <v>1354.2860000000001</v>
      </c>
      <c r="N8" s="22">
        <v>3</v>
      </c>
      <c r="O8" s="24">
        <v>1571.25</v>
      </c>
      <c r="P8" s="24">
        <v>1448.333333</v>
      </c>
      <c r="Q8" s="24">
        <v>1775.909091</v>
      </c>
      <c r="R8" s="24">
        <v>1629.1891889999999</v>
      </c>
      <c r="S8" s="19"/>
      <c r="T8" s="26">
        <v>1712.916667</v>
      </c>
      <c r="U8" s="26">
        <v>1493.5616439999999</v>
      </c>
      <c r="V8" s="24">
        <v>1730</v>
      </c>
      <c r="W8" s="25">
        <v>1679.5930229999999</v>
      </c>
    </row>
    <row r="9" spans="2:31" x14ac:dyDescent="0.25">
      <c r="B9" s="22">
        <v>4</v>
      </c>
      <c r="C9">
        <v>1470</v>
      </c>
      <c r="D9">
        <v>1320</v>
      </c>
      <c r="E9">
        <v>1240</v>
      </c>
      <c r="F9">
        <v>1251.6666666666667</v>
      </c>
      <c r="H9">
        <v>1335</v>
      </c>
      <c r="I9">
        <v>1311.3040000000001</v>
      </c>
      <c r="J9">
        <v>1465</v>
      </c>
      <c r="K9" s="6">
        <v>1354.2857142857142</v>
      </c>
      <c r="N9" s="22">
        <v>4</v>
      </c>
      <c r="O9" s="24">
        <v>1898.8461540000001</v>
      </c>
      <c r="P9" s="24">
        <v>1423.0366489999999</v>
      </c>
      <c r="Q9" s="24">
        <v>1881.875</v>
      </c>
      <c r="R9" s="24">
        <v>1657.1153850000001</v>
      </c>
      <c r="S9" s="19"/>
      <c r="T9" s="26">
        <v>1589.2857140000001</v>
      </c>
      <c r="U9" s="26">
        <v>1493.5616439999999</v>
      </c>
      <c r="V9" s="24">
        <v>1838</v>
      </c>
      <c r="W9" s="25">
        <v>1546.9021740000001</v>
      </c>
    </row>
    <row r="10" spans="2:31" x14ac:dyDescent="0.25">
      <c r="B10" s="22">
        <v>5</v>
      </c>
      <c r="C10">
        <v>1282</v>
      </c>
      <c r="D10">
        <v>1334.444</v>
      </c>
      <c r="E10">
        <v>1312.5</v>
      </c>
      <c r="F10">
        <v>1375</v>
      </c>
      <c r="H10">
        <v>1317.5</v>
      </c>
      <c r="I10">
        <v>1311.304347826087</v>
      </c>
      <c r="J10">
        <v>1314.75</v>
      </c>
      <c r="K10" s="6">
        <v>1385.556</v>
      </c>
      <c r="N10" s="22">
        <v>5</v>
      </c>
      <c r="O10" s="24">
        <v>1495.833333</v>
      </c>
      <c r="P10" s="24">
        <v>1446.7532470000001</v>
      </c>
      <c r="Q10" s="24">
        <v>1886.666667</v>
      </c>
      <c r="R10" s="24">
        <v>1597.9487180000001</v>
      </c>
      <c r="S10" s="19"/>
      <c r="T10" s="26">
        <v>1905.833333</v>
      </c>
      <c r="U10" s="26">
        <v>1450.3987875</v>
      </c>
      <c r="V10" s="24">
        <v>1808.5714290000001</v>
      </c>
      <c r="W10" s="25">
        <v>1573.3783780000001</v>
      </c>
    </row>
    <row r="11" spans="2:31" x14ac:dyDescent="0.25">
      <c r="B11" s="22">
        <v>6</v>
      </c>
      <c r="C11">
        <v>1380</v>
      </c>
      <c r="D11">
        <v>1334.4444444444443</v>
      </c>
      <c r="E11">
        <v>1420</v>
      </c>
      <c r="F11">
        <v>1375</v>
      </c>
      <c r="H11">
        <v>1327.5</v>
      </c>
      <c r="I11">
        <v>1329.5450000000001</v>
      </c>
      <c r="J11">
        <v>1315</v>
      </c>
      <c r="K11" s="6">
        <v>1385.5555555555557</v>
      </c>
      <c r="N11" s="22">
        <v>6</v>
      </c>
      <c r="O11" s="24">
        <v>1766.666667</v>
      </c>
      <c r="P11" s="24">
        <v>1495.4430379999999</v>
      </c>
      <c r="Q11" s="24">
        <v>1851.25</v>
      </c>
      <c r="R11" s="24">
        <v>1629.1891889999999</v>
      </c>
      <c r="S11" s="19"/>
      <c r="T11" s="26">
        <v>1662.142857</v>
      </c>
      <c r="U11" s="26">
        <v>1493.5616439999999</v>
      </c>
      <c r="V11" s="24">
        <v>1732.5</v>
      </c>
      <c r="W11" s="25">
        <v>1679.5930229999999</v>
      </c>
    </row>
    <row r="12" spans="2:31" x14ac:dyDescent="0.25">
      <c r="B12" s="22">
        <v>7</v>
      </c>
      <c r="C12">
        <v>1250</v>
      </c>
      <c r="D12">
        <v>1266.25</v>
      </c>
      <c r="E12">
        <v>1625</v>
      </c>
      <c r="F12">
        <v>1279.4739999999999</v>
      </c>
      <c r="H12">
        <v>1422.5</v>
      </c>
      <c r="I12">
        <v>1329.5454545454545</v>
      </c>
      <c r="J12">
        <v>1410</v>
      </c>
      <c r="K12" s="6">
        <v>1391.9444444444443</v>
      </c>
      <c r="N12" s="22">
        <v>7</v>
      </c>
      <c r="O12" s="24">
        <v>1689</v>
      </c>
      <c r="P12" s="24">
        <v>1448.333333</v>
      </c>
      <c r="Q12" s="19"/>
      <c r="R12" s="19"/>
      <c r="S12" s="19"/>
      <c r="T12" s="19"/>
      <c r="U12" s="19"/>
      <c r="V12" s="19"/>
      <c r="W12" s="6"/>
    </row>
    <row r="13" spans="2:31" x14ac:dyDescent="0.25">
      <c r="B13" s="22">
        <v>8</v>
      </c>
      <c r="C13">
        <v>1622.5</v>
      </c>
      <c r="D13">
        <v>1245.5263157894738</v>
      </c>
      <c r="E13">
        <v>1495</v>
      </c>
      <c r="F13">
        <v>1381.316</v>
      </c>
      <c r="H13">
        <v>1625</v>
      </c>
      <c r="I13">
        <v>1329.0630000000001</v>
      </c>
      <c r="J13">
        <v>1305</v>
      </c>
      <c r="K13" s="6">
        <v>1392.692</v>
      </c>
      <c r="N13" s="22">
        <v>8</v>
      </c>
      <c r="O13" s="24">
        <v>1798.461538</v>
      </c>
      <c r="P13" s="24">
        <v>1423.0366489999999</v>
      </c>
      <c r="Q13" s="19"/>
      <c r="R13" s="19"/>
      <c r="S13" s="19"/>
      <c r="T13" s="19"/>
      <c r="U13" s="19"/>
      <c r="V13" s="19"/>
      <c r="W13" s="6"/>
    </row>
    <row r="14" spans="2:31" x14ac:dyDescent="0.25">
      <c r="B14" s="22">
        <v>9</v>
      </c>
      <c r="C14">
        <v>1425</v>
      </c>
      <c r="D14">
        <v>1230</v>
      </c>
      <c r="E14">
        <v>1405</v>
      </c>
      <c r="F14">
        <v>1381.3157894736842</v>
      </c>
      <c r="H14">
        <v>1361.25</v>
      </c>
      <c r="I14">
        <v>1329.0625</v>
      </c>
      <c r="J14">
        <v>1405</v>
      </c>
      <c r="K14" s="6">
        <v>1392.6923076923076</v>
      </c>
      <c r="N14" s="3"/>
      <c r="O14" s="19"/>
      <c r="P14" s="19"/>
      <c r="Q14" s="19"/>
      <c r="R14" s="19"/>
      <c r="S14" s="19"/>
      <c r="T14" s="19"/>
      <c r="U14" s="19"/>
      <c r="V14" s="19"/>
      <c r="W14" s="6"/>
    </row>
    <row r="15" spans="2:31" x14ac:dyDescent="0.25">
      <c r="B15" s="22">
        <v>10</v>
      </c>
      <c r="C15">
        <v>1230</v>
      </c>
      <c r="D15">
        <v>1230</v>
      </c>
      <c r="E15">
        <v>1330</v>
      </c>
      <c r="F15">
        <v>1303.9469999999999</v>
      </c>
      <c r="H15">
        <v>1342.5</v>
      </c>
      <c r="I15">
        <v>1262.5</v>
      </c>
      <c r="J15">
        <v>1305</v>
      </c>
      <c r="K15" s="6">
        <v>1347.174</v>
      </c>
      <c r="N15" s="3"/>
      <c r="O15" s="19"/>
      <c r="P15" s="19"/>
      <c r="Q15" s="19"/>
      <c r="R15" s="19"/>
      <c r="S15" s="19"/>
      <c r="T15" s="19"/>
      <c r="U15" s="19"/>
      <c r="V15" s="19"/>
      <c r="W15" s="6"/>
    </row>
    <row r="16" spans="2:31" x14ac:dyDescent="0.25">
      <c r="B16" s="22">
        <v>11</v>
      </c>
      <c r="D16">
        <v>1220.2629999999999</v>
      </c>
      <c r="E16">
        <v>1275</v>
      </c>
      <c r="F16">
        <v>1303.9473684210527</v>
      </c>
      <c r="H16">
        <v>1281.6669999999999</v>
      </c>
      <c r="I16">
        <v>1262.5</v>
      </c>
      <c r="J16">
        <v>1395</v>
      </c>
      <c r="K16" s="6">
        <v>1347.1739130434783</v>
      </c>
      <c r="N16" s="3"/>
      <c r="O16" s="19"/>
      <c r="P16" s="19"/>
      <c r="Q16" s="19"/>
      <c r="R16" s="19"/>
      <c r="S16" s="19"/>
      <c r="T16" s="19"/>
      <c r="U16" s="19"/>
      <c r="V16" s="19"/>
      <c r="W16" s="6"/>
    </row>
    <row r="17" spans="2:23" x14ac:dyDescent="0.25">
      <c r="B17" s="22">
        <v>12</v>
      </c>
      <c r="H17">
        <v>1250</v>
      </c>
      <c r="I17">
        <v>1248.75</v>
      </c>
      <c r="J17">
        <v>1325</v>
      </c>
      <c r="K17" s="6">
        <v>1389.4</v>
      </c>
      <c r="N17" s="3"/>
      <c r="O17" s="19"/>
      <c r="P17" s="19"/>
      <c r="Q17" s="19"/>
      <c r="R17" s="19"/>
      <c r="S17" s="19"/>
      <c r="T17" s="19"/>
      <c r="U17" s="19"/>
      <c r="V17" s="19"/>
      <c r="W17" s="6"/>
    </row>
    <row r="18" spans="2:23" x14ac:dyDescent="0.25">
      <c r="B18" s="22">
        <v>13</v>
      </c>
      <c r="H18">
        <v>1270</v>
      </c>
      <c r="I18">
        <v>1248.75</v>
      </c>
      <c r="J18">
        <v>1357.5</v>
      </c>
      <c r="K18" s="6">
        <v>1389.4</v>
      </c>
      <c r="N18" s="3"/>
      <c r="O18" s="19"/>
      <c r="P18" s="19"/>
      <c r="Q18" s="19"/>
      <c r="R18" s="19"/>
      <c r="S18" s="19"/>
      <c r="T18" s="19"/>
      <c r="U18" s="19"/>
      <c r="V18" s="19"/>
      <c r="W18" s="6"/>
    </row>
    <row r="19" spans="2:23" x14ac:dyDescent="0.25">
      <c r="B19" s="22">
        <v>14</v>
      </c>
      <c r="H19">
        <v>1331</v>
      </c>
      <c r="I19">
        <v>1254.7368421052631</v>
      </c>
      <c r="K19" s="6"/>
      <c r="N19" s="3"/>
      <c r="O19" s="19"/>
      <c r="P19" s="19"/>
      <c r="Q19" s="19"/>
      <c r="R19" s="19"/>
      <c r="S19" s="19"/>
      <c r="T19" s="19"/>
      <c r="U19" s="19"/>
      <c r="V19" s="19"/>
      <c r="W19" s="6"/>
    </row>
    <row r="20" spans="2:23" x14ac:dyDescent="0.25">
      <c r="B20" s="22">
        <v>15</v>
      </c>
      <c r="H20">
        <v>1274.75</v>
      </c>
      <c r="I20">
        <v>1247.0450000000001</v>
      </c>
      <c r="K20" s="6"/>
      <c r="N20" s="3"/>
      <c r="O20" s="19"/>
      <c r="P20" s="19"/>
      <c r="Q20" s="19"/>
      <c r="R20" s="19"/>
      <c r="S20" s="19"/>
      <c r="T20" s="19"/>
      <c r="U20" s="19"/>
      <c r="V20" s="19"/>
      <c r="W20" s="6"/>
    </row>
    <row r="21" spans="2:23" x14ac:dyDescent="0.25">
      <c r="B21" s="22">
        <v>16</v>
      </c>
      <c r="H21">
        <v>1230</v>
      </c>
      <c r="I21">
        <v>1247.0454545454545</v>
      </c>
      <c r="K21" s="6"/>
      <c r="N21" s="3"/>
      <c r="O21" s="19"/>
      <c r="P21" s="19"/>
      <c r="Q21" s="19"/>
      <c r="R21" s="19"/>
      <c r="S21" s="19"/>
      <c r="T21" s="19"/>
      <c r="U21" s="19"/>
      <c r="V21" s="19"/>
      <c r="W21" s="6"/>
    </row>
    <row r="22" spans="2:23" x14ac:dyDescent="0.25">
      <c r="B22" s="3"/>
      <c r="K22" s="6"/>
      <c r="N22" s="3"/>
      <c r="O22" s="19"/>
      <c r="P22" s="19"/>
      <c r="Q22" s="19"/>
      <c r="R22" s="19"/>
      <c r="S22" s="19"/>
      <c r="T22" s="19"/>
      <c r="U22" s="19"/>
      <c r="V22" s="19"/>
      <c r="W22" s="6"/>
    </row>
    <row r="23" spans="2:23" x14ac:dyDescent="0.25">
      <c r="B23" s="3"/>
      <c r="C23" s="12" t="s">
        <v>7</v>
      </c>
      <c r="D23" s="12"/>
      <c r="E23" s="12"/>
      <c r="F23" s="12"/>
      <c r="H23" s="12" t="s">
        <v>7</v>
      </c>
      <c r="I23" s="12"/>
      <c r="J23" s="12"/>
      <c r="K23" s="13"/>
      <c r="N23" s="3"/>
      <c r="O23" s="20" t="s">
        <v>7</v>
      </c>
      <c r="P23" s="20"/>
      <c r="Q23" s="20"/>
      <c r="R23" s="20"/>
      <c r="S23" s="19"/>
      <c r="T23" s="20" t="s">
        <v>7</v>
      </c>
      <c r="U23" s="20"/>
      <c r="V23" s="20"/>
      <c r="W23" s="13"/>
    </row>
    <row r="24" spans="2:23" x14ac:dyDescent="0.25">
      <c r="B24" s="3" t="s">
        <v>5</v>
      </c>
      <c r="C24">
        <f>AVERAGE(C6:C21)</f>
        <v>1372.7</v>
      </c>
      <c r="D24">
        <f t="shared" ref="D24:K24" si="0">AVERAGE(D6:D21)</f>
        <v>1286.8116145667198</v>
      </c>
      <c r="E24">
        <f t="shared" si="0"/>
        <v>1368.1818181818182</v>
      </c>
      <c r="F24">
        <f t="shared" si="0"/>
        <v>1309.409893141946</v>
      </c>
      <c r="H24">
        <f t="shared" si="0"/>
        <v>1338.3541875000001</v>
      </c>
      <c r="I24">
        <f t="shared" si="0"/>
        <v>1294.0407249388913</v>
      </c>
      <c r="J24">
        <f t="shared" si="0"/>
        <v>1350.9423076923076</v>
      </c>
      <c r="K24" s="6">
        <f t="shared" si="0"/>
        <v>1361.0530493002964</v>
      </c>
      <c r="N24" s="3" t="s">
        <v>5</v>
      </c>
      <c r="O24" s="19">
        <f>AVERAGE(O6:O21)</f>
        <v>1725.5280448749998</v>
      </c>
      <c r="P24" s="19">
        <f t="shared" ref="P24:W24" si="1">AVERAGE(P6:P21)</f>
        <v>1453.39156675</v>
      </c>
      <c r="Q24" s="19">
        <f t="shared" si="1"/>
        <v>1934.2371633333332</v>
      </c>
      <c r="R24" s="19">
        <f t="shared" si="1"/>
        <v>1628.0844306666668</v>
      </c>
      <c r="S24" s="19"/>
      <c r="T24" s="19">
        <f t="shared" ref="T24:W24" si="2">AVERAGE(T6:T21)</f>
        <v>1692.5946970000002</v>
      </c>
      <c r="U24" s="19">
        <f t="shared" si="2"/>
        <v>1479.1740251666663</v>
      </c>
      <c r="V24" s="19">
        <f t="shared" si="2"/>
        <v>1748.1660715</v>
      </c>
      <c r="W24" s="6">
        <f t="shared" si="2"/>
        <v>1599.9578583333332</v>
      </c>
    </row>
    <row r="25" spans="2:23" x14ac:dyDescent="0.25">
      <c r="B25" s="7" t="s">
        <v>6</v>
      </c>
      <c r="C25" s="8">
        <f>_xlfn.STDEV.P(C6:C21)</f>
        <v>119.94106886300456</v>
      </c>
      <c r="D25" s="8">
        <f t="shared" ref="D25:K25" si="3">_xlfn.STDEV.P(D6:D21)</f>
        <v>45.70853731261932</v>
      </c>
      <c r="E25" s="8">
        <f t="shared" si="3"/>
        <v>124.71827757121478</v>
      </c>
      <c r="F25" s="8">
        <f t="shared" si="3"/>
        <v>55.275130297054567</v>
      </c>
      <c r="G25" s="8"/>
      <c r="H25" s="8">
        <f t="shared" si="3"/>
        <v>88.701403846147457</v>
      </c>
      <c r="I25" s="8">
        <f t="shared" si="3"/>
        <v>36.884561052151987</v>
      </c>
      <c r="J25" s="8">
        <f t="shared" si="3"/>
        <v>53.771074030252215</v>
      </c>
      <c r="K25" s="9">
        <f t="shared" si="3"/>
        <v>38.042784797166888</v>
      </c>
      <c r="N25" s="7" t="s">
        <v>6</v>
      </c>
      <c r="O25" s="8">
        <f>_xlfn.STDEV.P(O6:O21)</f>
        <v>125.83773358052412</v>
      </c>
      <c r="P25" s="8">
        <f t="shared" ref="P25:W25" si="4">_xlfn.STDEV.P(P6:P21)</f>
        <v>26.264997066779369</v>
      </c>
      <c r="Q25" s="8">
        <f t="shared" si="4"/>
        <v>290.10009385907767</v>
      </c>
      <c r="R25" s="8">
        <f t="shared" si="4"/>
        <v>24.167319382498384</v>
      </c>
      <c r="S25" s="8"/>
      <c r="T25" s="8">
        <f t="shared" ref="T25:W25" si="5">_xlfn.STDEV.P(T6:T21)</f>
        <v>104.50281846011484</v>
      </c>
      <c r="U25" s="8">
        <f t="shared" si="5"/>
        <v>20.347165684354501</v>
      </c>
      <c r="V25" s="8">
        <f t="shared" si="5"/>
        <v>60.118131149766825</v>
      </c>
      <c r="W25" s="9">
        <f t="shared" si="5"/>
        <v>57.338567202059998</v>
      </c>
    </row>
  </sheetData>
  <mergeCells count="18">
    <mergeCell ref="O23:R23"/>
    <mergeCell ref="T23:W23"/>
    <mergeCell ref="O2:W2"/>
    <mergeCell ref="O3:R3"/>
    <mergeCell ref="T3:W3"/>
    <mergeCell ref="O4:P4"/>
    <mergeCell ref="Q4:R4"/>
    <mergeCell ref="T4:U4"/>
    <mergeCell ref="V4:W4"/>
    <mergeCell ref="C23:F23"/>
    <mergeCell ref="H23:K23"/>
    <mergeCell ref="C2:K2"/>
    <mergeCell ref="C3:F3"/>
    <mergeCell ref="H3:K3"/>
    <mergeCell ref="C4:D4"/>
    <mergeCell ref="E4:F4"/>
    <mergeCell ref="H4:I4"/>
    <mergeCell ref="J4:K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F28BE-4B43-4425-B27D-CA2C52A7D7AC}">
  <dimension ref="B2:AE25"/>
  <sheetViews>
    <sheetView workbookViewId="0">
      <selection activeCell="D32" sqref="D32"/>
    </sheetView>
  </sheetViews>
  <sheetFormatPr defaultRowHeight="13.8" x14ac:dyDescent="0.25"/>
  <sheetData>
    <row r="2" spans="2:31" x14ac:dyDescent="0.25">
      <c r="B2" s="2"/>
      <c r="C2" s="10" t="s">
        <v>4</v>
      </c>
      <c r="D2" s="10"/>
      <c r="E2" s="10"/>
      <c r="F2" s="10"/>
      <c r="G2" s="10"/>
      <c r="H2" s="10"/>
      <c r="I2" s="10"/>
      <c r="J2" s="10"/>
      <c r="K2" s="11"/>
      <c r="N2" s="2"/>
      <c r="O2" s="10" t="s">
        <v>10</v>
      </c>
      <c r="P2" s="10"/>
      <c r="Q2" s="10"/>
      <c r="R2" s="10"/>
      <c r="S2" s="10"/>
      <c r="T2" s="10"/>
      <c r="U2" s="10"/>
      <c r="V2" s="10"/>
      <c r="W2" s="11"/>
    </row>
    <row r="3" spans="2:31" x14ac:dyDescent="0.25">
      <c r="B3" s="3"/>
      <c r="C3" s="12" t="s">
        <v>2</v>
      </c>
      <c r="D3" s="12"/>
      <c r="E3" s="12"/>
      <c r="F3" s="12"/>
      <c r="H3" s="12" t="s">
        <v>3</v>
      </c>
      <c r="I3" s="12"/>
      <c r="J3" s="12"/>
      <c r="K3" s="13"/>
      <c r="M3" s="1"/>
      <c r="N3" s="3"/>
      <c r="O3" s="20" t="s">
        <v>2</v>
      </c>
      <c r="P3" s="20"/>
      <c r="Q3" s="20"/>
      <c r="R3" s="20"/>
      <c r="S3" s="19"/>
      <c r="T3" s="20" t="s">
        <v>3</v>
      </c>
      <c r="U3" s="20"/>
      <c r="V3" s="20"/>
      <c r="W3" s="13"/>
      <c r="X3" s="1"/>
      <c r="Y3" s="1"/>
      <c r="Z3" s="1"/>
      <c r="AB3" s="1"/>
      <c r="AC3" s="1"/>
      <c r="AD3" s="1"/>
      <c r="AE3" s="1"/>
    </row>
    <row r="4" spans="2:31" x14ac:dyDescent="0.25">
      <c r="B4" s="3"/>
      <c r="C4" s="12" t="s">
        <v>8</v>
      </c>
      <c r="D4" s="12"/>
      <c r="E4" s="12" t="s">
        <v>9</v>
      </c>
      <c r="F4" s="12"/>
      <c r="H4" s="12" t="s">
        <v>8</v>
      </c>
      <c r="I4" s="12"/>
      <c r="J4" s="12" t="s">
        <v>9</v>
      </c>
      <c r="K4" s="13"/>
      <c r="M4" s="1"/>
      <c r="N4" s="3"/>
      <c r="O4" s="20" t="s">
        <v>11</v>
      </c>
      <c r="P4" s="20"/>
      <c r="Q4" s="20" t="s">
        <v>12</v>
      </c>
      <c r="R4" s="20"/>
      <c r="S4" s="19"/>
      <c r="T4" s="20" t="s">
        <v>11</v>
      </c>
      <c r="U4" s="20"/>
      <c r="V4" s="20" t="s">
        <v>12</v>
      </c>
      <c r="W4" s="13"/>
      <c r="X4" s="1"/>
      <c r="Y4" s="1"/>
      <c r="Z4" s="1"/>
      <c r="AB4" s="1"/>
      <c r="AC4" s="1"/>
      <c r="AD4" s="1"/>
      <c r="AE4" s="1"/>
    </row>
    <row r="5" spans="2:31" x14ac:dyDescent="0.25">
      <c r="B5" s="3"/>
      <c r="C5" t="s">
        <v>0</v>
      </c>
      <c r="D5" t="s">
        <v>1</v>
      </c>
      <c r="E5" t="s">
        <v>0</v>
      </c>
      <c r="F5" t="s">
        <v>1</v>
      </c>
      <c r="H5" t="s">
        <v>0</v>
      </c>
      <c r="I5" t="s">
        <v>1</v>
      </c>
      <c r="J5" t="s">
        <v>0</v>
      </c>
      <c r="K5" s="6" t="s">
        <v>1</v>
      </c>
      <c r="N5" s="22" t="s">
        <v>13</v>
      </c>
      <c r="O5" s="19" t="s">
        <v>0</v>
      </c>
      <c r="P5" s="19" t="s">
        <v>1</v>
      </c>
      <c r="Q5" s="19" t="s">
        <v>0</v>
      </c>
      <c r="R5" s="19" t="s">
        <v>1</v>
      </c>
      <c r="S5" s="19"/>
      <c r="T5" s="19" t="s">
        <v>0</v>
      </c>
      <c r="U5" s="19" t="s">
        <v>1</v>
      </c>
      <c r="V5" s="19" t="s">
        <v>0</v>
      </c>
      <c r="W5" s="6" t="s">
        <v>1</v>
      </c>
    </row>
    <row r="6" spans="2:31" x14ac:dyDescent="0.25">
      <c r="B6" s="3"/>
      <c r="C6">
        <v>45</v>
      </c>
      <c r="D6">
        <v>46.666666666666664</v>
      </c>
      <c r="E6">
        <v>60</v>
      </c>
      <c r="F6">
        <v>56.666666666666664</v>
      </c>
      <c r="H6">
        <v>45</v>
      </c>
      <c r="I6">
        <v>44.8</v>
      </c>
      <c r="J6">
        <v>30</v>
      </c>
      <c r="K6" s="6">
        <v>34.375</v>
      </c>
      <c r="N6" s="22">
        <v>1</v>
      </c>
      <c r="O6" s="24">
        <v>197.5</v>
      </c>
      <c r="P6" s="24">
        <v>169.74026000000001</v>
      </c>
      <c r="Q6" s="26">
        <v>75</v>
      </c>
      <c r="R6" s="26">
        <v>172.5</v>
      </c>
      <c r="S6" s="19"/>
      <c r="T6" s="26">
        <v>155.71428599999999</v>
      </c>
      <c r="U6" s="26">
        <v>213.90411</v>
      </c>
      <c r="V6" s="26">
        <v>145.19999999999999</v>
      </c>
      <c r="W6" s="27">
        <v>85.489130000000003</v>
      </c>
    </row>
    <row r="7" spans="2:31" x14ac:dyDescent="0.25">
      <c r="B7" s="3"/>
      <c r="C7">
        <v>6</v>
      </c>
      <c r="D7">
        <v>63.75</v>
      </c>
      <c r="E7">
        <v>95</v>
      </c>
      <c r="F7">
        <v>38.25</v>
      </c>
      <c r="H7">
        <v>45</v>
      </c>
      <c r="I7">
        <v>46.296296296296298</v>
      </c>
      <c r="J7">
        <v>37.5</v>
      </c>
      <c r="K7" s="6">
        <v>49.565217391304351</v>
      </c>
      <c r="N7" s="22">
        <v>2</v>
      </c>
      <c r="O7" s="24">
        <v>149.16666699999999</v>
      </c>
      <c r="P7" s="24">
        <v>198.35443000000001</v>
      </c>
      <c r="Q7" s="26">
        <v>126.11111099999999</v>
      </c>
      <c r="R7" s="26">
        <v>212.37179499999999</v>
      </c>
      <c r="S7" s="19"/>
      <c r="T7" s="26">
        <v>142.7272725</v>
      </c>
      <c r="U7" s="26">
        <v>203.83162299999998</v>
      </c>
      <c r="V7" s="26">
        <v>57</v>
      </c>
      <c r="W7" s="27">
        <v>102.56756799999999</v>
      </c>
    </row>
    <row r="8" spans="2:31" x14ac:dyDescent="0.25">
      <c r="B8" s="3"/>
      <c r="C8">
        <v>38</v>
      </c>
      <c r="D8">
        <v>53.235294117647058</v>
      </c>
      <c r="E8">
        <v>127.5</v>
      </c>
      <c r="F8">
        <v>55.952380952380949</v>
      </c>
      <c r="H8">
        <v>115</v>
      </c>
      <c r="I8">
        <v>42.5</v>
      </c>
      <c r="J8">
        <v>41.5</v>
      </c>
      <c r="K8" s="6">
        <v>73.043478260869563</v>
      </c>
      <c r="N8" s="22">
        <v>3</v>
      </c>
      <c r="O8" s="24">
        <v>166.25</v>
      </c>
      <c r="P8" s="24">
        <v>165.384615</v>
      </c>
      <c r="Q8" s="26">
        <v>153.63636399999999</v>
      </c>
      <c r="R8" s="26">
        <v>154.79729699999999</v>
      </c>
      <c r="S8" s="19"/>
      <c r="T8" s="26">
        <v>172.5</v>
      </c>
      <c r="U8" s="26">
        <v>218.30985899999999</v>
      </c>
      <c r="V8" s="26">
        <v>177.5</v>
      </c>
      <c r="W8" s="27">
        <v>122.96511599999999</v>
      </c>
    </row>
    <row r="9" spans="2:31" x14ac:dyDescent="0.25">
      <c r="B9" s="3"/>
      <c r="C9">
        <v>112.5</v>
      </c>
      <c r="D9">
        <v>18.399999999999999</v>
      </c>
      <c r="E9">
        <v>135</v>
      </c>
      <c r="F9">
        <v>72.25</v>
      </c>
      <c r="H9">
        <v>35</v>
      </c>
      <c r="I9">
        <v>49.8</v>
      </c>
      <c r="J9">
        <v>50</v>
      </c>
      <c r="K9" s="6">
        <v>54.583333333333336</v>
      </c>
      <c r="N9" s="22">
        <v>4</v>
      </c>
      <c r="O9" s="24">
        <v>132.692308</v>
      </c>
      <c r="P9" s="24">
        <v>182.14659700000001</v>
      </c>
      <c r="Q9" s="19"/>
      <c r="R9" s="19"/>
      <c r="S9" s="19"/>
      <c r="T9" s="26">
        <v>170</v>
      </c>
      <c r="U9" s="26">
        <v>227.8125</v>
      </c>
      <c r="V9" s="24"/>
      <c r="W9" s="25"/>
    </row>
    <row r="10" spans="2:31" x14ac:dyDescent="0.25">
      <c r="B10" s="3"/>
      <c r="C10">
        <v>180</v>
      </c>
      <c r="D10">
        <v>35.227272727272727</v>
      </c>
      <c r="E10">
        <v>87.5</v>
      </c>
      <c r="F10">
        <v>63.260869565217391</v>
      </c>
      <c r="H10">
        <v>8</v>
      </c>
      <c r="I10">
        <v>33.46153846153846</v>
      </c>
      <c r="J10">
        <v>25</v>
      </c>
      <c r="K10" s="6">
        <v>41.666666666666664</v>
      </c>
      <c r="N10" s="22"/>
      <c r="O10" s="24"/>
      <c r="P10" s="24"/>
      <c r="Q10" s="19"/>
      <c r="R10" s="19"/>
      <c r="S10" s="19"/>
      <c r="T10" s="26">
        <v>115.454545</v>
      </c>
      <c r="U10" s="26">
        <v>179.85074599999999</v>
      </c>
      <c r="V10" s="24"/>
      <c r="W10" s="25"/>
    </row>
    <row r="11" spans="2:31" x14ac:dyDescent="0.25">
      <c r="B11" s="3"/>
      <c r="D11">
        <v>56.666666666666664</v>
      </c>
      <c r="E11">
        <v>95</v>
      </c>
      <c r="F11">
        <v>79.047619047619051</v>
      </c>
      <c r="H11">
        <v>10</v>
      </c>
      <c r="I11">
        <v>21.904761904761905</v>
      </c>
      <c r="J11">
        <v>45</v>
      </c>
      <c r="K11" s="6">
        <v>56.03448275862069</v>
      </c>
      <c r="N11" s="22"/>
      <c r="O11" s="24"/>
      <c r="P11" s="24"/>
      <c r="Q11" s="24"/>
      <c r="R11" s="24"/>
      <c r="S11" s="19"/>
      <c r="T11" s="19"/>
      <c r="U11" s="19"/>
      <c r="V11" s="24"/>
      <c r="W11" s="25"/>
    </row>
    <row r="12" spans="2:31" x14ac:dyDescent="0.25">
      <c r="B12" s="3"/>
      <c r="D12">
        <v>44.523809523809526</v>
      </c>
      <c r="E12">
        <v>135</v>
      </c>
      <c r="F12">
        <v>65.869565217391298</v>
      </c>
      <c r="H12">
        <v>36.5</v>
      </c>
      <c r="I12">
        <v>22.8</v>
      </c>
      <c r="K12" s="6">
        <v>51.206896551724135</v>
      </c>
      <c r="N12" s="22"/>
      <c r="O12" s="24"/>
      <c r="P12" s="24"/>
      <c r="Q12" s="19"/>
      <c r="R12" s="19"/>
      <c r="S12" s="19"/>
      <c r="T12" s="19"/>
      <c r="U12" s="19"/>
      <c r="V12" s="19"/>
      <c r="W12" s="6"/>
    </row>
    <row r="13" spans="2:31" x14ac:dyDescent="0.25">
      <c r="B13" s="3"/>
      <c r="F13">
        <v>88.15789473684211</v>
      </c>
      <c r="H13">
        <v>23</v>
      </c>
      <c r="I13">
        <v>28.636363636363637</v>
      </c>
      <c r="K13" s="6"/>
      <c r="N13" s="22"/>
      <c r="O13" s="24"/>
      <c r="P13" s="24"/>
      <c r="Q13" s="19"/>
      <c r="R13" s="19"/>
      <c r="S13" s="19"/>
      <c r="T13" s="19"/>
      <c r="U13" s="19"/>
      <c r="V13" s="19"/>
      <c r="W13" s="6"/>
    </row>
    <row r="14" spans="2:31" x14ac:dyDescent="0.25">
      <c r="B14" s="3"/>
      <c r="F14">
        <v>66.25</v>
      </c>
      <c r="I14">
        <v>36.551724137931032</v>
      </c>
      <c r="K14" s="6"/>
      <c r="N14" s="3"/>
      <c r="O14" s="19"/>
      <c r="P14" s="19"/>
      <c r="Q14" s="19"/>
      <c r="R14" s="19"/>
      <c r="S14" s="19"/>
      <c r="T14" s="19"/>
      <c r="U14" s="19"/>
      <c r="V14" s="19"/>
      <c r="W14" s="6"/>
    </row>
    <row r="15" spans="2:31" x14ac:dyDescent="0.25">
      <c r="B15" s="3"/>
      <c r="K15" s="6"/>
      <c r="N15" s="3"/>
      <c r="O15" s="19"/>
      <c r="P15" s="19"/>
      <c r="Q15" s="19"/>
      <c r="R15" s="19"/>
      <c r="S15" s="19"/>
      <c r="T15" s="19"/>
      <c r="U15" s="19"/>
      <c r="V15" s="19"/>
      <c r="W15" s="6"/>
    </row>
    <row r="16" spans="2:31" x14ac:dyDescent="0.25">
      <c r="B16" s="3"/>
      <c r="K16" s="6"/>
      <c r="N16" s="3"/>
      <c r="O16" s="19"/>
      <c r="P16" s="19"/>
      <c r="Q16" s="19"/>
      <c r="R16" s="19"/>
      <c r="S16" s="19"/>
      <c r="T16" s="19"/>
      <c r="U16" s="19"/>
      <c r="V16" s="19"/>
      <c r="W16" s="6"/>
    </row>
    <row r="17" spans="2:23" x14ac:dyDescent="0.25">
      <c r="B17" s="3"/>
      <c r="K17" s="6"/>
      <c r="N17" s="3"/>
      <c r="O17" s="19"/>
      <c r="P17" s="19"/>
      <c r="Q17" s="19"/>
      <c r="R17" s="19"/>
      <c r="S17" s="19"/>
      <c r="T17" s="19"/>
      <c r="U17" s="19"/>
      <c r="V17" s="19"/>
      <c r="W17" s="6"/>
    </row>
    <row r="18" spans="2:23" x14ac:dyDescent="0.25">
      <c r="B18" s="3"/>
      <c r="K18" s="6"/>
      <c r="N18" s="3"/>
      <c r="O18" s="19"/>
      <c r="P18" s="19"/>
      <c r="Q18" s="19"/>
      <c r="R18" s="19"/>
      <c r="S18" s="19"/>
      <c r="T18" s="19"/>
      <c r="U18" s="19"/>
      <c r="V18" s="19"/>
      <c r="W18" s="6"/>
    </row>
    <row r="19" spans="2:23" x14ac:dyDescent="0.25">
      <c r="B19" s="3"/>
      <c r="K19" s="6"/>
      <c r="N19" s="3"/>
      <c r="O19" s="19"/>
      <c r="P19" s="19"/>
      <c r="Q19" s="19"/>
      <c r="R19" s="19"/>
      <c r="S19" s="19"/>
      <c r="T19" s="19"/>
      <c r="U19" s="19"/>
      <c r="V19" s="19"/>
      <c r="W19" s="6"/>
    </row>
    <row r="20" spans="2:23" x14ac:dyDescent="0.25">
      <c r="B20" s="3"/>
      <c r="K20" s="6"/>
      <c r="N20" s="3"/>
      <c r="O20" s="19"/>
      <c r="P20" s="19"/>
      <c r="Q20" s="19"/>
      <c r="R20" s="19"/>
      <c r="S20" s="19"/>
      <c r="T20" s="19"/>
      <c r="U20" s="19"/>
      <c r="V20" s="19"/>
      <c r="W20" s="6"/>
    </row>
    <row r="21" spans="2:23" x14ac:dyDescent="0.25">
      <c r="B21" s="3"/>
      <c r="K21" s="6"/>
      <c r="N21" s="3"/>
      <c r="O21" s="19"/>
      <c r="P21" s="19"/>
      <c r="Q21" s="19"/>
      <c r="R21" s="19"/>
      <c r="S21" s="19"/>
      <c r="T21" s="19"/>
      <c r="U21" s="19"/>
      <c r="V21" s="19"/>
      <c r="W21" s="6"/>
    </row>
    <row r="22" spans="2:23" x14ac:dyDescent="0.25">
      <c r="B22" s="3"/>
      <c r="K22" s="6"/>
      <c r="N22" s="3"/>
      <c r="O22" s="19"/>
      <c r="P22" s="19"/>
      <c r="Q22" s="19"/>
      <c r="R22" s="19"/>
      <c r="S22" s="19"/>
      <c r="T22" s="19"/>
      <c r="U22" s="19"/>
      <c r="V22" s="19"/>
      <c r="W22" s="6"/>
    </row>
    <row r="23" spans="2:23" x14ac:dyDescent="0.25">
      <c r="B23" s="3"/>
      <c r="C23" s="12" t="s">
        <v>7</v>
      </c>
      <c r="D23" s="12"/>
      <c r="E23" s="12"/>
      <c r="F23" s="12"/>
      <c r="H23" s="12" t="s">
        <v>7</v>
      </c>
      <c r="I23" s="12"/>
      <c r="J23" s="12"/>
      <c r="K23" s="13"/>
      <c r="N23" s="3"/>
      <c r="O23" s="20" t="s">
        <v>7</v>
      </c>
      <c r="P23" s="20"/>
      <c r="Q23" s="20"/>
      <c r="R23" s="20"/>
      <c r="S23" s="19"/>
      <c r="T23" s="20" t="s">
        <v>7</v>
      </c>
      <c r="U23" s="20"/>
      <c r="V23" s="20"/>
      <c r="W23" s="13"/>
    </row>
    <row r="24" spans="2:23" x14ac:dyDescent="0.25">
      <c r="B24" s="3" t="s">
        <v>5</v>
      </c>
      <c r="C24">
        <f>AVERAGE(C6:C21)</f>
        <v>76.3</v>
      </c>
      <c r="D24">
        <f t="shared" ref="D24:K24" si="0">AVERAGE(D6:D21)</f>
        <v>45.495672814580374</v>
      </c>
      <c r="E24">
        <f t="shared" si="0"/>
        <v>105</v>
      </c>
      <c r="F24">
        <f t="shared" si="0"/>
        <v>65.078332909568601</v>
      </c>
      <c r="H24">
        <f t="shared" si="0"/>
        <v>39.6875</v>
      </c>
      <c r="I24">
        <f t="shared" si="0"/>
        <v>36.305631604099034</v>
      </c>
      <c r="J24">
        <f t="shared" si="0"/>
        <v>38.166666666666664</v>
      </c>
      <c r="K24" s="6">
        <f t="shared" si="0"/>
        <v>51.496439280359816</v>
      </c>
      <c r="N24" s="3" t="s">
        <v>5</v>
      </c>
      <c r="O24" s="19">
        <f>AVERAGE(O6:O21)</f>
        <v>161.40224375</v>
      </c>
      <c r="P24" s="19">
        <f t="shared" ref="P24:W24" si="1">AVERAGE(P6:P21)</f>
        <v>178.90647550000003</v>
      </c>
      <c r="Q24" s="19">
        <f>AVERAGE(Q6:Q21)</f>
        <v>118.24915833333334</v>
      </c>
      <c r="R24" s="19">
        <f>AVERAGE(R6:R21)</f>
        <v>179.88969733333332</v>
      </c>
      <c r="S24" s="19"/>
      <c r="T24" s="19">
        <f>AVERAGE(T6:T21)</f>
        <v>151.2792207</v>
      </c>
      <c r="U24" s="19">
        <f>AVERAGE(U6:U21)</f>
        <v>208.7417676</v>
      </c>
      <c r="V24" s="19">
        <f t="shared" ref="T24:W24" si="2">AVERAGE(V6:V21)</f>
        <v>126.56666666666666</v>
      </c>
      <c r="W24" s="6">
        <f t="shared" si="2"/>
        <v>103.67393799999998</v>
      </c>
    </row>
    <row r="25" spans="2:23" x14ac:dyDescent="0.25">
      <c r="B25" s="7" t="s">
        <v>6</v>
      </c>
      <c r="C25" s="8">
        <f>_xlfn.STDEV.P(C6:C21)</f>
        <v>62.374353704066543</v>
      </c>
      <c r="D25" s="8">
        <f t="shared" ref="D25:K25" si="3">_xlfn.STDEV.P(D6:D21)</f>
        <v>13.937844540448484</v>
      </c>
      <c r="E25" s="8">
        <f t="shared" si="3"/>
        <v>26.288237456539921</v>
      </c>
      <c r="F25" s="8">
        <f t="shared" si="3"/>
        <v>13.57424251358665</v>
      </c>
      <c r="G25" s="8"/>
      <c r="H25" s="8">
        <f t="shared" si="3"/>
        <v>31.473140830714687</v>
      </c>
      <c r="I25" s="8">
        <f t="shared" si="3"/>
        <v>9.7136220804042548</v>
      </c>
      <c r="J25" s="8">
        <f t="shared" si="3"/>
        <v>8.547254269972056</v>
      </c>
      <c r="K25" s="9">
        <f t="shared" si="3"/>
        <v>11.262955765167968</v>
      </c>
      <c r="N25" s="7" t="s">
        <v>6</v>
      </c>
      <c r="O25" s="8">
        <f>_xlfn.STDEV.P(O6:O21)</f>
        <v>23.981860312109301</v>
      </c>
      <c r="P25" s="8">
        <f t="shared" ref="P25:W25" si="4">_xlfn.STDEV.P(P6:P21)</f>
        <v>12.802163289291515</v>
      </c>
      <c r="Q25" s="8">
        <f>_xlfn.STDEV.P(Q6:Q21)</f>
        <v>32.580946994471098</v>
      </c>
      <c r="R25" s="8">
        <f>_xlfn.STDEV.P(R6:R21)</f>
        <v>24.07850251429976</v>
      </c>
      <c r="S25" s="8"/>
      <c r="T25" s="8">
        <f>_xlfn.STDEV.P(T6:T21)</f>
        <v>20.866250563719042</v>
      </c>
      <c r="U25" s="8">
        <f>_xlfn.STDEV.P(U6:U21)</f>
        <v>16.374929834662364</v>
      </c>
      <c r="V25" s="8">
        <f t="shared" ref="T25:W25" si="5">_xlfn.STDEV.P(V6:V21)</f>
        <v>50.927813837059823</v>
      </c>
      <c r="W25" s="9">
        <f t="shared" si="5"/>
        <v>15.319495696676361</v>
      </c>
    </row>
  </sheetData>
  <mergeCells count="18">
    <mergeCell ref="O23:R23"/>
    <mergeCell ref="T23:W23"/>
    <mergeCell ref="O2:W2"/>
    <mergeCell ref="O3:R3"/>
    <mergeCell ref="T3:W3"/>
    <mergeCell ref="O4:P4"/>
    <mergeCell ref="Q4:R4"/>
    <mergeCell ref="T4:U4"/>
    <mergeCell ref="V4:W4"/>
    <mergeCell ref="C23:F23"/>
    <mergeCell ref="H23:K23"/>
    <mergeCell ref="C2:K2"/>
    <mergeCell ref="C3:F3"/>
    <mergeCell ref="H3:K3"/>
    <mergeCell ref="C4:D4"/>
    <mergeCell ref="E4:F4"/>
    <mergeCell ref="H4:I4"/>
    <mergeCell ref="J4:K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EA95-C576-46B6-AA82-B2465026DE5C}">
  <dimension ref="A1:F143"/>
  <sheetViews>
    <sheetView tabSelected="1" workbookViewId="0">
      <selection activeCell="H8" sqref="H8"/>
    </sheetView>
  </sheetViews>
  <sheetFormatPr defaultRowHeight="13.8" x14ac:dyDescent="0.25"/>
  <cols>
    <col min="1" max="1" width="27.109375" customWidth="1"/>
    <col min="2" max="2" width="21.6640625" customWidth="1"/>
    <col min="3" max="3" width="19.44140625" customWidth="1"/>
    <col min="4" max="4" width="22.6640625" customWidth="1"/>
    <col min="5" max="5" width="17.21875" customWidth="1"/>
    <col min="6" max="6" width="22.6640625" customWidth="1"/>
  </cols>
  <sheetData>
    <row r="1" spans="1:6" ht="18" thickBot="1" x14ac:dyDescent="0.3">
      <c r="A1" s="28" t="s">
        <v>14</v>
      </c>
      <c r="B1" s="29" t="s">
        <v>15</v>
      </c>
      <c r="C1" s="29"/>
      <c r="D1" s="29"/>
      <c r="E1" s="30" t="s">
        <v>16</v>
      </c>
      <c r="F1" s="30" t="s">
        <v>17</v>
      </c>
    </row>
    <row r="2" spans="1:6" ht="14.4" thickBot="1" x14ac:dyDescent="0.3">
      <c r="A2" s="32"/>
      <c r="B2" s="33" t="s">
        <v>18</v>
      </c>
      <c r="C2" s="34" t="s">
        <v>19</v>
      </c>
      <c r="D2" s="35" t="s">
        <v>20</v>
      </c>
      <c r="E2" s="34"/>
      <c r="F2" s="35"/>
    </row>
    <row r="3" spans="1:6" ht="14.4" thickBot="1" x14ac:dyDescent="0.3">
      <c r="A3" s="15" t="s">
        <v>21</v>
      </c>
      <c r="B3" s="31">
        <v>0</v>
      </c>
      <c r="C3" s="36">
        <v>0</v>
      </c>
      <c r="D3" s="37">
        <v>0</v>
      </c>
      <c r="E3" s="36">
        <v>0</v>
      </c>
      <c r="F3" s="37">
        <f>SUM(B3:E3)</f>
        <v>0</v>
      </c>
    </row>
    <row r="4" spans="1:6" ht="14.4" thickBot="1" x14ac:dyDescent="0.3">
      <c r="A4" s="15" t="s">
        <v>22</v>
      </c>
      <c r="B4" s="31">
        <v>2</v>
      </c>
      <c r="C4" s="36">
        <v>1</v>
      </c>
      <c r="D4" s="37">
        <v>0</v>
      </c>
      <c r="E4" s="36">
        <v>3</v>
      </c>
      <c r="F4" s="37">
        <f>SUM(B4:E4)</f>
        <v>6</v>
      </c>
    </row>
    <row r="5" spans="1:6" ht="14.4" thickBot="1" x14ac:dyDescent="0.3">
      <c r="A5" s="15" t="s">
        <v>23</v>
      </c>
      <c r="B5" s="31">
        <v>1</v>
      </c>
      <c r="C5" s="36">
        <v>0</v>
      </c>
      <c r="D5" s="37">
        <v>0</v>
      </c>
      <c r="E5" s="36">
        <v>6</v>
      </c>
      <c r="F5" s="37">
        <f>SUM(B5:E5)</f>
        <v>7</v>
      </c>
    </row>
    <row r="6" spans="1:6" ht="14.4" thickBot="1" x14ac:dyDescent="0.3">
      <c r="A6" s="15" t="s">
        <v>24</v>
      </c>
      <c r="B6" s="38">
        <v>4</v>
      </c>
      <c r="C6" s="39">
        <v>0</v>
      </c>
      <c r="D6" s="40">
        <v>0</v>
      </c>
      <c r="E6" s="39">
        <v>9</v>
      </c>
      <c r="F6" s="40">
        <v>13</v>
      </c>
    </row>
    <row r="7" spans="1:6" ht="14.4" thickBot="1" x14ac:dyDescent="0.3">
      <c r="A7" s="16" t="s">
        <v>25</v>
      </c>
      <c r="B7" s="38">
        <f>SUM(B3:B6)</f>
        <v>7</v>
      </c>
      <c r="C7" s="39">
        <f t="shared" ref="C7:F7" si="0">SUM(C3:C6)</f>
        <v>1</v>
      </c>
      <c r="D7" s="39">
        <f t="shared" si="0"/>
        <v>0</v>
      </c>
      <c r="E7" s="39">
        <f t="shared" si="0"/>
        <v>18</v>
      </c>
      <c r="F7" s="40">
        <f t="shared" si="0"/>
        <v>26</v>
      </c>
    </row>
    <row r="8" spans="1:6" ht="14.4" thickBot="1" x14ac:dyDescent="0.3">
      <c r="A8" s="14"/>
      <c r="B8" s="41">
        <f>B7+C7</f>
        <v>8</v>
      </c>
      <c r="C8" s="42"/>
      <c r="D8" s="43">
        <f>D7</f>
        <v>0</v>
      </c>
      <c r="E8" s="44">
        <f>E7</f>
        <v>18</v>
      </c>
      <c r="F8" s="43">
        <f>B8+D8+E8</f>
        <v>26</v>
      </c>
    </row>
    <row r="9" spans="1:6" ht="14.4" thickBot="1" x14ac:dyDescent="0.3">
      <c r="A9" s="45" t="s">
        <v>26</v>
      </c>
      <c r="B9" s="46">
        <f>(B8/F8)*100</f>
        <v>30.76923076923077</v>
      </c>
      <c r="C9" s="47"/>
      <c r="D9" s="48">
        <f>(D8/F8)*100</f>
        <v>0</v>
      </c>
      <c r="E9" s="18"/>
      <c r="F9" s="49"/>
    </row>
    <row r="10" spans="1:6" ht="14.4" thickBot="1" x14ac:dyDescent="0.3">
      <c r="A10" s="4"/>
      <c r="B10" s="50">
        <f>(B7/F7)*100</f>
        <v>26.923076923076923</v>
      </c>
      <c r="C10" s="44">
        <f>(C7/F7)*100</f>
        <v>3.8461538461538463</v>
      </c>
      <c r="D10" s="51">
        <f>(D7/F7)*100</f>
        <v>0</v>
      </c>
      <c r="E10" s="4"/>
      <c r="F10" s="4"/>
    </row>
    <row r="11" spans="1:6" ht="14.4" thickBot="1" x14ac:dyDescent="0.3">
      <c r="A11" s="4"/>
      <c r="B11" s="4"/>
      <c r="C11" s="4"/>
      <c r="D11" s="4"/>
      <c r="E11" s="4"/>
      <c r="F11" s="4"/>
    </row>
    <row r="12" spans="1:6" x14ac:dyDescent="0.25">
      <c r="A12" s="32"/>
      <c r="B12" s="33" t="s">
        <v>18</v>
      </c>
      <c r="C12" s="34" t="s">
        <v>19</v>
      </c>
      <c r="D12" s="34" t="s">
        <v>20</v>
      </c>
      <c r="E12" s="33"/>
      <c r="F12" s="35"/>
    </row>
    <row r="13" spans="1:6" x14ac:dyDescent="0.25">
      <c r="A13" s="15" t="s">
        <v>27</v>
      </c>
      <c r="B13" s="14">
        <v>1</v>
      </c>
      <c r="C13" s="4">
        <v>3</v>
      </c>
      <c r="D13" s="4">
        <v>2</v>
      </c>
      <c r="E13" s="14"/>
      <c r="F13" s="52">
        <v>85</v>
      </c>
    </row>
    <row r="14" spans="1:6" x14ac:dyDescent="0.25">
      <c r="A14" s="15" t="s">
        <v>28</v>
      </c>
      <c r="B14" s="14">
        <v>1</v>
      </c>
      <c r="C14" s="4">
        <v>3</v>
      </c>
      <c r="D14" s="4">
        <v>3</v>
      </c>
      <c r="E14" s="14"/>
      <c r="F14" s="52">
        <v>92</v>
      </c>
    </row>
    <row r="15" spans="1:6" x14ac:dyDescent="0.25">
      <c r="A15" s="15" t="s">
        <v>29</v>
      </c>
      <c r="B15" s="14">
        <v>5</v>
      </c>
      <c r="C15" s="4">
        <v>8</v>
      </c>
      <c r="D15" s="4">
        <v>8</v>
      </c>
      <c r="E15" s="14"/>
      <c r="F15" s="52">
        <v>180</v>
      </c>
    </row>
    <row r="16" spans="1:6" ht="14.4" thickBot="1" x14ac:dyDescent="0.3">
      <c r="A16" s="15" t="s">
        <v>30</v>
      </c>
      <c r="B16" s="14">
        <v>2</v>
      </c>
      <c r="C16" s="4">
        <v>7</v>
      </c>
      <c r="D16" s="4">
        <v>8</v>
      </c>
      <c r="E16" s="14"/>
      <c r="F16" s="52">
        <v>221</v>
      </c>
    </row>
    <row r="17" spans="1:6" ht="14.4" thickBot="1" x14ac:dyDescent="0.3">
      <c r="A17" s="16" t="s">
        <v>31</v>
      </c>
      <c r="B17" s="38">
        <f>SUM(B13:B16)</f>
        <v>9</v>
      </c>
      <c r="C17" s="39">
        <f t="shared" ref="C17:D17" si="1">SUM(C13:C16)</f>
        <v>21</v>
      </c>
      <c r="D17" s="39">
        <f t="shared" si="1"/>
        <v>21</v>
      </c>
      <c r="E17" s="38"/>
      <c r="F17" s="40">
        <f t="shared" ref="F17" si="2">SUM(F13:F16)</f>
        <v>578</v>
      </c>
    </row>
    <row r="18" spans="1:6" ht="14.4" thickBot="1" x14ac:dyDescent="0.3">
      <c r="A18" s="14"/>
      <c r="B18" s="41">
        <f>B17+C17</f>
        <v>30</v>
      </c>
      <c r="C18" s="42"/>
      <c r="D18" s="50">
        <f>D17</f>
        <v>21</v>
      </c>
      <c r="E18" s="50"/>
      <c r="F18" s="43">
        <f>F17</f>
        <v>578</v>
      </c>
    </row>
    <row r="19" spans="1:6" ht="14.4" thickBot="1" x14ac:dyDescent="0.3">
      <c r="A19" s="45" t="s">
        <v>26</v>
      </c>
      <c r="B19" s="46">
        <f>(B18/F18)*100</f>
        <v>5.1903114186851207</v>
      </c>
      <c r="C19" s="47"/>
      <c r="D19" s="45">
        <f>(D18/F18)*100</f>
        <v>3.6332179930795849</v>
      </c>
      <c r="E19" s="17"/>
      <c r="F19" s="49"/>
    </row>
    <row r="20" spans="1:6" ht="14.4" thickBot="1" x14ac:dyDescent="0.3">
      <c r="A20" s="4"/>
      <c r="B20" s="53" t="s">
        <v>32</v>
      </c>
      <c r="C20" s="54"/>
      <c r="D20" s="55" t="s">
        <v>32</v>
      </c>
      <c r="E20" s="4"/>
      <c r="F20" s="4"/>
    </row>
    <row r="21" spans="1:6" x14ac:dyDescent="0.25">
      <c r="A21" s="4"/>
      <c r="B21" s="56" t="s">
        <v>33</v>
      </c>
      <c r="C21" s="57">
        <v>1.4823E-7</v>
      </c>
      <c r="D21" s="58">
        <v>0.32252900000000001</v>
      </c>
      <c r="E21" s="4"/>
      <c r="F21" s="4"/>
    </row>
    <row r="22" spans="1:6" ht="14.4" thickBot="1" x14ac:dyDescent="0.3">
      <c r="A22" s="4"/>
      <c r="B22" s="59" t="s">
        <v>34</v>
      </c>
      <c r="C22" s="60">
        <v>7.8999999999999996E-5</v>
      </c>
      <c r="D22" s="61">
        <v>1</v>
      </c>
      <c r="E22" s="4"/>
      <c r="F22" s="4"/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/>
      <c r="B24" s="4"/>
      <c r="C24" s="4"/>
      <c r="D24" s="4"/>
      <c r="E24" s="4"/>
      <c r="F24" s="4"/>
    </row>
    <row r="25" spans="1:6" x14ac:dyDescent="0.25">
      <c r="A25" s="4"/>
      <c r="B25" s="4"/>
      <c r="C25" s="4"/>
      <c r="D25" s="4"/>
      <c r="E25" s="4"/>
      <c r="F25" s="4"/>
    </row>
    <row r="26" spans="1:6" ht="18" thickBot="1" x14ac:dyDescent="0.3">
      <c r="A26" s="28" t="s">
        <v>35</v>
      </c>
      <c r="B26" s="29" t="s">
        <v>15</v>
      </c>
      <c r="C26" s="29"/>
      <c r="D26" s="29"/>
      <c r="E26" s="30" t="s">
        <v>16</v>
      </c>
      <c r="F26" s="30" t="s">
        <v>17</v>
      </c>
    </row>
    <row r="27" spans="1:6" ht="14.4" thickBot="1" x14ac:dyDescent="0.3">
      <c r="A27" s="32"/>
      <c r="B27" s="33" t="s">
        <v>18</v>
      </c>
      <c r="C27" s="34" t="s">
        <v>19</v>
      </c>
      <c r="D27" s="35" t="s">
        <v>20</v>
      </c>
      <c r="E27" s="34"/>
      <c r="F27" s="35"/>
    </row>
    <row r="28" spans="1:6" ht="14.4" thickBot="1" x14ac:dyDescent="0.3">
      <c r="A28" s="15" t="s">
        <v>21</v>
      </c>
      <c r="B28" s="31">
        <v>1</v>
      </c>
      <c r="C28" s="36">
        <v>1</v>
      </c>
      <c r="D28" s="37">
        <v>0</v>
      </c>
      <c r="E28" s="36">
        <v>3</v>
      </c>
      <c r="F28" s="37">
        <f>SUM(B28:E28)</f>
        <v>5</v>
      </c>
    </row>
    <row r="29" spans="1:6" ht="14.4" thickBot="1" x14ac:dyDescent="0.3">
      <c r="A29" s="15" t="s">
        <v>22</v>
      </c>
      <c r="B29" s="31">
        <v>1</v>
      </c>
      <c r="C29" s="36">
        <v>0</v>
      </c>
      <c r="D29" s="37">
        <v>0</v>
      </c>
      <c r="E29" s="36">
        <v>4</v>
      </c>
      <c r="F29" s="37">
        <f t="shared" ref="F29:F31" si="3">SUM(B29:E29)</f>
        <v>5</v>
      </c>
    </row>
    <row r="30" spans="1:6" ht="14.4" thickBot="1" x14ac:dyDescent="0.3">
      <c r="A30" s="15" t="s">
        <v>23</v>
      </c>
      <c r="B30" s="31">
        <v>0</v>
      </c>
      <c r="C30" s="36">
        <v>0</v>
      </c>
      <c r="D30" s="37">
        <v>1</v>
      </c>
      <c r="E30" s="36">
        <v>11</v>
      </c>
      <c r="F30" s="37">
        <f t="shared" si="3"/>
        <v>12</v>
      </c>
    </row>
    <row r="31" spans="1:6" ht="14.4" thickBot="1" x14ac:dyDescent="0.3">
      <c r="A31" s="15" t="s">
        <v>24</v>
      </c>
      <c r="B31" s="38">
        <v>4</v>
      </c>
      <c r="C31" s="39">
        <v>0</v>
      </c>
      <c r="D31" s="40">
        <v>0</v>
      </c>
      <c r="E31" s="39">
        <v>7</v>
      </c>
      <c r="F31" s="37">
        <f t="shared" si="3"/>
        <v>11</v>
      </c>
    </row>
    <row r="32" spans="1:6" ht="14.4" thickBot="1" x14ac:dyDescent="0.3">
      <c r="A32" s="16" t="s">
        <v>25</v>
      </c>
      <c r="B32" s="38">
        <f>SUM(B28:B31)</f>
        <v>6</v>
      </c>
      <c r="C32" s="39">
        <f t="shared" ref="C32:F32" si="4">SUM(C28:C31)</f>
        <v>1</v>
      </c>
      <c r="D32" s="39">
        <f t="shared" si="4"/>
        <v>1</v>
      </c>
      <c r="E32" s="39">
        <f t="shared" si="4"/>
        <v>25</v>
      </c>
      <c r="F32" s="40">
        <f t="shared" si="4"/>
        <v>33</v>
      </c>
    </row>
    <row r="33" spans="1:6" ht="14.4" thickBot="1" x14ac:dyDescent="0.3">
      <c r="A33" s="14"/>
      <c r="B33" s="41">
        <f>B32+C32</f>
        <v>7</v>
      </c>
      <c r="C33" s="42"/>
      <c r="D33" s="43">
        <f>D32</f>
        <v>1</v>
      </c>
      <c r="E33" s="44">
        <f>E32</f>
        <v>25</v>
      </c>
      <c r="F33" s="43">
        <f>F32</f>
        <v>33</v>
      </c>
    </row>
    <row r="34" spans="1:6" ht="14.4" thickBot="1" x14ac:dyDescent="0.3">
      <c r="A34" s="45" t="s">
        <v>26</v>
      </c>
      <c r="B34" s="46">
        <f>(B33/F33)*100</f>
        <v>21.212121212121211</v>
      </c>
      <c r="C34" s="47"/>
      <c r="D34" s="48">
        <f>(D33/F33)*100</f>
        <v>3.0303030303030303</v>
      </c>
      <c r="E34" s="18"/>
      <c r="F34" s="49"/>
    </row>
    <row r="35" spans="1:6" x14ac:dyDescent="0.25">
      <c r="A35" s="4"/>
      <c r="B35" s="30">
        <f>(B32/F32)*100</f>
        <v>18.181818181818183</v>
      </c>
      <c r="C35" s="30">
        <f>(C32/F32)*100</f>
        <v>3.0303030303030303</v>
      </c>
      <c r="D35" s="4">
        <f>(D32/F32)*100</f>
        <v>3.0303030303030303</v>
      </c>
      <c r="E35" s="4"/>
      <c r="F35" s="4"/>
    </row>
    <row r="36" spans="1:6" ht="14.4" thickBot="1" x14ac:dyDescent="0.3">
      <c r="A36" s="4"/>
      <c r="B36" s="4"/>
      <c r="C36" s="4"/>
      <c r="D36" s="4"/>
      <c r="E36" s="4"/>
      <c r="F36" s="4"/>
    </row>
    <row r="37" spans="1:6" x14ac:dyDescent="0.25">
      <c r="A37" s="32"/>
      <c r="B37" s="33" t="s">
        <v>18</v>
      </c>
      <c r="C37" s="34" t="s">
        <v>19</v>
      </c>
      <c r="D37" s="34" t="s">
        <v>20</v>
      </c>
      <c r="E37" s="33"/>
      <c r="F37" s="35"/>
    </row>
    <row r="38" spans="1:6" x14ac:dyDescent="0.25">
      <c r="A38" s="15" t="s">
        <v>27</v>
      </c>
      <c r="B38" s="14">
        <v>1</v>
      </c>
      <c r="C38" s="4">
        <v>3</v>
      </c>
      <c r="D38" s="4">
        <v>2</v>
      </c>
      <c r="E38" s="14"/>
      <c r="F38" s="52">
        <v>85</v>
      </c>
    </row>
    <row r="39" spans="1:6" x14ac:dyDescent="0.25">
      <c r="A39" s="15" t="s">
        <v>28</v>
      </c>
      <c r="B39" s="14">
        <v>1</v>
      </c>
      <c r="C39" s="4">
        <v>3</v>
      </c>
      <c r="D39" s="4">
        <v>3</v>
      </c>
      <c r="E39" s="14"/>
      <c r="F39" s="52">
        <v>92</v>
      </c>
    </row>
    <row r="40" spans="1:6" x14ac:dyDescent="0.25">
      <c r="A40" s="15" t="s">
        <v>29</v>
      </c>
      <c r="B40" s="14">
        <v>5</v>
      </c>
      <c r="C40" s="4">
        <v>8</v>
      </c>
      <c r="D40" s="4">
        <v>8</v>
      </c>
      <c r="E40" s="14"/>
      <c r="F40" s="52">
        <v>180</v>
      </c>
    </row>
    <row r="41" spans="1:6" ht="14.4" thickBot="1" x14ac:dyDescent="0.3">
      <c r="A41" s="15" t="s">
        <v>30</v>
      </c>
      <c r="B41" s="14">
        <v>2</v>
      </c>
      <c r="C41" s="4">
        <v>7</v>
      </c>
      <c r="D41" s="4">
        <v>8</v>
      </c>
      <c r="E41" s="14"/>
      <c r="F41" s="52">
        <v>221</v>
      </c>
    </row>
    <row r="42" spans="1:6" ht="14.4" thickBot="1" x14ac:dyDescent="0.3">
      <c r="A42" s="16" t="s">
        <v>31</v>
      </c>
      <c r="B42" s="38">
        <f>SUM(B38:B41)</f>
        <v>9</v>
      </c>
      <c r="C42" s="39">
        <f>SUM(C38:C41)</f>
        <v>21</v>
      </c>
      <c r="D42" s="39">
        <f>SUM(D38:D41)</f>
        <v>21</v>
      </c>
      <c r="E42" s="38"/>
      <c r="F42" s="40">
        <f t="shared" ref="F42" si="5">SUM(F38:F41)</f>
        <v>578</v>
      </c>
    </row>
    <row r="43" spans="1:6" ht="14.4" thickBot="1" x14ac:dyDescent="0.3">
      <c r="A43" s="14"/>
      <c r="B43" s="41">
        <f>B42+C42</f>
        <v>30</v>
      </c>
      <c r="C43" s="42"/>
      <c r="D43" s="50">
        <f>D42</f>
        <v>21</v>
      </c>
      <c r="E43" s="50"/>
      <c r="F43" s="43">
        <f>F42</f>
        <v>578</v>
      </c>
    </row>
    <row r="44" spans="1:6" ht="14.4" thickBot="1" x14ac:dyDescent="0.3">
      <c r="A44" s="45" t="s">
        <v>26</v>
      </c>
      <c r="B44" s="46">
        <f>(B43/F43)*100</f>
        <v>5.1903114186851207</v>
      </c>
      <c r="C44" s="47"/>
      <c r="D44" s="62">
        <f>(D43/F43)*100</f>
        <v>3.6332179930795849</v>
      </c>
      <c r="E44" s="17"/>
      <c r="F44" s="49"/>
    </row>
    <row r="45" spans="1:6" ht="14.4" thickBot="1" x14ac:dyDescent="0.3">
      <c r="A45" s="4"/>
      <c r="B45" s="53" t="s">
        <v>32</v>
      </c>
      <c r="C45" s="63"/>
      <c r="D45" s="64" t="s">
        <v>32</v>
      </c>
      <c r="E45" s="4"/>
      <c r="F45" s="4"/>
    </row>
    <row r="46" spans="1:6" x14ac:dyDescent="0.25">
      <c r="A46" s="4"/>
      <c r="B46" s="56" t="s">
        <v>33</v>
      </c>
      <c r="C46" s="65">
        <v>1.75E-4</v>
      </c>
      <c r="D46" s="66">
        <v>0.85651500000000003</v>
      </c>
      <c r="E46" s="4"/>
      <c r="F46" s="4"/>
    </row>
    <row r="47" spans="1:6" ht="14.4" thickBot="1" x14ac:dyDescent="0.3">
      <c r="A47" s="4"/>
      <c r="B47" s="59" t="s">
        <v>34</v>
      </c>
      <c r="C47" s="67">
        <v>2.251E-3</v>
      </c>
      <c r="D47" s="68">
        <v>1</v>
      </c>
      <c r="E47" s="4"/>
      <c r="F47" s="4"/>
    </row>
    <row r="48" spans="1:6" x14ac:dyDescent="0.25">
      <c r="A48" s="4"/>
      <c r="B48" s="4"/>
      <c r="C48" s="4"/>
      <c r="D48" s="4"/>
      <c r="E48" s="4"/>
      <c r="F48" s="4"/>
    </row>
    <row r="49" spans="1:6" ht="18" thickBot="1" x14ac:dyDescent="0.3">
      <c r="A49" s="69" t="s">
        <v>36</v>
      </c>
      <c r="B49" s="29" t="s">
        <v>15</v>
      </c>
      <c r="C49" s="29"/>
      <c r="D49" s="29"/>
      <c r="E49" s="30" t="s">
        <v>16</v>
      </c>
      <c r="F49" s="30" t="s">
        <v>17</v>
      </c>
    </row>
    <row r="50" spans="1:6" ht="14.4" thickBot="1" x14ac:dyDescent="0.3">
      <c r="A50" s="32"/>
      <c r="B50" s="33" t="s">
        <v>18</v>
      </c>
      <c r="C50" s="34" t="s">
        <v>19</v>
      </c>
      <c r="D50" s="35" t="s">
        <v>20</v>
      </c>
      <c r="E50" s="34"/>
      <c r="F50" s="35"/>
    </row>
    <row r="51" spans="1:6" ht="14.4" thickBot="1" x14ac:dyDescent="0.3">
      <c r="A51" s="15" t="s">
        <v>21</v>
      </c>
      <c r="B51" s="31">
        <v>2</v>
      </c>
      <c r="C51" s="36">
        <v>0</v>
      </c>
      <c r="D51" s="37">
        <v>0</v>
      </c>
      <c r="E51" s="36">
        <v>4</v>
      </c>
      <c r="F51" s="37">
        <f>SUM(B51:E51)</f>
        <v>6</v>
      </c>
    </row>
    <row r="52" spans="1:6" ht="14.4" thickBot="1" x14ac:dyDescent="0.3">
      <c r="A52" s="15" t="s">
        <v>22</v>
      </c>
      <c r="B52" s="31">
        <v>2</v>
      </c>
      <c r="C52" s="36">
        <v>4</v>
      </c>
      <c r="D52" s="37">
        <v>1</v>
      </c>
      <c r="E52" s="36">
        <v>6</v>
      </c>
      <c r="F52" s="37">
        <f t="shared" ref="F52:F53" si="6">SUM(B52:E52)</f>
        <v>13</v>
      </c>
    </row>
    <row r="53" spans="1:6" ht="14.4" thickBot="1" x14ac:dyDescent="0.3">
      <c r="A53" s="15" t="s">
        <v>23</v>
      </c>
      <c r="B53" s="31">
        <v>0</v>
      </c>
      <c r="C53" s="36">
        <v>3</v>
      </c>
      <c r="D53" s="37">
        <v>0</v>
      </c>
      <c r="E53" s="36">
        <v>9</v>
      </c>
      <c r="F53" s="37">
        <f t="shared" si="6"/>
        <v>12</v>
      </c>
    </row>
    <row r="54" spans="1:6" ht="14.4" thickBot="1" x14ac:dyDescent="0.3">
      <c r="A54" s="16" t="s">
        <v>25</v>
      </c>
      <c r="B54" s="38">
        <f>SUM(B51:B53)</f>
        <v>4</v>
      </c>
      <c r="C54" s="39">
        <f>SUM(C51:C53)</f>
        <v>7</v>
      </c>
      <c r="D54" s="39">
        <f>SUM(D51:D53)</f>
        <v>1</v>
      </c>
      <c r="E54" s="39">
        <f>SUM(E51:E53)</f>
        <v>19</v>
      </c>
      <c r="F54" s="40">
        <f>SUM(F51:F53)</f>
        <v>31</v>
      </c>
    </row>
    <row r="55" spans="1:6" ht="14.4" thickBot="1" x14ac:dyDescent="0.3">
      <c r="A55" s="14"/>
      <c r="B55" s="41">
        <f>B54+C54</f>
        <v>11</v>
      </c>
      <c r="C55" s="42"/>
      <c r="D55" s="43">
        <f>D54</f>
        <v>1</v>
      </c>
      <c r="E55" s="44">
        <f>E54</f>
        <v>19</v>
      </c>
      <c r="F55" s="43">
        <f>F54</f>
        <v>31</v>
      </c>
    </row>
    <row r="56" spans="1:6" ht="14.4" thickBot="1" x14ac:dyDescent="0.3">
      <c r="A56" s="45" t="s">
        <v>26</v>
      </c>
      <c r="B56" s="46">
        <f>(B55/F55)*100</f>
        <v>35.483870967741936</v>
      </c>
      <c r="C56" s="47"/>
      <c r="D56" s="48">
        <f>(D55/F55)*100</f>
        <v>3.225806451612903</v>
      </c>
      <c r="E56" s="18"/>
      <c r="F56" s="49"/>
    </row>
    <row r="57" spans="1:6" x14ac:dyDescent="0.25">
      <c r="A57" s="4"/>
      <c r="B57" s="30">
        <f>(B54/F54)*100</f>
        <v>12.903225806451612</v>
      </c>
      <c r="C57" s="30">
        <f>(C54/F54)*100</f>
        <v>22.58064516129032</v>
      </c>
      <c r="D57" s="4">
        <f>(D54/F54)*100</f>
        <v>3.225806451612903</v>
      </c>
      <c r="E57" s="4"/>
      <c r="F57" s="4"/>
    </row>
    <row r="58" spans="1:6" ht="14.4" thickBot="1" x14ac:dyDescent="0.3">
      <c r="A58" s="4"/>
      <c r="B58" s="4"/>
      <c r="C58" s="4"/>
      <c r="D58" s="4"/>
      <c r="E58" s="4"/>
      <c r="F58" s="4"/>
    </row>
    <row r="59" spans="1:6" ht="14.4" thickBot="1" x14ac:dyDescent="0.3">
      <c r="A59" s="32"/>
      <c r="B59" s="33" t="s">
        <v>18</v>
      </c>
      <c r="C59" s="34" t="s">
        <v>19</v>
      </c>
      <c r="D59" s="35" t="s">
        <v>20</v>
      </c>
      <c r="E59" s="34"/>
      <c r="F59" s="35"/>
    </row>
    <row r="60" spans="1:6" ht="14.4" thickBot="1" x14ac:dyDescent="0.3">
      <c r="A60" s="15" t="s">
        <v>27</v>
      </c>
      <c r="B60" s="31">
        <v>1</v>
      </c>
      <c r="C60" s="36">
        <v>1</v>
      </c>
      <c r="D60" s="37">
        <v>6</v>
      </c>
      <c r="E60" s="36">
        <f>F60-B60-C60-D60</f>
        <v>76</v>
      </c>
      <c r="F60" s="37">
        <v>84</v>
      </c>
    </row>
    <row r="61" spans="1:6" ht="14.4" thickBot="1" x14ac:dyDescent="0.3">
      <c r="A61" s="15" t="s">
        <v>28</v>
      </c>
      <c r="B61" s="31">
        <v>9</v>
      </c>
      <c r="C61" s="36">
        <v>1</v>
      </c>
      <c r="D61" s="37">
        <v>8</v>
      </c>
      <c r="E61" s="36">
        <f t="shared" ref="E61:E63" si="7">F61-B61-C61-D61</f>
        <v>87</v>
      </c>
      <c r="F61" s="37">
        <v>105</v>
      </c>
    </row>
    <row r="62" spans="1:6" ht="14.4" thickBot="1" x14ac:dyDescent="0.3">
      <c r="A62" s="15" t="s">
        <v>29</v>
      </c>
      <c r="B62" s="31">
        <v>5</v>
      </c>
      <c r="C62" s="36">
        <v>0</v>
      </c>
      <c r="D62" s="37">
        <v>2</v>
      </c>
      <c r="E62" s="36">
        <f t="shared" si="7"/>
        <v>74</v>
      </c>
      <c r="F62" s="37">
        <v>81</v>
      </c>
    </row>
    <row r="63" spans="1:6" ht="14.4" thickBot="1" x14ac:dyDescent="0.3">
      <c r="A63" s="16" t="s">
        <v>25</v>
      </c>
      <c r="B63" s="38">
        <f>SUM(B60:B62)</f>
        <v>15</v>
      </c>
      <c r="C63" s="39">
        <f>SUM(C60:C62)</f>
        <v>2</v>
      </c>
      <c r="D63" s="39">
        <f>SUM(D60:D62)</f>
        <v>16</v>
      </c>
      <c r="E63" s="36">
        <f t="shared" si="7"/>
        <v>237</v>
      </c>
      <c r="F63" s="40">
        <f>SUM(F60:F62)</f>
        <v>270</v>
      </c>
    </row>
    <row r="64" spans="1:6" ht="14.4" thickBot="1" x14ac:dyDescent="0.3">
      <c r="A64" s="14"/>
      <c r="B64" s="41">
        <f>B63+C63</f>
        <v>17</v>
      </c>
      <c r="C64" s="42"/>
      <c r="D64" s="43">
        <f>D63</f>
        <v>16</v>
      </c>
      <c r="E64" s="43"/>
      <c r="F64" s="43">
        <f>F63</f>
        <v>270</v>
      </c>
    </row>
    <row r="65" spans="1:6" ht="14.4" thickBot="1" x14ac:dyDescent="0.3">
      <c r="A65" s="45" t="s">
        <v>26</v>
      </c>
      <c r="B65" s="46">
        <f>(B64/F64)*100</f>
        <v>6.2962962962962958</v>
      </c>
      <c r="C65" s="47"/>
      <c r="D65" s="48">
        <f>(D64/F64)*100</f>
        <v>5.9259259259259265</v>
      </c>
      <c r="E65" s="18"/>
      <c r="F65" s="49"/>
    </row>
    <row r="66" spans="1:6" ht="14.4" thickBot="1" x14ac:dyDescent="0.3">
      <c r="A66" s="4"/>
      <c r="B66" s="70" t="s">
        <v>32</v>
      </c>
      <c r="C66" s="71"/>
      <c r="D66" s="55" t="s">
        <v>32</v>
      </c>
      <c r="E66" s="4"/>
      <c r="F66" s="4"/>
    </row>
    <row r="67" spans="1:6" x14ac:dyDescent="0.25">
      <c r="A67" s="4"/>
      <c r="B67" s="72" t="s">
        <v>33</v>
      </c>
      <c r="C67" s="73">
        <v>1.1652E-7</v>
      </c>
      <c r="D67" s="58">
        <v>0.53736600000000001</v>
      </c>
      <c r="E67" s="4"/>
      <c r="F67" s="4"/>
    </row>
    <row r="68" spans="1:6" ht="14.4" thickBot="1" x14ac:dyDescent="0.3">
      <c r="A68" s="4"/>
      <c r="B68" s="74" t="s">
        <v>34</v>
      </c>
      <c r="C68" s="75">
        <v>1.5E-5</v>
      </c>
      <c r="D68" s="61">
        <v>1</v>
      </c>
      <c r="E68" s="4"/>
      <c r="F68" s="4"/>
    </row>
    <row r="69" spans="1:6" x14ac:dyDescent="0.25">
      <c r="A69" s="4"/>
      <c r="B69" s="4"/>
      <c r="C69" s="4"/>
      <c r="D69" s="4"/>
      <c r="E69" s="4"/>
      <c r="F69" s="4"/>
    </row>
    <row r="70" spans="1:6" x14ac:dyDescent="0.25">
      <c r="A70" s="4"/>
      <c r="B70" s="4"/>
      <c r="C70" s="4"/>
      <c r="D70" s="4"/>
      <c r="E70" s="4"/>
      <c r="F70" s="4"/>
    </row>
    <row r="71" spans="1:6" x14ac:dyDescent="0.25">
      <c r="A71" s="4"/>
      <c r="B71" s="4"/>
      <c r="C71" s="4"/>
      <c r="D71" s="4"/>
      <c r="E71" s="4"/>
      <c r="F71" s="4"/>
    </row>
    <row r="72" spans="1:6" ht="18" thickBot="1" x14ac:dyDescent="0.3">
      <c r="A72" s="69" t="s">
        <v>37</v>
      </c>
      <c r="B72" s="29" t="s">
        <v>15</v>
      </c>
      <c r="C72" s="29"/>
      <c r="D72" s="29"/>
      <c r="E72" s="30" t="s">
        <v>16</v>
      </c>
      <c r="F72" s="30" t="s">
        <v>17</v>
      </c>
    </row>
    <row r="73" spans="1:6" ht="14.4" thickBot="1" x14ac:dyDescent="0.3">
      <c r="A73" s="32"/>
      <c r="B73" s="33" t="s">
        <v>18</v>
      </c>
      <c r="C73" s="34" t="s">
        <v>19</v>
      </c>
      <c r="D73" s="35" t="s">
        <v>20</v>
      </c>
      <c r="E73" s="34"/>
      <c r="F73" s="35"/>
    </row>
    <row r="74" spans="1:6" ht="14.4" thickBot="1" x14ac:dyDescent="0.3">
      <c r="A74" s="15" t="s">
        <v>21</v>
      </c>
      <c r="B74" s="31">
        <v>0</v>
      </c>
      <c r="C74" s="36">
        <v>1</v>
      </c>
      <c r="D74" s="37">
        <v>0</v>
      </c>
      <c r="E74" s="36">
        <v>5</v>
      </c>
      <c r="F74" s="37">
        <f>SUM(B74:E74)</f>
        <v>6</v>
      </c>
    </row>
    <row r="75" spans="1:6" ht="14.4" thickBot="1" x14ac:dyDescent="0.3">
      <c r="A75" s="15" t="s">
        <v>22</v>
      </c>
      <c r="B75" s="31">
        <v>2</v>
      </c>
      <c r="C75" s="36">
        <v>3</v>
      </c>
      <c r="D75" s="37">
        <v>0</v>
      </c>
      <c r="E75" s="36">
        <v>2</v>
      </c>
      <c r="F75" s="37">
        <f t="shared" ref="F75:F76" si="8">SUM(B75:E75)</f>
        <v>7</v>
      </c>
    </row>
    <row r="76" spans="1:6" ht="14.4" thickBot="1" x14ac:dyDescent="0.3">
      <c r="A76" s="15" t="s">
        <v>23</v>
      </c>
      <c r="B76" s="31">
        <v>0</v>
      </c>
      <c r="C76" s="36">
        <v>2</v>
      </c>
      <c r="D76" s="37">
        <v>0</v>
      </c>
      <c r="E76" s="36">
        <v>5</v>
      </c>
      <c r="F76" s="37">
        <f t="shared" si="8"/>
        <v>7</v>
      </c>
    </row>
    <row r="77" spans="1:6" ht="14.4" thickBot="1" x14ac:dyDescent="0.3">
      <c r="A77" s="16" t="s">
        <v>25</v>
      </c>
      <c r="B77" s="38">
        <f>SUM(B74:B76)</f>
        <v>2</v>
      </c>
      <c r="C77" s="39">
        <f>SUM(C74:C76)</f>
        <v>6</v>
      </c>
      <c r="D77" s="39">
        <f>SUM(D74:D76)</f>
        <v>0</v>
      </c>
      <c r="E77" s="39">
        <f>SUM(E74:E76)</f>
        <v>12</v>
      </c>
      <c r="F77" s="40">
        <f>SUM(F74:F76)</f>
        <v>20</v>
      </c>
    </row>
    <row r="78" spans="1:6" ht="14.4" thickBot="1" x14ac:dyDescent="0.3">
      <c r="A78" s="14"/>
      <c r="B78" s="41">
        <f>B77+C77</f>
        <v>8</v>
      </c>
      <c r="C78" s="42"/>
      <c r="D78" s="43">
        <f>D77</f>
        <v>0</v>
      </c>
      <c r="E78" s="44">
        <f>E77</f>
        <v>12</v>
      </c>
      <c r="F78" s="43">
        <f>F77</f>
        <v>20</v>
      </c>
    </row>
    <row r="79" spans="1:6" ht="14.4" thickBot="1" x14ac:dyDescent="0.3">
      <c r="A79" s="45" t="s">
        <v>26</v>
      </c>
      <c r="B79" s="46">
        <f>(B78/F78)*100</f>
        <v>40</v>
      </c>
      <c r="C79" s="47"/>
      <c r="D79" s="48">
        <f>(D78/F78)*100</f>
        <v>0</v>
      </c>
      <c r="E79" s="18"/>
      <c r="F79" s="49"/>
    </row>
    <row r="80" spans="1:6" x14ac:dyDescent="0.25">
      <c r="A80" s="4"/>
      <c r="B80" s="30">
        <f>(B77/F77)*100</f>
        <v>10</v>
      </c>
      <c r="C80" s="30">
        <f>(C77/F77)*100</f>
        <v>30</v>
      </c>
      <c r="D80" s="4"/>
      <c r="E80" s="4"/>
      <c r="F80" s="4"/>
    </row>
    <row r="81" spans="1:6" ht="14.4" thickBot="1" x14ac:dyDescent="0.3">
      <c r="A81" s="4"/>
      <c r="B81" s="4"/>
      <c r="C81" s="4"/>
      <c r="D81" s="4"/>
      <c r="E81" s="4"/>
      <c r="F81" s="4"/>
    </row>
    <row r="82" spans="1:6" ht="14.4" thickBot="1" x14ac:dyDescent="0.3">
      <c r="A82" s="32"/>
      <c r="B82" s="33" t="s">
        <v>18</v>
      </c>
      <c r="C82" s="34" t="s">
        <v>19</v>
      </c>
      <c r="D82" s="35" t="s">
        <v>20</v>
      </c>
      <c r="E82" s="34"/>
      <c r="F82" s="35"/>
    </row>
    <row r="83" spans="1:6" ht="14.4" thickBot="1" x14ac:dyDescent="0.3">
      <c r="A83" s="15" t="s">
        <v>27</v>
      </c>
      <c r="B83" s="31">
        <v>1</v>
      </c>
      <c r="C83" s="36">
        <v>1</v>
      </c>
      <c r="D83" s="37">
        <v>6</v>
      </c>
      <c r="E83" s="36">
        <f>F83-B83-C83-D83</f>
        <v>76</v>
      </c>
      <c r="F83" s="37">
        <v>84</v>
      </c>
    </row>
    <row r="84" spans="1:6" ht="14.4" thickBot="1" x14ac:dyDescent="0.3">
      <c r="A84" s="15" t="s">
        <v>28</v>
      </c>
      <c r="B84" s="31">
        <v>9</v>
      </c>
      <c r="C84" s="36">
        <v>1</v>
      </c>
      <c r="D84" s="37">
        <v>8</v>
      </c>
      <c r="E84" s="36">
        <f t="shared" ref="E84:E86" si="9">F84-B84-C84-D84</f>
        <v>87</v>
      </c>
      <c r="F84" s="37">
        <v>105</v>
      </c>
    </row>
    <row r="85" spans="1:6" ht="14.4" thickBot="1" x14ac:dyDescent="0.3">
      <c r="A85" s="15" t="s">
        <v>29</v>
      </c>
      <c r="B85" s="31">
        <v>5</v>
      </c>
      <c r="C85" s="36">
        <v>0</v>
      </c>
      <c r="D85" s="37">
        <v>2</v>
      </c>
      <c r="E85" s="36">
        <f t="shared" si="9"/>
        <v>74</v>
      </c>
      <c r="F85" s="37">
        <v>81</v>
      </c>
    </row>
    <row r="86" spans="1:6" ht="14.4" thickBot="1" x14ac:dyDescent="0.3">
      <c r="A86" s="16" t="s">
        <v>25</v>
      </c>
      <c r="B86" s="38">
        <f>SUM(B83:B85)</f>
        <v>15</v>
      </c>
      <c r="C86" s="39">
        <f>SUM(C83:C85)</f>
        <v>2</v>
      </c>
      <c r="D86" s="39">
        <f>SUM(D83:D85)</f>
        <v>16</v>
      </c>
      <c r="E86" s="36">
        <f t="shared" si="9"/>
        <v>237</v>
      </c>
      <c r="F86" s="40">
        <f>SUM(F83:F85)</f>
        <v>270</v>
      </c>
    </row>
    <row r="87" spans="1:6" ht="14.4" thickBot="1" x14ac:dyDescent="0.3">
      <c r="A87" s="14"/>
      <c r="B87" s="41">
        <f>B86+C86</f>
        <v>17</v>
      </c>
      <c r="C87" s="42"/>
      <c r="D87" s="43">
        <f>D86</f>
        <v>16</v>
      </c>
      <c r="E87" s="43"/>
      <c r="F87" s="43">
        <f>F86</f>
        <v>270</v>
      </c>
    </row>
    <row r="88" spans="1:6" ht="14.4" thickBot="1" x14ac:dyDescent="0.3">
      <c r="A88" s="45" t="s">
        <v>26</v>
      </c>
      <c r="B88" s="46">
        <f>(B87/F87)*100</f>
        <v>6.2962962962962958</v>
      </c>
      <c r="C88" s="47"/>
      <c r="D88" s="48">
        <f>(D87/F87)*100</f>
        <v>5.9259259259259265</v>
      </c>
      <c r="E88" s="18"/>
      <c r="F88" s="49"/>
    </row>
    <row r="89" spans="1:6" ht="14.4" thickBot="1" x14ac:dyDescent="0.3">
      <c r="A89" s="4"/>
      <c r="B89" s="70" t="s">
        <v>32</v>
      </c>
      <c r="C89" s="71"/>
      <c r="D89" s="55" t="s">
        <v>32</v>
      </c>
      <c r="E89" s="4"/>
      <c r="F89" s="4"/>
    </row>
    <row r="90" spans="1:6" x14ac:dyDescent="0.25">
      <c r="A90" s="4"/>
      <c r="B90" s="72" t="s">
        <v>33</v>
      </c>
      <c r="C90" s="73">
        <v>2.1976E-7</v>
      </c>
      <c r="D90" s="58">
        <v>0.26271499999999998</v>
      </c>
      <c r="E90" s="4"/>
      <c r="F90" s="4"/>
    </row>
    <row r="91" spans="1:6" ht="14.4" thickBot="1" x14ac:dyDescent="0.3">
      <c r="A91" s="4"/>
      <c r="B91" s="74" t="s">
        <v>34</v>
      </c>
      <c r="C91" s="75">
        <v>6.2000000000000003E-5</v>
      </c>
      <c r="D91" s="61">
        <v>0.61253100000000005</v>
      </c>
      <c r="E91" s="4"/>
      <c r="F91" s="4"/>
    </row>
    <row r="92" spans="1:6" x14ac:dyDescent="0.25">
      <c r="A92" s="4"/>
      <c r="B92" s="4"/>
      <c r="C92" s="4"/>
      <c r="D92" s="4"/>
      <c r="E92" s="4"/>
      <c r="F92" s="4"/>
    </row>
    <row r="93" spans="1:6" x14ac:dyDescent="0.25">
      <c r="A93" s="4"/>
      <c r="B93" s="4"/>
      <c r="C93" s="4"/>
      <c r="D93" s="4"/>
      <c r="E93" s="4"/>
      <c r="F93" s="4"/>
    </row>
    <row r="94" spans="1:6" x14ac:dyDescent="0.25">
      <c r="A94" s="4"/>
      <c r="B94" s="4"/>
      <c r="C94" s="4"/>
      <c r="D94" s="4"/>
      <c r="E94" s="4"/>
      <c r="F94" s="4"/>
    </row>
    <row r="95" spans="1:6" x14ac:dyDescent="0.25">
      <c r="A95" s="4"/>
      <c r="B95" s="4"/>
      <c r="C95" s="4"/>
      <c r="D95" s="4"/>
      <c r="E95" s="4"/>
      <c r="F95" s="4"/>
    </row>
    <row r="96" spans="1:6" ht="14.4" thickBot="1" x14ac:dyDescent="0.3">
      <c r="A96" s="4"/>
      <c r="B96" s="4"/>
      <c r="C96" s="4"/>
      <c r="D96" s="4"/>
      <c r="E96" s="4"/>
      <c r="F96" s="4"/>
    </row>
    <row r="97" spans="1:6" ht="18" thickBot="1" x14ac:dyDescent="0.3">
      <c r="A97" s="76" t="s">
        <v>38</v>
      </c>
      <c r="B97" s="29" t="s">
        <v>15</v>
      </c>
      <c r="C97" s="29"/>
      <c r="D97" s="29"/>
      <c r="E97" s="30" t="s">
        <v>16</v>
      </c>
      <c r="F97" s="30" t="s">
        <v>17</v>
      </c>
    </row>
    <row r="98" spans="1:6" ht="14.4" thickBot="1" x14ac:dyDescent="0.3">
      <c r="A98" s="32"/>
      <c r="B98" s="33" t="s">
        <v>18</v>
      </c>
      <c r="C98" s="34" t="s">
        <v>19</v>
      </c>
      <c r="D98" s="35" t="s">
        <v>20</v>
      </c>
      <c r="E98" s="34"/>
      <c r="F98" s="35"/>
    </row>
    <row r="99" spans="1:6" ht="14.4" thickBot="1" x14ac:dyDescent="0.3">
      <c r="A99" s="15" t="s">
        <v>21</v>
      </c>
      <c r="B99" s="31">
        <v>1</v>
      </c>
      <c r="C99" s="36">
        <v>1</v>
      </c>
      <c r="D99" s="37">
        <v>0</v>
      </c>
      <c r="E99" s="36">
        <v>0</v>
      </c>
      <c r="F99" s="37">
        <f>SUM(B99:E99)</f>
        <v>2</v>
      </c>
    </row>
    <row r="100" spans="1:6" ht="14.4" thickBot="1" x14ac:dyDescent="0.3">
      <c r="A100" s="15" t="s">
        <v>22</v>
      </c>
      <c r="B100" s="31">
        <v>0</v>
      </c>
      <c r="C100" s="36">
        <v>2</v>
      </c>
      <c r="D100" s="37">
        <v>0</v>
      </c>
      <c r="E100" s="36">
        <v>3</v>
      </c>
      <c r="F100" s="37">
        <f>SUM(B100:E100)</f>
        <v>5</v>
      </c>
    </row>
    <row r="101" spans="1:6" ht="14.4" thickBot="1" x14ac:dyDescent="0.3">
      <c r="A101" s="15" t="s">
        <v>23</v>
      </c>
      <c r="B101" s="31">
        <v>0</v>
      </c>
      <c r="C101" s="36">
        <v>3</v>
      </c>
      <c r="D101" s="37">
        <v>0</v>
      </c>
      <c r="E101" s="36">
        <v>0</v>
      </c>
      <c r="F101" s="37">
        <f>SUM(B101:E101)</f>
        <v>3</v>
      </c>
    </row>
    <row r="102" spans="1:6" ht="14.4" thickBot="1" x14ac:dyDescent="0.3">
      <c r="A102" s="16" t="s">
        <v>25</v>
      </c>
      <c r="B102" s="38">
        <f>SUM(B99:B101)</f>
        <v>1</v>
      </c>
      <c r="C102" s="38">
        <f t="shared" ref="C102:F102" si="10">SUM(C99:C101)</f>
        <v>6</v>
      </c>
      <c r="D102" s="38">
        <f t="shared" si="10"/>
        <v>0</v>
      </c>
      <c r="E102" s="38">
        <f t="shared" si="10"/>
        <v>3</v>
      </c>
      <c r="F102" s="40">
        <f t="shared" si="10"/>
        <v>10</v>
      </c>
    </row>
    <row r="103" spans="1:6" ht="14.4" thickBot="1" x14ac:dyDescent="0.3">
      <c r="A103" s="14"/>
      <c r="B103" s="41">
        <f>B102+C102</f>
        <v>7</v>
      </c>
      <c r="C103" s="42"/>
      <c r="D103" s="43">
        <f>D102</f>
        <v>0</v>
      </c>
      <c r="E103" s="44">
        <f>E102</f>
        <v>3</v>
      </c>
      <c r="F103" s="43">
        <f>F102</f>
        <v>10</v>
      </c>
    </row>
    <row r="104" spans="1:6" ht="14.4" thickBot="1" x14ac:dyDescent="0.3">
      <c r="A104" s="45" t="s">
        <v>26</v>
      </c>
      <c r="B104" s="46">
        <f>(B103/F103)*100</f>
        <v>70</v>
      </c>
      <c r="C104" s="47"/>
      <c r="D104" s="48">
        <f>(D103/F103)*100</f>
        <v>0</v>
      </c>
      <c r="E104" s="18"/>
      <c r="F104" s="49"/>
    </row>
    <row r="105" spans="1:6" x14ac:dyDescent="0.25">
      <c r="A105" s="4"/>
      <c r="B105" s="30">
        <f>(B102/F102)*100</f>
        <v>10</v>
      </c>
      <c r="C105" s="30">
        <f>(C102/F102)*100</f>
        <v>60</v>
      </c>
      <c r="D105" s="4"/>
      <c r="E105" s="4"/>
      <c r="F105" s="4"/>
    </row>
    <row r="106" spans="1:6" ht="14.4" thickBot="1" x14ac:dyDescent="0.3">
      <c r="A106" s="4"/>
      <c r="B106" s="4"/>
      <c r="C106" s="4"/>
      <c r="D106" s="4"/>
      <c r="E106" s="4"/>
      <c r="F106" s="4"/>
    </row>
    <row r="107" spans="1:6" x14ac:dyDescent="0.25">
      <c r="A107" s="32"/>
      <c r="B107" s="33" t="s">
        <v>18</v>
      </c>
      <c r="C107" s="34" t="s">
        <v>19</v>
      </c>
      <c r="D107" s="34" t="s">
        <v>20</v>
      </c>
      <c r="E107" s="33"/>
      <c r="F107" s="35"/>
    </row>
    <row r="108" spans="1:6" x14ac:dyDescent="0.25">
      <c r="A108" s="15" t="s">
        <v>27</v>
      </c>
      <c r="B108" s="14">
        <v>3</v>
      </c>
      <c r="C108" s="4">
        <v>1</v>
      </c>
      <c r="D108" s="4">
        <v>0</v>
      </c>
      <c r="E108" s="14"/>
      <c r="F108" s="52">
        <v>84</v>
      </c>
    </row>
    <row r="109" spans="1:6" x14ac:dyDescent="0.25">
      <c r="A109" s="15" t="s">
        <v>28</v>
      </c>
      <c r="B109" s="14">
        <v>2</v>
      </c>
      <c r="C109" s="4">
        <v>9</v>
      </c>
      <c r="D109" s="4">
        <v>2</v>
      </c>
      <c r="E109" s="14"/>
      <c r="F109" s="52">
        <v>98</v>
      </c>
    </row>
    <row r="110" spans="1:6" ht="14.4" thickBot="1" x14ac:dyDescent="0.3">
      <c r="A110" s="15" t="s">
        <v>29</v>
      </c>
      <c r="B110" s="14">
        <v>2</v>
      </c>
      <c r="C110" s="4">
        <v>5</v>
      </c>
      <c r="D110" s="4">
        <v>1</v>
      </c>
      <c r="E110" s="14"/>
      <c r="F110" s="52">
        <v>59</v>
      </c>
    </row>
    <row r="111" spans="1:6" ht="14.4" thickBot="1" x14ac:dyDescent="0.3">
      <c r="A111" s="16" t="s">
        <v>31</v>
      </c>
      <c r="B111" s="38">
        <f>SUM(B108:B110)</f>
        <v>7</v>
      </c>
      <c r="C111" s="39">
        <f>SUM(C108:C110)</f>
        <v>15</v>
      </c>
      <c r="D111" s="39">
        <f>SUM(D108:D110)</f>
        <v>3</v>
      </c>
      <c r="E111" s="38"/>
      <c r="F111" s="40">
        <f>SUM(F108:F110)</f>
        <v>241</v>
      </c>
    </row>
    <row r="112" spans="1:6" ht="14.4" thickBot="1" x14ac:dyDescent="0.3">
      <c r="A112" s="14"/>
      <c r="B112" s="41">
        <f>B111+C111</f>
        <v>22</v>
      </c>
      <c r="C112" s="42"/>
      <c r="D112" s="50">
        <f>D111</f>
        <v>3</v>
      </c>
      <c r="E112" s="50"/>
      <c r="F112" s="43">
        <f>F111</f>
        <v>241</v>
      </c>
    </row>
    <row r="113" spans="1:6" ht="14.4" thickBot="1" x14ac:dyDescent="0.3">
      <c r="A113" s="45" t="s">
        <v>26</v>
      </c>
      <c r="B113" s="46">
        <f>(B112/F112)*100</f>
        <v>9.1286307053941904</v>
      </c>
      <c r="C113" s="47"/>
      <c r="D113" s="45">
        <f>(D112/F112)*100</f>
        <v>1.2448132780082988</v>
      </c>
      <c r="E113" s="17"/>
      <c r="F113" s="49"/>
    </row>
    <row r="114" spans="1:6" ht="14.4" thickBot="1" x14ac:dyDescent="0.3">
      <c r="A114" s="4"/>
      <c r="B114" s="53" t="s">
        <v>32</v>
      </c>
      <c r="C114" s="54"/>
      <c r="D114" s="55" t="s">
        <v>32</v>
      </c>
      <c r="E114" s="4"/>
      <c r="F114" s="4"/>
    </row>
    <row r="115" spans="1:6" x14ac:dyDescent="0.25">
      <c r="A115" s="4"/>
      <c r="B115" s="56" t="s">
        <v>33</v>
      </c>
      <c r="C115" s="57">
        <v>3.6258E-9</v>
      </c>
      <c r="D115" s="58">
        <v>0.72262999999999999</v>
      </c>
      <c r="E115" s="4"/>
      <c r="F115" s="4"/>
    </row>
    <row r="116" spans="1:6" ht="14.4" thickBot="1" x14ac:dyDescent="0.3">
      <c r="A116" s="4"/>
      <c r="B116" s="59" t="s">
        <v>34</v>
      </c>
      <c r="C116" s="60">
        <v>1.2999999999999999E-5</v>
      </c>
      <c r="D116" s="61">
        <v>1</v>
      </c>
      <c r="E116" s="4"/>
      <c r="F116" s="4"/>
    </row>
    <row r="117" spans="1:6" ht="14.4" thickBot="1" x14ac:dyDescent="0.3">
      <c r="A117" s="1"/>
      <c r="B117" s="1"/>
      <c r="C117" s="60"/>
      <c r="D117" s="1"/>
      <c r="E117" s="1"/>
      <c r="F117" s="1"/>
    </row>
    <row r="118" spans="1:6" x14ac:dyDescent="0.25">
      <c r="A118" s="1"/>
      <c r="B118" s="1"/>
      <c r="C118" s="1"/>
      <c r="D118" s="1"/>
      <c r="E118" s="1"/>
      <c r="F118" s="1"/>
    </row>
    <row r="119" spans="1:6" ht="18" thickBot="1" x14ac:dyDescent="0.3">
      <c r="A119" s="28" t="s">
        <v>35</v>
      </c>
      <c r="B119" s="29" t="s">
        <v>15</v>
      </c>
      <c r="C119" s="29"/>
      <c r="D119" s="29"/>
      <c r="E119" s="30" t="s">
        <v>16</v>
      </c>
      <c r="F119" s="30" t="s">
        <v>17</v>
      </c>
    </row>
    <row r="120" spans="1:6" ht="14.4" thickBot="1" x14ac:dyDescent="0.3">
      <c r="A120" s="32"/>
      <c r="B120" s="33" t="s">
        <v>18</v>
      </c>
      <c r="C120" s="34" t="s">
        <v>19</v>
      </c>
      <c r="D120" s="35" t="s">
        <v>20</v>
      </c>
      <c r="E120" s="34"/>
      <c r="F120" s="35"/>
    </row>
    <row r="121" spans="1:6" ht="14.4" thickBot="1" x14ac:dyDescent="0.3">
      <c r="A121" s="15" t="s">
        <v>21</v>
      </c>
      <c r="B121" s="31">
        <v>0</v>
      </c>
      <c r="C121" s="36">
        <v>2</v>
      </c>
      <c r="D121" s="37">
        <v>0</v>
      </c>
      <c r="E121" s="36">
        <v>5</v>
      </c>
      <c r="F121" s="37">
        <f>SUM(B121:E121)</f>
        <v>7</v>
      </c>
    </row>
    <row r="122" spans="1:6" ht="14.4" thickBot="1" x14ac:dyDescent="0.3">
      <c r="A122" s="15" t="s">
        <v>22</v>
      </c>
      <c r="B122" s="31">
        <v>0</v>
      </c>
      <c r="C122" s="36">
        <v>1</v>
      </c>
      <c r="D122" s="37">
        <v>0</v>
      </c>
      <c r="E122" s="36">
        <v>2</v>
      </c>
      <c r="F122" s="37">
        <f>SUM(B122:E122)</f>
        <v>3</v>
      </c>
    </row>
    <row r="123" spans="1:6" ht="14.4" thickBot="1" x14ac:dyDescent="0.3">
      <c r="A123" s="15" t="s">
        <v>23</v>
      </c>
      <c r="B123" s="31">
        <v>0</v>
      </c>
      <c r="C123" s="36">
        <v>1</v>
      </c>
      <c r="D123" s="37">
        <v>0</v>
      </c>
      <c r="E123" s="36">
        <v>0</v>
      </c>
      <c r="F123" s="37">
        <f>SUM(B123:E123)</f>
        <v>1</v>
      </c>
    </row>
    <row r="124" spans="1:6" ht="14.4" thickBot="1" x14ac:dyDescent="0.3">
      <c r="A124" s="16" t="s">
        <v>25</v>
      </c>
      <c r="B124" s="38">
        <f>SUM(B121:B123)</f>
        <v>0</v>
      </c>
      <c r="C124" s="38">
        <f t="shared" ref="C124:F124" si="11">SUM(C121:C123)</f>
        <v>4</v>
      </c>
      <c r="D124" s="38">
        <f t="shared" si="11"/>
        <v>0</v>
      </c>
      <c r="E124" s="38">
        <f t="shared" si="11"/>
        <v>7</v>
      </c>
      <c r="F124" s="40">
        <f t="shared" si="11"/>
        <v>11</v>
      </c>
    </row>
    <row r="125" spans="1:6" ht="14.4" thickBot="1" x14ac:dyDescent="0.3">
      <c r="A125" s="14"/>
      <c r="B125" s="41">
        <f>B124+C124</f>
        <v>4</v>
      </c>
      <c r="C125" s="42"/>
      <c r="D125" s="43">
        <f>D124</f>
        <v>0</v>
      </c>
      <c r="E125" s="44">
        <f>E124</f>
        <v>7</v>
      </c>
      <c r="F125" s="43">
        <f>F124</f>
        <v>11</v>
      </c>
    </row>
    <row r="126" spans="1:6" ht="14.4" thickBot="1" x14ac:dyDescent="0.3">
      <c r="A126" s="45" t="s">
        <v>26</v>
      </c>
      <c r="B126" s="46">
        <f>(B125/F125)*100</f>
        <v>36.363636363636367</v>
      </c>
      <c r="C126" s="47"/>
      <c r="D126" s="48">
        <f>(D125/F125)*100</f>
        <v>0</v>
      </c>
      <c r="E126" s="18"/>
      <c r="F126" s="49"/>
    </row>
    <row r="127" spans="1:6" x14ac:dyDescent="0.25">
      <c r="A127" s="4"/>
      <c r="B127" s="4"/>
      <c r="C127" s="30">
        <f>(C124/F124)*100</f>
        <v>36.363636363636367</v>
      </c>
      <c r="D127" s="4"/>
      <c r="E127" s="4"/>
      <c r="F127" s="4"/>
    </row>
    <row r="128" spans="1:6" ht="14.4" thickBot="1" x14ac:dyDescent="0.3">
      <c r="A128" s="4"/>
      <c r="B128" s="4"/>
      <c r="C128" s="4"/>
      <c r="D128" s="4"/>
      <c r="E128" s="4"/>
      <c r="F128" s="4"/>
    </row>
    <row r="129" spans="1:6" x14ac:dyDescent="0.25">
      <c r="A129" s="32"/>
      <c r="B129" s="33" t="s">
        <v>18</v>
      </c>
      <c r="C129" s="34" t="s">
        <v>19</v>
      </c>
      <c r="D129" s="34" t="s">
        <v>20</v>
      </c>
      <c r="E129" s="33"/>
      <c r="F129" s="35"/>
    </row>
    <row r="130" spans="1:6" x14ac:dyDescent="0.25">
      <c r="A130" s="15" t="s">
        <v>27</v>
      </c>
      <c r="B130" s="14">
        <v>3</v>
      </c>
      <c r="C130" s="4">
        <v>1</v>
      </c>
      <c r="D130" s="4">
        <v>0</v>
      </c>
      <c r="E130" s="14"/>
      <c r="F130" s="52">
        <v>84</v>
      </c>
    </row>
    <row r="131" spans="1:6" x14ac:dyDescent="0.25">
      <c r="A131" s="15" t="s">
        <v>28</v>
      </c>
      <c r="B131" s="14">
        <v>2</v>
      </c>
      <c r="C131" s="4">
        <v>9</v>
      </c>
      <c r="D131" s="4">
        <v>2</v>
      </c>
      <c r="E131" s="14"/>
      <c r="F131" s="52">
        <v>98</v>
      </c>
    </row>
    <row r="132" spans="1:6" ht="14.4" thickBot="1" x14ac:dyDescent="0.3">
      <c r="A132" s="15" t="s">
        <v>29</v>
      </c>
      <c r="B132" s="14">
        <v>2</v>
      </c>
      <c r="C132" s="4">
        <v>5</v>
      </c>
      <c r="D132" s="4">
        <v>1</v>
      </c>
      <c r="E132" s="14"/>
      <c r="F132" s="52">
        <f>G132-H132</f>
        <v>0</v>
      </c>
    </row>
    <row r="133" spans="1:6" ht="14.4" thickBot="1" x14ac:dyDescent="0.3">
      <c r="A133" s="16" t="s">
        <v>31</v>
      </c>
      <c r="B133" s="38">
        <f>SUM(B130:B132)</f>
        <v>7</v>
      </c>
      <c r="C133" s="39">
        <f>SUM(C130:C132)</f>
        <v>15</v>
      </c>
      <c r="D133" s="39">
        <f>SUM(D130:D132)</f>
        <v>3</v>
      </c>
      <c r="E133" s="38"/>
      <c r="F133" s="40">
        <f>SUM(F130:F132)</f>
        <v>182</v>
      </c>
    </row>
    <row r="134" spans="1:6" ht="14.4" thickBot="1" x14ac:dyDescent="0.3">
      <c r="A134" s="14"/>
      <c r="B134" s="41">
        <f>B133+C133</f>
        <v>22</v>
      </c>
      <c r="C134" s="42"/>
      <c r="D134" s="50">
        <f>D133</f>
        <v>3</v>
      </c>
      <c r="E134" s="50"/>
      <c r="F134" s="43">
        <f>F133</f>
        <v>182</v>
      </c>
    </row>
    <row r="135" spans="1:6" ht="14.4" thickBot="1" x14ac:dyDescent="0.3">
      <c r="A135" s="45" t="s">
        <v>26</v>
      </c>
      <c r="B135" s="46">
        <f>(B134/F134)*100</f>
        <v>12.087912087912088</v>
      </c>
      <c r="C135" s="47"/>
      <c r="D135" s="45">
        <f>(D134/F134)*100</f>
        <v>1.6483516483516485</v>
      </c>
      <c r="E135" s="17"/>
      <c r="F135" s="49"/>
    </row>
    <row r="136" spans="1:6" ht="14.4" thickBot="1" x14ac:dyDescent="0.3">
      <c r="A136" s="4"/>
      <c r="B136" s="77" t="s">
        <v>32</v>
      </c>
      <c r="C136" s="78"/>
      <c r="D136" s="55" t="s">
        <v>32</v>
      </c>
      <c r="E136" s="4"/>
      <c r="F136" s="4"/>
    </row>
    <row r="137" spans="1:6" x14ac:dyDescent="0.25">
      <c r="A137" s="4"/>
      <c r="B137" s="56" t="s">
        <v>33</v>
      </c>
      <c r="C137" s="57">
        <v>3.6849999999999999E-3</v>
      </c>
      <c r="D137" s="58">
        <v>0.70969800000000005</v>
      </c>
      <c r="E137" s="4"/>
      <c r="F137" s="4"/>
    </row>
    <row r="138" spans="1:6" ht="14.4" thickBot="1" x14ac:dyDescent="0.3">
      <c r="A138" s="4"/>
      <c r="B138" s="59" t="s">
        <v>34</v>
      </c>
      <c r="C138" s="60">
        <v>1.7963E-2</v>
      </c>
      <c r="D138" s="61">
        <v>1</v>
      </c>
      <c r="E138" s="4"/>
      <c r="F138" s="4"/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1"/>
      <c r="B140" s="1"/>
      <c r="C140" s="1"/>
      <c r="D140" s="1"/>
      <c r="E140" s="1"/>
      <c r="F140" s="1"/>
    </row>
    <row r="141" spans="1:6" x14ac:dyDescent="0.25">
      <c r="A141" s="1"/>
      <c r="B141" s="1"/>
      <c r="C141" s="1"/>
      <c r="D141" s="1"/>
      <c r="E141" s="1"/>
      <c r="F141" s="1"/>
    </row>
    <row r="142" spans="1:6" x14ac:dyDescent="0.25">
      <c r="A142" s="1"/>
      <c r="B142" s="1"/>
      <c r="C142" s="1"/>
      <c r="D142" s="1"/>
      <c r="E142" s="1"/>
      <c r="F142" s="1"/>
    </row>
    <row r="143" spans="1:6" x14ac:dyDescent="0.25">
      <c r="A143" s="1"/>
      <c r="B143" s="1"/>
      <c r="C143" s="1"/>
      <c r="D143" s="1"/>
      <c r="E143" s="1"/>
      <c r="F143" s="1"/>
    </row>
  </sheetData>
  <mergeCells count="36">
    <mergeCell ref="B119:D119"/>
    <mergeCell ref="B125:C125"/>
    <mergeCell ref="B126:C126"/>
    <mergeCell ref="B134:C134"/>
    <mergeCell ref="B135:C135"/>
    <mergeCell ref="B136:C136"/>
    <mergeCell ref="B97:D97"/>
    <mergeCell ref="B103:C103"/>
    <mergeCell ref="B104:C104"/>
    <mergeCell ref="B112:C112"/>
    <mergeCell ref="B113:C113"/>
    <mergeCell ref="B114:C114"/>
    <mergeCell ref="B72:D72"/>
    <mergeCell ref="B78:C78"/>
    <mergeCell ref="B79:C79"/>
    <mergeCell ref="B87:C87"/>
    <mergeCell ref="B88:C88"/>
    <mergeCell ref="B89:C89"/>
    <mergeCell ref="B49:D49"/>
    <mergeCell ref="B55:C55"/>
    <mergeCell ref="B56:C56"/>
    <mergeCell ref="B64:C64"/>
    <mergeCell ref="B65:C65"/>
    <mergeCell ref="B66:C66"/>
    <mergeCell ref="B26:D26"/>
    <mergeCell ref="B33:C33"/>
    <mergeCell ref="B34:C34"/>
    <mergeCell ref="B43:C43"/>
    <mergeCell ref="B44:C44"/>
    <mergeCell ref="B45:C45"/>
    <mergeCell ref="B1:D1"/>
    <mergeCell ref="B8:C8"/>
    <mergeCell ref="B9:C9"/>
    <mergeCell ref="B18:C18"/>
    <mergeCell ref="B19:C19"/>
    <mergeCell ref="B20:C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correct rate</vt:lpstr>
      <vt:lpstr>sequence duration</vt:lpstr>
      <vt:lpstr>initiation latency</vt:lpstr>
      <vt:lpstr>LIP_microstimulation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lilith</dc:creator>
  <cp:lastModifiedBy>QJ W</cp:lastModifiedBy>
  <dcterms:created xsi:type="dcterms:W3CDTF">2015-06-05T18:19:34Z</dcterms:created>
  <dcterms:modified xsi:type="dcterms:W3CDTF">2023-12-18T10:00:25Z</dcterms:modified>
</cp:coreProperties>
</file>