
<file path=[Content_Types].xml><?xml version="1.0" encoding="utf-8"?>
<Types xmlns="http://schemas.openxmlformats.org/package/2006/content-types">
  <Default Extension="bin" ContentType="application/vnd.openxmlformats-officedocument.spreadsheetml.printerSettings"/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worksheets/sheet3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xl/drawings/drawing1.xml" ContentType="application/vnd.openxmlformats-officedocument.drawing+xml"/>
  <Override PartName="/xl/calcChain.xml" ContentType="application/vnd.openxmlformats-officedocument.spreadsheetml.calcChain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fileVersion appName="xl" lastEdited="7" lowestEdited="7" rupBuild="23929"/>
  <workbookPr/>
  <mc:AlternateContent xmlns:mc="http://schemas.openxmlformats.org/markup-compatibility/2006">
    <mc:Choice Requires="x15">
      <x15ac:absPath xmlns:x15ac="http://schemas.microsoft.com/office/spreadsheetml/2010/11/ac" url="C:\Users\qingqinghu\Desktop\"/>
    </mc:Choice>
  </mc:AlternateContent>
  <xr:revisionPtr revIDLastSave="0" documentId="13_ncr:1_{8F0D16B8-2FD8-472B-BFB5-B7FD43DC9679}" xr6:coauthVersionLast="46" xr6:coauthVersionMax="46" xr10:uidLastSave="{00000000-0000-0000-0000-000000000000}"/>
  <bookViews>
    <workbookView xWindow="-98" yWindow="-98" windowWidth="20715" windowHeight="13276" firstSheet="1" activeTab="1" xr2:uid="{00000000-000D-0000-FFFF-FFFF00000000}"/>
  </bookViews>
  <sheets>
    <sheet name="Sheet1" sheetId="1" state="hidden" r:id="rId1"/>
    <sheet name="Sheet7" sheetId="8" r:id="rId2"/>
    <sheet name="Sensitivity Report 1" sheetId="10" r:id="rId3"/>
  </sheets>
  <definedNames>
    <definedName name="solver_adj" localSheetId="0" hidden="1">Sheet1!$B$18:$B$27</definedName>
    <definedName name="solver_adj" localSheetId="1" hidden="1">Sheet7!$H$3:$I$16</definedName>
    <definedName name="solver_cvg" localSheetId="0" hidden="1">0.0001</definedName>
    <definedName name="solver_cvg" localSheetId="1" hidden="1">0.0001</definedName>
    <definedName name="solver_drv" localSheetId="0" hidden="1">2</definedName>
    <definedName name="solver_drv" localSheetId="1" hidden="1">1</definedName>
    <definedName name="solver_eng" localSheetId="0" hidden="1">2</definedName>
    <definedName name="solver_eng" localSheetId="1" hidden="1">2</definedName>
    <definedName name="solver_est" localSheetId="0" hidden="1">1</definedName>
    <definedName name="solver_est" localSheetId="1" hidden="1">1</definedName>
    <definedName name="solver_itr" localSheetId="0" hidden="1">2147483647</definedName>
    <definedName name="solver_itr" localSheetId="1" hidden="1">2147483647</definedName>
    <definedName name="solver_lhs1" localSheetId="0" hidden="1">Sheet1!$B$13:$C$13</definedName>
    <definedName name="solver_lhs1" localSheetId="1" hidden="1">Sheet7!$C$17:$D$17</definedName>
    <definedName name="solver_lhs10" localSheetId="0" hidden="1">Sheet1!$F$43</definedName>
    <definedName name="solver_lhs11" localSheetId="0" hidden="1">Sheet1!$F$44</definedName>
    <definedName name="solver_lhs12" localSheetId="0" hidden="1">Sheet1!$F$44</definedName>
    <definedName name="solver_lhs13" localSheetId="0" hidden="1">Sheet1!$F$46</definedName>
    <definedName name="solver_lhs14" localSheetId="0" hidden="1">Sheet1!$F$47:$F$48</definedName>
    <definedName name="solver_lhs2" localSheetId="0" hidden="1">Sheet1!$D$13</definedName>
    <definedName name="solver_lhs2" localSheetId="1" hidden="1">Sheet7!$E$17</definedName>
    <definedName name="solver_lhs3" localSheetId="0" hidden="1">Sheet1!$E$13</definedName>
    <definedName name="solver_lhs3" localSheetId="1" hidden="1">Sheet7!$F$17</definedName>
    <definedName name="solver_lhs4" localSheetId="0" hidden="1">Sheet1!$F$30</definedName>
    <definedName name="solver_lhs4" localSheetId="1" hidden="1">Sheet7!$H$3:$H$16</definedName>
    <definedName name="solver_lhs5" localSheetId="0" hidden="1">Sheet1!$F$31:$F$32</definedName>
    <definedName name="solver_lhs5" localSheetId="1" hidden="1">Sheet7!$I$3:$I$16</definedName>
    <definedName name="solver_lhs6" localSheetId="0" hidden="1">Sheet1!$F$34</definedName>
    <definedName name="solver_lhs6" localSheetId="1" hidden="1">Sheet7!$K$3:$K$6</definedName>
    <definedName name="solver_lhs7" localSheetId="0" hidden="1">Sheet1!$F$35:$F$37</definedName>
    <definedName name="solver_lhs7" localSheetId="1" hidden="1">Sheet7!$N$3:$N$6</definedName>
    <definedName name="solver_lhs8" localSheetId="0" hidden="1">Sheet1!$F$39</definedName>
    <definedName name="solver_lhs9" localSheetId="0" hidden="1">Sheet1!$F$40:$F$41</definedName>
    <definedName name="solver_mip" localSheetId="0" hidden="1">2147483647</definedName>
    <definedName name="solver_mip" localSheetId="1" hidden="1">2147483647</definedName>
    <definedName name="solver_mni" localSheetId="0" hidden="1">30</definedName>
    <definedName name="solver_mni" localSheetId="1" hidden="1">30</definedName>
    <definedName name="solver_mrt" localSheetId="0" hidden="1">0.075</definedName>
    <definedName name="solver_mrt" localSheetId="1" hidden="1">0.075</definedName>
    <definedName name="solver_msl" localSheetId="0" hidden="1">2</definedName>
    <definedName name="solver_msl" localSheetId="1" hidden="1">2</definedName>
    <definedName name="solver_neg" localSheetId="0" hidden="1">1</definedName>
    <definedName name="solver_neg" localSheetId="1" hidden="1">1</definedName>
    <definedName name="solver_nod" localSheetId="0" hidden="1">2147483647</definedName>
    <definedName name="solver_nod" localSheetId="1" hidden="1">2147483647</definedName>
    <definedName name="solver_num" localSheetId="0" hidden="1">14</definedName>
    <definedName name="solver_num" localSheetId="1" hidden="1">7</definedName>
    <definedName name="solver_nwt" localSheetId="0" hidden="1">1</definedName>
    <definedName name="solver_nwt" localSheetId="1" hidden="1">1</definedName>
    <definedName name="solver_opt" localSheetId="0" hidden="1">Sheet1!$F$23</definedName>
    <definedName name="solver_opt" localSheetId="1" hidden="1">Sheet7!$G$20</definedName>
    <definedName name="solver_pre" localSheetId="0" hidden="1">0.000001</definedName>
    <definedName name="solver_pre" localSheetId="1" hidden="1">0.000001</definedName>
    <definedName name="solver_rbv" localSheetId="0" hidden="1">2</definedName>
    <definedName name="solver_rbv" localSheetId="1" hidden="1">1</definedName>
    <definedName name="solver_rel1" localSheetId="0" hidden="1">3</definedName>
    <definedName name="solver_rel1" localSheetId="1" hidden="1">3</definedName>
    <definedName name="solver_rel10" localSheetId="0" hidden="1">2</definedName>
    <definedName name="solver_rel11" localSheetId="0" hidden="1">1</definedName>
    <definedName name="solver_rel12" localSheetId="0" hidden="1">3</definedName>
    <definedName name="solver_rel13" localSheetId="0" hidden="1">3</definedName>
    <definedName name="solver_rel14" localSheetId="0" hidden="1">1</definedName>
    <definedName name="solver_rel2" localSheetId="0" hidden="1">1</definedName>
    <definedName name="solver_rel2" localSheetId="1" hidden="1">1</definedName>
    <definedName name="solver_rel3" localSheetId="0" hidden="1">3</definedName>
    <definedName name="solver_rel3" localSheetId="1" hidden="1">3</definedName>
    <definedName name="solver_rel4" localSheetId="0" hidden="1">2</definedName>
    <definedName name="solver_rel4" localSheetId="1" hidden="1">3</definedName>
    <definedName name="solver_rel5" localSheetId="0" hidden="1">3</definedName>
    <definedName name="solver_rel5" localSheetId="1" hidden="1">5</definedName>
    <definedName name="solver_rel6" localSheetId="0" hidden="1">1</definedName>
    <definedName name="solver_rel6" localSheetId="1" hidden="1">1</definedName>
    <definedName name="solver_rel7" localSheetId="0" hidden="1">1</definedName>
    <definedName name="solver_rel7" localSheetId="1" hidden="1">3</definedName>
    <definedName name="solver_rel8" localSheetId="0" hidden="1">3</definedName>
    <definedName name="solver_rel9" localSheetId="0" hidden="1">1</definedName>
    <definedName name="solver_rhs1" localSheetId="0" hidden="1">Sheet1!$B$15:$C$15</definedName>
    <definedName name="solver_rhs1" localSheetId="1" hidden="1">Sheet7!$C$19:$D$19</definedName>
    <definedName name="solver_rhs10" localSheetId="0" hidden="1">Sheet1!$H$43</definedName>
    <definedName name="solver_rhs11" localSheetId="0" hidden="1">Sheet1!$K$44</definedName>
    <definedName name="solver_rhs12" localSheetId="0" hidden="1">Sheet1!$H$44</definedName>
    <definedName name="solver_rhs13" localSheetId="0" hidden="1">Sheet1!$H$46</definedName>
    <definedName name="solver_rhs14" localSheetId="0" hidden="1">Sheet1!$H$47:$H$48</definedName>
    <definedName name="solver_rhs2" localSheetId="0" hidden="1">Sheet1!$D$15</definedName>
    <definedName name="solver_rhs2" localSheetId="1" hidden="1">Sheet7!$E$19</definedName>
    <definedName name="solver_rhs3" localSheetId="0" hidden="1">Sheet1!$E$15</definedName>
    <definedName name="solver_rhs3" localSheetId="1" hidden="1">Sheet7!$F$19</definedName>
    <definedName name="solver_rhs4" localSheetId="0" hidden="1">Sheet1!$H$30</definedName>
    <definedName name="solver_rhs4" localSheetId="1" hidden="1">Sheet7!$J$3:$J$16</definedName>
    <definedName name="solver_rhs5" localSheetId="0" hidden="1">Sheet1!$H$31:$H$32</definedName>
    <definedName name="solver_rhs5" localSheetId="1" hidden="1">"binary"</definedName>
    <definedName name="solver_rhs6" localSheetId="0" hidden="1">Sheet1!$H$34</definedName>
    <definedName name="solver_rhs6" localSheetId="1" hidden="1">Sheet7!$M$3:$M$6</definedName>
    <definedName name="solver_rhs7" localSheetId="0" hidden="1">Sheet1!$H$35:$H$37</definedName>
    <definedName name="solver_rhs7" localSheetId="1" hidden="1">Sheet7!$P$3:$P$6</definedName>
    <definedName name="solver_rhs8" localSheetId="0" hidden="1">Sheet1!$H$39</definedName>
    <definedName name="solver_rhs9" localSheetId="0" hidden="1">Sheet1!$H$40:$H$41</definedName>
    <definedName name="solver_rlx" localSheetId="0" hidden="1">2</definedName>
    <definedName name="solver_rlx" localSheetId="1" hidden="1">2</definedName>
    <definedName name="solver_rsd" localSheetId="0" hidden="1">0</definedName>
    <definedName name="solver_rsd" localSheetId="1" hidden="1">0</definedName>
    <definedName name="solver_scl" localSheetId="0" hidden="1">2</definedName>
    <definedName name="solver_scl" localSheetId="1" hidden="1">1</definedName>
    <definedName name="solver_sho" localSheetId="0" hidden="1">2</definedName>
    <definedName name="solver_sho" localSheetId="1" hidden="1">2</definedName>
    <definedName name="solver_ssz" localSheetId="0" hidden="1">100</definedName>
    <definedName name="solver_ssz" localSheetId="1" hidden="1">100</definedName>
    <definedName name="solver_tim" localSheetId="0" hidden="1">2147483647</definedName>
    <definedName name="solver_tim" localSheetId="1" hidden="1">2147483647</definedName>
    <definedName name="solver_tol" localSheetId="0" hidden="1">0.01</definedName>
    <definedName name="solver_tol" localSheetId="1" hidden="1">0.01</definedName>
    <definedName name="solver_typ" localSheetId="0" hidden="1">2</definedName>
    <definedName name="solver_typ" localSheetId="1" hidden="1">2</definedName>
    <definedName name="solver_val" localSheetId="0" hidden="1">0</definedName>
    <definedName name="solver_val" localSheetId="1" hidden="1">0</definedName>
    <definedName name="solver_ver" localSheetId="0" hidden="1">3</definedName>
    <definedName name="solver_ver" localSheetId="1" hidden="1">3</definedName>
  </definedNames>
  <calcPr calcId="191029"/>
  <extLst>
    <ext xmlns:x15="http://schemas.microsoft.com/office/spreadsheetml/2010/11/main" uri="{140A7094-0E35-4892-8432-C4D2E57EDEB5}">
      <x15:workbookPr chartTrackingRefBase="1"/>
    </ext>
    <ext xmlns:xcalcf="http://schemas.microsoft.com/office/spreadsheetml/2018/calcfeatures" uri="{B58B0392-4F1F-4190-BB64-5DF3571DCE5F}">
      <xcalcf:calcFeatures>
        <xcalcf:feature name="microsoft.com:RD"/>
        <xcalcf:feature name="microsoft.com:Single"/>
        <xcalcf:feature name="microsoft.com:FV"/>
        <xcalcf:feature name="microsoft.com:CNMTM"/>
        <xcalcf:feature name="microsoft.com:LET_WF"/>
      </xcalcf:calcFeatures>
    </ext>
  </extLst>
</workbook>
</file>

<file path=xl/calcChain.xml><?xml version="1.0" encoding="utf-8"?>
<calcChain xmlns="http://schemas.openxmlformats.org/spreadsheetml/2006/main">
  <c r="J4" i="8" l="1"/>
  <c r="J5" i="8"/>
  <c r="J6" i="8"/>
  <c r="J7" i="8"/>
  <c r="J8" i="8"/>
  <c r="J9" i="8"/>
  <c r="J10" i="8"/>
  <c r="J11" i="8"/>
  <c r="J12" i="8"/>
  <c r="J13" i="8"/>
  <c r="J14" i="8"/>
  <c r="J15" i="8"/>
  <c r="J16" i="8"/>
  <c r="J3" i="8"/>
  <c r="H17" i="8"/>
  <c r="G20" i="8"/>
  <c r="N5" i="8" l="1"/>
  <c r="N3" i="8"/>
  <c r="N6" i="8"/>
  <c r="M5" i="8"/>
  <c r="L6" i="8"/>
  <c r="L5" i="8"/>
  <c r="L4" i="8"/>
  <c r="M4" i="8" s="1"/>
  <c r="L3" i="8"/>
  <c r="M3" i="8" s="1"/>
  <c r="K6" i="8"/>
  <c r="K5" i="8"/>
  <c r="K4" i="8"/>
  <c r="K3" i="8"/>
  <c r="D17" i="8"/>
  <c r="E17" i="8"/>
  <c r="F17" i="8"/>
  <c r="C17" i="8"/>
  <c r="B50" i="1"/>
  <c r="F44" i="1"/>
  <c r="F43" i="1"/>
  <c r="F48" i="1"/>
  <c r="F47" i="1"/>
  <c r="F41" i="1"/>
  <c r="F40" i="1"/>
  <c r="F37" i="1"/>
  <c r="F36" i="1"/>
  <c r="F35" i="1"/>
  <c r="F32" i="1"/>
  <c r="F31" i="1"/>
  <c r="F46" i="1"/>
  <c r="F39" i="1"/>
  <c r="F34" i="1"/>
  <c r="F30" i="1"/>
  <c r="F13" i="1"/>
  <c r="E13" i="1"/>
  <c r="D13" i="1"/>
  <c r="C13" i="1"/>
  <c r="B13" i="1"/>
  <c r="M6" i="8" l="1"/>
  <c r="N4" i="8"/>
</calcChain>
</file>

<file path=xl/sharedStrings.xml><?xml version="1.0" encoding="utf-8"?>
<sst xmlns="http://schemas.openxmlformats.org/spreadsheetml/2006/main" count="351" uniqueCount="182">
  <si>
    <t>item</t>
  </si>
  <si>
    <t>White Bread</t>
  </si>
  <si>
    <t>Beef, Chuck Roast</t>
  </si>
  <si>
    <t>Baby Back Spare Ribs</t>
  </si>
  <si>
    <t>Boneless Skinless Chicken Thighs</t>
  </si>
  <si>
    <t>Large Brown Eggs</t>
  </si>
  <si>
    <t>Organic Broccoli</t>
  </si>
  <si>
    <t>Organic Carrots</t>
  </si>
  <si>
    <t>Banana</t>
  </si>
  <si>
    <t>Apples, Gala</t>
  </si>
  <si>
    <t>Whole wheat bread</t>
  </si>
  <si>
    <t>Cost</t>
  </si>
  <si>
    <t>Protein</t>
  </si>
  <si>
    <t>Carbohydrates</t>
  </si>
  <si>
    <t>Fat</t>
  </si>
  <si>
    <t>Calories</t>
  </si>
  <si>
    <t>amount</t>
  </si>
  <si>
    <t>constraints</t>
  </si>
  <si>
    <t>LHS</t>
  </si>
  <si>
    <t>RHS</t>
  </si>
  <si>
    <t>&gt;=</t>
  </si>
  <si>
    <t>&lt;=</t>
  </si>
  <si>
    <t>stables</t>
  </si>
  <si>
    <t>meat</t>
  </si>
  <si>
    <t>Veg</t>
  </si>
  <si>
    <t>egg</t>
  </si>
  <si>
    <t>fruit</t>
  </si>
  <si>
    <t>=</t>
  </si>
  <si>
    <t>&lt;</t>
  </si>
  <si>
    <t>and</t>
  </si>
  <si>
    <t>total cost</t>
  </si>
  <si>
    <t>Brussels Sprouts</t>
  </si>
  <si>
    <t>Sliced  Mushrooms</t>
  </si>
  <si>
    <t>Strawberries</t>
  </si>
  <si>
    <t>Red Seedless Grapes</t>
  </si>
  <si>
    <t>Binary</t>
  </si>
  <si>
    <t>Microsoft Excel 16.0 Answer Report</t>
  </si>
  <si>
    <t>Result: Solver found a solution.  All Constraints and optimality conditions are satisfied.</t>
  </si>
  <si>
    <t>Solver Engine</t>
  </si>
  <si>
    <t>Engine: Simplex LP</t>
  </si>
  <si>
    <t>Solver Options</t>
  </si>
  <si>
    <t>Max Subproblems Unlimited, Max Integer Sols Unlimited, Integer Tolerance 1%, Assume NonNegative</t>
  </si>
  <si>
    <t>Objective Cell (Min)</t>
  </si>
  <si>
    <t>Cell</t>
  </si>
  <si>
    <t>Name</t>
  </si>
  <si>
    <t>Original Value</t>
  </si>
  <si>
    <t>Final Value</t>
  </si>
  <si>
    <t>Variable Cells</t>
  </si>
  <si>
    <t>Integer</t>
  </si>
  <si>
    <t>Constraints</t>
  </si>
  <si>
    <t>Cell Value</t>
  </si>
  <si>
    <t>Formula</t>
  </si>
  <si>
    <t>Status</t>
  </si>
  <si>
    <t>Slack</t>
  </si>
  <si>
    <t>Not Binding</t>
  </si>
  <si>
    <t>Binding</t>
  </si>
  <si>
    <t>Total cost</t>
  </si>
  <si>
    <t>Bread</t>
  </si>
  <si>
    <t>Vegetable</t>
  </si>
  <si>
    <t>Fruit</t>
  </si>
  <si>
    <t>per 100g</t>
  </si>
  <si>
    <t>x=amount</t>
  </si>
  <si>
    <t>y=dummy</t>
  </si>
  <si>
    <t>Meat &amp; egg</t>
  </si>
  <si>
    <t>n=(maxi limit)/100</t>
  </si>
  <si>
    <t>Constraints1</t>
  </si>
  <si>
    <t xml:space="preserve"> X&lt;= nY</t>
  </si>
  <si>
    <t>Total amount</t>
  </si>
  <si>
    <t>Worksheet: [SCM702 final project model.xlsx]Sheet7</t>
  </si>
  <si>
    <t>Max Time Unlimited,  Iterations Unlimited, Precision 0.000001, Use Automatic Scaling</t>
  </si>
  <si>
    <t>$G$20</t>
  </si>
  <si>
    <t>Total cost Total amount</t>
  </si>
  <si>
    <t>$H$3</t>
  </si>
  <si>
    <t>Whole wheat bread x=amount</t>
  </si>
  <si>
    <t>Contin</t>
  </si>
  <si>
    <t>$I$3</t>
  </si>
  <si>
    <t>Whole wheat bread y=dummy</t>
  </si>
  <si>
    <t>$H$4</t>
  </si>
  <si>
    <t>White Bread x=amount</t>
  </si>
  <si>
    <t>$I$4</t>
  </si>
  <si>
    <t>White Bread y=dummy</t>
  </si>
  <si>
    <t>$H$5</t>
  </si>
  <si>
    <t>Beef, Chuck Roast x=amount</t>
  </si>
  <si>
    <t>$I$5</t>
  </si>
  <si>
    <t>Beef, Chuck Roast y=dummy</t>
  </si>
  <si>
    <t>$H$6</t>
  </si>
  <si>
    <t>Baby Back Spare Ribs x=amount</t>
  </si>
  <si>
    <t>$I$6</t>
  </si>
  <si>
    <t>Baby Back Spare Ribs y=dummy</t>
  </si>
  <si>
    <t>$H$7</t>
  </si>
  <si>
    <t>Boneless Skinless Chicken Thighs x=amount</t>
  </si>
  <si>
    <t>$I$7</t>
  </si>
  <si>
    <t>Boneless Skinless Chicken Thighs y=dummy</t>
  </si>
  <si>
    <t>$H$8</t>
  </si>
  <si>
    <t>Large Brown Eggs x=amount</t>
  </si>
  <si>
    <t>$I$8</t>
  </si>
  <si>
    <t>Large Brown Eggs y=dummy</t>
  </si>
  <si>
    <t>$H$9</t>
  </si>
  <si>
    <t>Organic Broccoli x=amount</t>
  </si>
  <si>
    <t>$I$9</t>
  </si>
  <si>
    <t>Organic Broccoli y=dummy</t>
  </si>
  <si>
    <t>$H$10</t>
  </si>
  <si>
    <t>Organic Carrots x=amount</t>
  </si>
  <si>
    <t>$I$10</t>
  </si>
  <si>
    <t>Organic Carrots y=dummy</t>
  </si>
  <si>
    <t>$H$11</t>
  </si>
  <si>
    <t>Brussels Sprouts x=amount</t>
  </si>
  <si>
    <t>$I$11</t>
  </si>
  <si>
    <t>Brussels Sprouts y=dummy</t>
  </si>
  <si>
    <t>$H$12</t>
  </si>
  <si>
    <t>Sliced  Mushrooms x=amount</t>
  </si>
  <si>
    <t>$I$12</t>
  </si>
  <si>
    <t>Sliced  Mushrooms y=dummy</t>
  </si>
  <si>
    <t>$H$13</t>
  </si>
  <si>
    <t>Banana x=amount</t>
  </si>
  <si>
    <t>$I$13</t>
  </si>
  <si>
    <t>Banana y=dummy</t>
  </si>
  <si>
    <t>$H$14</t>
  </si>
  <si>
    <t>Apples, Gala x=amount</t>
  </si>
  <si>
    <t>$I$14</t>
  </si>
  <si>
    <t>Apples, Gala y=dummy</t>
  </si>
  <si>
    <t>$H$15</t>
  </si>
  <si>
    <t>Red Seedless Grapes x=amount</t>
  </si>
  <si>
    <t>$I$15</t>
  </si>
  <si>
    <t>Red Seedless Grapes y=dummy</t>
  </si>
  <si>
    <t>$H$16</t>
  </si>
  <si>
    <t>Strawberries x=amount</t>
  </si>
  <si>
    <t>$I$16</t>
  </si>
  <si>
    <t>Strawberries y=dummy</t>
  </si>
  <si>
    <t>$C$17</t>
  </si>
  <si>
    <t>$C$17&gt;=$C$19</t>
  </si>
  <si>
    <t>$D$17</t>
  </si>
  <si>
    <t>$D$17&gt;=$D$19</t>
  </si>
  <si>
    <t>$E$17</t>
  </si>
  <si>
    <t>$E$17&lt;=$E$19</t>
  </si>
  <si>
    <t>$F$17</t>
  </si>
  <si>
    <t>$F$17&gt;=$F$19</t>
  </si>
  <si>
    <t>$H$3&gt;=$J$3</t>
  </si>
  <si>
    <t>$H$4&gt;=$J$4</t>
  </si>
  <si>
    <t>$H$5&gt;=$J$5</t>
  </si>
  <si>
    <t>$H$6&gt;=$J$6</t>
  </si>
  <si>
    <t>$H$7&gt;=$J$7</t>
  </si>
  <si>
    <t>$H$8&gt;=$J$8</t>
  </si>
  <si>
    <t>$H$9&gt;=$J$9</t>
  </si>
  <si>
    <t>$H$10&gt;=$J$10</t>
  </si>
  <si>
    <t>$H$11&gt;=$J$11</t>
  </si>
  <si>
    <t>$H$12&gt;=$J$12</t>
  </si>
  <si>
    <t>$H$13&gt;=$J$13</t>
  </si>
  <si>
    <t>$H$14&gt;=$J$14</t>
  </si>
  <si>
    <t>$H$15&gt;=$J$15</t>
  </si>
  <si>
    <t>$H$16&gt;=$J$16</t>
  </si>
  <si>
    <t>$K$3</t>
  </si>
  <si>
    <t>$K$3&lt;=$M$3</t>
  </si>
  <si>
    <t>$K$4</t>
  </si>
  <si>
    <t>$K$4&lt;=$M$4</t>
  </si>
  <si>
    <t>$K$5</t>
  </si>
  <si>
    <t>$K$5&lt;=$M$5</t>
  </si>
  <si>
    <t>$K$6</t>
  </si>
  <si>
    <t>$K$6&lt;=$M$6</t>
  </si>
  <si>
    <t>$N$3</t>
  </si>
  <si>
    <t>Whole wheat bread Contraints2                                   (about itemS for each type)</t>
  </si>
  <si>
    <t>$N$3&gt;=$P$3</t>
  </si>
  <si>
    <t>$N$4</t>
  </si>
  <si>
    <t>White Bread Contraints2                                   (about itemS for each type)</t>
  </si>
  <si>
    <t>$N$4&gt;=$P$4</t>
  </si>
  <si>
    <t>$N$5</t>
  </si>
  <si>
    <t>Beef, Chuck Roast Contraints2                                   (about itemS for each type)</t>
  </si>
  <si>
    <t>$N$5&gt;=$P$5</t>
  </si>
  <si>
    <t>$N$6</t>
  </si>
  <si>
    <t>Baby Back Spare Ribs Contraints2                                   (about itemS for each type)</t>
  </si>
  <si>
    <t>$N$6&gt;=$P$6</t>
  </si>
  <si>
    <t>$I$3:$I$16=Binary</t>
  </si>
  <si>
    <t>0.8y &lt;= x</t>
  </si>
  <si>
    <t>X(total amount for each type)</t>
  </si>
  <si>
    <t>Report Created: 2021/5/9 16:22:06</t>
  </si>
  <si>
    <t>Solution Time: 0.015 Seconds.</t>
  </si>
  <si>
    <t>Iterations: 1 Subproblems: 2</t>
  </si>
  <si>
    <t>Whole wheat bread X(total amount for each type)</t>
  </si>
  <si>
    <t>White Bread X(total amount for each type)</t>
  </si>
  <si>
    <t>Beef, Chuck Roast X(total amount for each type)</t>
  </si>
  <si>
    <t>Baby Back Spare Ribs X(total amount for each type)</t>
  </si>
  <si>
    <t>Contraints2                                   (about items for each type)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</si>
</sst>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fonts count="17" x14ac:knownFonts="1">
    <font>
      <sz val="11"/>
      <color theme="1"/>
      <name val="Calibri"/>
      <family val="2"/>
      <scheme val="minor"/>
    </font>
    <font>
      <sz val="10"/>
      <color theme="1"/>
      <name val="Arial"/>
      <family val="2"/>
    </font>
    <font>
      <sz val="10"/>
      <color rgb="FF0000FF"/>
      <name val="Arial"/>
      <family val="2"/>
    </font>
    <font>
      <sz val="10"/>
      <color rgb="FFFF0000"/>
      <name val="Arial"/>
      <family val="2"/>
    </font>
    <font>
      <b/>
      <sz val="11"/>
      <color theme="1"/>
      <name val="Calibri"/>
      <family val="2"/>
      <scheme val="minor"/>
    </font>
    <font>
      <sz val="12"/>
      <color theme="1"/>
      <name val="Calibri"/>
      <family val="2"/>
      <scheme val="minor"/>
    </font>
    <font>
      <sz val="12"/>
      <color theme="7" tint="-0.249977111117893"/>
      <name val="Calibri"/>
      <family val="2"/>
      <scheme val="minor"/>
    </font>
    <font>
      <b/>
      <sz val="12"/>
      <color theme="7" tint="0.39997558519241921"/>
      <name val="Calibri"/>
      <family val="2"/>
      <scheme val="minor"/>
    </font>
    <font>
      <sz val="12"/>
      <name val="Calibri"/>
      <family val="2"/>
      <scheme val="minor"/>
    </font>
    <font>
      <b/>
      <sz val="12"/>
      <color theme="5" tint="-0.249977111117893"/>
      <name val="Calibri"/>
      <family val="2"/>
      <scheme val="minor"/>
    </font>
    <font>
      <sz val="12"/>
      <color theme="5" tint="-0.249977111117893"/>
      <name val="Calibri"/>
      <family val="2"/>
      <scheme val="minor"/>
    </font>
    <font>
      <b/>
      <sz val="12"/>
      <color theme="9" tint="-0.249977111117893"/>
      <name val="Calibri"/>
      <family val="2"/>
      <scheme val="minor"/>
    </font>
    <font>
      <b/>
      <sz val="12"/>
      <color theme="4" tint="-0.249977111117893"/>
      <name val="Calibri"/>
      <family val="2"/>
      <scheme val="minor"/>
    </font>
    <font>
      <sz val="12"/>
      <color theme="9" tint="-0.249977111117893"/>
      <name val="Calibri"/>
      <family val="2"/>
      <scheme val="minor"/>
    </font>
    <font>
      <sz val="12"/>
      <color theme="4" tint="-0.249977111117893"/>
      <name val="Calibri"/>
      <family val="2"/>
      <scheme val="minor"/>
    </font>
    <font>
      <b/>
      <sz val="12"/>
      <color theme="1"/>
      <name val="Calibri"/>
      <family val="2"/>
      <scheme val="minor"/>
    </font>
    <font>
      <b/>
      <sz val="11"/>
      <color indexed="18"/>
      <name val="Calibri"/>
      <family val="2"/>
      <scheme val="minor"/>
    </font>
  </fonts>
  <fills count="7">
    <fill>
      <patternFill patternType="none"/>
    </fill>
    <fill>
      <patternFill patternType="gray125"/>
    </fill>
    <fill>
      <patternFill patternType="solid">
        <fgColor rgb="FFFFFF00"/>
        <bgColor indexed="64"/>
      </patternFill>
    </fill>
    <fill>
      <patternFill patternType="solid">
        <fgColor rgb="FFFF0000"/>
        <bgColor indexed="64"/>
      </patternFill>
    </fill>
    <fill>
      <patternFill patternType="solid">
        <fgColor theme="7" tint="0.59999389629810485"/>
        <bgColor indexed="64"/>
      </patternFill>
    </fill>
    <fill>
      <patternFill patternType="solid">
        <fgColor theme="9" tint="0.79998168889431442"/>
        <bgColor indexed="64"/>
      </patternFill>
    </fill>
    <fill>
      <patternFill patternType="solid">
        <fgColor theme="4" tint="0.39997558519241921"/>
        <bgColor indexed="64"/>
      </patternFill>
    </fill>
  </fills>
  <borders count="4">
    <border>
      <left/>
      <right/>
      <top/>
      <bottom/>
      <diagonal/>
    </border>
    <border>
      <left/>
      <right/>
      <top style="medium">
        <color indexed="23"/>
      </top>
      <bottom style="medium">
        <color indexed="23"/>
      </bottom>
      <diagonal/>
    </border>
    <border>
      <left/>
      <right/>
      <top style="thin">
        <color indexed="23"/>
      </top>
      <bottom style="medium">
        <color indexed="23"/>
      </bottom>
      <diagonal/>
    </border>
    <border>
      <left/>
      <right/>
      <top style="thin">
        <color indexed="23"/>
      </top>
      <bottom/>
      <diagonal/>
    </border>
  </borders>
  <cellStyleXfs count="1">
    <xf numFmtId="0" fontId="0" fillId="0" borderId="0"/>
  </cellStyleXfs>
  <cellXfs count="61">
    <xf numFmtId="0" fontId="0" fillId="0" borderId="0" xfId="0"/>
    <xf numFmtId="0" fontId="1" fillId="0" borderId="0" xfId="0" applyFont="1"/>
    <xf numFmtId="0" fontId="1" fillId="0" borderId="0" xfId="0" applyFont="1" applyAlignment="1">
      <alignment wrapText="1"/>
    </xf>
    <xf numFmtId="0" fontId="0" fillId="0" borderId="0" xfId="0" applyAlignment="1">
      <alignment wrapText="1"/>
    </xf>
    <xf numFmtId="0" fontId="2" fillId="0" borderId="0" xfId="0" applyFont="1" applyAlignment="1">
      <alignment wrapText="1"/>
    </xf>
    <xf numFmtId="0" fontId="3" fillId="0" borderId="0" xfId="0" applyFont="1" applyAlignment="1">
      <alignment wrapText="1"/>
    </xf>
    <xf numFmtId="0" fontId="0" fillId="0" borderId="0" xfId="0" applyAlignment="1"/>
    <xf numFmtId="0" fontId="1" fillId="0" borderId="0" xfId="0" applyFont="1" applyAlignment="1"/>
    <xf numFmtId="0" fontId="2" fillId="0" borderId="0" xfId="0" applyFont="1" applyAlignment="1"/>
    <xf numFmtId="0" fontId="3" fillId="0" borderId="0" xfId="0" applyFont="1" applyAlignment="1"/>
    <xf numFmtId="0" fontId="2" fillId="0" borderId="0" xfId="0" applyFont="1" applyAlignment="1">
      <alignment horizontal="right" wrapText="1"/>
    </xf>
    <xf numFmtId="0" fontId="3" fillId="0" borderId="0" xfId="0" applyFont="1" applyAlignment="1">
      <alignment horizontal="right" wrapText="1"/>
    </xf>
    <xf numFmtId="0" fontId="1" fillId="0" borderId="0" xfId="0" applyFont="1" applyAlignment="1">
      <alignment horizontal="right" wrapText="1"/>
    </xf>
    <xf numFmtId="0" fontId="0" fillId="0" borderId="0" xfId="0" applyAlignment="1">
      <alignment horizontal="center"/>
    </xf>
    <xf numFmtId="0" fontId="0" fillId="0" borderId="0" xfId="0" quotePrefix="1"/>
    <xf numFmtId="0" fontId="0" fillId="2" borderId="0" xfId="0" applyFill="1"/>
    <xf numFmtId="0" fontId="4" fillId="0" borderId="0" xfId="0" applyFont="1"/>
    <xf numFmtId="0" fontId="0" fillId="0" borderId="2" xfId="0" applyFill="1" applyBorder="1" applyAlignment="1"/>
    <xf numFmtId="0" fontId="0" fillId="0" borderId="3" xfId="0" applyFill="1" applyBorder="1" applyAlignment="1"/>
    <xf numFmtId="0" fontId="0" fillId="0" borderId="2" xfId="0" applyNumberFormat="1" applyFill="1" applyBorder="1" applyAlignment="1"/>
    <xf numFmtId="0" fontId="0" fillId="0" borderId="3" xfId="0" applyNumberFormat="1" applyFill="1" applyBorder="1" applyAlignment="1"/>
    <xf numFmtId="0" fontId="0" fillId="0" borderId="0" xfId="0" applyAlignment="1">
      <alignment horizontal="center"/>
    </xf>
    <xf numFmtId="1" fontId="0" fillId="0" borderId="3" xfId="0" applyNumberFormat="1" applyFill="1" applyBorder="1" applyAlignment="1"/>
    <xf numFmtId="1" fontId="0" fillId="0" borderId="2" xfId="0" applyNumberFormat="1" applyFill="1" applyBorder="1" applyAlignment="1"/>
    <xf numFmtId="0" fontId="5" fillId="0" borderId="0" xfId="0" applyFont="1" applyAlignment="1">
      <alignment horizontal="center"/>
    </xf>
    <xf numFmtId="0" fontId="5" fillId="0" borderId="0" xfId="0" applyFont="1" applyAlignment="1">
      <alignment horizontal="center" wrapText="1"/>
    </xf>
    <xf numFmtId="0" fontId="6" fillId="0" borderId="0" xfId="0" applyFont="1" applyAlignment="1">
      <alignment horizontal="center"/>
    </xf>
    <xf numFmtId="0" fontId="5" fillId="4" borderId="0" xfId="0" applyFont="1" applyFill="1" applyAlignment="1">
      <alignment horizontal="center"/>
    </xf>
    <xf numFmtId="1" fontId="5" fillId="4" borderId="0" xfId="0" applyNumberFormat="1" applyFont="1" applyFill="1" applyAlignment="1">
      <alignment horizontal="center"/>
    </xf>
    <xf numFmtId="0" fontId="7" fillId="0" borderId="0" xfId="0" applyFont="1" applyBorder="1" applyAlignment="1">
      <alignment horizontal="center"/>
    </xf>
    <xf numFmtId="0" fontId="8" fillId="0" borderId="0" xfId="0" applyFont="1" applyBorder="1" applyAlignment="1">
      <alignment horizontal="center"/>
    </xf>
    <xf numFmtId="0" fontId="5" fillId="5" borderId="0" xfId="0" applyFont="1" applyFill="1" applyAlignment="1">
      <alignment horizontal="center"/>
    </xf>
    <xf numFmtId="0" fontId="9" fillId="0" borderId="0" xfId="0" applyFont="1" applyBorder="1" applyAlignment="1">
      <alignment horizontal="center"/>
    </xf>
    <xf numFmtId="0" fontId="10" fillId="0" borderId="0" xfId="0" applyFont="1" applyAlignment="1">
      <alignment horizontal="center"/>
    </xf>
    <xf numFmtId="0" fontId="11" fillId="0" borderId="0" xfId="0" applyFont="1" applyBorder="1" applyAlignment="1">
      <alignment horizontal="center"/>
    </xf>
    <xf numFmtId="0" fontId="12" fillId="0" borderId="0" xfId="0" applyFont="1" applyBorder="1" applyAlignment="1">
      <alignment horizontal="center"/>
    </xf>
    <xf numFmtId="0" fontId="5" fillId="0" borderId="0" xfId="0" applyFont="1" applyFill="1" applyAlignment="1">
      <alignment horizontal="center"/>
    </xf>
    <xf numFmtId="0" fontId="13" fillId="0" borderId="0" xfId="0" applyFont="1" applyAlignment="1">
      <alignment horizontal="center"/>
    </xf>
    <xf numFmtId="0" fontId="14" fillId="0" borderId="0" xfId="0" applyFont="1" applyAlignment="1">
      <alignment horizontal="center"/>
    </xf>
    <xf numFmtId="0" fontId="15" fillId="6" borderId="0" xfId="0" applyFont="1" applyFill="1" applyAlignment="1">
      <alignment horizontal="center"/>
    </xf>
    <xf numFmtId="0" fontId="5" fillId="6" borderId="0" xfId="0" applyFont="1" applyFill="1" applyAlignment="1">
      <alignment horizontal="center"/>
    </xf>
    <xf numFmtId="0" fontId="15" fillId="3" borderId="0" xfId="0" applyFont="1" applyFill="1" applyAlignment="1">
      <alignment horizontal="center"/>
    </xf>
    <xf numFmtId="0" fontId="0" fillId="3" borderId="0" xfId="0" applyFill="1" applyAlignment="1">
      <alignment horizontal="center"/>
    </xf>
    <xf numFmtId="0" fontId="8" fillId="0" borderId="0" xfId="0" applyFont="1" applyAlignment="1">
      <alignment horizontal="center"/>
    </xf>
    <xf numFmtId="0" fontId="16" fillId="0" borderId="1" xfId="0" applyFont="1" applyFill="1" applyBorder="1" applyAlignment="1">
      <alignment horizontal="center"/>
    </xf>
    <xf numFmtId="0" fontId="1" fillId="0" borderId="0" xfId="0" applyFont="1" applyAlignment="1">
      <alignment horizontal="center" wrapText="1"/>
    </xf>
    <xf numFmtId="0" fontId="1" fillId="0" borderId="0" xfId="0" applyFont="1" applyAlignment="1">
      <alignment horizontal="center"/>
    </xf>
    <xf numFmtId="0" fontId="2" fillId="2" borderId="0" xfId="0" applyFont="1" applyFill="1" applyAlignment="1">
      <alignment horizontal="center" wrapText="1"/>
    </xf>
    <xf numFmtId="0" fontId="0" fillId="0" borderId="0" xfId="0" applyAlignment="1">
      <alignment horizontal="center" wrapText="1"/>
    </xf>
    <xf numFmtId="0" fontId="0" fillId="0" borderId="0" xfId="0" applyAlignment="1">
      <alignment horizontal="center"/>
    </xf>
    <xf numFmtId="0" fontId="0" fillId="2" borderId="0" xfId="0" applyFill="1" applyAlignment="1">
      <alignment horizontal="center" wrapText="1"/>
    </xf>
    <xf numFmtId="0" fontId="3" fillId="2" borderId="0" xfId="0" applyFont="1" applyFill="1" applyAlignment="1">
      <alignment horizontal="center" wrapText="1"/>
    </xf>
    <xf numFmtId="0" fontId="3" fillId="0" borderId="0" xfId="0" applyFont="1" applyFill="1" applyAlignment="1">
      <alignment horizontal="center" wrapText="1"/>
    </xf>
    <xf numFmtId="0" fontId="1" fillId="2" borderId="0" xfId="0" applyFont="1" applyFill="1" applyAlignment="1">
      <alignment horizontal="center" wrapText="1"/>
    </xf>
    <xf numFmtId="0" fontId="0" fillId="2" borderId="0" xfId="0" applyFill="1" applyAlignment="1">
      <alignment horizontal="center"/>
    </xf>
    <xf numFmtId="0" fontId="5" fillId="0" borderId="0" xfId="0" applyFont="1" applyAlignment="1">
      <alignment horizontal="center" wrapText="1"/>
    </xf>
    <xf numFmtId="0" fontId="6" fillId="0" borderId="0" xfId="0" applyFont="1" applyAlignment="1">
      <alignment horizontal="center"/>
    </xf>
    <xf numFmtId="0" fontId="13" fillId="0" borderId="0" xfId="0" applyFont="1" applyAlignment="1">
      <alignment horizontal="center"/>
    </xf>
    <xf numFmtId="0" fontId="14" fillId="0" borderId="0" xfId="0" applyFont="1" applyAlignment="1">
      <alignment horizontal="center"/>
    </xf>
    <xf numFmtId="0" fontId="5" fillId="0" borderId="0" xfId="0" applyFont="1" applyAlignment="1">
      <alignment horizontal="center"/>
    </xf>
    <xf numFmtId="0" fontId="10" fillId="0" borderId="0" xfId="0" applyFont="1" applyAlignment="1">
      <alignment horizontal="center"/>
    </xf>
  </cellXfs>
  <cellStyles count="1">
    <cellStyle name="Normal" xfId="0" builtinId="0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worksheet" Target="worksheets/sheet3.xml"/><Relationship Id="rId7" Type="http://schemas.openxmlformats.org/officeDocument/2006/relationships/calcChain" Target="calcChain.xml"/><Relationship Id="rId2" Type="http://schemas.openxmlformats.org/officeDocument/2006/relationships/worksheet" Target="worksheets/sheet2.xml"/><Relationship Id="rId1" Type="http://schemas.openxmlformats.org/officeDocument/2006/relationships/worksheet" Target="worksheets/sheet1.xml"/><Relationship Id="rId6" Type="http://schemas.openxmlformats.org/officeDocument/2006/relationships/sharedStrings" Target="sharedStrings.xml"/><Relationship Id="rId5" Type="http://schemas.openxmlformats.org/officeDocument/2006/relationships/styles" Target="styles.xml"/><Relationship Id="rId4" Type="http://schemas.openxmlformats.org/officeDocument/2006/relationships/theme" Target="theme/theme1.xml"/></Relationships>
</file>

<file path=xl/drawings/drawing1.xml><?xml version="1.0" encoding="utf-8"?>
<xdr:wsDr xmlns:xdr="http://schemas.openxmlformats.org/drawingml/2006/spreadsheetDrawing" xmlns:a="http://schemas.openxmlformats.org/drawingml/2006/main">
  <xdr:twoCellAnchor>
    <xdr:from>
      <xdr:col>0</xdr:col>
      <xdr:colOff>147637</xdr:colOff>
      <xdr:row>20</xdr:row>
      <xdr:rowOff>33337</xdr:rowOff>
    </xdr:from>
    <xdr:to>
      <xdr:col>4</xdr:col>
      <xdr:colOff>385762</xdr:colOff>
      <xdr:row>35</xdr:row>
      <xdr:rowOff>57150</xdr:rowOff>
    </xdr:to>
    <xdr:sp macro="" textlink="">
      <xdr:nvSpPr>
        <xdr:cNvPr id="2" name="TextBox 1">
          <a:extLst>
            <a:ext uri="{FF2B5EF4-FFF2-40B4-BE49-F238E27FC236}">
              <a16:creationId xmlns:a16="http://schemas.microsoft.com/office/drawing/2014/main" id="{60B5C718-7703-46DD-B862-04BCC12EF190}"/>
            </a:ext>
          </a:extLst>
        </xdr:cNvPr>
        <xdr:cNvSpPr txBox="1"/>
      </xdr:nvSpPr>
      <xdr:spPr>
        <a:xfrm>
          <a:off x="147637" y="3995737"/>
          <a:ext cx="4357688" cy="2738438"/>
        </a:xfrm>
        <a:prstGeom prst="rect">
          <a:avLst/>
        </a:prstGeom>
        <a:solidFill>
          <a:schemeClr val="accent2">
            <a:lumMod val="20000"/>
            <a:lumOff val="80000"/>
          </a:schemeClr>
        </a:solidFill>
        <a:ln w="9525" cmpd="sng">
          <a:solidFill>
            <a:schemeClr val="lt1">
              <a:shade val="50000"/>
            </a:schemeClr>
          </a:solidFill>
        </a:ln>
      </xdr:spPr>
      <xdr:style>
        <a:lnRef idx="0">
          <a:scrgbClr r="0" g="0" b="0"/>
        </a:lnRef>
        <a:fillRef idx="0">
          <a:scrgbClr r="0" g="0" b="0"/>
        </a:fillRef>
        <a:effectRef idx="0">
          <a:scrgbClr r="0" g="0" b="0"/>
        </a:effectRef>
        <a:fontRef idx="minor">
          <a:schemeClr val="dk1"/>
        </a:fontRef>
      </xdr:style>
      <xdr:txBody>
        <a:bodyPr vertOverflow="clip" horzOverflow="clip" wrap="square" rtlCol="0" anchor="t"/>
        <a:lstStyle/>
        <a:p>
          <a:r>
            <a:rPr lang="en-US" sz="1800" b="1"/>
            <a:t>add</a:t>
          </a:r>
          <a:r>
            <a:rPr lang="en-US" sz="1800" b="1" baseline="0"/>
            <a:t>-up:</a:t>
          </a:r>
        </a:p>
        <a:p>
          <a:r>
            <a:rPr lang="en-US" sz="1200" baseline="0"/>
            <a:t>1.maximum amount  for each type of food: </a:t>
          </a:r>
        </a:p>
        <a:p>
          <a:r>
            <a:rPr lang="en-US" sz="1200" baseline="0"/>
            <a:t>    Bread (400g)</a:t>
          </a:r>
        </a:p>
        <a:p>
          <a:r>
            <a:rPr lang="en-US" sz="1200" baseline="0"/>
            <a:t>    Meat &amp;Egg (500g)</a:t>
          </a:r>
        </a:p>
        <a:p>
          <a:r>
            <a:rPr lang="en-US" sz="1200" baseline="0"/>
            <a:t>    Vegetable (500g)</a:t>
          </a:r>
        </a:p>
        <a:p>
          <a:r>
            <a:rPr lang="en-US" sz="1200" baseline="0"/>
            <a:t>    Fruit (</a:t>
          </a:r>
          <a:r>
            <a:rPr lang="en-US" altLang="zh-CN" sz="1200" baseline="0"/>
            <a:t>350g</a:t>
          </a:r>
          <a:r>
            <a:rPr lang="zh-CN" altLang="en-US" sz="1200" baseline="0"/>
            <a:t>）</a:t>
          </a:r>
          <a:endParaRPr lang="en-US" altLang="zh-CN" sz="1200" baseline="0"/>
        </a:p>
        <a:p>
          <a:r>
            <a:rPr lang="en-US" sz="1200" baseline="0"/>
            <a:t>2.the number of items for each type of food for diversity diet:</a:t>
          </a:r>
        </a:p>
        <a:p>
          <a:r>
            <a:rPr lang="en-US" sz="1200" baseline="0"/>
            <a:t>    at least 1 kind of Bread</a:t>
          </a:r>
        </a:p>
        <a:p>
          <a:r>
            <a:rPr lang="en-US" sz="1200" baseline="0"/>
            <a:t>    at least 2 kinds of Meat&amp;Egg</a:t>
          </a:r>
        </a:p>
        <a:p>
          <a:r>
            <a:rPr lang="en-US" sz="1200" baseline="0"/>
            <a:t>    at leat </a:t>
          </a:r>
          <a:r>
            <a:rPr lang="en-US" sz="1200" baseline="0">
              <a:solidFill>
                <a:schemeClr val="dk1"/>
              </a:solidFill>
              <a:effectLst/>
              <a:latin typeface="+mn-lt"/>
              <a:ea typeface="+mn-ea"/>
              <a:cs typeface="+mn-cs"/>
            </a:rPr>
            <a:t>2 kinds of vegetable</a:t>
          </a:r>
        </a:p>
        <a:p>
          <a:r>
            <a:rPr lang="en-US" sz="1200" baseline="0">
              <a:solidFill>
                <a:schemeClr val="dk1"/>
              </a:solidFill>
              <a:effectLst/>
              <a:latin typeface="+mn-lt"/>
              <a:ea typeface="+mn-ea"/>
              <a:cs typeface="+mn-cs"/>
            </a:rPr>
            <a:t>    at leat 2 kinds of Fruit</a:t>
          </a:r>
        </a:p>
        <a:p>
          <a:r>
            <a:rPr lang="en-US" sz="1200" baseline="0">
              <a:solidFill>
                <a:schemeClr val="dk1"/>
              </a:solidFill>
              <a:effectLst/>
              <a:latin typeface="+mn-lt"/>
              <a:ea typeface="+mn-ea"/>
              <a:cs typeface="+mn-cs"/>
            </a:rPr>
            <a:t>3. the amount of  items that are choosed(dummy=1) should be more than 80g</a:t>
          </a:r>
        </a:p>
        <a:p>
          <a:endParaRPr lang="en-US" sz="1100" baseline="0">
            <a:solidFill>
              <a:schemeClr val="dk1"/>
            </a:solidFill>
            <a:effectLst/>
            <a:latin typeface="+mn-lt"/>
            <a:ea typeface="+mn-ea"/>
            <a:cs typeface="+mn-cs"/>
          </a:endParaRPr>
        </a:p>
        <a:p>
          <a:endParaRPr lang="en-US" sz="1100" baseline="0"/>
        </a:p>
        <a:p>
          <a:r>
            <a:rPr lang="en-US" sz="1100" baseline="0"/>
            <a:t>    </a:t>
          </a:r>
          <a:endParaRPr lang="en-US" sz="1100"/>
        </a:p>
      </xdr:txBody>
    </xdr:sp>
    <xdr:clientData/>
  </xdr:twoCellAnchor>
  <xdr:twoCellAnchor>
    <xdr:from>
      <xdr:col>4</xdr:col>
      <xdr:colOff>433387</xdr:colOff>
      <xdr:row>20</xdr:row>
      <xdr:rowOff>109538</xdr:rowOff>
    </xdr:from>
    <xdr:to>
      <xdr:col>11</xdr:col>
      <xdr:colOff>157163</xdr:colOff>
      <xdr:row>34</xdr:row>
      <xdr:rowOff>166687</xdr:rowOff>
    </xdr:to>
    <xdr:sp macro="" textlink="">
      <xdr:nvSpPr>
        <xdr:cNvPr id="3" name="TextBox 2">
          <a:extLst>
            <a:ext uri="{FF2B5EF4-FFF2-40B4-BE49-F238E27FC236}">
              <a16:creationId xmlns:a16="http://schemas.microsoft.com/office/drawing/2014/main" id="{C8529338-874F-41D8-8932-B9BF84102F2B}"/>
            </a:ext>
          </a:extLst>
        </xdr:cNvPr>
        <xdr:cNvSpPr txBox="1"/>
      </xdr:nvSpPr>
      <xdr:spPr>
        <a:xfrm>
          <a:off x="4552950" y="4071938"/>
          <a:ext cx="4843463" cy="2590799"/>
        </a:xfrm>
        <a:prstGeom prst="rect">
          <a:avLst/>
        </a:prstGeom>
        <a:solidFill>
          <a:schemeClr val="accent6">
            <a:lumMod val="60000"/>
            <a:lumOff val="40000"/>
          </a:schemeClr>
        </a:solidFill>
        <a:ln w="9525" cmpd="sng">
          <a:solidFill>
            <a:schemeClr val="lt1">
              <a:shade val="50000"/>
            </a:schemeClr>
          </a:solidFill>
        </a:ln>
      </xdr:spPr>
      <xdr:style>
        <a:lnRef idx="0">
          <a:scrgbClr r="0" g="0" b="0"/>
        </a:lnRef>
        <a:fillRef idx="0">
          <a:scrgbClr r="0" g="0" b="0"/>
        </a:fillRef>
        <a:effectRef idx="0">
          <a:scrgbClr r="0" g="0" b="0"/>
        </a:effectRef>
        <a:fontRef idx="minor">
          <a:schemeClr val="dk1"/>
        </a:fontRef>
      </xdr:style>
      <xdr:txBody>
        <a:bodyPr vertOverflow="clip" horzOverflow="clip" wrap="square" rtlCol="0" anchor="t"/>
        <a:lstStyle/>
        <a:p>
          <a:r>
            <a:rPr lang="en-US" sz="1800" b="1"/>
            <a:t>Conclusion:</a:t>
          </a:r>
        </a:p>
        <a:p>
          <a:r>
            <a:rPr lang="en-US" sz="1400"/>
            <a:t>Based</a:t>
          </a:r>
          <a:r>
            <a:rPr lang="en-US" sz="1400" baseline="0"/>
            <a:t> on the constraints above, the minimum cost for a diversity diet that satisfies nutriention daily need is about $4.61. </a:t>
          </a:r>
        </a:p>
        <a:p>
          <a:r>
            <a:rPr lang="en-US" sz="1400" baseline="0"/>
            <a:t>The total food amount is 1023.68g. The combination of daily food is:</a:t>
          </a:r>
        </a:p>
        <a:p>
          <a:r>
            <a:rPr lang="en-US" sz="1400" baseline="0"/>
            <a:t>Bread: wheat bread(80g), white bread(463.67g)</a:t>
          </a:r>
        </a:p>
        <a:p>
          <a:r>
            <a:rPr lang="en-US" sz="1400" baseline="0">
              <a:solidFill>
                <a:schemeClr val="dk1"/>
              </a:solidFill>
              <a:effectLst/>
              <a:latin typeface="+mn-lt"/>
              <a:ea typeface="+mn-ea"/>
              <a:cs typeface="+mn-cs"/>
            </a:rPr>
            <a:t>Meat &amp;Egg :</a:t>
          </a:r>
          <a:r>
            <a:rPr lang="en-US" sz="1400" baseline="0"/>
            <a:t>ribs(80g), egg</a:t>
          </a:r>
          <a:r>
            <a:rPr lang="en-US" sz="1400" baseline="0">
              <a:solidFill>
                <a:schemeClr val="dk1"/>
              </a:solidFill>
              <a:effectLst/>
              <a:latin typeface="+mn-lt"/>
              <a:ea typeface="+mn-ea"/>
              <a:cs typeface="+mn-cs"/>
            </a:rPr>
            <a:t>(80g)</a:t>
          </a:r>
          <a:endParaRPr lang="en-US" sz="1400" baseline="0"/>
        </a:p>
        <a:p>
          <a:r>
            <a:rPr lang="en-US" sz="1400" baseline="0">
              <a:solidFill>
                <a:schemeClr val="dk1"/>
              </a:solidFill>
              <a:effectLst/>
              <a:latin typeface="+mn-lt"/>
              <a:ea typeface="+mn-ea"/>
              <a:cs typeface="+mn-cs"/>
            </a:rPr>
            <a:t>Vegetable:</a:t>
          </a:r>
          <a:r>
            <a:rPr lang="en-US" sz="1400" baseline="0"/>
            <a:t>sprouts</a:t>
          </a:r>
          <a:r>
            <a:rPr lang="en-US" sz="1400" baseline="0">
              <a:solidFill>
                <a:schemeClr val="dk1"/>
              </a:solidFill>
              <a:effectLst/>
              <a:latin typeface="+mn-lt"/>
              <a:ea typeface="+mn-ea"/>
              <a:cs typeface="+mn-cs"/>
            </a:rPr>
            <a:t>(80g), </a:t>
          </a:r>
          <a:r>
            <a:rPr lang="en-US" sz="1400" baseline="0"/>
            <a:t> mushrooms</a:t>
          </a:r>
          <a:r>
            <a:rPr lang="en-US" sz="1400" baseline="0">
              <a:solidFill>
                <a:schemeClr val="dk1"/>
              </a:solidFill>
              <a:effectLst/>
              <a:latin typeface="+mn-lt"/>
              <a:ea typeface="+mn-ea"/>
              <a:cs typeface="+mn-cs"/>
            </a:rPr>
            <a:t>(80g)</a:t>
          </a:r>
          <a:endParaRPr lang="en-US" sz="1400" baseline="0"/>
        </a:p>
        <a:p>
          <a:r>
            <a:rPr lang="en-US" sz="1400" baseline="0">
              <a:solidFill>
                <a:schemeClr val="dk1"/>
              </a:solidFill>
              <a:effectLst/>
              <a:latin typeface="+mn-lt"/>
              <a:ea typeface="+mn-ea"/>
              <a:cs typeface="+mn-cs"/>
            </a:rPr>
            <a:t> Fruit: </a:t>
          </a:r>
          <a:r>
            <a:rPr lang="en-US" sz="1400" baseline="0"/>
            <a:t>banada</a:t>
          </a:r>
          <a:r>
            <a:rPr lang="en-US" sz="1400" baseline="0">
              <a:solidFill>
                <a:schemeClr val="dk1"/>
              </a:solidFill>
              <a:effectLst/>
              <a:latin typeface="+mn-lt"/>
              <a:ea typeface="+mn-ea"/>
              <a:cs typeface="+mn-cs"/>
            </a:rPr>
            <a:t>(80g),</a:t>
          </a:r>
          <a:r>
            <a:rPr lang="en-US" sz="1400" baseline="0"/>
            <a:t> grapes</a:t>
          </a:r>
          <a:r>
            <a:rPr lang="en-US" sz="1400" baseline="0">
              <a:solidFill>
                <a:schemeClr val="dk1"/>
              </a:solidFill>
              <a:effectLst/>
              <a:latin typeface="+mn-lt"/>
              <a:ea typeface="+mn-ea"/>
              <a:cs typeface="+mn-cs"/>
            </a:rPr>
            <a:t>(80g)</a:t>
          </a:r>
          <a:endParaRPr lang="en-US" sz="1400"/>
        </a:p>
      </xdr:txBody>
    </xdr:sp>
    <xdr:clientData/>
  </xdr:twoCellAnchor>
</xdr:wsDr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5B9BD5"/>
      </a:accent1>
      <a:accent2>
        <a:srgbClr val="ED7D31"/>
      </a:accent2>
      <a:accent3>
        <a:srgbClr val="A5A5A5"/>
      </a:accent3>
      <a:accent4>
        <a:srgbClr val="FFC000"/>
      </a:accent4>
      <a:accent5>
        <a:srgbClr val="4472C4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 panose="020F0302020204030204"/>
        <a:ea typeface=""/>
        <a:cs typeface=""/>
        <a:font script="Jpan" typeface="游ゴシック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 panose="020F0502020204030204"/>
        <a:ea typeface=""/>
        <a:cs typeface=""/>
        <a:font script="Jpan" typeface="游ゴシック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  <a:extLst>
    <a:ext uri="{05A4C25C-085E-4340-85A3-A5531E510DB2}">
      <thm15:themeFamily xmlns:thm15="http://schemas.microsoft.com/office/thememl/2012/main" name="Office Theme" id="{62F939B6-93AF-4DB8-9C6B-D6C7DFDC589F}" vid="{4A3C46E8-61CC-4603-A589-7422A47A8E4A}"/>
    </a:ext>
  </a:extLst>
</a:theme>
</file>

<file path=xl/worksheets/_rels/sheet1.xml.rels><?xml version="1.0" encoding="UTF-8" standalone="yes"?>
<Relationships xmlns="http://schemas.openxmlformats.org/package/2006/relationships"><Relationship Id="rId1" Type="http://schemas.openxmlformats.org/officeDocument/2006/relationships/printerSettings" Target="../printerSettings/printerSettings1.bin"/></Relationships>
</file>

<file path=xl/worksheets/_rels/sheet2.xml.rels><?xml version="1.0" encoding="UTF-8" standalone="yes"?>
<Relationships xmlns="http://schemas.openxmlformats.org/package/2006/relationships"><Relationship Id="rId1" Type="http://schemas.openxmlformats.org/officeDocument/2006/relationships/drawing" Target="../drawings/drawing1.xml"/></Relationships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00000000-0001-0000-0000-000000000000}">
  <dimension ref="A1:U50"/>
  <sheetViews>
    <sheetView zoomScale="83" zoomScaleNormal="83" workbookViewId="0">
      <selection activeCell="A17" sqref="A17:B27"/>
    </sheetView>
  </sheetViews>
  <sheetFormatPr defaultRowHeight="14.25" x14ac:dyDescent="0.45"/>
  <cols>
    <col min="1" max="1" width="28.86328125" style="6" bestFit="1" customWidth="1"/>
  </cols>
  <sheetData>
    <row r="1" spans="1:6" x14ac:dyDescent="0.45">
      <c r="B1" s="45"/>
      <c r="C1" s="45"/>
      <c r="D1" s="45"/>
      <c r="E1" s="45"/>
    </row>
    <row r="2" spans="1:6" ht="26.25" x14ac:dyDescent="0.45">
      <c r="A2" s="6" t="s">
        <v>0</v>
      </c>
      <c r="B2" s="2" t="s">
        <v>12</v>
      </c>
      <c r="C2" s="2" t="s">
        <v>13</v>
      </c>
      <c r="D2" s="2" t="s">
        <v>14</v>
      </c>
      <c r="E2" s="2" t="s">
        <v>15</v>
      </c>
      <c r="F2" s="2" t="s">
        <v>11</v>
      </c>
    </row>
    <row r="3" spans="1:6" x14ac:dyDescent="0.45">
      <c r="A3" s="8" t="s">
        <v>10</v>
      </c>
      <c r="B3" s="10">
        <v>9</v>
      </c>
      <c r="C3" s="10">
        <v>51</v>
      </c>
      <c r="D3" s="10">
        <v>6</v>
      </c>
      <c r="E3" s="10">
        <v>276</v>
      </c>
      <c r="F3" s="10">
        <v>0.4</v>
      </c>
    </row>
    <row r="4" spans="1:6" x14ac:dyDescent="0.45">
      <c r="A4" s="8" t="s">
        <v>1</v>
      </c>
      <c r="B4" s="10">
        <v>8</v>
      </c>
      <c r="C4" s="10">
        <v>42</v>
      </c>
      <c r="D4" s="10">
        <v>4</v>
      </c>
      <c r="E4" s="10">
        <v>268</v>
      </c>
      <c r="F4" s="10">
        <v>0.38</v>
      </c>
    </row>
    <row r="5" spans="1:6" x14ac:dyDescent="0.45">
      <c r="A5" s="9" t="s">
        <v>2</v>
      </c>
      <c r="B5" s="11">
        <v>16.96</v>
      </c>
      <c r="C5" s="11">
        <v>0</v>
      </c>
      <c r="D5" s="11">
        <v>22.32</v>
      </c>
      <c r="E5" s="11">
        <v>267.86</v>
      </c>
      <c r="F5" s="11">
        <v>1.43</v>
      </c>
    </row>
    <row r="6" spans="1:6" x14ac:dyDescent="0.45">
      <c r="A6" s="9" t="s">
        <v>3</v>
      </c>
      <c r="B6" s="11">
        <v>23.6</v>
      </c>
      <c r="C6" s="11">
        <v>0</v>
      </c>
      <c r="D6" s="11">
        <v>24.78</v>
      </c>
      <c r="E6" s="11">
        <v>318.60000000000002</v>
      </c>
      <c r="F6" s="11">
        <v>1.17</v>
      </c>
    </row>
    <row r="7" spans="1:6" x14ac:dyDescent="0.45">
      <c r="A7" s="9" t="s">
        <v>4</v>
      </c>
      <c r="B7" s="11">
        <v>28.32</v>
      </c>
      <c r="C7" s="11">
        <v>0</v>
      </c>
      <c r="D7" s="11">
        <v>9.4</v>
      </c>
      <c r="E7" s="11">
        <v>309.39999999999998</v>
      </c>
      <c r="F7" s="11">
        <v>1.21</v>
      </c>
    </row>
    <row r="8" spans="1:6" x14ac:dyDescent="0.45">
      <c r="A8" s="9" t="s">
        <v>5</v>
      </c>
      <c r="B8" s="11">
        <v>12</v>
      </c>
      <c r="C8" s="11">
        <v>0</v>
      </c>
      <c r="D8" s="11">
        <v>8</v>
      </c>
      <c r="E8" s="11">
        <v>120</v>
      </c>
      <c r="F8" s="11">
        <v>0.6</v>
      </c>
    </row>
    <row r="9" spans="1:6" x14ac:dyDescent="0.45">
      <c r="A9" s="7" t="s">
        <v>6</v>
      </c>
      <c r="B9" s="12">
        <v>3.53</v>
      </c>
      <c r="C9" s="12">
        <v>4.71</v>
      </c>
      <c r="D9" s="12">
        <v>0</v>
      </c>
      <c r="E9" s="12">
        <v>35.299999999999997</v>
      </c>
      <c r="F9" s="12">
        <v>1.23</v>
      </c>
    </row>
    <row r="10" spans="1:6" x14ac:dyDescent="0.45">
      <c r="A10" s="7" t="s">
        <v>7</v>
      </c>
      <c r="B10" s="12">
        <v>1.28</v>
      </c>
      <c r="C10" s="12">
        <v>8.9700000000000006</v>
      </c>
      <c r="D10" s="12">
        <v>0</v>
      </c>
      <c r="E10" s="12">
        <v>38.46</v>
      </c>
      <c r="F10" s="12">
        <v>0.32</v>
      </c>
    </row>
    <row r="11" spans="1:6" x14ac:dyDescent="0.45">
      <c r="A11" s="7" t="s">
        <v>8</v>
      </c>
      <c r="B11" s="12">
        <v>0.78</v>
      </c>
      <c r="C11" s="12">
        <v>23.5</v>
      </c>
      <c r="D11" s="12">
        <v>0</v>
      </c>
      <c r="E11" s="12">
        <v>86.22</v>
      </c>
      <c r="F11" s="12">
        <v>0.13</v>
      </c>
    </row>
    <row r="12" spans="1:6" x14ac:dyDescent="0.45">
      <c r="A12" s="7" t="s">
        <v>9</v>
      </c>
      <c r="B12" s="12">
        <v>0.44</v>
      </c>
      <c r="C12" s="12">
        <v>14.99</v>
      </c>
      <c r="D12" s="12">
        <v>0</v>
      </c>
      <c r="E12" s="12">
        <v>57.32</v>
      </c>
      <c r="F12" s="12">
        <v>0.51</v>
      </c>
    </row>
    <row r="13" spans="1:6" x14ac:dyDescent="0.45">
      <c r="B13">
        <f>SUMPRODUCT(B3:B12,B18:B27)</f>
        <v>75.513775853057567</v>
      </c>
      <c r="C13">
        <f>SUMPRODUCT(C3:C12,B18:B27)</f>
        <v>260</v>
      </c>
      <c r="D13">
        <f>SUMPRODUCT(D3:D12,B18:B27)</f>
        <v>51.17322837445289</v>
      </c>
      <c r="E13">
        <f>SUMPRODUCT(E3:E12,B18:B27)</f>
        <v>2000</v>
      </c>
      <c r="F13">
        <f>SUMPRODUCT(F3:F12,B18:B27)</f>
        <v>4.131959481321088</v>
      </c>
    </row>
    <row r="14" spans="1:6" x14ac:dyDescent="0.45">
      <c r="B14" s="1" t="s">
        <v>20</v>
      </c>
      <c r="C14" s="1" t="s">
        <v>20</v>
      </c>
      <c r="D14" s="1" t="s">
        <v>21</v>
      </c>
      <c r="E14" s="1" t="s">
        <v>20</v>
      </c>
    </row>
    <row r="15" spans="1:6" x14ac:dyDescent="0.45">
      <c r="B15" s="12">
        <v>50</v>
      </c>
      <c r="C15" s="12">
        <v>260</v>
      </c>
      <c r="D15" s="12">
        <v>70</v>
      </c>
      <c r="E15" s="12">
        <v>2000</v>
      </c>
    </row>
    <row r="17" spans="1:21" x14ac:dyDescent="0.45">
      <c r="A17" s="6" t="s">
        <v>0</v>
      </c>
      <c r="B17" t="s">
        <v>16</v>
      </c>
    </row>
    <row r="18" spans="1:21" x14ac:dyDescent="0.45">
      <c r="A18" s="8" t="s">
        <v>10</v>
      </c>
      <c r="B18" s="15">
        <v>0</v>
      </c>
    </row>
    <row r="19" spans="1:21" x14ac:dyDescent="0.45">
      <c r="A19" s="8" t="s">
        <v>1</v>
      </c>
      <c r="B19" s="15">
        <v>6.1904761904761907</v>
      </c>
    </row>
    <row r="20" spans="1:21" x14ac:dyDescent="0.45">
      <c r="A20" s="9" t="s">
        <v>2</v>
      </c>
      <c r="B20" s="15">
        <v>0.82488009016792707</v>
      </c>
    </row>
    <row r="21" spans="1:21" x14ac:dyDescent="0.45">
      <c r="A21" s="9" t="s">
        <v>3</v>
      </c>
      <c r="B21" s="15">
        <v>0</v>
      </c>
    </row>
    <row r="22" spans="1:21" x14ac:dyDescent="0.45">
      <c r="A22" s="9" t="s">
        <v>4</v>
      </c>
      <c r="B22" s="15">
        <v>0</v>
      </c>
    </row>
    <row r="23" spans="1:21" x14ac:dyDescent="0.45">
      <c r="A23" s="9" t="s">
        <v>5</v>
      </c>
      <c r="B23" s="15">
        <v>1</v>
      </c>
    </row>
    <row r="24" spans="1:21" x14ac:dyDescent="0.45">
      <c r="A24" s="7" t="s">
        <v>6</v>
      </c>
      <c r="B24" s="15">
        <v>0</v>
      </c>
    </row>
    <row r="25" spans="1:21" x14ac:dyDescent="0.45">
      <c r="A25" s="7" t="s">
        <v>7</v>
      </c>
      <c r="B25" s="15">
        <v>0</v>
      </c>
    </row>
    <row r="26" spans="1:21" x14ac:dyDescent="0.45">
      <c r="A26" s="7" t="s">
        <v>8</v>
      </c>
      <c r="B26" s="15">
        <v>0</v>
      </c>
    </row>
    <row r="27" spans="1:21" x14ac:dyDescent="0.45">
      <c r="A27" s="7" t="s">
        <v>9</v>
      </c>
      <c r="B27" s="15">
        <v>0</v>
      </c>
    </row>
    <row r="28" spans="1:21" x14ac:dyDescent="0.45">
      <c r="F28" t="s">
        <v>17</v>
      </c>
    </row>
    <row r="29" spans="1:21" ht="51.75" x14ac:dyDescent="0.45">
      <c r="A29" s="7"/>
      <c r="B29" s="4" t="s">
        <v>10</v>
      </c>
      <c r="C29" s="4" t="s">
        <v>1</v>
      </c>
      <c r="D29" s="6"/>
      <c r="E29" s="6"/>
      <c r="F29" t="s">
        <v>18</v>
      </c>
      <c r="H29" t="s">
        <v>19</v>
      </c>
      <c r="L29" s="4" t="s">
        <v>10</v>
      </c>
      <c r="M29" s="4" t="s">
        <v>1</v>
      </c>
      <c r="N29" s="5" t="s">
        <v>2</v>
      </c>
      <c r="O29" s="5" t="s">
        <v>3</v>
      </c>
      <c r="P29" s="5" t="s">
        <v>4</v>
      </c>
      <c r="Q29" s="5" t="s">
        <v>5</v>
      </c>
      <c r="R29" s="2" t="s">
        <v>6</v>
      </c>
      <c r="S29" s="2" t="s">
        <v>7</v>
      </c>
      <c r="T29" s="2" t="s">
        <v>8</v>
      </c>
      <c r="U29" s="2" t="s">
        <v>9</v>
      </c>
    </row>
    <row r="30" spans="1:21" ht="39" x14ac:dyDescent="0.45">
      <c r="A30" s="46" t="s">
        <v>22</v>
      </c>
      <c r="B30" s="47"/>
      <c r="C30" s="47"/>
      <c r="D30" s="48"/>
      <c r="E30" s="48"/>
      <c r="F30">
        <f>SUMPRODUCT(B30:C32)</f>
        <v>0</v>
      </c>
      <c r="G30" s="14" t="s">
        <v>27</v>
      </c>
      <c r="H30">
        <v>2</v>
      </c>
      <c r="K30" s="4" t="s">
        <v>10</v>
      </c>
    </row>
    <row r="31" spans="1:21" ht="26.25" x14ac:dyDescent="0.45">
      <c r="A31" s="46"/>
      <c r="B31" s="47"/>
      <c r="C31" s="47"/>
      <c r="D31" s="48"/>
      <c r="E31" s="48"/>
      <c r="F31">
        <f>B18*B30</f>
        <v>0</v>
      </c>
      <c r="G31" s="14" t="s">
        <v>21</v>
      </c>
      <c r="H31">
        <v>50</v>
      </c>
      <c r="K31" s="4" t="s">
        <v>1</v>
      </c>
    </row>
    <row r="32" spans="1:21" ht="18.399999999999999" customHeight="1" x14ac:dyDescent="0.45">
      <c r="A32" s="46"/>
      <c r="B32" s="47"/>
      <c r="C32" s="47"/>
      <c r="D32" s="48"/>
      <c r="E32" s="48"/>
      <c r="F32">
        <f>B19*C30</f>
        <v>0</v>
      </c>
      <c r="G32" s="14" t="s">
        <v>21</v>
      </c>
      <c r="H32">
        <v>50</v>
      </c>
      <c r="K32" s="5" t="s">
        <v>2</v>
      </c>
    </row>
    <row r="33" spans="1:11" ht="51.75" x14ac:dyDescent="0.45">
      <c r="B33" s="3" t="s">
        <v>2</v>
      </c>
      <c r="C33" s="3" t="s">
        <v>3</v>
      </c>
      <c r="D33" s="5" t="s">
        <v>4</v>
      </c>
      <c r="E33" s="5"/>
      <c r="F33" s="3"/>
      <c r="K33" s="5" t="s">
        <v>3</v>
      </c>
    </row>
    <row r="34" spans="1:11" ht="51.75" x14ac:dyDescent="0.45">
      <c r="A34" s="49" t="s">
        <v>23</v>
      </c>
      <c r="B34" s="50"/>
      <c r="C34" s="50"/>
      <c r="D34" s="51"/>
      <c r="E34" s="52"/>
      <c r="F34" s="3">
        <f>SUMPRODUCT(B34:E37)</f>
        <v>0</v>
      </c>
      <c r="G34" t="s">
        <v>21</v>
      </c>
      <c r="H34">
        <v>2</v>
      </c>
      <c r="K34" s="5" t="s">
        <v>4</v>
      </c>
    </row>
    <row r="35" spans="1:11" ht="39" x14ac:dyDescent="0.45">
      <c r="A35" s="49"/>
      <c r="B35" s="50"/>
      <c r="C35" s="50"/>
      <c r="D35" s="51"/>
      <c r="E35" s="52"/>
      <c r="F35" s="3">
        <f>B20*B34</f>
        <v>0</v>
      </c>
      <c r="G35" t="s">
        <v>28</v>
      </c>
      <c r="H35">
        <v>50</v>
      </c>
      <c r="K35" s="5" t="s">
        <v>5</v>
      </c>
    </row>
    <row r="36" spans="1:11" ht="26.25" x14ac:dyDescent="0.45">
      <c r="A36" s="49"/>
      <c r="B36" s="50"/>
      <c r="C36" s="50"/>
      <c r="D36" s="51"/>
      <c r="E36" s="52"/>
      <c r="F36" s="3">
        <f>B21*C34</f>
        <v>0</v>
      </c>
      <c r="G36" t="s">
        <v>28</v>
      </c>
      <c r="H36">
        <v>50</v>
      </c>
      <c r="K36" s="2" t="s">
        <v>6</v>
      </c>
    </row>
    <row r="37" spans="1:11" ht="26.25" x14ac:dyDescent="0.45">
      <c r="A37" s="49"/>
      <c r="B37" s="50"/>
      <c r="C37" s="50"/>
      <c r="D37" s="51"/>
      <c r="E37" s="52"/>
      <c r="F37" s="3">
        <f>B22*D34</f>
        <v>0</v>
      </c>
      <c r="G37" t="s">
        <v>28</v>
      </c>
      <c r="H37">
        <v>50</v>
      </c>
      <c r="K37" s="2" t="s">
        <v>7</v>
      </c>
    </row>
    <row r="38" spans="1:11" ht="26.25" x14ac:dyDescent="0.45">
      <c r="B38" s="2" t="s">
        <v>6</v>
      </c>
      <c r="C38" s="2" t="s">
        <v>7</v>
      </c>
      <c r="K38" s="2" t="s">
        <v>8</v>
      </c>
    </row>
    <row r="39" spans="1:11" ht="13.5" customHeight="1" x14ac:dyDescent="0.45">
      <c r="A39" s="49" t="s">
        <v>24</v>
      </c>
      <c r="B39" s="53"/>
      <c r="C39" s="53"/>
      <c r="D39" s="49"/>
      <c r="E39" s="49"/>
      <c r="F39">
        <f>SUMPRODUCT(B39:C41)</f>
        <v>0</v>
      </c>
      <c r="G39" t="s">
        <v>20</v>
      </c>
      <c r="H39">
        <v>2</v>
      </c>
      <c r="K39" s="2" t="s">
        <v>9</v>
      </c>
    </row>
    <row r="40" spans="1:11" ht="13.5" customHeight="1" x14ac:dyDescent="0.45">
      <c r="A40" s="49"/>
      <c r="B40" s="53"/>
      <c r="C40" s="53"/>
      <c r="D40" s="49"/>
      <c r="E40" s="49"/>
      <c r="F40">
        <f>B24*B39</f>
        <v>0</v>
      </c>
      <c r="G40" t="s">
        <v>21</v>
      </c>
      <c r="H40">
        <v>40</v>
      </c>
    </row>
    <row r="41" spans="1:11" x14ac:dyDescent="0.45">
      <c r="A41" s="49"/>
      <c r="B41" s="53"/>
      <c r="C41" s="53"/>
      <c r="D41" s="49"/>
      <c r="E41" s="49"/>
      <c r="F41">
        <f>B25*C39</f>
        <v>0</v>
      </c>
      <c r="G41" t="s">
        <v>21</v>
      </c>
      <c r="H41">
        <v>40</v>
      </c>
    </row>
    <row r="42" spans="1:11" ht="42.75" x14ac:dyDescent="0.45">
      <c r="B42" s="3" t="s">
        <v>5</v>
      </c>
    </row>
    <row r="43" spans="1:11" x14ac:dyDescent="0.45">
      <c r="A43" s="49" t="s">
        <v>25</v>
      </c>
      <c r="B43" s="50"/>
      <c r="C43" s="49"/>
      <c r="D43" s="49"/>
      <c r="E43" s="13"/>
      <c r="F43">
        <f>B43</f>
        <v>0</v>
      </c>
      <c r="G43" s="14" t="s">
        <v>27</v>
      </c>
      <c r="H43">
        <v>1</v>
      </c>
    </row>
    <row r="44" spans="1:11" x14ac:dyDescent="0.45">
      <c r="A44" s="49"/>
      <c r="B44" s="50"/>
      <c r="C44" s="49"/>
      <c r="D44" s="49"/>
      <c r="F44">
        <f>B23</f>
        <v>1</v>
      </c>
      <c r="G44" s="14" t="s">
        <v>20</v>
      </c>
      <c r="H44">
        <v>1</v>
      </c>
      <c r="I44" t="s">
        <v>29</v>
      </c>
      <c r="J44" t="s">
        <v>21</v>
      </c>
      <c r="K44">
        <v>2</v>
      </c>
    </row>
    <row r="45" spans="1:11" ht="26.25" x14ac:dyDescent="0.45">
      <c r="B45" s="2" t="s">
        <v>8</v>
      </c>
      <c r="C45" s="2" t="s">
        <v>9</v>
      </c>
    </row>
    <row r="46" spans="1:11" x14ac:dyDescent="0.45">
      <c r="A46" s="49" t="s">
        <v>26</v>
      </c>
      <c r="B46" s="54"/>
      <c r="C46" s="54"/>
      <c r="D46" s="49"/>
      <c r="E46" s="49"/>
      <c r="F46">
        <f>SUMPRODUCT(B46:C48)</f>
        <v>0</v>
      </c>
      <c r="G46" t="s">
        <v>20</v>
      </c>
      <c r="H46">
        <v>2</v>
      </c>
    </row>
    <row r="47" spans="1:11" x14ac:dyDescent="0.45">
      <c r="A47" s="49"/>
      <c r="B47" s="54"/>
      <c r="C47" s="54"/>
      <c r="D47" s="49"/>
      <c r="E47" s="49"/>
      <c r="F47">
        <f>B26*B46</f>
        <v>0</v>
      </c>
      <c r="G47" t="s">
        <v>28</v>
      </c>
      <c r="H47">
        <v>80</v>
      </c>
    </row>
    <row r="48" spans="1:11" x14ac:dyDescent="0.45">
      <c r="A48" s="49"/>
      <c r="B48" s="54"/>
      <c r="C48" s="54"/>
      <c r="D48" s="49"/>
      <c r="E48" s="49"/>
      <c r="F48">
        <f>B27*C46</f>
        <v>0</v>
      </c>
      <c r="G48" t="s">
        <v>28</v>
      </c>
      <c r="H48">
        <v>80</v>
      </c>
    </row>
    <row r="50" spans="1:2" x14ac:dyDescent="0.45">
      <c r="A50" s="6" t="s">
        <v>30</v>
      </c>
      <c r="B50">
        <f>F3*B18*B30+F4*B19*C30+F5*B20*B34+F6*B21*C34+F7*B22*D34+F8*B23*B43+F9*B24*B39+F10*B25*C39+F11*B26*B46+F12*B27*C46</f>
        <v>0</v>
      </c>
    </row>
  </sheetData>
  <mergeCells count="25">
    <mergeCell ref="D43:D44"/>
    <mergeCell ref="D46:D48"/>
    <mergeCell ref="E46:E48"/>
    <mergeCell ref="B46:B48"/>
    <mergeCell ref="C46:C48"/>
    <mergeCell ref="A46:A48"/>
    <mergeCell ref="A43:A44"/>
    <mergeCell ref="B43:B44"/>
    <mergeCell ref="C43:C44"/>
    <mergeCell ref="A39:A41"/>
    <mergeCell ref="B39:B41"/>
    <mergeCell ref="C39:C41"/>
    <mergeCell ref="D39:D41"/>
    <mergeCell ref="E39:E41"/>
    <mergeCell ref="A34:A37"/>
    <mergeCell ref="B34:B37"/>
    <mergeCell ref="C34:C37"/>
    <mergeCell ref="D34:D37"/>
    <mergeCell ref="E34:E37"/>
    <mergeCell ref="B1:E1"/>
    <mergeCell ref="A30:A32"/>
    <mergeCell ref="B30:B32"/>
    <mergeCell ref="C30:C32"/>
    <mergeCell ref="D30:D32"/>
    <mergeCell ref="E30:E32"/>
  </mergeCells>
  <pageMargins left="0.7" right="0.7" top="0.75" bottom="0.75" header="0.3" footer="0.3"/>
  <pageSetup orientation="portrait" r:id="rId1"/>
</worksheet>
</file>

<file path=xl/worksheets/sheet2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817D0591-614D-491A-963D-D49B5A8EAA9E}">
  <dimension ref="A1:P20"/>
  <sheetViews>
    <sheetView tabSelected="1" topLeftCell="A10" workbookViewId="0">
      <selection activeCell="N2" sqref="N2:P2"/>
    </sheetView>
  </sheetViews>
  <sheetFormatPr defaultRowHeight="14.25" x14ac:dyDescent="0.45"/>
  <cols>
    <col min="1" max="1" width="10" bestFit="1" customWidth="1"/>
    <col min="2" max="2" width="26.46484375" bestFit="1" customWidth="1"/>
    <col min="4" max="4" width="12.1328125" bestFit="1" customWidth="1"/>
    <col min="7" max="7" width="11.9296875" customWidth="1"/>
    <col min="11" max="11" width="15" customWidth="1"/>
    <col min="12" max="12" width="8.73046875" customWidth="1"/>
    <col min="14" max="14" width="9.796875" customWidth="1"/>
  </cols>
  <sheetData>
    <row r="1" spans="1:16" ht="15.75" x14ac:dyDescent="0.5">
      <c r="A1" s="24"/>
      <c r="B1" s="56" t="s">
        <v>0</v>
      </c>
      <c r="C1" s="59" t="s">
        <v>60</v>
      </c>
      <c r="D1" s="59"/>
      <c r="E1" s="59"/>
      <c r="F1" s="59"/>
      <c r="G1" s="59"/>
      <c r="H1" s="24"/>
      <c r="I1" s="24"/>
      <c r="J1" s="24"/>
      <c r="K1" s="24"/>
      <c r="L1" s="24"/>
      <c r="M1" s="24"/>
      <c r="N1" s="24"/>
      <c r="O1" s="24"/>
      <c r="P1" s="24"/>
    </row>
    <row r="2" spans="1:16" ht="45" customHeight="1" x14ac:dyDescent="0.5">
      <c r="A2" s="24"/>
      <c r="B2" s="56"/>
      <c r="C2" s="24" t="s">
        <v>12</v>
      </c>
      <c r="D2" s="24" t="s">
        <v>13</v>
      </c>
      <c r="E2" s="24" t="s">
        <v>14</v>
      </c>
      <c r="F2" s="24" t="s">
        <v>15</v>
      </c>
      <c r="G2" s="24" t="s">
        <v>11</v>
      </c>
      <c r="H2" s="24" t="s">
        <v>61</v>
      </c>
      <c r="I2" s="24" t="s">
        <v>62</v>
      </c>
      <c r="J2" s="24" t="s">
        <v>172</v>
      </c>
      <c r="K2" s="25" t="s">
        <v>173</v>
      </c>
      <c r="L2" s="25" t="s">
        <v>64</v>
      </c>
      <c r="M2" s="24" t="s">
        <v>66</v>
      </c>
      <c r="N2" s="55" t="s">
        <v>181</v>
      </c>
      <c r="O2" s="55"/>
      <c r="P2" s="55"/>
    </row>
    <row r="3" spans="1:16" ht="15.75" x14ac:dyDescent="0.5">
      <c r="A3" s="56" t="s">
        <v>57</v>
      </c>
      <c r="B3" s="26" t="s">
        <v>10</v>
      </c>
      <c r="C3" s="24">
        <v>9</v>
      </c>
      <c r="D3" s="24">
        <v>51</v>
      </c>
      <c r="E3" s="24">
        <v>6</v>
      </c>
      <c r="F3" s="24">
        <v>276</v>
      </c>
      <c r="G3" s="24">
        <v>0.4</v>
      </c>
      <c r="H3" s="27">
        <v>0.79999999999999893</v>
      </c>
      <c r="I3" s="28">
        <v>1</v>
      </c>
      <c r="J3" s="24">
        <f>0.8*I3</f>
        <v>0.8</v>
      </c>
      <c r="K3" s="29">
        <f>SUM(H3:H4)</f>
        <v>5.4367462686567141</v>
      </c>
      <c r="L3" s="30">
        <f>400/100</f>
        <v>4</v>
      </c>
      <c r="M3" s="24">
        <f>SUM(I3:I4)*L3</f>
        <v>8</v>
      </c>
      <c r="N3" s="31">
        <f>SUM(I3:I4)</f>
        <v>2</v>
      </c>
      <c r="O3" s="31" t="s">
        <v>20</v>
      </c>
      <c r="P3" s="31">
        <v>1</v>
      </c>
    </row>
    <row r="4" spans="1:16" ht="15.75" x14ac:dyDescent="0.5">
      <c r="A4" s="56"/>
      <c r="B4" s="26" t="s">
        <v>1</v>
      </c>
      <c r="C4" s="24">
        <v>8</v>
      </c>
      <c r="D4" s="24">
        <v>42</v>
      </c>
      <c r="E4" s="24">
        <v>4</v>
      </c>
      <c r="F4" s="24">
        <v>268</v>
      </c>
      <c r="G4" s="24">
        <v>0.38</v>
      </c>
      <c r="H4" s="27">
        <v>4.6367462686567151</v>
      </c>
      <c r="I4" s="28">
        <v>1</v>
      </c>
      <c r="J4" s="24">
        <f t="shared" ref="J4:J16" si="0">0.8*I4</f>
        <v>0.8</v>
      </c>
      <c r="K4" s="32">
        <f>SUM(H5:H8)</f>
        <v>1.6000000000000005</v>
      </c>
      <c r="L4" s="30">
        <f>500/100</f>
        <v>5</v>
      </c>
      <c r="M4" s="24">
        <f>SUM(I5:I8)*L4</f>
        <v>10</v>
      </c>
      <c r="N4" s="31">
        <f>SUM(I5:I8)</f>
        <v>2</v>
      </c>
      <c r="O4" s="31" t="s">
        <v>20</v>
      </c>
      <c r="P4" s="31">
        <v>2</v>
      </c>
    </row>
    <row r="5" spans="1:16" ht="15.75" x14ac:dyDescent="0.5">
      <c r="A5" s="60" t="s">
        <v>63</v>
      </c>
      <c r="B5" s="33" t="s">
        <v>2</v>
      </c>
      <c r="C5" s="24">
        <v>16.96</v>
      </c>
      <c r="D5" s="24">
        <v>0</v>
      </c>
      <c r="E5" s="24">
        <v>22.32</v>
      </c>
      <c r="F5" s="24">
        <v>267.86</v>
      </c>
      <c r="G5" s="24">
        <v>1.43</v>
      </c>
      <c r="H5" s="28">
        <v>3.3306690738754696E-16</v>
      </c>
      <c r="I5" s="28">
        <v>0</v>
      </c>
      <c r="J5" s="24">
        <f t="shared" si="0"/>
        <v>0</v>
      </c>
      <c r="K5" s="34">
        <f>SUM(H9:H12)</f>
        <v>1.6</v>
      </c>
      <c r="L5" s="30">
        <f>500/100</f>
        <v>5</v>
      </c>
      <c r="M5" s="24">
        <f>SUM(I9:I12)*L5</f>
        <v>10</v>
      </c>
      <c r="N5" s="31">
        <f>SUM(I9:I12)</f>
        <v>2</v>
      </c>
      <c r="O5" s="31" t="s">
        <v>20</v>
      </c>
      <c r="P5" s="31">
        <v>2</v>
      </c>
    </row>
    <row r="6" spans="1:16" ht="15.75" x14ac:dyDescent="0.5">
      <c r="A6" s="60"/>
      <c r="B6" s="33" t="s">
        <v>3</v>
      </c>
      <c r="C6" s="24">
        <v>23.6</v>
      </c>
      <c r="D6" s="24">
        <v>0</v>
      </c>
      <c r="E6" s="24">
        <v>24.78</v>
      </c>
      <c r="F6" s="24">
        <v>318.60000000000002</v>
      </c>
      <c r="G6" s="24">
        <v>1.17</v>
      </c>
      <c r="H6" s="27">
        <v>0.80000000000000027</v>
      </c>
      <c r="I6" s="28">
        <v>1</v>
      </c>
      <c r="J6" s="24">
        <f t="shared" si="0"/>
        <v>0.8</v>
      </c>
      <c r="K6" s="35">
        <f>SUM(H13:H16)</f>
        <v>1.5999999999999999</v>
      </c>
      <c r="L6" s="30">
        <f>350/100</f>
        <v>3.5</v>
      </c>
      <c r="M6" s="24">
        <f>SUM(I13:I16)*L6</f>
        <v>7</v>
      </c>
      <c r="N6" s="31">
        <f>SUM(I13:I16)</f>
        <v>2</v>
      </c>
      <c r="O6" s="31" t="s">
        <v>20</v>
      </c>
      <c r="P6" s="31">
        <v>2</v>
      </c>
    </row>
    <row r="7" spans="1:16" ht="15.75" x14ac:dyDescent="0.5">
      <c r="A7" s="60"/>
      <c r="B7" s="33" t="s">
        <v>4</v>
      </c>
      <c r="C7" s="24">
        <v>28.32</v>
      </c>
      <c r="D7" s="24">
        <v>0</v>
      </c>
      <c r="E7" s="24">
        <v>9.4</v>
      </c>
      <c r="F7" s="24">
        <v>309.39999999999998</v>
      </c>
      <c r="G7" s="24">
        <v>1.21</v>
      </c>
      <c r="H7" s="27">
        <v>0</v>
      </c>
      <c r="I7" s="28">
        <v>0</v>
      </c>
      <c r="J7" s="24">
        <f t="shared" si="0"/>
        <v>0</v>
      </c>
      <c r="K7" s="32"/>
      <c r="L7" s="30"/>
      <c r="M7" s="24"/>
      <c r="N7" s="36"/>
      <c r="O7" s="36"/>
      <c r="P7" s="36"/>
    </row>
    <row r="8" spans="1:16" ht="15.75" x14ac:dyDescent="0.5">
      <c r="A8" s="60"/>
      <c r="B8" s="33" t="s">
        <v>5</v>
      </c>
      <c r="C8" s="24">
        <v>12</v>
      </c>
      <c r="D8" s="24">
        <v>0</v>
      </c>
      <c r="E8" s="24">
        <v>8</v>
      </c>
      <c r="F8" s="24">
        <v>120</v>
      </c>
      <c r="G8" s="24">
        <v>0.6</v>
      </c>
      <c r="H8" s="27">
        <v>0.79999999999999982</v>
      </c>
      <c r="I8" s="28">
        <v>1</v>
      </c>
      <c r="J8" s="24">
        <f t="shared" si="0"/>
        <v>0.8</v>
      </c>
      <c r="K8" s="32"/>
      <c r="L8" s="30"/>
      <c r="M8" s="24"/>
      <c r="N8" s="36"/>
      <c r="O8" s="36"/>
      <c r="P8" s="36"/>
    </row>
    <row r="9" spans="1:16" ht="15.75" x14ac:dyDescent="0.5">
      <c r="A9" s="57" t="s">
        <v>58</v>
      </c>
      <c r="B9" s="37" t="s">
        <v>6</v>
      </c>
      <c r="C9" s="24">
        <v>3.53</v>
      </c>
      <c r="D9" s="24">
        <v>4.71</v>
      </c>
      <c r="E9" s="24">
        <v>0</v>
      </c>
      <c r="F9" s="24">
        <v>35.299999999999997</v>
      </c>
      <c r="G9" s="24">
        <v>1.23</v>
      </c>
      <c r="H9" s="27">
        <v>0</v>
      </c>
      <c r="I9" s="28">
        <v>0</v>
      </c>
      <c r="J9" s="24">
        <f t="shared" si="0"/>
        <v>0</v>
      </c>
      <c r="K9" s="24"/>
      <c r="L9" s="24"/>
      <c r="M9" s="24"/>
      <c r="N9" s="24"/>
      <c r="O9" s="24"/>
      <c r="P9" s="24"/>
    </row>
    <row r="10" spans="1:16" ht="15.75" x14ac:dyDescent="0.5">
      <c r="A10" s="57"/>
      <c r="B10" s="37" t="s">
        <v>7</v>
      </c>
      <c r="C10" s="24">
        <v>1.28</v>
      </c>
      <c r="D10" s="24">
        <v>8.9700000000000006</v>
      </c>
      <c r="E10" s="24">
        <v>0</v>
      </c>
      <c r="F10" s="24">
        <v>38.46</v>
      </c>
      <c r="G10" s="24">
        <v>0.32</v>
      </c>
      <c r="H10" s="27">
        <v>0.8</v>
      </c>
      <c r="I10" s="28">
        <v>1</v>
      </c>
      <c r="J10" s="24">
        <f t="shared" si="0"/>
        <v>0.8</v>
      </c>
      <c r="K10" s="34"/>
      <c r="L10" s="30"/>
      <c r="M10" s="24"/>
      <c r="N10" s="36"/>
      <c r="O10" s="36"/>
      <c r="P10" s="36"/>
    </row>
    <row r="11" spans="1:16" ht="15.75" x14ac:dyDescent="0.5">
      <c r="A11" s="57"/>
      <c r="B11" s="37" t="s">
        <v>31</v>
      </c>
      <c r="C11" s="24">
        <v>3.53</v>
      </c>
      <c r="D11" s="24">
        <v>9.41</v>
      </c>
      <c r="E11" s="24">
        <v>0</v>
      </c>
      <c r="F11" s="24">
        <v>41.18</v>
      </c>
      <c r="G11" s="24">
        <v>0.5</v>
      </c>
      <c r="H11" s="27">
        <v>0.8</v>
      </c>
      <c r="I11" s="28">
        <v>1</v>
      </c>
      <c r="J11" s="24">
        <f t="shared" si="0"/>
        <v>0.8</v>
      </c>
      <c r="K11" s="34"/>
      <c r="L11" s="30"/>
      <c r="M11" s="24"/>
      <c r="N11" s="36"/>
      <c r="O11" s="36"/>
      <c r="P11" s="36"/>
    </row>
    <row r="12" spans="1:16" ht="15.75" x14ac:dyDescent="0.5">
      <c r="A12" s="57"/>
      <c r="B12" s="37" t="s">
        <v>32</v>
      </c>
      <c r="C12" s="24">
        <v>2.35</v>
      </c>
      <c r="D12" s="24">
        <v>10.59</v>
      </c>
      <c r="E12" s="24">
        <v>0</v>
      </c>
      <c r="F12" s="24">
        <v>52.94</v>
      </c>
      <c r="G12" s="24">
        <v>0.88</v>
      </c>
      <c r="H12" s="27">
        <v>0</v>
      </c>
      <c r="I12" s="28">
        <v>0</v>
      </c>
      <c r="J12" s="24">
        <f t="shared" si="0"/>
        <v>0</v>
      </c>
      <c r="K12" s="34"/>
      <c r="L12" s="30"/>
      <c r="M12" s="24"/>
      <c r="N12" s="36"/>
      <c r="O12" s="36"/>
      <c r="P12" s="36"/>
    </row>
    <row r="13" spans="1:16" ht="15.75" x14ac:dyDescent="0.5">
      <c r="A13" s="58" t="s">
        <v>59</v>
      </c>
      <c r="B13" s="38" t="s">
        <v>8</v>
      </c>
      <c r="C13" s="24">
        <v>0.78</v>
      </c>
      <c r="D13" s="24">
        <v>23.5</v>
      </c>
      <c r="E13" s="24">
        <v>0</v>
      </c>
      <c r="F13" s="24">
        <v>86.22</v>
      </c>
      <c r="G13" s="24">
        <v>0.13</v>
      </c>
      <c r="H13" s="27">
        <v>0.79999999999999982</v>
      </c>
      <c r="I13" s="28">
        <v>1</v>
      </c>
      <c r="J13" s="24">
        <f t="shared" si="0"/>
        <v>0.8</v>
      </c>
      <c r="K13" s="24"/>
      <c r="L13" s="24"/>
      <c r="M13" s="24"/>
      <c r="N13" s="36"/>
      <c r="O13" s="36"/>
      <c r="P13" s="36"/>
    </row>
    <row r="14" spans="1:16" ht="15.75" x14ac:dyDescent="0.5">
      <c r="A14" s="58"/>
      <c r="B14" s="38" t="s">
        <v>9</v>
      </c>
      <c r="C14" s="24">
        <v>0.44</v>
      </c>
      <c r="D14" s="24">
        <v>14.99</v>
      </c>
      <c r="E14" s="24">
        <v>0</v>
      </c>
      <c r="F14" s="24">
        <v>57.32</v>
      </c>
      <c r="G14" s="24">
        <v>0.51</v>
      </c>
      <c r="H14" s="27">
        <v>0</v>
      </c>
      <c r="I14" s="28">
        <v>0</v>
      </c>
      <c r="J14" s="24">
        <f t="shared" si="0"/>
        <v>0</v>
      </c>
      <c r="K14" s="35"/>
      <c r="L14" s="30"/>
      <c r="M14" s="24"/>
      <c r="N14" s="36"/>
      <c r="O14" s="36"/>
      <c r="P14" s="36"/>
    </row>
    <row r="15" spans="1:16" ht="15.75" x14ac:dyDescent="0.5">
      <c r="A15" s="58"/>
      <c r="B15" s="38" t="s">
        <v>34</v>
      </c>
      <c r="C15" s="24">
        <v>0.66</v>
      </c>
      <c r="D15" s="24">
        <v>17.88</v>
      </c>
      <c r="E15" s="24">
        <v>0</v>
      </c>
      <c r="F15" s="24">
        <v>66.23</v>
      </c>
      <c r="G15" s="24">
        <v>0.44</v>
      </c>
      <c r="H15" s="27">
        <v>0.8</v>
      </c>
      <c r="I15" s="28">
        <v>1</v>
      </c>
      <c r="J15" s="24">
        <f t="shared" si="0"/>
        <v>0.8</v>
      </c>
      <c r="K15" s="35"/>
      <c r="L15" s="30"/>
      <c r="M15" s="24"/>
      <c r="N15" s="36"/>
      <c r="O15" s="36"/>
      <c r="P15" s="36"/>
    </row>
    <row r="16" spans="1:16" ht="15.75" x14ac:dyDescent="0.5">
      <c r="A16" s="58"/>
      <c r="B16" s="38" t="s">
        <v>33</v>
      </c>
      <c r="C16" s="24">
        <v>0.68</v>
      </c>
      <c r="D16" s="24">
        <v>7.48</v>
      </c>
      <c r="E16" s="24">
        <v>0</v>
      </c>
      <c r="F16" s="24">
        <v>34.01</v>
      </c>
      <c r="G16" s="24">
        <v>0.89</v>
      </c>
      <c r="H16" s="27">
        <v>0</v>
      </c>
      <c r="I16" s="28">
        <v>0</v>
      </c>
      <c r="J16" s="24">
        <f t="shared" si="0"/>
        <v>0</v>
      </c>
      <c r="K16" s="35"/>
      <c r="L16" s="30"/>
      <c r="M16" s="24"/>
      <c r="N16" s="36"/>
      <c r="O16" s="36"/>
      <c r="P16" s="36"/>
    </row>
    <row r="17" spans="1:16" ht="15.75" x14ac:dyDescent="0.5">
      <c r="A17" s="24"/>
      <c r="B17" s="24"/>
      <c r="C17" s="31">
        <f>SUMPRODUCT(C3:C16,$H$3:$H$16)</f>
        <v>77.773970149253714</v>
      </c>
      <c r="D17" s="31">
        <f t="shared" ref="D17:F17" si="1">SUMPRODUCT(D3:D16,$H$3:$H$16)</f>
        <v>283.35134328358191</v>
      </c>
      <c r="E17" s="31">
        <f t="shared" si="1"/>
        <v>49.570985074626869</v>
      </c>
      <c r="F17" s="31">
        <f t="shared" si="1"/>
        <v>1999.9999999999993</v>
      </c>
      <c r="G17" s="39" t="s">
        <v>67</v>
      </c>
      <c r="H17" s="40">
        <f>SUM(H3:H16)</f>
        <v>10.236746268656717</v>
      </c>
      <c r="I17" s="24"/>
      <c r="J17" s="24"/>
      <c r="K17" s="24"/>
      <c r="L17" s="24"/>
      <c r="M17" s="24"/>
      <c r="N17" s="24"/>
      <c r="O17" s="24"/>
      <c r="P17" s="24"/>
    </row>
    <row r="18" spans="1:16" ht="15.75" x14ac:dyDescent="0.5">
      <c r="A18" s="24"/>
      <c r="B18" s="43" t="s">
        <v>65</v>
      </c>
      <c r="C18" s="31" t="s">
        <v>20</v>
      </c>
      <c r="D18" s="31" t="s">
        <v>20</v>
      </c>
      <c r="E18" s="31" t="s">
        <v>21</v>
      </c>
      <c r="F18" s="31" t="s">
        <v>20</v>
      </c>
      <c r="G18" s="24"/>
      <c r="H18" s="24"/>
      <c r="I18" s="24"/>
      <c r="J18" s="24"/>
      <c r="K18" s="24"/>
      <c r="L18" s="24"/>
      <c r="M18" s="24"/>
      <c r="N18" s="24"/>
      <c r="O18" s="24"/>
      <c r="P18" s="24"/>
    </row>
    <row r="19" spans="1:16" ht="15.75" x14ac:dyDescent="0.5">
      <c r="A19" s="24"/>
      <c r="B19" s="24"/>
      <c r="C19" s="31">
        <v>50</v>
      </c>
      <c r="D19" s="31">
        <v>260</v>
      </c>
      <c r="E19" s="31">
        <v>70</v>
      </c>
      <c r="F19" s="31">
        <v>2000</v>
      </c>
      <c r="G19" s="24"/>
      <c r="H19" s="24"/>
      <c r="I19" s="24"/>
      <c r="J19" s="24"/>
      <c r="K19" s="24"/>
      <c r="L19" s="24"/>
      <c r="M19" s="24"/>
      <c r="N19" s="24"/>
      <c r="O19" s="24"/>
      <c r="P19" s="24"/>
    </row>
    <row r="20" spans="1:16" ht="15.75" x14ac:dyDescent="0.5">
      <c r="A20" s="21"/>
      <c r="B20" s="21"/>
      <c r="C20" s="21"/>
      <c r="D20" s="21"/>
      <c r="E20" s="21"/>
      <c r="F20" s="41" t="s">
        <v>56</v>
      </c>
      <c r="G20" s="42">
        <f>SUMPRODUCT(G3:G16,H3:H16)</f>
        <v>4.609963582089553</v>
      </c>
      <c r="H20" s="21"/>
      <c r="I20" s="21"/>
      <c r="J20" s="21"/>
      <c r="K20" s="21"/>
      <c r="L20" s="21"/>
      <c r="M20" s="21"/>
      <c r="N20" s="21"/>
      <c r="O20" s="21"/>
      <c r="P20" s="21"/>
    </row>
  </sheetData>
  <mergeCells count="7">
    <mergeCell ref="N2:P2"/>
    <mergeCell ref="A3:A4"/>
    <mergeCell ref="A9:A12"/>
    <mergeCell ref="A13:A16"/>
    <mergeCell ref="B1:B2"/>
    <mergeCell ref="C1:G1"/>
    <mergeCell ref="A5:A8"/>
  </mergeCells>
  <pageMargins left="0.7" right="0.7" top="0.75" bottom="0.75" header="0.3" footer="0.3"/>
  <drawing r:id="rId1"/>
</worksheet>
</file>

<file path=xl/worksheets/sheet3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1D81EC80-6908-427C-B0B3-680E44DA68F3}">
  <dimension ref="A1:G79"/>
  <sheetViews>
    <sheetView showGridLines="0" topLeftCell="A64" workbookViewId="0">
      <selection activeCell="H6" sqref="H6"/>
    </sheetView>
  </sheetViews>
  <sheetFormatPr defaultRowHeight="14.25" x14ac:dyDescent="0.45"/>
  <cols>
    <col min="1" max="1" width="2.1328125" customWidth="1"/>
    <col min="2" max="2" width="15.19921875" bestFit="1" customWidth="1"/>
    <col min="3" max="3" width="65.73046875" bestFit="1" customWidth="1"/>
    <col min="4" max="4" width="12.1328125" bestFit="1" customWidth="1"/>
    <col min="5" max="5" width="13.06640625" bestFit="1" customWidth="1"/>
    <col min="6" max="6" width="10.06640625" bestFit="1" customWidth="1"/>
    <col min="7" max="7" width="11.73046875" bestFit="1" customWidth="1"/>
  </cols>
  <sheetData>
    <row r="1" spans="1:5" x14ac:dyDescent="0.45">
      <c r="A1" s="16" t="s">
        <v>36</v>
      </c>
    </row>
    <row r="2" spans="1:5" x14ac:dyDescent="0.45">
      <c r="A2" s="16" t="s">
        <v>68</v>
      </c>
    </row>
    <row r="3" spans="1:5" x14ac:dyDescent="0.45">
      <c r="A3" s="16" t="s">
        <v>174</v>
      </c>
    </row>
    <row r="4" spans="1:5" x14ac:dyDescent="0.45">
      <c r="A4" s="16" t="s">
        <v>37</v>
      </c>
    </row>
    <row r="5" spans="1:5" x14ac:dyDescent="0.45">
      <c r="A5" s="16" t="s">
        <v>38</v>
      </c>
    </row>
    <row r="6" spans="1:5" x14ac:dyDescent="0.45">
      <c r="A6" s="16"/>
      <c r="B6" t="s">
        <v>39</v>
      </c>
    </row>
    <row r="7" spans="1:5" x14ac:dyDescent="0.45">
      <c r="A7" s="16"/>
      <c r="B7" t="s">
        <v>175</v>
      </c>
    </row>
    <row r="8" spans="1:5" x14ac:dyDescent="0.45">
      <c r="A8" s="16"/>
      <c r="B8" t="s">
        <v>176</v>
      </c>
    </row>
    <row r="9" spans="1:5" x14ac:dyDescent="0.45">
      <c r="A9" s="16" t="s">
        <v>40</v>
      </c>
    </row>
    <row r="10" spans="1:5" x14ac:dyDescent="0.45">
      <c r="B10" t="s">
        <v>69</v>
      </c>
    </row>
    <row r="11" spans="1:5" x14ac:dyDescent="0.45">
      <c r="B11" t="s">
        <v>41</v>
      </c>
    </row>
    <row r="14" spans="1:5" ht="14.65" thickBot="1" x14ac:dyDescent="0.5">
      <c r="A14" t="s">
        <v>42</v>
      </c>
    </row>
    <row r="15" spans="1:5" ht="14.65" thickBot="1" x14ac:dyDescent="0.5">
      <c r="B15" s="44" t="s">
        <v>43</v>
      </c>
      <c r="C15" s="44" t="s">
        <v>44</v>
      </c>
      <c r="D15" s="44" t="s">
        <v>45</v>
      </c>
      <c r="E15" s="44" t="s">
        <v>46</v>
      </c>
    </row>
    <row r="16" spans="1:5" ht="14.65" thickBot="1" x14ac:dyDescent="0.5">
      <c r="B16" s="17" t="s">
        <v>70</v>
      </c>
      <c r="C16" s="17" t="s">
        <v>71</v>
      </c>
      <c r="D16" s="19">
        <v>4.609963582089553</v>
      </c>
      <c r="E16" s="19">
        <v>4.609963582089553</v>
      </c>
    </row>
    <row r="19" spans="1:6" ht="14.65" thickBot="1" x14ac:dyDescent="0.5">
      <c r="A19" t="s">
        <v>47</v>
      </c>
    </row>
    <row r="20" spans="1:6" ht="14.65" thickBot="1" x14ac:dyDescent="0.5">
      <c r="B20" s="44" t="s">
        <v>43</v>
      </c>
      <c r="C20" s="44" t="s">
        <v>44</v>
      </c>
      <c r="D20" s="44" t="s">
        <v>45</v>
      </c>
      <c r="E20" s="44" t="s">
        <v>46</v>
      </c>
      <c r="F20" s="44" t="s">
        <v>48</v>
      </c>
    </row>
    <row r="21" spans="1:6" x14ac:dyDescent="0.45">
      <c r="B21" s="18" t="s">
        <v>72</v>
      </c>
      <c r="C21" s="18" t="s">
        <v>73</v>
      </c>
      <c r="D21" s="20">
        <v>0.79999999999999893</v>
      </c>
      <c r="E21" s="20">
        <v>0.79999999999999893</v>
      </c>
      <c r="F21" s="18" t="s">
        <v>74</v>
      </c>
    </row>
    <row r="22" spans="1:6" x14ac:dyDescent="0.45">
      <c r="B22" s="18" t="s">
        <v>75</v>
      </c>
      <c r="C22" s="18" t="s">
        <v>76</v>
      </c>
      <c r="D22" s="22">
        <v>1</v>
      </c>
      <c r="E22" s="22">
        <v>1</v>
      </c>
      <c r="F22" s="18" t="s">
        <v>35</v>
      </c>
    </row>
    <row r="23" spans="1:6" x14ac:dyDescent="0.45">
      <c r="B23" s="18" t="s">
        <v>77</v>
      </c>
      <c r="C23" s="18" t="s">
        <v>78</v>
      </c>
      <c r="D23" s="20">
        <v>4.6367462686567151</v>
      </c>
      <c r="E23" s="20">
        <v>4.6367462686567151</v>
      </c>
      <c r="F23" s="18" t="s">
        <v>74</v>
      </c>
    </row>
    <row r="24" spans="1:6" x14ac:dyDescent="0.45">
      <c r="B24" s="18" t="s">
        <v>79</v>
      </c>
      <c r="C24" s="18" t="s">
        <v>80</v>
      </c>
      <c r="D24" s="22">
        <v>1</v>
      </c>
      <c r="E24" s="22">
        <v>1</v>
      </c>
      <c r="F24" s="18" t="s">
        <v>35</v>
      </c>
    </row>
    <row r="25" spans="1:6" x14ac:dyDescent="0.45">
      <c r="B25" s="18" t="s">
        <v>81</v>
      </c>
      <c r="C25" s="18" t="s">
        <v>82</v>
      </c>
      <c r="D25" s="22">
        <v>3.3306690738754696E-16</v>
      </c>
      <c r="E25" s="22">
        <v>3.3306690738754696E-16</v>
      </c>
      <c r="F25" s="18" t="s">
        <v>74</v>
      </c>
    </row>
    <row r="26" spans="1:6" x14ac:dyDescent="0.45">
      <c r="B26" s="18" t="s">
        <v>83</v>
      </c>
      <c r="C26" s="18" t="s">
        <v>84</v>
      </c>
      <c r="D26" s="22">
        <v>0</v>
      </c>
      <c r="E26" s="22">
        <v>0</v>
      </c>
      <c r="F26" s="18" t="s">
        <v>35</v>
      </c>
    </row>
    <row r="27" spans="1:6" x14ac:dyDescent="0.45">
      <c r="B27" s="18" t="s">
        <v>85</v>
      </c>
      <c r="C27" s="18" t="s">
        <v>86</v>
      </c>
      <c r="D27" s="20">
        <v>0.80000000000000027</v>
      </c>
      <c r="E27" s="20">
        <v>0.80000000000000027</v>
      </c>
      <c r="F27" s="18" t="s">
        <v>74</v>
      </c>
    </row>
    <row r="28" spans="1:6" x14ac:dyDescent="0.45">
      <c r="B28" s="18" t="s">
        <v>87</v>
      </c>
      <c r="C28" s="18" t="s">
        <v>88</v>
      </c>
      <c r="D28" s="22">
        <v>1</v>
      </c>
      <c r="E28" s="22">
        <v>1</v>
      </c>
      <c r="F28" s="18" t="s">
        <v>35</v>
      </c>
    </row>
    <row r="29" spans="1:6" x14ac:dyDescent="0.45">
      <c r="B29" s="18" t="s">
        <v>89</v>
      </c>
      <c r="C29" s="18" t="s">
        <v>90</v>
      </c>
      <c r="D29" s="20">
        <v>0</v>
      </c>
      <c r="E29" s="20">
        <v>0</v>
      </c>
      <c r="F29" s="18" t="s">
        <v>74</v>
      </c>
    </row>
    <row r="30" spans="1:6" x14ac:dyDescent="0.45">
      <c r="B30" s="18" t="s">
        <v>91</v>
      </c>
      <c r="C30" s="18" t="s">
        <v>92</v>
      </c>
      <c r="D30" s="22">
        <v>0</v>
      </c>
      <c r="E30" s="22">
        <v>0</v>
      </c>
      <c r="F30" s="18" t="s">
        <v>35</v>
      </c>
    </row>
    <row r="31" spans="1:6" x14ac:dyDescent="0.45">
      <c r="B31" s="18" t="s">
        <v>93</v>
      </c>
      <c r="C31" s="18" t="s">
        <v>94</v>
      </c>
      <c r="D31" s="20">
        <v>0.79999999999999982</v>
      </c>
      <c r="E31" s="20">
        <v>0.79999999999999982</v>
      </c>
      <c r="F31" s="18" t="s">
        <v>74</v>
      </c>
    </row>
    <row r="32" spans="1:6" x14ac:dyDescent="0.45">
      <c r="B32" s="18" t="s">
        <v>95</v>
      </c>
      <c r="C32" s="18" t="s">
        <v>96</v>
      </c>
      <c r="D32" s="22">
        <v>1</v>
      </c>
      <c r="E32" s="22">
        <v>1</v>
      </c>
      <c r="F32" s="18" t="s">
        <v>35</v>
      </c>
    </row>
    <row r="33" spans="2:6" x14ac:dyDescent="0.45">
      <c r="B33" s="18" t="s">
        <v>97</v>
      </c>
      <c r="C33" s="18" t="s">
        <v>98</v>
      </c>
      <c r="D33" s="20">
        <v>0</v>
      </c>
      <c r="E33" s="20">
        <v>0</v>
      </c>
      <c r="F33" s="18" t="s">
        <v>74</v>
      </c>
    </row>
    <row r="34" spans="2:6" x14ac:dyDescent="0.45">
      <c r="B34" s="18" t="s">
        <v>99</v>
      </c>
      <c r="C34" s="18" t="s">
        <v>100</v>
      </c>
      <c r="D34" s="22">
        <v>0</v>
      </c>
      <c r="E34" s="22">
        <v>0</v>
      </c>
      <c r="F34" s="18" t="s">
        <v>35</v>
      </c>
    </row>
    <row r="35" spans="2:6" x14ac:dyDescent="0.45">
      <c r="B35" s="18" t="s">
        <v>101</v>
      </c>
      <c r="C35" s="18" t="s">
        <v>102</v>
      </c>
      <c r="D35" s="20">
        <v>0.8</v>
      </c>
      <c r="E35" s="20">
        <v>0.8</v>
      </c>
      <c r="F35" s="18" t="s">
        <v>74</v>
      </c>
    </row>
    <row r="36" spans="2:6" x14ac:dyDescent="0.45">
      <c r="B36" s="18" t="s">
        <v>103</v>
      </c>
      <c r="C36" s="18" t="s">
        <v>104</v>
      </c>
      <c r="D36" s="22">
        <v>1</v>
      </c>
      <c r="E36" s="22">
        <v>1</v>
      </c>
      <c r="F36" s="18" t="s">
        <v>35</v>
      </c>
    </row>
    <row r="37" spans="2:6" x14ac:dyDescent="0.45">
      <c r="B37" s="18" t="s">
        <v>105</v>
      </c>
      <c r="C37" s="18" t="s">
        <v>106</v>
      </c>
      <c r="D37" s="20">
        <v>0.8</v>
      </c>
      <c r="E37" s="20">
        <v>0.8</v>
      </c>
      <c r="F37" s="18" t="s">
        <v>74</v>
      </c>
    </row>
    <row r="38" spans="2:6" x14ac:dyDescent="0.45">
      <c r="B38" s="18" t="s">
        <v>107</v>
      </c>
      <c r="C38" s="18" t="s">
        <v>108</v>
      </c>
      <c r="D38" s="22">
        <v>1</v>
      </c>
      <c r="E38" s="22">
        <v>1</v>
      </c>
      <c r="F38" s="18" t="s">
        <v>35</v>
      </c>
    </row>
    <row r="39" spans="2:6" x14ac:dyDescent="0.45">
      <c r="B39" s="18" t="s">
        <v>109</v>
      </c>
      <c r="C39" s="18" t="s">
        <v>110</v>
      </c>
      <c r="D39" s="20">
        <v>0</v>
      </c>
      <c r="E39" s="20">
        <v>0</v>
      </c>
      <c r="F39" s="18" t="s">
        <v>74</v>
      </c>
    </row>
    <row r="40" spans="2:6" x14ac:dyDescent="0.45">
      <c r="B40" s="18" t="s">
        <v>111</v>
      </c>
      <c r="C40" s="18" t="s">
        <v>112</v>
      </c>
      <c r="D40" s="22">
        <v>0</v>
      </c>
      <c r="E40" s="22">
        <v>0</v>
      </c>
      <c r="F40" s="18" t="s">
        <v>35</v>
      </c>
    </row>
    <row r="41" spans="2:6" x14ac:dyDescent="0.45">
      <c r="B41" s="18" t="s">
        <v>113</v>
      </c>
      <c r="C41" s="18" t="s">
        <v>114</v>
      </c>
      <c r="D41" s="20">
        <v>0.79999999999999982</v>
      </c>
      <c r="E41" s="20">
        <v>0.79999999999999982</v>
      </c>
      <c r="F41" s="18" t="s">
        <v>74</v>
      </c>
    </row>
    <row r="42" spans="2:6" x14ac:dyDescent="0.45">
      <c r="B42" s="18" t="s">
        <v>115</v>
      </c>
      <c r="C42" s="18" t="s">
        <v>116</v>
      </c>
      <c r="D42" s="22">
        <v>1</v>
      </c>
      <c r="E42" s="22">
        <v>1</v>
      </c>
      <c r="F42" s="18" t="s">
        <v>35</v>
      </c>
    </row>
    <row r="43" spans="2:6" x14ac:dyDescent="0.45">
      <c r="B43" s="18" t="s">
        <v>117</v>
      </c>
      <c r="C43" s="18" t="s">
        <v>118</v>
      </c>
      <c r="D43" s="20">
        <v>0</v>
      </c>
      <c r="E43" s="20">
        <v>0</v>
      </c>
      <c r="F43" s="18" t="s">
        <v>74</v>
      </c>
    </row>
    <row r="44" spans="2:6" x14ac:dyDescent="0.45">
      <c r="B44" s="18" t="s">
        <v>119</v>
      </c>
      <c r="C44" s="18" t="s">
        <v>120</v>
      </c>
      <c r="D44" s="22">
        <v>0</v>
      </c>
      <c r="E44" s="22">
        <v>0</v>
      </c>
      <c r="F44" s="18" t="s">
        <v>35</v>
      </c>
    </row>
    <row r="45" spans="2:6" x14ac:dyDescent="0.45">
      <c r="B45" s="18" t="s">
        <v>121</v>
      </c>
      <c r="C45" s="18" t="s">
        <v>122</v>
      </c>
      <c r="D45" s="20">
        <v>0.8</v>
      </c>
      <c r="E45" s="20">
        <v>0.8</v>
      </c>
      <c r="F45" s="18" t="s">
        <v>74</v>
      </c>
    </row>
    <row r="46" spans="2:6" x14ac:dyDescent="0.45">
      <c r="B46" s="18" t="s">
        <v>123</v>
      </c>
      <c r="C46" s="18" t="s">
        <v>124</v>
      </c>
      <c r="D46" s="22">
        <v>1</v>
      </c>
      <c r="E46" s="22">
        <v>1</v>
      </c>
      <c r="F46" s="18" t="s">
        <v>35</v>
      </c>
    </row>
    <row r="47" spans="2:6" x14ac:dyDescent="0.45">
      <c r="B47" s="18" t="s">
        <v>125</v>
      </c>
      <c r="C47" s="18" t="s">
        <v>126</v>
      </c>
      <c r="D47" s="20">
        <v>0</v>
      </c>
      <c r="E47" s="20">
        <v>0</v>
      </c>
      <c r="F47" s="18" t="s">
        <v>74</v>
      </c>
    </row>
    <row r="48" spans="2:6" ht="14.65" thickBot="1" x14ac:dyDescent="0.5">
      <c r="B48" s="17" t="s">
        <v>127</v>
      </c>
      <c r="C48" s="17" t="s">
        <v>128</v>
      </c>
      <c r="D48" s="23">
        <v>0</v>
      </c>
      <c r="E48" s="23">
        <v>0</v>
      </c>
      <c r="F48" s="17" t="s">
        <v>35</v>
      </c>
    </row>
    <row r="51" spans="1:7" ht="14.65" thickBot="1" x14ac:dyDescent="0.5">
      <c r="A51" t="s">
        <v>49</v>
      </c>
    </row>
    <row r="52" spans="1:7" ht="14.65" thickBot="1" x14ac:dyDescent="0.5">
      <c r="B52" s="44" t="s">
        <v>43</v>
      </c>
      <c r="C52" s="44" t="s">
        <v>44</v>
      </c>
      <c r="D52" s="44" t="s">
        <v>50</v>
      </c>
      <c r="E52" s="44" t="s">
        <v>51</v>
      </c>
      <c r="F52" s="44" t="s">
        <v>52</v>
      </c>
      <c r="G52" s="44" t="s">
        <v>53</v>
      </c>
    </row>
    <row r="53" spans="1:7" x14ac:dyDescent="0.45">
      <c r="B53" s="18" t="s">
        <v>129</v>
      </c>
      <c r="C53" s="18" t="s">
        <v>12</v>
      </c>
      <c r="D53" s="20">
        <v>77.773970149253714</v>
      </c>
      <c r="E53" s="18" t="s">
        <v>130</v>
      </c>
      <c r="F53" s="18" t="s">
        <v>54</v>
      </c>
      <c r="G53" s="20">
        <v>27.773970149253714</v>
      </c>
    </row>
    <row r="54" spans="1:7" x14ac:dyDescent="0.45">
      <c r="B54" s="18" t="s">
        <v>131</v>
      </c>
      <c r="C54" s="18" t="s">
        <v>13</v>
      </c>
      <c r="D54" s="20">
        <v>283.35134328358191</v>
      </c>
      <c r="E54" s="18" t="s">
        <v>132</v>
      </c>
      <c r="F54" s="18" t="s">
        <v>54</v>
      </c>
      <c r="G54" s="20">
        <v>23.351343283581912</v>
      </c>
    </row>
    <row r="55" spans="1:7" x14ac:dyDescent="0.45">
      <c r="B55" s="18" t="s">
        <v>133</v>
      </c>
      <c r="C55" s="18" t="s">
        <v>14</v>
      </c>
      <c r="D55" s="20">
        <v>49.570985074626869</v>
      </c>
      <c r="E55" s="18" t="s">
        <v>134</v>
      </c>
      <c r="F55" s="18" t="s">
        <v>54</v>
      </c>
      <c r="G55" s="18">
        <v>20.429014925373131</v>
      </c>
    </row>
    <row r="56" spans="1:7" x14ac:dyDescent="0.45">
      <c r="B56" s="18" t="s">
        <v>135</v>
      </c>
      <c r="C56" s="18" t="s">
        <v>15</v>
      </c>
      <c r="D56" s="20">
        <v>1999.9999999999993</v>
      </c>
      <c r="E56" s="18" t="s">
        <v>136</v>
      </c>
      <c r="F56" s="18" t="s">
        <v>55</v>
      </c>
      <c r="G56" s="20">
        <v>0</v>
      </c>
    </row>
    <row r="57" spans="1:7" x14ac:dyDescent="0.45">
      <c r="B57" s="18" t="s">
        <v>72</v>
      </c>
      <c r="C57" s="18" t="s">
        <v>73</v>
      </c>
      <c r="D57" s="20">
        <v>0.79999999999999893</v>
      </c>
      <c r="E57" s="18" t="s">
        <v>137</v>
      </c>
      <c r="F57" s="18" t="s">
        <v>55</v>
      </c>
      <c r="G57" s="20">
        <v>0</v>
      </c>
    </row>
    <row r="58" spans="1:7" x14ac:dyDescent="0.45">
      <c r="B58" s="18" t="s">
        <v>77</v>
      </c>
      <c r="C58" s="18" t="s">
        <v>78</v>
      </c>
      <c r="D58" s="20">
        <v>4.6367462686567151</v>
      </c>
      <c r="E58" s="18" t="s">
        <v>138</v>
      </c>
      <c r="F58" s="18" t="s">
        <v>54</v>
      </c>
      <c r="G58" s="20">
        <v>3.8367462686567153</v>
      </c>
    </row>
    <row r="59" spans="1:7" x14ac:dyDescent="0.45">
      <c r="B59" s="18" t="s">
        <v>81</v>
      </c>
      <c r="C59" s="18" t="s">
        <v>82</v>
      </c>
      <c r="D59" s="22">
        <v>3.3306690738754696E-16</v>
      </c>
      <c r="E59" s="18" t="s">
        <v>139</v>
      </c>
      <c r="F59" s="18" t="s">
        <v>55</v>
      </c>
      <c r="G59" s="22">
        <v>0</v>
      </c>
    </row>
    <row r="60" spans="1:7" x14ac:dyDescent="0.45">
      <c r="B60" s="18" t="s">
        <v>85</v>
      </c>
      <c r="C60" s="18" t="s">
        <v>86</v>
      </c>
      <c r="D60" s="20">
        <v>0.80000000000000027</v>
      </c>
      <c r="E60" s="18" t="s">
        <v>140</v>
      </c>
      <c r="F60" s="18" t="s">
        <v>55</v>
      </c>
      <c r="G60" s="20">
        <v>0</v>
      </c>
    </row>
    <row r="61" spans="1:7" x14ac:dyDescent="0.45">
      <c r="B61" s="18" t="s">
        <v>89</v>
      </c>
      <c r="C61" s="18" t="s">
        <v>90</v>
      </c>
      <c r="D61" s="20">
        <v>0</v>
      </c>
      <c r="E61" s="18" t="s">
        <v>141</v>
      </c>
      <c r="F61" s="18" t="s">
        <v>55</v>
      </c>
      <c r="G61" s="20">
        <v>0</v>
      </c>
    </row>
    <row r="62" spans="1:7" x14ac:dyDescent="0.45">
      <c r="B62" s="18" t="s">
        <v>93</v>
      </c>
      <c r="C62" s="18" t="s">
        <v>94</v>
      </c>
      <c r="D62" s="20">
        <v>0.79999999999999982</v>
      </c>
      <c r="E62" s="18" t="s">
        <v>142</v>
      </c>
      <c r="F62" s="18" t="s">
        <v>55</v>
      </c>
      <c r="G62" s="20">
        <v>0</v>
      </c>
    </row>
    <row r="63" spans="1:7" x14ac:dyDescent="0.45">
      <c r="B63" s="18" t="s">
        <v>97</v>
      </c>
      <c r="C63" s="18" t="s">
        <v>98</v>
      </c>
      <c r="D63" s="20">
        <v>0</v>
      </c>
      <c r="E63" s="18" t="s">
        <v>143</v>
      </c>
      <c r="F63" s="18" t="s">
        <v>55</v>
      </c>
      <c r="G63" s="20">
        <v>0</v>
      </c>
    </row>
    <row r="64" spans="1:7" x14ac:dyDescent="0.45">
      <c r="B64" s="18" t="s">
        <v>101</v>
      </c>
      <c r="C64" s="18" t="s">
        <v>102</v>
      </c>
      <c r="D64" s="20">
        <v>0.8</v>
      </c>
      <c r="E64" s="18" t="s">
        <v>144</v>
      </c>
      <c r="F64" s="18" t="s">
        <v>55</v>
      </c>
      <c r="G64" s="20">
        <v>0</v>
      </c>
    </row>
    <row r="65" spans="2:7" x14ac:dyDescent="0.45">
      <c r="B65" s="18" t="s">
        <v>105</v>
      </c>
      <c r="C65" s="18" t="s">
        <v>106</v>
      </c>
      <c r="D65" s="20">
        <v>0.8</v>
      </c>
      <c r="E65" s="18" t="s">
        <v>145</v>
      </c>
      <c r="F65" s="18" t="s">
        <v>55</v>
      </c>
      <c r="G65" s="20">
        <v>0</v>
      </c>
    </row>
    <row r="66" spans="2:7" x14ac:dyDescent="0.45">
      <c r="B66" s="18" t="s">
        <v>109</v>
      </c>
      <c r="C66" s="18" t="s">
        <v>110</v>
      </c>
      <c r="D66" s="20">
        <v>0</v>
      </c>
      <c r="E66" s="18" t="s">
        <v>146</v>
      </c>
      <c r="F66" s="18" t="s">
        <v>55</v>
      </c>
      <c r="G66" s="20">
        <v>0</v>
      </c>
    </row>
    <row r="67" spans="2:7" x14ac:dyDescent="0.45">
      <c r="B67" s="18" t="s">
        <v>113</v>
      </c>
      <c r="C67" s="18" t="s">
        <v>114</v>
      </c>
      <c r="D67" s="20">
        <v>0.79999999999999982</v>
      </c>
      <c r="E67" s="18" t="s">
        <v>147</v>
      </c>
      <c r="F67" s="18" t="s">
        <v>55</v>
      </c>
      <c r="G67" s="20">
        <v>0</v>
      </c>
    </row>
    <row r="68" spans="2:7" x14ac:dyDescent="0.45">
      <c r="B68" s="18" t="s">
        <v>117</v>
      </c>
      <c r="C68" s="18" t="s">
        <v>118</v>
      </c>
      <c r="D68" s="20">
        <v>0</v>
      </c>
      <c r="E68" s="18" t="s">
        <v>148</v>
      </c>
      <c r="F68" s="18" t="s">
        <v>55</v>
      </c>
      <c r="G68" s="20">
        <v>0</v>
      </c>
    </row>
    <row r="69" spans="2:7" x14ac:dyDescent="0.45">
      <c r="B69" s="18" t="s">
        <v>121</v>
      </c>
      <c r="C69" s="18" t="s">
        <v>122</v>
      </c>
      <c r="D69" s="20">
        <v>0.8</v>
      </c>
      <c r="E69" s="18" t="s">
        <v>149</v>
      </c>
      <c r="F69" s="18" t="s">
        <v>55</v>
      </c>
      <c r="G69" s="20">
        <v>0</v>
      </c>
    </row>
    <row r="70" spans="2:7" x14ac:dyDescent="0.45">
      <c r="B70" s="18" t="s">
        <v>125</v>
      </c>
      <c r="C70" s="18" t="s">
        <v>126</v>
      </c>
      <c r="D70" s="20">
        <v>0</v>
      </c>
      <c r="E70" s="18" t="s">
        <v>150</v>
      </c>
      <c r="F70" s="18" t="s">
        <v>55</v>
      </c>
      <c r="G70" s="20">
        <v>0</v>
      </c>
    </row>
    <row r="71" spans="2:7" x14ac:dyDescent="0.45">
      <c r="B71" s="18" t="s">
        <v>151</v>
      </c>
      <c r="C71" s="18" t="s">
        <v>177</v>
      </c>
      <c r="D71" s="20">
        <v>5.4367462686567141</v>
      </c>
      <c r="E71" s="18" t="s">
        <v>152</v>
      </c>
      <c r="F71" s="18" t="s">
        <v>54</v>
      </c>
      <c r="G71" s="18">
        <v>2.5632537313432859</v>
      </c>
    </row>
    <row r="72" spans="2:7" x14ac:dyDescent="0.45">
      <c r="B72" s="18" t="s">
        <v>153</v>
      </c>
      <c r="C72" s="18" t="s">
        <v>178</v>
      </c>
      <c r="D72" s="20">
        <v>1.6000000000000005</v>
      </c>
      <c r="E72" s="18" t="s">
        <v>154</v>
      </c>
      <c r="F72" s="18" t="s">
        <v>54</v>
      </c>
      <c r="G72" s="18">
        <v>8.3999999999999986</v>
      </c>
    </row>
    <row r="73" spans="2:7" x14ac:dyDescent="0.45">
      <c r="B73" s="18" t="s">
        <v>155</v>
      </c>
      <c r="C73" s="18" t="s">
        <v>179</v>
      </c>
      <c r="D73" s="20">
        <v>1.6</v>
      </c>
      <c r="E73" s="18" t="s">
        <v>156</v>
      </c>
      <c r="F73" s="18" t="s">
        <v>54</v>
      </c>
      <c r="G73" s="18">
        <v>8.4</v>
      </c>
    </row>
    <row r="74" spans="2:7" x14ac:dyDescent="0.45">
      <c r="B74" s="18" t="s">
        <v>157</v>
      </c>
      <c r="C74" s="18" t="s">
        <v>180</v>
      </c>
      <c r="D74" s="20">
        <v>1.5999999999999999</v>
      </c>
      <c r="E74" s="18" t="s">
        <v>158</v>
      </c>
      <c r="F74" s="18" t="s">
        <v>54</v>
      </c>
      <c r="G74" s="18">
        <v>5.4</v>
      </c>
    </row>
    <row r="75" spans="2:7" x14ac:dyDescent="0.45">
      <c r="B75" s="18" t="s">
        <v>159</v>
      </c>
      <c r="C75" s="18" t="s">
        <v>160</v>
      </c>
      <c r="D75" s="20">
        <v>2</v>
      </c>
      <c r="E75" s="18" t="s">
        <v>161</v>
      </c>
      <c r="F75" s="18" t="s">
        <v>54</v>
      </c>
      <c r="G75" s="20">
        <v>1</v>
      </c>
    </row>
    <row r="76" spans="2:7" x14ac:dyDescent="0.45">
      <c r="B76" s="18" t="s">
        <v>162</v>
      </c>
      <c r="C76" s="18" t="s">
        <v>163</v>
      </c>
      <c r="D76" s="20">
        <v>2</v>
      </c>
      <c r="E76" s="18" t="s">
        <v>164</v>
      </c>
      <c r="F76" s="18" t="s">
        <v>55</v>
      </c>
      <c r="G76" s="20">
        <v>0</v>
      </c>
    </row>
    <row r="77" spans="2:7" x14ac:dyDescent="0.45">
      <c r="B77" s="18" t="s">
        <v>165</v>
      </c>
      <c r="C77" s="18" t="s">
        <v>166</v>
      </c>
      <c r="D77" s="20">
        <v>2</v>
      </c>
      <c r="E77" s="18" t="s">
        <v>167</v>
      </c>
      <c r="F77" s="18" t="s">
        <v>55</v>
      </c>
      <c r="G77" s="20">
        <v>0</v>
      </c>
    </row>
    <row r="78" spans="2:7" x14ac:dyDescent="0.45">
      <c r="B78" s="18" t="s">
        <v>168</v>
      </c>
      <c r="C78" s="18" t="s">
        <v>169</v>
      </c>
      <c r="D78" s="20">
        <v>2</v>
      </c>
      <c r="E78" s="18" t="s">
        <v>170</v>
      </c>
      <c r="F78" s="18" t="s">
        <v>55</v>
      </c>
      <c r="G78" s="20">
        <v>0</v>
      </c>
    </row>
    <row r="79" spans="2:7" ht="14.65" thickBot="1" x14ac:dyDescent="0.5">
      <c r="B79" s="17" t="s">
        <v>171</v>
      </c>
      <c r="C79" s="17"/>
      <c r="D79" s="17"/>
      <c r="E79" s="17"/>
      <c r="F79" s="17"/>
      <c r="G79" s="17"/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3</vt:i4>
      </vt:variant>
    </vt:vector>
  </HeadingPairs>
  <TitlesOfParts>
    <vt:vector size="3" baseType="lpstr">
      <vt:lpstr>Sheet1</vt:lpstr>
      <vt:lpstr>Sheet7</vt:lpstr>
      <vt:lpstr>Sensitivity Report 1</vt:lpstr>
    </vt:vector>
  </TitlesOfParts>
  <Company/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qingqinghu</dc:creator>
  <cp:lastModifiedBy>qingqinghu</cp:lastModifiedBy>
  <dcterms:created xsi:type="dcterms:W3CDTF">2015-06-05T18:17:20Z</dcterms:created>
  <dcterms:modified xsi:type="dcterms:W3CDTF">2021-05-09T14:08:55Z</dcterms:modified>
</cp:coreProperties>
</file>