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qw93\Desktop\Database System\projectAssignment\finalProject\preparedStatement\"/>
    </mc:Choice>
  </mc:AlternateContent>
  <xr:revisionPtr revIDLastSave="0" documentId="13_ncr:1_{60D47C92-054A-4F1E-BF5C-D531DEB50D9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D14" i="1"/>
  <c r="C30" i="1"/>
  <c r="C29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<sst xmlns="http://schemas.openxmlformats.org/spreadsheetml/2006/main" count="18" uniqueCount="16">
  <si>
    <t>year</t>
  </si>
  <si>
    <t>sql Shell</t>
  </si>
  <si>
    <t>Running Time(ms)</t>
  </si>
  <si>
    <t>Query times</t>
  </si>
  <si>
    <t>Execute Query Time(ms)</t>
  </si>
  <si>
    <t>Form PreSt Time(ms)</t>
  </si>
  <si>
    <t>PreparedStatement(rating)</t>
  </si>
  <si>
    <t>PreparedStatement(movie)</t>
  </si>
  <si>
    <t>Forming PreSt Time(ms)</t>
  </si>
  <si>
    <t>Connecting to database(ms)</t>
  </si>
  <si>
    <t>If restart JDBC main()</t>
  </si>
  <si>
    <t>AVG</t>
  </si>
  <si>
    <t>Executing Query(ms)</t>
  </si>
  <si>
    <t>Execution</t>
  </si>
  <si>
    <t>PreparedStatement Procedures in JDBC</t>
  </si>
  <si>
    <t>Execute Query(ms) + Connection + Forming PrepSt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</si>
</sst>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1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sqlShell Vs. preparedStatement(&gt;10 times)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sqlShell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Sheet1!$B$30:$B$41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Sheet1!$C$30:$C$41</c:f>
              <c:numCache>
                <c:formatCode>General</c:formatCode>
                <c:ptCount val="12"/>
                <c:pt idx="0">
                  <c:v>34826</c:v>
                </c:pt>
                <c:pt idx="1">
                  <c:v>69652</c:v>
                </c:pt>
                <c:pt idx="2">
                  <c:v>104478</c:v>
                </c:pt>
                <c:pt idx="3">
                  <c:v>139304</c:v>
                </c:pt>
                <c:pt idx="4">
                  <c:v>174130</c:v>
                </c:pt>
                <c:pt idx="5">
                  <c:v>208956</c:v>
                </c:pt>
                <c:pt idx="6">
                  <c:v>243782</c:v>
                </c:pt>
                <c:pt idx="7">
                  <c:v>278608</c:v>
                </c:pt>
                <c:pt idx="8">
                  <c:v>313434</c:v>
                </c:pt>
                <c:pt idx="9">
                  <c:v>348260</c:v>
                </c:pt>
                <c:pt idx="10">
                  <c:v>522390</c:v>
                </c:pt>
                <c:pt idx="11">
                  <c:v>696520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93-40B7-B4D5-698F96106309}"/>
            </c:ext>
          </c:extLst>
        </c:ser>
        <c:ser>
          <c:idx val="1"/>
          <c:order val="1"/>
          <c:tx>
            <c:v>PreparedStatement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Sheet1!$B$30:$B$41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Sheet1!$D$30:$D$41</c:f>
              <c:numCache>
                <c:formatCode>General</c:formatCode>
                <c:ptCount val="12"/>
                <c:pt idx="0">
                  <c:v>36349</c:v>
                </c:pt>
                <c:pt idx="1">
                  <c:v>72643</c:v>
                </c:pt>
                <c:pt idx="2">
                  <c:v>118877</c:v>
                </c:pt>
                <c:pt idx="3">
                  <c:v>172559</c:v>
                </c:pt>
                <c:pt idx="4">
                  <c:v>226332</c:v>
                </c:pt>
                <c:pt idx="5">
                  <c:v>271575</c:v>
                </c:pt>
                <c:pt idx="6">
                  <c:v>267934</c:v>
                </c:pt>
                <c:pt idx="7">
                  <c:v>351601</c:v>
                </c:pt>
                <c:pt idx="8">
                  <c:v>436157</c:v>
                </c:pt>
                <c:pt idx="9">
                  <c:v>463916</c:v>
                </c:pt>
                <c:pt idx="10">
                  <c:v>731829</c:v>
                </c:pt>
                <c:pt idx="11">
                  <c:v>975911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93-40B7-B4D5-698F9610630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83976784"/>
        <c:axId val="1583977200"/>
      </c:scatterChart>
      <c:valAx>
        <c:axId val="1583976784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200"/>
        <c:crosses val="autoZero"/>
        <c:crossBetween val="midCat"/>
        <c:majorUnit val="20"/>
      </c:valAx>
      <c:valAx>
        <c:axId val="158397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sqlShell Vs. preparedStatement(&lt;10 times)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sqlShell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Sheet1!$C$21:$C$30</c:f>
              <c:numCache>
                <c:formatCode>General</c:formatCode>
                <c:ptCount val="10"/>
                <c:pt idx="0">
                  <c:v>3482.6</c:v>
                </c:pt>
                <c:pt idx="1">
                  <c:v>6965.2</c:v>
                </c:pt>
                <c:pt idx="2">
                  <c:v>10447.799999999999</c:v>
                </c:pt>
                <c:pt idx="3">
                  <c:v>13930.4</c:v>
                </c:pt>
                <c:pt idx="4">
                  <c:v>17413</c:v>
                </c:pt>
                <c:pt idx="5">
                  <c:v>20895.599999999999</c:v>
                </c:pt>
                <c:pt idx="6">
                  <c:v>24378.2</c:v>
                </c:pt>
                <c:pt idx="7">
                  <c:v>27860.799999999999</c:v>
                </c:pt>
                <c:pt idx="8">
                  <c:v>31343.399999999998</c:v>
                </c:pt>
                <c:pt idx="9">
                  <c:v>34826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2-4E8E-A5A5-431E3033E7E1}"/>
            </c:ext>
          </c:extLst>
        </c:ser>
        <c:ser>
          <c:idx val="1"/>
          <c:order val="1"/>
          <c:tx>
            <c:v>preparedStatement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Sheet1!$D$21:$D$30</c:f>
              <c:numCache>
                <c:formatCode>General</c:formatCode>
                <c:ptCount val="10"/>
                <c:pt idx="0">
                  <c:v>3670</c:v>
                </c:pt>
                <c:pt idx="1">
                  <c:v>6807</c:v>
                </c:pt>
                <c:pt idx="2">
                  <c:v>10787</c:v>
                </c:pt>
                <c:pt idx="3">
                  <c:v>13729</c:v>
                </c:pt>
                <c:pt idx="4">
                  <c:v>18042</c:v>
                </c:pt>
                <c:pt idx="5">
                  <c:v>22176</c:v>
                </c:pt>
                <c:pt idx="6">
                  <c:v>26650</c:v>
                </c:pt>
                <c:pt idx="7">
                  <c:v>33680</c:v>
                </c:pt>
                <c:pt idx="8">
                  <c:v>38481</c:v>
                </c:pt>
                <c:pt idx="9">
                  <c:v>36349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2-4E8E-A5A5-431E3033E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6896"/>
        <c:axId val="1580047728"/>
      </c:scatterChart>
      <c:valAx>
        <c:axId val="15800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7728"/>
        <c:crosses val="autoZero"/>
        <c:crossBetween val="midCat"/>
      </c:valAx>
      <c:valAx>
        <c:axId val="158004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4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44</xdr:row>
      <xdr:rowOff>158750</xdr:rowOff>
    </xdr:from>
    <xdr:to>
      <xdr:col>5</xdr:col>
      <xdr:colOff>692150</xdr:colOff>
      <xdr:row>64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7923E-CB91-BCDD-CB8B-121095A4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587374</xdr:colOff>
      <xdr:row>65</xdr:row>
      <xdr:rowOff>53974</xdr:rowOff>
    </xdr:from>
    <xdr:to>
      <xdr:col>5</xdr:col>
      <xdr:colOff>711200</xdr:colOff>
      <xdr:row>84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EC798-0CC9-4245-2832-F71631567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36" workbookViewId="0">
      <selection activeCell="E33" sqref="E33"/>
    </sheetView>
  </sheetViews>
  <sheetFormatPr defaultRowHeight="14.5" x14ac:dyDescent="0.35"/>
  <cols>
    <col min="2" max="2" width="13.26953125" customWidth="1"/>
    <col min="3" max="3" width="21.7265625" customWidth="1"/>
    <col min="4" max="4" width="47.1796875" customWidth="1"/>
    <col min="5" max="5" width="24.1796875" customWidth="1"/>
    <col min="6" max="6" width="28.1796875" customWidth="1"/>
    <col min="7" max="7" width="22" customWidth="1"/>
    <col min="8" max="8" width="26.26953125" customWidth="1"/>
    <col min="9" max="9" width="19.90625" customWidth="1"/>
    <col min="10" max="10" width="17.90625" customWidth="1"/>
    <col min="13" max="13" width="26.90625" customWidth="1"/>
    <col min="14" max="14" width="14.26953125" customWidth="1"/>
  </cols>
  <sheetData>
    <row r="1" spans="3:14" ht="15" thickBot="1" x14ac:dyDescent="0.4"/>
    <row r="2" spans="3:14" x14ac:dyDescent="0.35">
      <c r="C2" s="12" t="s">
        <v>1</v>
      </c>
      <c r="D2" s="13"/>
      <c r="M2" t="s">
        <v>7</v>
      </c>
    </row>
    <row r="3" spans="3:14" ht="15" thickBot="1" x14ac:dyDescent="0.4">
      <c r="C3" s="6" t="s">
        <v>0</v>
      </c>
      <c r="D3" s="17" t="s">
        <v>2</v>
      </c>
      <c r="L3" t="s">
        <v>3</v>
      </c>
      <c r="M3" t="s">
        <v>4</v>
      </c>
      <c r="N3" t="s">
        <v>5</v>
      </c>
    </row>
    <row r="4" spans="3:14" x14ac:dyDescent="0.35">
      <c r="C4" s="4">
        <v>1990</v>
      </c>
      <c r="D4" s="5">
        <v>3360</v>
      </c>
      <c r="L4">
        <v>10</v>
      </c>
      <c r="M4">
        <v>35</v>
      </c>
      <c r="N4">
        <v>269</v>
      </c>
    </row>
    <row r="5" spans="3:14" x14ac:dyDescent="0.35">
      <c r="C5" s="15">
        <v>1991</v>
      </c>
      <c r="D5" s="18">
        <v>3214</v>
      </c>
      <c r="L5">
        <v>20</v>
      </c>
      <c r="M5">
        <v>51</v>
      </c>
      <c r="N5">
        <v>35</v>
      </c>
    </row>
    <row r="6" spans="3:14" x14ac:dyDescent="0.35">
      <c r="C6" s="15">
        <v>1992</v>
      </c>
      <c r="D6" s="18">
        <v>3341</v>
      </c>
      <c r="L6">
        <v>30</v>
      </c>
      <c r="M6">
        <v>84</v>
      </c>
      <c r="N6">
        <v>41</v>
      </c>
    </row>
    <row r="7" spans="3:14" x14ac:dyDescent="0.35">
      <c r="C7" s="15">
        <v>1993</v>
      </c>
      <c r="D7" s="18">
        <v>3259</v>
      </c>
      <c r="L7">
        <v>40</v>
      </c>
      <c r="M7">
        <v>85</v>
      </c>
      <c r="N7">
        <v>32</v>
      </c>
    </row>
    <row r="8" spans="3:14" x14ac:dyDescent="0.35">
      <c r="C8" s="15">
        <v>2000</v>
      </c>
      <c r="D8" s="18">
        <v>3721</v>
      </c>
      <c r="L8">
        <v>50</v>
      </c>
      <c r="M8">
        <v>106</v>
      </c>
      <c r="N8">
        <v>31</v>
      </c>
    </row>
    <row r="9" spans="3:14" x14ac:dyDescent="0.35">
      <c r="C9" s="15">
        <v>2001</v>
      </c>
      <c r="D9" s="18">
        <v>3767</v>
      </c>
      <c r="L9">
        <v>60</v>
      </c>
      <c r="M9">
        <v>162</v>
      </c>
      <c r="N9">
        <v>47</v>
      </c>
    </row>
    <row r="10" spans="3:14" x14ac:dyDescent="0.35">
      <c r="C10" s="15">
        <v>2002</v>
      </c>
      <c r="D10" s="18">
        <v>3857</v>
      </c>
      <c r="L10">
        <v>70</v>
      </c>
      <c r="M10">
        <v>190</v>
      </c>
      <c r="N10">
        <v>32</v>
      </c>
    </row>
    <row r="11" spans="3:14" x14ac:dyDescent="0.35">
      <c r="C11" s="15">
        <v>1996</v>
      </c>
      <c r="D11" s="18">
        <v>3487</v>
      </c>
      <c r="L11">
        <v>80</v>
      </c>
      <c r="M11">
        <v>163</v>
      </c>
      <c r="N11">
        <v>35</v>
      </c>
    </row>
    <row r="12" spans="3:14" x14ac:dyDescent="0.35">
      <c r="C12" s="15">
        <v>1995</v>
      </c>
      <c r="D12" s="18">
        <v>3458</v>
      </c>
      <c r="L12">
        <v>90</v>
      </c>
      <c r="M12">
        <v>218</v>
      </c>
      <c r="N12">
        <v>34</v>
      </c>
    </row>
    <row r="13" spans="3:14" ht="15" thickBot="1" x14ac:dyDescent="0.4">
      <c r="C13" s="16">
        <v>1994</v>
      </c>
      <c r="D13" s="19">
        <v>3362</v>
      </c>
      <c r="L13">
        <v>100</v>
      </c>
      <c r="M13">
        <v>239</v>
      </c>
      <c r="N13">
        <v>33</v>
      </c>
    </row>
    <row r="14" spans="3:14" ht="15" thickBot="1" x14ac:dyDescent="0.4">
      <c r="C14" s="14" t="s">
        <v>11</v>
      </c>
      <c r="D14" s="19">
        <f>(D4+D5+D6+D7+D8+D9+D10+D11+D12+D13)/10</f>
        <v>3482.6</v>
      </c>
      <c r="L14">
        <v>150</v>
      </c>
      <c r="M14">
        <v>351</v>
      </c>
      <c r="N14">
        <v>40</v>
      </c>
    </row>
    <row r="15" spans="3:14" x14ac:dyDescent="0.35">
      <c r="L15">
        <v>200</v>
      </c>
      <c r="M15">
        <v>466</v>
      </c>
      <c r="N15">
        <v>31</v>
      </c>
    </row>
    <row r="18" spans="2:8" ht="15" thickBot="1" x14ac:dyDescent="0.4"/>
    <row r="19" spans="2:8" x14ac:dyDescent="0.35">
      <c r="B19" s="3" t="s">
        <v>13</v>
      </c>
      <c r="C19" s="2" t="s">
        <v>1</v>
      </c>
      <c r="D19" s="1" t="s">
        <v>6</v>
      </c>
      <c r="F19" s="9" t="s">
        <v>14</v>
      </c>
      <c r="G19" s="10"/>
      <c r="H19" s="11"/>
    </row>
    <row r="20" spans="2:8" ht="15" thickBot="1" x14ac:dyDescent="0.4">
      <c r="B20" s="6" t="s">
        <v>3</v>
      </c>
      <c r="C20" s="7" t="s">
        <v>12</v>
      </c>
      <c r="D20" s="8" t="s">
        <v>15</v>
      </c>
      <c r="F20" s="24" t="s">
        <v>9</v>
      </c>
      <c r="G20" s="26" t="s">
        <v>8</v>
      </c>
      <c r="H20" s="29" t="s">
        <v>10</v>
      </c>
    </row>
    <row r="21" spans="2:8" x14ac:dyDescent="0.35">
      <c r="B21" s="25">
        <v>1</v>
      </c>
      <c r="C21" s="36">
        <f>D14*1</f>
        <v>3482.6</v>
      </c>
      <c r="D21" s="30">
        <v>3670</v>
      </c>
      <c r="F21" s="25">
        <v>252</v>
      </c>
      <c r="G21" s="37">
        <v>6</v>
      </c>
      <c r="H21" s="30">
        <v>6</v>
      </c>
    </row>
    <row r="22" spans="2:8" x14ac:dyDescent="0.35">
      <c r="B22" s="25">
        <v>2</v>
      </c>
      <c r="C22" s="38">
        <f>C21*2</f>
        <v>6965.2</v>
      </c>
      <c r="D22" s="39">
        <v>6807</v>
      </c>
      <c r="F22" s="25">
        <v>0</v>
      </c>
      <c r="G22" s="37">
        <v>0</v>
      </c>
      <c r="H22" s="30">
        <v>0</v>
      </c>
    </row>
    <row r="23" spans="2:8" x14ac:dyDescent="0.35">
      <c r="B23" s="25">
        <v>3</v>
      </c>
      <c r="C23" s="36">
        <f>D14*3</f>
        <v>10447.799999999999</v>
      </c>
      <c r="D23" s="30">
        <v>10787</v>
      </c>
      <c r="F23" s="25">
        <v>0</v>
      </c>
      <c r="G23" s="37">
        <v>0</v>
      </c>
      <c r="H23" s="30">
        <v>0</v>
      </c>
    </row>
    <row r="24" spans="2:8" x14ac:dyDescent="0.35">
      <c r="B24" s="32">
        <v>4</v>
      </c>
      <c r="C24" s="35">
        <f>D14*4</f>
        <v>13930.4</v>
      </c>
      <c r="D24" s="34">
        <v>13729</v>
      </c>
      <c r="F24" s="25">
        <v>0</v>
      </c>
      <c r="G24" s="37">
        <v>0</v>
      </c>
      <c r="H24" s="30">
        <v>0</v>
      </c>
    </row>
    <row r="25" spans="2:8" x14ac:dyDescent="0.35">
      <c r="B25" s="25">
        <v>5</v>
      </c>
      <c r="C25" s="36">
        <f>D14*5</f>
        <v>17413</v>
      </c>
      <c r="D25" s="30">
        <v>18042</v>
      </c>
      <c r="F25" s="25">
        <v>0</v>
      </c>
      <c r="G25" s="37">
        <v>0</v>
      </c>
      <c r="H25" s="30">
        <v>0</v>
      </c>
    </row>
    <row r="26" spans="2:8" x14ac:dyDescent="0.35">
      <c r="B26" s="25">
        <v>6</v>
      </c>
      <c r="C26" s="36">
        <f>D14*6</f>
        <v>20895.599999999999</v>
      </c>
      <c r="D26" s="30">
        <v>22176</v>
      </c>
      <c r="F26" s="25">
        <v>0</v>
      </c>
      <c r="G26" s="37">
        <v>0</v>
      </c>
      <c r="H26" s="30">
        <v>0</v>
      </c>
    </row>
    <row r="27" spans="2:8" x14ac:dyDescent="0.35">
      <c r="B27" s="25">
        <v>7</v>
      </c>
      <c r="C27" s="36">
        <f>D14*7</f>
        <v>24378.2</v>
      </c>
      <c r="D27" s="30">
        <v>26650</v>
      </c>
      <c r="F27" s="25">
        <v>0</v>
      </c>
      <c r="G27" s="37">
        <v>0</v>
      </c>
      <c r="H27" s="30">
        <v>0</v>
      </c>
    </row>
    <row r="28" spans="2:8" x14ac:dyDescent="0.35">
      <c r="B28" s="25">
        <v>8</v>
      </c>
      <c r="C28" s="36">
        <f>D14*8</f>
        <v>27860.799999999999</v>
      </c>
      <c r="D28" s="30">
        <v>33680</v>
      </c>
      <c r="F28" s="25">
        <v>0</v>
      </c>
      <c r="G28" s="37">
        <v>0</v>
      </c>
      <c r="H28" s="30">
        <v>0</v>
      </c>
    </row>
    <row r="29" spans="2:8" x14ac:dyDescent="0.35">
      <c r="B29" s="25">
        <v>9</v>
      </c>
      <c r="C29" s="36">
        <f>D14*9</f>
        <v>31343.399999999998</v>
      </c>
      <c r="D29" s="30">
        <v>38481</v>
      </c>
      <c r="F29" s="25">
        <v>0</v>
      </c>
      <c r="G29" s="37">
        <v>0</v>
      </c>
      <c r="H29" s="30">
        <v>0</v>
      </c>
    </row>
    <row r="30" spans="2:8" x14ac:dyDescent="0.35">
      <c r="B30" s="15">
        <v>10</v>
      </c>
      <c r="C30" s="20">
        <f>D14*10</f>
        <v>34826</v>
      </c>
      <c r="D30" s="22">
        <v>36349</v>
      </c>
      <c r="F30" s="32">
        <v>153</v>
      </c>
      <c r="G30" s="33">
        <v>0</v>
      </c>
      <c r="H30" s="34">
        <v>6</v>
      </c>
    </row>
    <row r="31" spans="2:8" x14ac:dyDescent="0.35">
      <c r="B31" s="15">
        <v>20</v>
      </c>
      <c r="C31" s="20">
        <f>D14*20</f>
        <v>69652</v>
      </c>
      <c r="D31" s="22">
        <v>72643</v>
      </c>
      <c r="F31" s="25">
        <v>0</v>
      </c>
      <c r="G31" s="27">
        <v>0</v>
      </c>
      <c r="H31" s="30">
        <v>0</v>
      </c>
    </row>
    <row r="32" spans="2:8" x14ac:dyDescent="0.35">
      <c r="B32" s="15">
        <v>30</v>
      </c>
      <c r="C32" s="20">
        <f>D14*30</f>
        <v>104478</v>
      </c>
      <c r="D32" s="22">
        <v>118877</v>
      </c>
      <c r="F32" s="25">
        <v>0</v>
      </c>
      <c r="G32" s="27">
        <v>0</v>
      </c>
      <c r="H32" s="30">
        <v>0</v>
      </c>
    </row>
    <row r="33" spans="2:8" x14ac:dyDescent="0.35">
      <c r="B33" s="15">
        <v>40</v>
      </c>
      <c r="C33" s="20">
        <f>D14*40</f>
        <v>139304</v>
      </c>
      <c r="D33" s="22">
        <v>172559</v>
      </c>
      <c r="F33" s="25">
        <v>0</v>
      </c>
      <c r="G33" s="27">
        <v>0</v>
      </c>
      <c r="H33" s="30">
        <v>0</v>
      </c>
    </row>
    <row r="34" spans="2:8" x14ac:dyDescent="0.35">
      <c r="B34" s="15">
        <v>50</v>
      </c>
      <c r="C34" s="20">
        <f>D14*50</f>
        <v>174130</v>
      </c>
      <c r="D34" s="22">
        <v>226332</v>
      </c>
      <c r="F34" s="25">
        <v>0</v>
      </c>
      <c r="G34" s="27">
        <v>1</v>
      </c>
      <c r="H34" s="30">
        <v>0</v>
      </c>
    </row>
    <row r="35" spans="2:8" x14ac:dyDescent="0.35">
      <c r="B35" s="15">
        <v>60</v>
      </c>
      <c r="C35" s="20">
        <f>D14*60</f>
        <v>208956</v>
      </c>
      <c r="D35" s="22">
        <v>271575</v>
      </c>
      <c r="F35" s="25">
        <v>0</v>
      </c>
      <c r="G35" s="27">
        <v>0</v>
      </c>
      <c r="H35" s="30">
        <v>0</v>
      </c>
    </row>
    <row r="36" spans="2:8" x14ac:dyDescent="0.35">
      <c r="B36" s="15">
        <v>70</v>
      </c>
      <c r="C36" s="20">
        <f>D14*70</f>
        <v>243782</v>
      </c>
      <c r="D36" s="22">
        <v>267934</v>
      </c>
      <c r="F36" s="32">
        <v>123</v>
      </c>
      <c r="G36" s="33">
        <v>0</v>
      </c>
      <c r="H36" s="34">
        <v>6</v>
      </c>
    </row>
    <row r="37" spans="2:8" x14ac:dyDescent="0.35">
      <c r="B37" s="15">
        <v>80</v>
      </c>
      <c r="C37" s="20">
        <f>D14*80</f>
        <v>278608</v>
      </c>
      <c r="D37" s="22">
        <v>351601</v>
      </c>
      <c r="F37" s="15">
        <v>0</v>
      </c>
      <c r="G37" s="27">
        <v>0</v>
      </c>
      <c r="H37" s="30">
        <v>0</v>
      </c>
    </row>
    <row r="38" spans="2:8" x14ac:dyDescent="0.35">
      <c r="B38" s="15">
        <v>90</v>
      </c>
      <c r="C38" s="20">
        <f>D14*90</f>
        <v>313434</v>
      </c>
      <c r="D38" s="22">
        <v>436157</v>
      </c>
      <c r="F38" s="15">
        <v>0</v>
      </c>
      <c r="G38" s="27">
        <v>0</v>
      </c>
      <c r="H38" s="30">
        <v>0</v>
      </c>
    </row>
    <row r="39" spans="2:8" x14ac:dyDescent="0.35">
      <c r="B39" s="15">
        <v>100</v>
      </c>
      <c r="C39" s="20">
        <f>D14*100</f>
        <v>348260</v>
      </c>
      <c r="D39" s="22">
        <v>463916</v>
      </c>
      <c r="F39" s="15">
        <v>0</v>
      </c>
      <c r="G39" s="27">
        <v>0</v>
      </c>
      <c r="H39" s="30">
        <v>0</v>
      </c>
    </row>
    <row r="40" spans="2:8" x14ac:dyDescent="0.35">
      <c r="B40" s="15">
        <v>150</v>
      </c>
      <c r="C40" s="20">
        <f>D14*150</f>
        <v>522390</v>
      </c>
      <c r="D40" s="22">
        <v>731829</v>
      </c>
      <c r="F40" s="15">
        <v>0</v>
      </c>
      <c r="G40" s="27">
        <v>0</v>
      </c>
      <c r="H40" s="30">
        <v>0</v>
      </c>
    </row>
    <row r="41" spans="2:8" ht="15" thickBot="1" x14ac:dyDescent="0.4">
      <c r="B41" s="16">
        <v>200</v>
      </c>
      <c r="C41" s="21">
        <f>D14*200</f>
        <v>696520</v>
      </c>
      <c r="D41" s="23">
        <v>975911</v>
      </c>
      <c r="F41" s="16">
        <v>0</v>
      </c>
      <c r="G41" s="28">
        <v>0</v>
      </c>
      <c r="H41" s="31">
        <v>0</v>
      </c>
    </row>
  </sheetData>
  <mergeCells count="2">
    <mergeCell ref="C2:D2"/>
    <mergeCell ref="F19:H19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Qingwen Zeng</dc:creator>
  <cp:lastModifiedBy>zqw93</cp:lastModifiedBy>
  <dcterms:created xsi:type="dcterms:W3CDTF">2015-06-05T18:17:20Z</dcterms:created>
  <dcterms:modified xsi:type="dcterms:W3CDTF">2022-12-10T00:50:20Z</dcterms:modified>
</cp:coreProperties>
</file>