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Cambridge\PhD\Web-scraping\"/>
    </mc:Choice>
  </mc:AlternateContent>
  <xr:revisionPtr revIDLastSave="0" documentId="13_ncr:1_{6DBC95DE-BEC2-43C0-899C-366DD0B64483}" xr6:coauthVersionLast="46" xr6:coauthVersionMax="46" xr10:uidLastSave="{00000000-0000-0000-0000-000000000000}"/>
  <bookViews>
    <workbookView xWindow="-110" yWindow="-110" windowWidth="38620" windowHeight="21220" xr2:uid="{DC649AC6-1627-40D3-A8AA-926917272439}"/>
  </bookViews>
  <sheets>
    <sheet name="genera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11" i="2" l="1"/>
  <c r="U221" i="2" s="1"/>
  <c r="R217" i="2"/>
  <c r="U217" i="2"/>
  <c r="U213" i="2"/>
  <c r="L221" i="2"/>
  <c r="M221" i="2"/>
  <c r="N221" i="2"/>
  <c r="O221" i="2"/>
  <c r="P221" i="2"/>
  <c r="Q221" i="2"/>
  <c r="R221" i="2"/>
  <c r="S221" i="2"/>
  <c r="T221" i="2"/>
  <c r="K221" i="2"/>
  <c r="B68" i="2"/>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K217" i="2"/>
  <c r="K219" i="2" s="1"/>
  <c r="K223" i="2" s="1"/>
  <c r="K211" i="2"/>
  <c r="U219" i="2" l="1"/>
  <c r="U223" i="2" s="1"/>
  <c r="M223" i="2"/>
  <c r="N223" i="2"/>
  <c r="O223" i="2"/>
  <c r="P223" i="2"/>
  <c r="Q223" i="2"/>
  <c r="R223" i="2"/>
  <c r="S223" i="2"/>
  <c r="L223" i="2"/>
  <c r="N225" i="2" l="1"/>
  <c r="O225" i="2" s="1"/>
  <c r="P225" i="2" s="1"/>
  <c r="Q225" i="2" s="1"/>
  <c r="R225" i="2" s="1"/>
  <c r="S225" i="2" s="1"/>
  <c r="T225" i="2" s="1"/>
  <c r="M225" i="2"/>
  <c r="L225" i="2"/>
  <c r="M219" i="2"/>
  <c r="N219" i="2"/>
  <c r="O219" i="2"/>
  <c r="P219" i="2"/>
  <c r="Q219" i="2"/>
  <c r="L219" i="2"/>
  <c r="M217" i="2"/>
  <c r="N217" i="2"/>
  <c r="O217" i="2"/>
  <c r="P217" i="2"/>
  <c r="Q217" i="2"/>
  <c r="S217" i="2"/>
  <c r="T217" i="2"/>
  <c r="L217" i="2"/>
  <c r="M211" i="2"/>
  <c r="N211" i="2"/>
  <c r="O211" i="2"/>
  <c r="P211" i="2"/>
  <c r="Q211" i="2"/>
  <c r="R211" i="2"/>
  <c r="S211" i="2"/>
  <c r="T211" i="2"/>
  <c r="L211" i="2"/>
  <c r="E166" i="2"/>
  <c r="E167" i="2" s="1"/>
  <c r="E168" i="2" s="1"/>
  <c r="E169" i="2" s="1"/>
  <c r="E170" i="2" s="1"/>
  <c r="E171" i="2" s="1"/>
  <c r="E172" i="2" s="1"/>
  <c r="E173" i="2" s="1"/>
  <c r="E174" i="2" s="1"/>
  <c r="E175" i="2" s="1"/>
  <c r="E176" i="2" s="1"/>
  <c r="B2" i="2"/>
  <c r="B3" i="2" s="1"/>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T219" i="2" l="1"/>
  <c r="T223" i="2" s="1"/>
  <c r="S219" i="2"/>
  <c r="R219" i="2"/>
</calcChain>
</file>

<file path=xl/sharedStrings.xml><?xml version="1.0" encoding="utf-8"?>
<sst xmlns="http://schemas.openxmlformats.org/spreadsheetml/2006/main" count="976" uniqueCount="415">
  <si>
    <t>10.1016_j.commatsci.2006.11.001.xml</t>
  </si>
  <si>
    <t>DOI</t>
  </si>
  <si>
    <t>specifier</t>
  </si>
  <si>
    <t>value</t>
  </si>
  <si>
    <t>unit</t>
  </si>
  <si>
    <t>temperature</t>
  </si>
  <si>
    <t>compound</t>
  </si>
  <si>
    <t>wurtzite ZnO</t>
  </si>
  <si>
    <t>rocksalt MgO</t>
  </si>
  <si>
    <t>band gap</t>
  </si>
  <si>
    <t>eV</t>
  </si>
  <si>
    <t>10.1016_j.cplett.2004.06.086.xml</t>
  </si>
  <si>
    <t>poly(dithienothiophenes)</t>
  </si>
  <si>
    <t>10.1016_j.jeurceramsoc.2015.02.028.xml</t>
  </si>
  <si>
    <t>LaSi3N5</t>
  </si>
  <si>
    <t>band gaps</t>
  </si>
  <si>
    <t>stoichiometric LaSi3N5</t>
  </si>
  <si>
    <t>10.1016_j.jmmm.2004.11.441.xml</t>
  </si>
  <si>
    <t>AlN</t>
  </si>
  <si>
    <t>10.1016_j.mssp.2017.04.006.xml</t>
  </si>
  <si>
    <t>CdS</t>
  </si>
  <si>
    <t>10.1016_j.mtphys.2019.100172.xml</t>
  </si>
  <si>
    <t>PbTe</t>
  </si>
  <si>
    <t>10.1016_j.physb.2010.01.035.xml</t>
  </si>
  <si>
    <t>LiBaF3</t>
  </si>
  <si>
    <t>TiO2</t>
  </si>
  <si>
    <t>10.1016_j.physb.2011.12.128.xml</t>
  </si>
  <si>
    <t>10.1016_j.physb.2015.09.045.xml</t>
  </si>
  <si>
    <t>BFO</t>
  </si>
  <si>
    <t>10.1016_j.physb.2017.10.043.xml</t>
  </si>
  <si>
    <t>TlSe</t>
  </si>
  <si>
    <t>10.1016_j.physb.2018.11.029.xml</t>
  </si>
  <si>
    <t>G/hBN</t>
  </si>
  <si>
    <t>meV</t>
  </si>
  <si>
    <t>10.1016_j.physb.2019.08.008.xml</t>
  </si>
  <si>
    <t>SrWO4</t>
  </si>
  <si>
    <t>CaWO4</t>
  </si>
  <si>
    <t>10.1016_j.physb.2020.412264.xml</t>
  </si>
  <si>
    <t>SnS2</t>
  </si>
  <si>
    <t>10.1016_j.synthmet.2016.07.015.xml</t>
  </si>
  <si>
    <t>NI-TAT-NI-C8</t>
  </si>
  <si>
    <t>NI-TAT-NI-C12</t>
  </si>
  <si>
    <t>NI-TAT-NI-C16</t>
  </si>
  <si>
    <t>10.1016_j.tsf.2014.02.097.xml</t>
  </si>
  <si>
    <t>Eg</t>
  </si>
  <si>
    <t>10.1016_j.tsf.2017.03.020.xml</t>
  </si>
  <si>
    <t>CuInS2</t>
  </si>
  <si>
    <t>(Cu0.90Li0.10)InS2</t>
  </si>
  <si>
    <t>10.1016_S0022-0248(01)00621-2.xml</t>
  </si>
  <si>
    <t>BeSe</t>
  </si>
  <si>
    <t>ZnMgBeSe</t>
  </si>
  <si>
    <t>10.1039_b905256a.html</t>
  </si>
  <si>
    <t>NiO</t>
  </si>
  <si>
    <t>band gap / Eg</t>
  </si>
  <si>
    <t>10.1039_c0cc03962d.html</t>
  </si>
  <si>
    <t>BT4T</t>
  </si>
  <si>
    <t>BT4T-12</t>
  </si>
  <si>
    <t>10.1039_c1nr10737b.html</t>
  </si>
  <si>
    <t>10.1039_c2cc31229h.html</t>
  </si>
  <si>
    <t>Cu2S</t>
  </si>
  <si>
    <t>ZnSe</t>
  </si>
  <si>
    <t>zinc chalcogenide</t>
  </si>
  <si>
    <t>CdSe</t>
  </si>
  <si>
    <t>10.1039_c2nr11803c.html</t>
  </si>
  <si>
    <t>Nb2O5</t>
  </si>
  <si>
    <t>10.1039_c3cy00066d.html</t>
  </si>
  <si>
    <t>(AgIn)xCd2(1−x)S2</t>
  </si>
  <si>
    <t>10.1039_c3ra43518k.html</t>
  </si>
  <si>
    <t>BZOU</t>
  </si>
  <si>
    <t>BZOT</t>
  </si>
  <si>
    <t>10.1039_c3tc30713a.html</t>
  </si>
  <si>
    <t>Ag0.5Pb1.75GeS4</t>
  </si>
  <si>
    <t>selenide</t>
  </si>
  <si>
    <t>10.1039_c4qi00027g.html</t>
  </si>
  <si>
    <t>10.1039_c4ta02527j.html</t>
  </si>
  <si>
    <t>10.1039_c4tc01887g.html</t>
  </si>
  <si>
    <t>ZnS</t>
  </si>
  <si>
    <t>In2S3</t>
  </si>
  <si>
    <t>10.1039_c5ee02884a.html</t>
  </si>
  <si>
    <t>ZnSiP2</t>
  </si>
  <si>
    <t>10.1039_c5nj02894a.html</t>
  </si>
  <si>
    <t>ZnIn2S4</t>
  </si>
  <si>
    <t>10.1039_c5ra00395d.html</t>
  </si>
  <si>
    <t>2.2 - 2.35</t>
  </si>
  <si>
    <t>10.1039_c5ra18009k.html</t>
  </si>
  <si>
    <t>g-C3N4</t>
  </si>
  <si>
    <t>Fe2O3</t>
  </si>
  <si>
    <t>10.1039_c5ra25792a.html</t>
  </si>
  <si>
    <t>3.0 - 3.2</t>
  </si>
  <si>
    <t>Bi12GeO20</t>
  </si>
  <si>
    <t>10.1039_c6ra03738k.html</t>
  </si>
  <si>
    <t>10.1039_c6ra09655g.html</t>
  </si>
  <si>
    <t>ZnGa2O4</t>
  </si>
  <si>
    <t>4.1 - 4.5</t>
  </si>
  <si>
    <t>Zn1−xCdxGa2O4</t>
  </si>
  <si>
    <t>4.8 - 3.6</t>
  </si>
  <si>
    <t>4.7 - 3.1</t>
  </si>
  <si>
    <t>2.47 - 2.40</t>
  </si>
  <si>
    <t>2.6 - 2.8</t>
  </si>
  <si>
    <t>10.1039_c6ra14507h.html</t>
  </si>
  <si>
    <t>Ti2O3</t>
  </si>
  <si>
    <t>10.1039_c6ta08788d.html</t>
  </si>
  <si>
    <t>BiCuSeO</t>
  </si>
  <si>
    <t>10.1039_c7cs00886d.html</t>
  </si>
  <si>
    <t>graphene</t>
  </si>
  <si>
    <t>CsPb2Br5</t>
  </si>
  <si>
    <t>0 - 0.6</t>
  </si>
  <si>
    <t>10.1039_c7dt03813e.html</t>
  </si>
  <si>
    <t>KSrPO4</t>
  </si>
  <si>
    <t>10.1039_c7tc04397j.html</t>
  </si>
  <si>
    <t>Li2SrSi2N4</t>
  </si>
  <si>
    <t>10.1039_c7tc05172g.html</t>
  </si>
  <si>
    <t>NAI-ANQ-NAI</t>
  </si>
  <si>
    <t>2.25 - 2.36</t>
  </si>
  <si>
    <t>10.1039_c8cp02467g.html</t>
  </si>
  <si>
    <t>10.1039_c8nj05505j.html</t>
  </si>
  <si>
    <t>PVDF</t>
  </si>
  <si>
    <t>IL</t>
  </si>
  <si>
    <t>NPs/IL/PVDF</t>
  </si>
  <si>
    <t>10.1039_c8se00154e.html</t>
  </si>
  <si>
    <t>CNBI</t>
  </si>
  <si>
    <t>MA2AgBiI6</t>
  </si>
  <si>
    <t>10.1039_c8ta08407f.html</t>
  </si>
  <si>
    <t>MoSSe</t>
  </si>
  <si>
    <t>10.1039_c9cp03547h.html</t>
  </si>
  <si>
    <t>tellurenyne</t>
  </si>
  <si>
    <t>0.33 - 1.18</t>
  </si>
  <si>
    <t>10.1039_c9cp06443e.html</t>
  </si>
  <si>
    <t>Bi2O4</t>
  </si>
  <si>
    <t>Bi2O4(101)A</t>
  </si>
  <si>
    <t>10.1039_c9ra09473c.html</t>
  </si>
  <si>
    <t>m-BiVO4</t>
  </si>
  <si>
    <t>BiVO4/g-CN</t>
  </si>
  <si>
    <t>g-CN</t>
  </si>
  <si>
    <t>TP</t>
  </si>
  <si>
    <t>precision</t>
  </si>
  <si>
    <t>recall</t>
  </si>
  <si>
    <t>count</t>
  </si>
  <si>
    <t>F-score</t>
  </si>
  <si>
    <t>text</t>
  </si>
  <si>
    <t>10.1007_s00339-017-1226-5.txt</t>
  </si>
  <si>
    <t>As shown in Fig. 3b, the band gap of Ca9La(PO4)7 was ascertained to be 3.96 eV by extrapolating the lines to [F(R∞)hv]2 = 0.</t>
  </si>
  <si>
    <t>Ca9La(PO4)7</t>
  </si>
  <si>
    <t>According to diffuse reflectance spectrum, the band gap of Ca9La(PO4)7 was calculated to be 3.96 eV.</t>
  </si>
  <si>
    <t>10.1007_s00339-019-2570-4.txt</t>
  </si>
  <si>
    <t>In addition, CZTS thin film compound consider as an important absorber materials and exhibits superior and electronic properties, as well as a suitable band gap (~ 1.5 eV).</t>
  </si>
  <si>
    <t>CZTS</t>
  </si>
  <si>
    <t>For CZTS films thickness layers of 7 as the annealing temperature varied from 280 °C to 400 °C, the bandgap energy is lowered to 1.43 eV, and 1.39 eV, respectively.</t>
  </si>
  <si>
    <t>bandgap</t>
  </si>
  <si>
    <t>°C</t>
  </si>
  <si>
    <t>ZnO is highly applicable to optoelectronic devices mainly because of its large direct band gap (3.37 eV) and its high room-temperature exciton binding energy (60 meV) .</t>
  </si>
  <si>
    <t>10.1007_s10008-018-4062-4.txt</t>
  </si>
  <si>
    <t>ZnO</t>
  </si>
  <si>
    <t>Furthermore, the Ag–CNT will be quasi-metallic, with a finite band gap of about 0.2 eV, introduced around Fermi level by the effects of Ag atom presence.</t>
  </si>
  <si>
    <t>10.1007_s10450-018-9964-z.txt</t>
  </si>
  <si>
    <t>Ag–CNT</t>
  </si>
  <si>
    <t>The Ti molecule adsorption on CNT which behaves as doping or impurity gives rise to about 4 eV band gap of Ti–CNT.</t>
  </si>
  <si>
    <t>Ti–CNT</t>
  </si>
  <si>
    <t>This will be the consequence of band gap increasing of Ti–CNT to the value of 4 eV which decreases the conductivity of nanotube after exposure to the Ti molecules.</t>
  </si>
  <si>
    <t>10.1007_s10450-019-00181-8.txt</t>
  </si>
  <si>
    <t>The band gap of pure Pyr drug is 4.72 eV demonstrates the high thermal stability of the drug.</t>
  </si>
  <si>
    <t>Pyr</t>
  </si>
  <si>
    <t>10.1007_s10562-009-0063-3.txt</t>
  </si>
  <si>
    <t>However, the broad band gap (3.0–3.2 eV) of TiO2 or ZnO-based photocatalysts limits their applications because they can be activated by ultraviolet (UV) light only .</t>
  </si>
  <si>
    <t>3.0–3.2</t>
  </si>
  <si>
    <t>Cuprous oxide (Cu2O) has a direct band gap of ca. 2.2 eV, and it is therefore widely used for solar energy conversion , photocatalytic degradation of organic pollutants  and decomposition of water into O2 and H2 .</t>
  </si>
  <si>
    <t>Cuprous oxide (Cu2O)</t>
  </si>
  <si>
    <t>10.1007_s10765-016-2115-4.txt</t>
  </si>
  <si>
    <t>In our results, the calculated band gap is about 2.2 eV and occurs between the top of the valence band and the bottom of the conduction band at Γ -point, indicating that the BaZnO2 is a direct gap crystal (Γ –Γ ).</t>
  </si>
  <si>
    <t>BaZnO2</t>
  </si>
  <si>
    <t>10.1007_s10854-016-4279-x.txt</t>
  </si>
  <si>
    <t>Indium tin oxide (ITO) is a heavily doped n-type semiconducting material with a wide band gap (3.3–4.3 eV).</t>
  </si>
  <si>
    <t>Indium tin oxide (ITO)</t>
  </si>
  <si>
    <t>3.3–4.3</t>
  </si>
  <si>
    <t>10.1007_s10854-016-5758-9.txt</t>
  </si>
  <si>
    <t>The Eg value of the nanocrystalline Ta2O5 calculated to be 3.2 eV.</t>
  </si>
  <si>
    <t>Ta2O5</t>
  </si>
  <si>
    <t>10.1007_s10854-018-9160-7.txt</t>
  </si>
  <si>
    <t>InP is a direct bandgap binary semiconductor with a bandgap energy of 1.344 eV at 300 K  and exhibits quantum size effects and size-dependent optical spectra at nanometer scale.</t>
  </si>
  <si>
    <t>InP</t>
  </si>
  <si>
    <t>K</t>
  </si>
  <si>
    <t>It is observed that the band gap energies of the semiconductor nanocrystals were higher than the value of bulk InP at 300 K (1.344 eV) .</t>
  </si>
  <si>
    <t>These small discrepancies in particle size is due to some approximations involved in the calculations using the Wang equation (with the band gap value 1.344 eV of bulky zinc blende InP) or coalescence of nanocrystals during preparation for TEM analysis.</t>
  </si>
  <si>
    <t>zinc blende InP</t>
  </si>
  <si>
    <t>10.1007_s10854-020-03925-3.txt</t>
  </si>
  <si>
    <t>Indium sulfide (In2S3) with a band gap width of 2 eV causes many positive holes which provide many active sites for redox reaction in the material .</t>
  </si>
  <si>
    <t>Indium sulfide (In2S3)</t>
  </si>
  <si>
    <t>10.1007_s10904-017-0630-9.txt</t>
  </si>
  <si>
    <t>The band gap of g-C3N4 is about 2.7 eV that make a portion of the visible light can be used directly, showing great potential and superiority in industrial applications in contrast with TiO2.</t>
  </si>
  <si>
    <t>According to Kubelka–Munk equation, the energy band gaps of Ag2WO4 and g-C3N4 are estimated to be 3.07 eV and 2.70 eV, respectively, according well with the previous results .</t>
  </si>
  <si>
    <t>Ag2WO4</t>
  </si>
  <si>
    <t>10.1007_s10965-019-1700-1.txt</t>
  </si>
  <si>
    <t>On the other hand, the neutral polyaniline as a homopolymer has a band gap of 2.8 eV while doped polyaniline has an optical band gap of 2.21 eV.</t>
  </si>
  <si>
    <t>polyaniline</t>
  </si>
  <si>
    <t>The band gap energy of un-doped poly ortho phenylene diamine was found to be 2.25 eV .</t>
  </si>
  <si>
    <t>poly ortho phenylene</t>
  </si>
  <si>
    <t>10.1007_s10971-018-4743-6.txt</t>
  </si>
  <si>
    <t>The optical properties of the nanosized BiFeO3 showed its small band gap (=2.08 eV) indicates a possibility of utilizing much visible light for photocatalysis.</t>
  </si>
  <si>
    <t>BiFeO3</t>
  </si>
  <si>
    <t>The narrow band gap (~2.1–2.8 eV) and high chemical stability of BiFeO3 make it an effective photocatalyst in the visible light region during the photocatalytic process .</t>
  </si>
  <si>
    <t>2.1-2.8</t>
  </si>
  <si>
    <t>10.1007_s11051-017-3944-1.txt</t>
  </si>
  <si>
    <t>CuInS2 is an I–III–VI2 semiconductor with a direct band gap of 1.5 eV (which has been reported to lie between 1.2 and 1.5 eV), corresponding to emission wavelength of ~830 nm (E = hc/λ) (Lee et al. 2015; Panthani et al. 2008; Xie et al. 2009).</t>
  </si>
  <si>
    <t>10.1007_s11356-019-07568-8.txt</t>
  </si>
  <si>
    <t>MnO2 has a narrow bandgap energy of 1~2 eV.</t>
  </si>
  <si>
    <t>MnO2</t>
  </si>
  <si>
    <t>1~2</t>
  </si>
  <si>
    <t>However, TiO2 has the weakness of not be able to be activated by visible light as a result of its wide bandgap energy (3.2 eV).</t>
  </si>
  <si>
    <t>Manganese dioxide (MnO2) with narrow bandgap energy (1–2 eV), which is able to function in the visible region of solar energy, is a promising candidate for photocatalyst applications (Das and Bhattacharyya 2014).</t>
  </si>
  <si>
    <t>Manganese dioxide (MnO2)</t>
  </si>
  <si>
    <t>1–2</t>
  </si>
  <si>
    <t>Manganese dioxide (MnO2) is an n-type semiconductor, possessing band gap energy in the range of 1–2 eV, depending on its polymorphic forms (Chan et al. 2016).</t>
  </si>
  <si>
    <t>MnO2 exists in various polymorph forms, and thus, its bandgap varies between 1 and 2 eV.</t>
  </si>
  <si>
    <t>1 and 2</t>
  </si>
  <si>
    <t>10.1007_s11581-018-2723-z.txt</t>
  </si>
  <si>
    <t>Among them, zinc oxide (ZnO) is of interest because of its beneficial properties including wide direct band gap (3.37 eV at 300 K), high electron mobility (100 cm2/Vs), large exciton binding energy (60 meV), and high optical transparency in the visible range .</t>
  </si>
  <si>
    <t>zinc oxide (ZnO)</t>
  </si>
  <si>
    <t>10.1007_s11671-009-9299-5.txt</t>
  </si>
  <si>
    <t>The study of UV/Visible/NIR absorption shows the SnS2nanowire is a wide-band semiconductor with three band gap energies (3.3, 4.4, and 5.8 eV).</t>
  </si>
  <si>
    <t>SnS2nanowire</t>
  </si>
  <si>
    <t>Single crystal and polycrystalline films of SnS2 have shown optical band gaps in the range of 2.12–2.44 eV .</t>
  </si>
  <si>
    <t>2.12-2.44</t>
  </si>
  <si>
    <t>The band gap energies of 40 nm SnS2 nanowires are estimated to be 3.3, 4.4, and 5.8 eV by the extrapolation of relation.</t>
  </si>
  <si>
    <t>Deshpande et al.  recently reported the band gap energy of the allowed direct transitions at 2.2 eV in the SnS2 films with average grain sizes of: 180–220 nm.</t>
  </si>
  <si>
    <t>In this study, the band gap energy of the allowed direct transitions at 3.3 eV of SnS2 nanowires with 40 nm diameter is agreeable to those obtained of Panda et al.</t>
  </si>
  <si>
    <t>Our band gap energy (3.3 eV) of SnS2 nanowires is reasonable when compared with the band gap energy (2.2-3.5 eV) of SnS2 films.</t>
  </si>
  <si>
    <t>2.2-3.5</t>
  </si>
  <si>
    <t>Our band gap energies (4.4 and 5.8 eV) of SnS2 nanowires are probably a result of sub-band in the electronic structure.</t>
  </si>
  <si>
    <t>4.4 and 5.8</t>
  </si>
  <si>
    <t>The SnS2nanowires show three band gap energies (3.3, 4.4, and 5.8 eV) and exhibit a linear relationship at 3.9–4.75, 5.4–6.1, and 6.2–6.35 eV, respectively asm = 1/2.</t>
  </si>
  <si>
    <t>10.1007_s12598-019-01331-1.txt</t>
  </si>
  <si>
    <t>The PL spectra of CBD CdS films exhibited two distinct bands, the first band centered at 485 nm (Eg = 2.55 eV) and the second band centered at 545 nm (Eg = 2.27 eV).</t>
  </si>
  <si>
    <t>The hybrid nanocomposite with PAni–CNT–V2O5 has excitation at 410 nm and the band gap energy of 3.02 eV.</t>
  </si>
  <si>
    <t>PAni–CNT–V2O5</t>
  </si>
  <si>
    <t>From UV–VIS absorption spectra, the band gap energy of the polyaniline, V2O5 and PAni – CNT–V2O5 were calculated as 4.68 eV, 1.81 eV and 3.02 eV respectively.</t>
  </si>
  <si>
    <t>V2O5</t>
  </si>
  <si>
    <t>PAni – CNT–V2O5</t>
  </si>
  <si>
    <t>10.1007_s42452-020-2537-2.txt</t>
  </si>
  <si>
    <t>ZnO as a semiconducting (Eg = 3.0 eV) photocatalyst has been studied since 1935, due to its unique morphological structure, surface area and crystallinity , and explored its potential application as photo-catalyst and photovoltaic cells.</t>
  </si>
  <si>
    <t>ZnO has a band gap of 3.0 eV that is lower than that of anatase TiO2, has been tested to decompose aqueous solutions of several dyes and many other environmental pollutants .</t>
  </si>
  <si>
    <t>The alloying of Mg–ZnO to make MgxZn1-xO can increase the band gap energy from 3.3 eV for wurtzite ZnO to 7.8 eV for rocksalt MgO with relatively small mismatching (0.1%) in bond lengths of ZnO and MgO .</t>
  </si>
  <si>
    <t>We show that in the small band gap (≈1.1 eV) poly(dithienothiophenes), the experimentally observed unusually large RRS dispersion yields for the lowest even parity state (2Ag) an energy, which is in the vicinity of the optically allowed state (1Bu).</t>
  </si>
  <si>
    <t>The calculated band gaps of Eu3+- and Eu2+-doped LaSi3N5 are 0.68 eV and 3.28 eV respectively, with electronic transition p→ 4f for the former and 4f→ 5d for the latter system.</t>
  </si>
  <si>
    <t>Eu2+-doped LaSi3N5</t>
  </si>
  <si>
    <t>The calculated band gaps of the stoichiometric LaSi3N5, Eu2+ and Eu3+-doped LaSi3N5 are 4.78 eV, 3.28 eV and 0.68 eV, respectively.</t>
  </si>
  <si>
    <t>Eu3+-doped LaSi3N5</t>
  </si>
  <si>
    <t>Eu2+ doped LaSi3N5</t>
  </si>
  <si>
    <t>The stoichiometric LaSi3N5 has large band gap of 4.78 eV.</t>
  </si>
  <si>
    <t>O distance in the Eu2+-doped LaSi3N5 phosphor showed that the band gap decreases from ∼3.3 eV to ∼2.9 eV with increasing Eu</t>
  </si>
  <si>
    <t>3.3 to 2.9</t>
  </si>
  <si>
    <t>The important developments that focused attention on wide band gap semiconductors were the works on the Mn- or Cr-doped AlN films based on AlN with a band gap of 6.2 eV .</t>
  </si>
  <si>
    <t>The results of the optical absorption showed that the band gap energy values of the CdS nanoparticles decreased from 2.48 to 2.38 eV with increasing pH values which was measured in diffused reflectance spectra (DRS).</t>
  </si>
  <si>
    <t>2.48 to 2.38</t>
  </si>
  <si>
    <t>Using the HSE03 hybrid functional, we obtain the band gap value of EG = 0.237 eV for PbTe [], which compares well to the experimental value of 0.19 eV at 4 K [].</t>
  </si>
  <si>
    <t>The calculated band gap of LiBaF3 crystal is about 9.941 eV, which is very close to the experimental result 9.8 eV .</t>
  </si>
  <si>
    <t>The hybrid functional, such as PBE0 and HSE, can correct the Ti 3d states, and the band gap of TiO2 is 3.2 eV, very close to the experimental data of 3.3 eV, but it is computationally expensive .</t>
  </si>
  <si>
    <t>In our calculation, the band gap of pure TiO2 is 2.18 eV, which is underestimated by 1.02 eV compared with experimental data.</t>
  </si>
  <si>
    <t>For example, in the studied case of Fe-doped TiO2, the LDA (GGA)+U can correct band gap to 2.8 eV .</t>
  </si>
  <si>
    <t>Among them, BFO is a promising candidate as a photocatalyst because of its moderate band gap (2.1–2.7 eV).</t>
  </si>
  <si>
    <t>2.1-2.7</t>
  </si>
  <si>
    <t>In previous works, energy band gap of TlSe crystals was measured between 0.69 and 1.10 eV at 300 K.</t>
  </si>
  <si>
    <t>0.69 and 1.10</t>
  </si>
  <si>
    <t>The 50 meV band gap predicted by early ab initio study [] of the band structure of commensurate G/hBN was objected by recent theoretical studies [,].</t>
  </si>
  <si>
    <t>Yet, interestingly, a nearly 160 meV band gap at the primary graphene Dirac cone for 0°-aligned G/hBN has been observed, confirming the fact that the physics of G/hBN is not completely known [].</t>
  </si>
  <si>
    <t>Our computations show that the band gap energy for the unstrained α, β, and λ G/hBN is 4.7, 8.5 and 3.4 meV, respectively.</t>
  </si>
  <si>
    <t>However, Lacomba-Perales et al. [,], by measuring the absorption spectra of SrWO4 and CaWO4 single crystals concluded that these semiconductors are direct band gap and the band gap energy of SrWO4 (5.08eV) is greater than that of the CaWO4 (4.94 eV).</t>
  </si>
  <si>
    <t>Band gap energy of SnS2 thin films were reported as 2.18 and 2.22 eV at 300 and 10 K, respectively.</t>
  </si>
  <si>
    <t>The optical band gaps (Eg,opt) of NI-TAT-NI-C8, NI-TAT-NI-C12 and NI-TAT-NI-C16 films estimated by the absorption edge were 2.43, 2.44 and 2.46 eV, respectively.</t>
  </si>
  <si>
    <t>The Eg values of the Zn1 −xCuxO films have been found to decrease from 3.43 to 3.22 eV as the Cu content x is increased from 0.00 to 0.10.</t>
  </si>
  <si>
    <t>Zn1 −xCuxO</t>
  </si>
  <si>
    <t>3.43 to 3.22</t>
  </si>
  <si>
    <t>The band gap energy of the (Cu1 − xLix)InS2 solid solution linearly increased from 1.44 eV of CuInS2 (x = 0.0) to 1.54 eV of (Cu0.90Li0.10)InS2 (x = 0.10).</t>
  </si>
  <si>
    <t>The BeSe compound has a direct band gap of 5.5 eV at 300 K and a lattice parameter of 5.139 Å .</t>
  </si>
  <si>
    <t>Our results thus show that excellent-quality ZnMgBeSe quaternary alloy with a band gap up to ∼3.5 eV can be obtained from ZnSe in a straightforward manner, i.e. by simply increasing the Mg-, Be- and Se- flux while keeping constant the other growth conditions.</t>
  </si>
  <si>
    <t>Optimizing the quality of very wide band gap (&gt;3.5 eV) ZnMgBeSe alloys would thus require a different strategy than ours, such as, e.g., reducing the growth rate or increasing the growth temperature.</t>
  </si>
  <si>
    <t>We have shown that excellent-quality ZnMgBeSe alloys can be easily grown by MBE on GaAs substrates with band gaps up to 3.5 eV.</t>
  </si>
  <si>
    <t>10.1038_s41467-019-13712-2.txt</t>
  </si>
  <si>
    <t>The band gap of hexagonal Li2O2 and K2CO3 using general gradient approximation (GGA) functional with U = 6 eV is 3.8 eV and 4.9 eV, respectively (Supplementary Fig. 16).</t>
  </si>
  <si>
    <t>Li2O2</t>
  </si>
  <si>
    <t>K2CO3</t>
  </si>
  <si>
    <t>10.1038_s41586-019-0937-5.txt</t>
  </si>
  <si>
    <t>Unlike the previous example, Ba11Bi14Cd8 has a full bandgap of around 34 meV, according to the mBJ calculation (Fig. 1b).</t>
  </si>
  <si>
    <t>Ba11Bi14Cd8</t>
  </si>
  <si>
    <t>10.1038_s41699-019-0118-2.txt</t>
  </si>
  <si>
    <t>In terms of band gaps, surprisingly, 1T VSeSb becomes a topological insulator with a positive system-wide band gap (i.e. the minimum band gap throughout the Brillouin zone in the system around the Fermi energy) of 373 meV and a band gap of 1135 meV at the Γ point.</t>
  </si>
  <si>
    <t>VSeSb</t>
  </si>
  <si>
    <t>Although many other films we considered remained semi-metallic, we could still see a significant increase in the band gap at Γ such as in the case of 1T TaSBi (with SOC) with a system-wide band gap of 360 meV, see Fig. 4f.</t>
  </si>
  <si>
    <t>TaSBi</t>
  </si>
  <si>
    <t>10.1038_srep10632.txt</t>
  </si>
  <si>
    <t>First, the high energy of irradiating photons required as a result of the wide band gap (3.20 eV) of the anatase TiO2 restricts its photoactivity to the narrow light-response range of ultraviolet accounting for only about 3–5% of total sunlight.</t>
  </si>
  <si>
    <t>Therefore, the optical band gaps (Eg) of the BT4T and BT4T-12, estimated from the absorption onset wavelength (at 10% of the maximum absorption), were as low as 1.67 eV and 1.77 eV, respectively.</t>
  </si>
  <si>
    <t>band gaps (Eg)</t>
  </si>
  <si>
    <t>10.1039_c1jm12863a.html</t>
  </si>
  <si>
    <t>Indeed, the strong fluorescence was observed (Fig. 5c) and in addition, UV-Visspectra (Fig. 5b) confirmed the presence of TiO2–coumarin conjugate NP-4 for which the bandgap energy shift to 3.20 eV is calculated.</t>
  </si>
  <si>
    <t>TiO2–coumarin</t>
  </si>
  <si>
    <t>12b shows that the intercepts defining the band gap for TiO2 crystals derived using 0.05, 0.4 and 0.8 mass% HF were 2.88, 1.60 and 1.74 eV.</t>
  </si>
  <si>
    <t>Neither F- nor N- impurities alters the intrinsic band structure of TiO2; therefore, the remarkable narrower bandgap with respect to bulk TiO2 (3.2 eV) for the two samples derived using 0.4 and 0.8 mass% HF can be attributed to the Cr-doping.</t>
  </si>
  <si>
    <t>As a buffer layer, Cu2S with a bulk band gap of 1.2 eV was deposited on the TiO2 film before the deposition of CuInS2 to improve the unmatched band alignments between TiO2 and CuInS2 and to reduce the density of electron trap states at the TiO2 surface.</t>
  </si>
  <si>
    <t>Subsequently, the CuInS2 surface was passivated with a wider band gap semiconductor (ZnSe, 2.7 eV) to prevent the leakage of current from QDs to the electrolyte.</t>
  </si>
  <si>
    <t>Among wide-gap semiconductors, zinc chalcogenide is a direct wide band gap compound semiconductor with a bulk band gap of 1.21–3.7 eV.</t>
  </si>
  <si>
    <t>1.21–3.7</t>
  </si>
  <si>
    <t>ZnSe was chosen as the passivation layer in CuInS2 QD-sensitized solar cells because the bulk band gap difference between ZnSe (about 2.7 eV) and CuInS2 (about 1.5 eV) is small.</t>
  </si>
  <si>
    <t>The higher value of VOC in the Cu2S–CuInS2(6)–ZnSe(3) configuration was due to the greater band gap (2.7 eV) of ZnSe QDs relative to that of CuInS2 QDs.</t>
  </si>
  <si>
    <t>However, CuInS2 has a smaller band gap of 1.5 eV, which is lower than the 1.7 eV of CdSe or 2.6 eV of CdS.</t>
  </si>
  <si>
    <t>Among the transition metal oxides, niobium oxide (Nb2O5) – an important n-type semiconductor with a wide band gap of about 3.4 eV – is utilized in gas sensors, catalysis, optical and electrochromic devices.</t>
  </si>
  <si>
    <t>niobium oxide (Nb2O5)</t>
  </si>
  <si>
    <t>The inset of Fig. S9A represents the plot of (αEp)2versus Ep; the band gap energy for the nanoplatelets is 4.1 eV, which is significantly larger than the bulk Nb2O5 (3.4 eV).</t>
  </si>
  <si>
    <t>The Eg of synthesized solid solution (AgIn)xCd2(1−x)S2 can be easily tuned between 2.4 eV and 1.8 eV as its color gradually changes.</t>
  </si>
  <si>
    <t>2.4 and 1.8</t>
  </si>
  <si>
    <t>The Eg of synthesized CdS is 2.36 eV, and gradually decreases as x increases.</t>
  </si>
  <si>
    <t>Using the Kubelka–Munk function [F(R) = (1 − R)2/2R], where R is reflectance, the band gaps for BZOU and BZOT are estimated to be 2.6 eV and 2.9 eV respectively.</t>
  </si>
  <si>
    <t>The higher activity of BZOU could be traced to its lower band gap (2.6 eV) when urea is used as a fuel compared to the case where tartaric acid is used as fuel (2.9 eV).</t>
  </si>
  <si>
    <t>Taking into account the change of band gap from 1.83 eV for Ag0.5Pb1.75GeS4 to 1.51 eV for the selenide, the variation in the non-linear optical properties, with the expected shift to the IR range, may be promising.</t>
  </si>
  <si>
    <t>However, because of its large band gap (Eg = 3.20 eV for anatase), TiO2 can solely be activated in the ultraviolet (UV) region.</t>
  </si>
  <si>
    <t>Hematite (α-Fe2O3) has recently emerged as a promising material and received a lot of attention due to its favourable band gap (2.1 eV), sufficiently low valance band position, excellent chemical stability under caustic operating conditions, non-toxic nature and low cost.</t>
  </si>
  <si>
    <t>Hematite (α-Fe2O3)</t>
  </si>
  <si>
    <t>CuInS2 is a direct band gap semiconductor and has a relatively narrow band gap (1.5 eV) with a high absorption coefficient (1015 cm−1).</t>
  </si>
  <si>
    <t>The bulk band gaps of ZnS and In2S3 are 3.7 eV and 2.1 eV, respectively.</t>
  </si>
  <si>
    <t>ZnSiP2 is a stable, wide band gap (2.1 eV) material that is lattice matched with silicon and comprised of inexpensive elements.</t>
  </si>
  <si>
    <t>Studies of these crystals reveal that ZnSiP2 has a very small lattice mismatch with Si of 0.5% (Fig. 1), has a band gap of ∼2.1 eV, forms with minimal atomic disorder, and is structurally stable at temperatures up to 800 °C.</t>
  </si>
  <si>
    <t>However, at these concentrations, the redox couple effectively absorbs all incident AM1.5 light at energies above 2.6 eV, which is a significant fraction of the illumination above ZnSiP2's 2.1 eV optical band gap (see Fig. 5(c)).</t>
  </si>
  <si>
    <t>However, TiO2 possesses a band gap of 3.2 eV, suitable for absorbing only some 4% of the incident solar spectrum energy.</t>
  </si>
  <si>
    <t>The band gap of TiO2 (3.2 eV), ZnIn2S4 (2.6 eV) and CdS (2.4 eV) reduces progressively with the CB and VB increasing progressively forming a stepwise heterostructure so that the absorption of visible light was significantly enhanced, which was verified in the photodegradation of organic pollutants.</t>
  </si>
  <si>
    <t>As one of the most important metal-sulfide materials, SnS2 has a peculiar CdI2-type layered structure consisting of tin atoms sandwiched between two layers of hexagonally disposed close-packed sulfur atoms, which possesses a visible-light band gap of about 2.2–2.35 eV.</t>
  </si>
  <si>
    <t>Besides, the g-C3N4 is a kind of semiconductor with a band gap of ca. 2.7 eV, and can absorb light up to 450 nm.</t>
  </si>
  <si>
    <t>Fe2O3 is a semiconductor with band gap of ∼2.1 eV under ambient conditions.</t>
  </si>
  <si>
    <t>However, owing to its large energy band gap (3.0–3.2 eV), TiO2 is only responsive to ultraviolet light, which only accounts for 5% of the solar spectrum.</t>
  </si>
  <si>
    <t>The band gap of pure Bi12GeO20 was calculated to be 2.37 eV.</t>
  </si>
  <si>
    <t>For instance, the band gaps are calculated to be 2.06 eV, 2.21 eV, 1.93 eV for 1% Ba-doped Bi12GeO20, 2% Mg-doped Bi12GeO20 and 1% Ba, Mg-codoped Bi12GeO20 (Ba:Mg = 0.75:0.25), which is accordance with the density functional theory (DFT) calculation results in ref. 14.</t>
  </si>
  <si>
    <t>Ba-doped Bi12GeO20</t>
  </si>
  <si>
    <t>Mg-doped Bi12GeO20</t>
  </si>
  <si>
    <t>Ba, Mg-codoped Bi12GeO20</t>
  </si>
  <si>
    <t>6 wt% of Ni and Fe doping induces the reduction in band gap (3.1 and 2.9 eV), whereas Nb does not alter the TiO2 band gap (3.3 eV).</t>
  </si>
  <si>
    <t>The un-doped TiO2 band gap value was found to be 3.3 eV.</t>
  </si>
  <si>
    <t>It is clearly seen from Table 3 that the band gap of the film 4 wt% Ni-doped TiO2 is reduced to 3.2 eV, and to 3.0 eV for the Fe-doped film, but does not alter the band gap for the Nb-doped film.</t>
  </si>
  <si>
    <t>Fe and Ni 4 wt% doping reduces the band gap of TiO2 (3.3 eV) to 3.0 eV and 3.2 eV, respectively.</t>
  </si>
  <si>
    <t>However, pure ZnGa2O4 still has a low solar energy utilization due to its wide band gap of about 4.1–4.5 eV.</t>
  </si>
  <si>
    <t>Zhang's group synthesized Zn1−xCdxGa2O4 solid solution photocatalysts with better UV light activity for the methylene blue degradation, which exhibited the band gaps between 4.8 and 3.6 eV by different Cd components.</t>
  </si>
  <si>
    <t>Xu et al. narrowed the band gaps of ZnGa2O4 from 4.7 to 3.1 eV by introducing Cr to substitute Ga ions (ZnGa2−xCrxO4), presenting a better photocatalytic H2 production activity.</t>
  </si>
  <si>
    <t>N-Doped spinel ZnGa2O4 photocatalysts prepared by Parida et al. through solid–solid reaction method based on different N-precursors, which gave the band gap energy of minimal 2.6 eV.</t>
  </si>
  <si>
    <t>Lobo et al. also achieved N-doped ZnGa2O4 photocatalysts by combining sol–gel and nitridation steps, presenting the band gap energy of minimal 2.4 eV.</t>
  </si>
  <si>
    <t>However, N-doped ZnGa2O4 prepared by nitridation steps gives a slight band gap variation from 2.47 to 2.40 eV when the nitrogen content increases from 0.58% to 2.85%.</t>
  </si>
  <si>
    <t>Although some transition metals (TM) and nonmetals have been introduced into ZnGa2O4 to reduce the large band gap of 4.2 eV to response visible light, the influence of impurities on the VBM and CBM relative positions is unclear.</t>
  </si>
  <si>
    <t>The band gaps of ZnGa2O4 calculated by local density approximation (LDA) and generalized gradient approximation (GGA) are about 2.6–2.8 eV, which are much less than the experimental value.</t>
  </si>
  <si>
    <t>Dixit's work gives the band gap of about 4.6 eV of ZnGa2O4 using the GW approximation, which is in good agreement with experiments.</t>
  </si>
  <si>
    <t>The band gap of ZnGa2O4 calculated by the LDA + U method was about 3.1 eV, which slightly suppressed the error of the LDA calculation.</t>
  </si>
  <si>
    <t>For the pure ZnGa2O4, the calculated band gap is about 4.25 eV using hybrid PBE0 functional, which is in good agreement with the experimental 4.1–4.5 eV.</t>
  </si>
  <si>
    <t>The host band gap of 4.35 eV from the host VBM to CBM is slightly larger than 4.25 eV of the pure ZnGa2O4.</t>
  </si>
  <si>
    <t>The band structure of Ns + Ni-doped ZnGa2O4 as shown in Fig. 5c gives the host band gap of 4.46 eV and no half-filled level localizes in the band structure.</t>
  </si>
  <si>
    <t>20-layer inkjet-printed TiO on polyimide by annealing at 300 °C for 2 h in air presented a bandgap of 2.57 eV.</t>
  </si>
  <si>
    <t>TiO</t>
  </si>
  <si>
    <t>C</t>
  </si>
  <si>
    <t>Sedghi-Ghamchi et al. obtained optical band gaps for Ti2O3 film via 13 nm thickness, 4.08 eV for allowed direct transition and 3.81 eV for allowed indirect transition.</t>
  </si>
  <si>
    <t>The calculated band gap of pristine BiCuSeO is 0.53 eV, which is smaller than the experimental value of 0.8 eV.</t>
  </si>
  <si>
    <t>And the incorporation of hBN into graphene can generate a tunable band gap of 0–0.6 eV depending on the hBN ratio.</t>
  </si>
  <si>
    <t>As graphene is a semi-metallic material (Eg = 0 eV), and TMDs and 2D halide perovskite materials are semiconductors, we will focus our attention on metal–semiconductor and semiconductor–semiconductor interfaces in this review.</t>
  </si>
  <si>
    <t>When the bulk CsPb2Br5 is thinned down to monolayers, calculations have shown that there are two stable phases that feature an indirect band gap of 2.54 eV.</t>
  </si>
  <si>
    <t>The energy of the Eu3+–O2− charge transfer state is found at 4.56 eV (272 nm), and the mobility band gap of KSrPO4 is estimated to be 8.12 eV.</t>
  </si>
  <si>
    <t>Hence, Li2SrSi2N4 is considered to have a direct band gap with the calculated value of 3.4 eV.</t>
  </si>
  <si>
    <t>As shown in Fig. 6(d), using the methods proposed by Cao et al., the optical band gap of Li2SrSi2N4 is calculated to be about 3.8 eV by extrapolating to F(R) = 0.</t>
  </si>
  <si>
    <t>These NAI-ANQ-NAI compounds with different alkyl chains show rather large band gaps in the range of 2.25–2.36 eV.</t>
  </si>
  <si>
    <t>Optical band gaps of hydrogenated black TiO2 are measured to be ∼1.0 eV in most experimental work.</t>
  </si>
  <si>
    <t>In Fig. 4, the direct band gap energy was found to be 3.56 eV for pure PVDF nanofibers, 2.43 eV for the IL, 2.21 eV for Dy NPs and 2.03 eV for Dy NPs/IL/PVDF.</t>
  </si>
  <si>
    <t>From the experimental results, it was evident that the band gap energy of pure PVDF decreases to 2.03 eV, which may be attributed to structural disorder due to doping.</t>
  </si>
  <si>
    <t>CNBI has a low band gap of 1.66 eV and exhibits high stability against moisture and oxygen in ambient air.</t>
  </si>
  <si>
    <t>Cheng et al. reported that a 2D hexagonal MA2AgBiI6 crystal possesses a wide band gap of 1.96 eV, which hinders its application in photovoltaic devices.</t>
  </si>
  <si>
    <t>Another double perovskite MA2KBiCl6 also exhibited a large bandgap of 3.04 eV despite its similar crystal structure to Pb-based perovskites.</t>
  </si>
  <si>
    <t>MA2KBiCl6</t>
  </si>
  <si>
    <t>Our synthesized CNBI double perovskite possesses a band gap of 1.66 eV, excellent stability, and good light absorption performances, which fulfil the criteria for photovoltaic applications.</t>
  </si>
  <si>
    <t>CNBI double perovskite</t>
  </si>
  <si>
    <t>By extrapolation, the band gap of the CNBI material was estimated to be 1.66 eV, which is suitable for application in photovoltaic devices in accordance with the Shockley–Queisser limit theory.</t>
  </si>
  <si>
    <t>The unique shuttle-like 3D CNBI material has a band gap of 1.66 eV.</t>
  </si>
  <si>
    <t>The results show a band gap of 1.54 eV for pristine MoSSe, as seen in Fig. 6a, in accordance with previous PBE results of the band gap value in the MoSSe structure.</t>
  </si>
  <si>
    <t>Meanwhile, the band gap of tellurenyne can be tuned to a large scale (0.33–1.18 eV and 0.73–1.27 eV under the uniaxial strain along and perpendicular to the chain direction, respectively).</t>
  </si>
  <si>
    <t>Particularly, for phase VI of tellurenyne (Fig. 1a) with a direct band gap of 1.04 eV, the hole mobility along the chain is 1.0 × 104 cm2 V−1 s−1 at 300 K, which reaches the same level as that of phosphorene.</t>
  </si>
  <si>
    <t>Then we inspect the effect of strain on the band gap of tellurenyne (see Fig. 6b), and we find that the increasing compression leads to the decrease of the band gap reaching the minimum (0.73 eV) under 9% compression strain.</t>
  </si>
  <si>
    <t>Among them, bismuth vanadate (BiVO4) has emerged as a promising n-type photoanode material owning to its intrinsic advantages of having a small band gap energy (ca. 2.4 eV), favorable band-edge positions, and low onset potential.</t>
  </si>
  <si>
    <t>bismuth vanadate (BiVO4)</t>
  </si>
  <si>
    <t>Notably, Bi2O4 has a smaller band gap of 2.0 eV than BiVO4, and is able to absorb a longer wavelength up to 620 nm.</t>
  </si>
  <si>
    <t>However, once the wavelength is larger than 380 nm, the Bi2O4(101)A surface behaves as a stronger absorber of visible light due to its relatively narrow band gap of 2.0 eV.</t>
  </si>
  <si>
    <t>As listed in Table 1, the approximate Eg values of m-BiVO4 and the BiVO4/g-CN composite vary from 2.22 eV to 2.28 eV.</t>
  </si>
  <si>
    <t>On the contrary, the band gap of pure g-CN exhibits a higher value of 2.78 eV, and it is not very efficient under visible light due to the high band gap value.</t>
  </si>
  <si>
    <t>10.1186_2228-5326-3-5.txt</t>
  </si>
  <si>
    <t>It is to be noted that the band gap energy of Zn2TiO4 is approximately 3.10 eV.</t>
  </si>
  <si>
    <t>Zn2TiO4</t>
  </si>
  <si>
    <t>Although NiO is a wide-band gap semiconductor (Eg ≈ 3.7 eV), reported NiO thin film materials have rarely exhibited a visible-region transmittance as high as that predicted solely by the bulk band gap value.</t>
  </si>
  <si>
    <t>10.1007/s11164-019-03986-y.txt</t>
  </si>
  <si>
    <t>The α-Fe2O3 possess excellent band gap (2.2 eV) which leads to better photocatalytic degradation .</t>
  </si>
  <si>
    <t>α-Fe2O3</t>
  </si>
  <si>
    <t>The bandgap of α-Fe2O3 is 2.2 eV which absorbs visible light, thereby becoming a promising photocatalyst .</t>
  </si>
  <si>
    <t>tsim=0.95</t>
  </si>
  <si>
    <t>tsim=0.90</t>
  </si>
  <si>
    <t>tsim=0.85</t>
  </si>
  <si>
    <t>tsim=0.80</t>
  </si>
  <si>
    <t>tsim=0.75</t>
  </si>
  <si>
    <t>tsim=0.70</t>
  </si>
  <si>
    <t>removed</t>
  </si>
  <si>
    <t>tsim=0.65</t>
  </si>
  <si>
    <t>tsim=0.60</t>
  </si>
  <si>
    <t>tsim=0.55</t>
  </si>
  <si>
    <t>eff total</t>
  </si>
  <si>
    <t>tsim</t>
  </si>
  <si>
    <t>AutoSentenceParser</t>
  </si>
  <si>
    <t>10.1007/s13204-012-0147-z.txt</t>
  </si>
  <si>
    <t>Among the more well-known semiconductor materials, ZnO is a II–VI semiconducting ceramic material that possesses a wide band gap of Eg = 3.37 eV and a large exciton binding energy of 60 meV at 300 K (Huang et al. 2001).</t>
  </si>
  <si>
    <t>10.1007/s13204-019-00967-w.txt</t>
  </si>
  <si>
    <t>The calculated band gap of Eu2+-doped LaSi3N5 decreases from 3.28 eV to 3.07 eV with increasing vacancy content.</t>
  </si>
  <si>
    <t>3.28 to 3.07</t>
  </si>
  <si>
    <t>10.1039/c3cp54411g.html</t>
  </si>
  <si>
    <t>Another drawback of TiO2 is the fact that it cannot efficiently utilize visible light as the band gap of TiO2 is 3.0–3.2 eV (the exact value depends on the phase studied), so the generation of electron–hole pairs and degradation of organic compounds can occur only under ultraviolet illumination.</t>
  </si>
  <si>
    <t>3.0-3.2</t>
  </si>
  <si>
    <t>N/A</t>
  </si>
  <si>
    <t>total extacted</t>
  </si>
  <si>
    <t>dynamic</t>
  </si>
  <si>
    <t>tsim=dynamic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</si>
</sst>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
  </numFmts>
  <fonts count="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FF0000"/>
      <name val="Calibri"/>
      <family val="2"/>
      <scheme val="minor"/>
    </font>
    <font>
      <sz val="2"/>
      <color theme="1"/>
      <name val="Calibri"/>
      <family val="2"/>
      <scheme val="minor"/>
    </font>
  </fonts>
  <fills count="2">
    <fill>
      <patternFill patternType="none"/>
    </fill>
    <fill>
      <patternFill patternType="gray125"/>
    </fill>
  </fills>
  <borders count="9">
    <border>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1" fillId="0" borderId="0" xfId="0" applyFont="1"/>
    <xf numFmtId="0" fontId="1" fillId="0" borderId="2" xfId="0" applyFon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xf numFmtId="0" fontId="0" fillId="0" borderId="0" xfId="0" applyBorder="1" applyAlignment="1">
      <alignment horizontal="center" vertical="center"/>
    </xf>
    <xf numFmtId="10" fontId="0" fillId="0" borderId="0" xfId="0" applyNumberFormat="1" applyAlignment="1">
      <alignment horizontal="center" vertical="center"/>
    </xf>
    <xf numFmtId="10" fontId="0" fillId="0" borderId="0" xfId="0" applyNumberFormat="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165" fontId="0" fillId="0" borderId="0" xfId="0" applyNumberFormat="1" applyAlignment="1">
      <alignment horizontal="center" vertical="center"/>
    </xf>
    <xf numFmtId="0" fontId="4" fillId="0" borderId="0" xfId="0" applyFont="1" applyAlignment="1">
      <alignment horizont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10" fontId="0" fillId="0" borderId="1" xfId="0" applyNumberFormat="1" applyBorder="1" applyAlignment="1">
      <alignment horizontal="center" vertical="center"/>
    </xf>
    <xf numFmtId="10" fontId="1" fillId="0" borderId="0" xfId="0" applyNumberFormat="1" applyFont="1" applyAlignment="1">
      <alignment horizontal="center" vertical="center"/>
    </xf>
    <xf numFmtId="0" fontId="0" fillId="0" borderId="0" xfId="0" applyNumberFormat="1" applyBorder="1" applyAlignment="1">
      <alignment horizontal="center" vertical="center"/>
    </xf>
    <xf numFmtId="0" fontId="0" fillId="0" borderId="0" xfId="0" applyNumberFormat="1" applyAlignment="1">
      <alignment horizontal="center" vertical="center"/>
    </xf>
    <xf numFmtId="0" fontId="1" fillId="0" borderId="0" xfId="0" applyNumberFormat="1" applyFont="1" applyAlignment="1">
      <alignment horizontal="center" vertical="center"/>
    </xf>
    <xf numFmtId="0" fontId="0" fillId="0" borderId="1" xfId="0" applyNumberFormat="1" applyBorder="1" applyAlignment="1">
      <alignment horizontal="center" vertical="center"/>
    </xf>
    <xf numFmtId="166" fontId="0" fillId="0" borderId="6" xfId="0" applyNumberFormat="1" applyBorder="1" applyAlignment="1">
      <alignment horizontal="center" vertical="center"/>
    </xf>
    <xf numFmtId="166" fontId="0" fillId="0" borderId="0" xfId="0" applyNumberFormat="1" applyAlignment="1">
      <alignment horizontal="center" vertical="center"/>
    </xf>
    <xf numFmtId="166" fontId="1" fillId="0" borderId="0" xfId="0" applyNumberFormat="1" applyFont="1" applyAlignment="1">
      <alignment horizontal="center" vertical="center"/>
    </xf>
    <xf numFmtId="0" fontId="5" fillId="0" borderId="1" xfId="0" applyFont="1" applyBorder="1" applyAlignment="1">
      <alignment horizontal="center" vertical="center"/>
    </xf>
    <xf numFmtId="0" fontId="5" fillId="0" borderId="0" xfId="0" applyFont="1" applyAlignment="1">
      <alignment horizontal="center" vertical="center"/>
    </xf>
    <xf numFmtId="16" fontId="0" fillId="0" borderId="0" xfId="0" applyNumberFormat="1" applyAlignment="1">
      <alignment horizontal="center" vertical="center"/>
    </xf>
    <xf numFmtId="0" fontId="5" fillId="0" borderId="0" xfId="0" applyFont="1" applyBorder="1" applyAlignment="1">
      <alignment horizontal="center" vertical="center"/>
    </xf>
    <xf numFmtId="0" fontId="0" fillId="0" borderId="0" xfId="0" applyFont="1" applyAlignment="1">
      <alignment horizontal="center" vertical="center"/>
    </xf>
    <xf numFmtId="0" fontId="0" fillId="0" borderId="0" xfId="0" applyBorder="1"/>
    <xf numFmtId="0" fontId="0" fillId="0" borderId="7" xfId="0" applyBorder="1" applyAlignment="1">
      <alignment horizontal="center" vertical="center"/>
    </xf>
    <xf numFmtId="0" fontId="5" fillId="0" borderId="7" xfId="0" applyFont="1" applyBorder="1" applyAlignment="1">
      <alignment horizontal="center" vertical="center"/>
    </xf>
    <xf numFmtId="2" fontId="0" fillId="0" borderId="7" xfId="0" applyNumberFormat="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xf>
    <xf numFmtId="166" fontId="0" fillId="0" borderId="7" xfId="0" applyNumberFormat="1" applyBorder="1" applyAlignment="1">
      <alignment horizontal="center" vertical="center"/>
    </xf>
    <xf numFmtId="0" fontId="0" fillId="0" borderId="7" xfId="0" applyNumberFormat="1" applyBorder="1" applyAlignment="1">
      <alignment horizontal="center" vertical="center"/>
    </xf>
    <xf numFmtId="10" fontId="0" fillId="0" borderId="7" xfId="0" applyNumberFormat="1" applyBorder="1" applyAlignment="1">
      <alignment horizontal="center" vertical="center"/>
    </xf>
    <xf numFmtId="0" fontId="1" fillId="0" borderId="7" xfId="0" applyFont="1" applyBorder="1" applyAlignment="1">
      <alignment horizontal="center" vertical="center"/>
    </xf>
    <xf numFmtId="0" fontId="0" fillId="0" borderId="7" xfId="0" applyBorder="1"/>
    <xf numFmtId="166" fontId="0" fillId="0" borderId="0" xfId="0" applyNumberFormat="1" applyBorder="1" applyAlignment="1">
      <alignment horizontal="center" vertical="center"/>
    </xf>
    <xf numFmtId="0" fontId="1" fillId="0" borderId="8"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2593A-803C-4288-8A61-CD3569FA3E83}">
  <dimension ref="A1:AM225"/>
  <sheetViews>
    <sheetView tabSelected="1" topLeftCell="C181" zoomScale="90" zoomScaleNormal="90" workbookViewId="0">
      <selection activeCell="W203" sqref="W203"/>
    </sheetView>
  </sheetViews>
  <sheetFormatPr defaultRowHeight="14.5" x14ac:dyDescent="0.35"/>
  <cols>
    <col min="2" max="2" width="7.81640625" style="1" customWidth="1"/>
    <col min="3" max="3" width="34.36328125" style="1" customWidth="1"/>
    <col min="4" max="4" width="39.54296875" style="33" customWidth="1"/>
    <col min="5" max="5" width="24.08984375" style="1" customWidth="1"/>
    <col min="6" max="6" width="14.36328125" style="1" customWidth="1"/>
    <col min="7" max="7" width="14.1796875" style="26" customWidth="1"/>
    <col min="8" max="8" width="8.54296875" style="1" customWidth="1"/>
    <col min="9" max="9" width="9.36328125" style="12" customWidth="1"/>
    <col min="10" max="10" width="8.54296875" style="8" customWidth="1"/>
    <col min="11" max="11" width="18.26953125" style="12" customWidth="1"/>
    <col min="12" max="12" width="9.1796875" style="1" customWidth="1"/>
    <col min="13" max="13" width="9.453125" style="1" customWidth="1"/>
    <col min="14" max="14" width="10.08984375" style="1" customWidth="1"/>
    <col min="15" max="15" width="9.7265625" style="18" customWidth="1"/>
    <col min="16" max="16" width="9.54296875" style="18" customWidth="1"/>
    <col min="17" max="17" width="9.36328125" style="18" customWidth="1"/>
    <col min="18" max="18" width="9.08984375" style="18" customWidth="1"/>
    <col min="19" max="19" width="9.6328125" style="18" customWidth="1"/>
    <col min="20" max="20" width="10.1796875" style="18" customWidth="1"/>
    <col min="21" max="21" width="12.7265625" style="12" customWidth="1"/>
    <col min="22" max="22" width="17.6328125" style="30" customWidth="1"/>
    <col min="23" max="23" width="17.6328125" style="26" customWidth="1"/>
    <col min="24" max="24" width="20.1796875" style="13" customWidth="1"/>
    <col min="25" max="25" width="20.1796875" style="26" customWidth="1"/>
    <col min="26" max="26" width="20.1796875" style="13" customWidth="1"/>
    <col min="27" max="27" width="13.54296875" style="2" customWidth="1"/>
    <col min="28" max="29" width="20.81640625" style="1" customWidth="1"/>
    <col min="30" max="30" width="18.54296875" style="1" customWidth="1"/>
    <col min="31" max="31" width="18.36328125" style="1" customWidth="1"/>
    <col min="32" max="32" width="19.1796875" style="1" customWidth="1"/>
    <col min="33" max="33" width="19.36328125" style="1" customWidth="1"/>
    <col min="34" max="34" width="18" style="1" bestFit="1" customWidth="1"/>
    <col min="35" max="35" width="18.6328125" style="1" customWidth="1"/>
    <col min="36" max="36" width="19.1796875" style="1" customWidth="1"/>
    <col min="37" max="37" width="17.81640625" style="1" customWidth="1"/>
    <col min="38" max="38" width="21.54296875" style="1" customWidth="1"/>
  </cols>
  <sheetData>
    <row r="1" spans="2:39" x14ac:dyDescent="0.35">
      <c r="B1" s="2" t="s">
        <v>137</v>
      </c>
      <c r="C1" s="2" t="s">
        <v>1</v>
      </c>
      <c r="D1" s="2" t="s">
        <v>139</v>
      </c>
      <c r="E1" s="2" t="s">
        <v>6</v>
      </c>
      <c r="F1" s="2" t="s">
        <v>2</v>
      </c>
      <c r="G1" s="27" t="s">
        <v>3</v>
      </c>
      <c r="H1" s="2" t="s">
        <v>4</v>
      </c>
      <c r="I1" s="21" t="s">
        <v>5</v>
      </c>
      <c r="J1" s="7" t="s">
        <v>4</v>
      </c>
      <c r="K1" s="21" t="s">
        <v>402</v>
      </c>
      <c r="L1" s="2" t="s">
        <v>390</v>
      </c>
      <c r="M1" s="2" t="s">
        <v>391</v>
      </c>
      <c r="N1" s="2" t="s">
        <v>392</v>
      </c>
      <c r="O1" s="2" t="s">
        <v>393</v>
      </c>
      <c r="P1" s="2" t="s">
        <v>394</v>
      </c>
      <c r="Q1" s="2" t="s">
        <v>395</v>
      </c>
      <c r="R1" s="2" t="s">
        <v>397</v>
      </c>
      <c r="S1" s="2" t="s">
        <v>398</v>
      </c>
      <c r="T1" s="2" t="s">
        <v>399</v>
      </c>
      <c r="U1" s="49" t="s">
        <v>414</v>
      </c>
      <c r="V1" s="29"/>
      <c r="AA1" s="15"/>
      <c r="AB1" s="2"/>
      <c r="AC1" s="2"/>
      <c r="AD1" s="2"/>
      <c r="AE1" s="2"/>
      <c r="AF1" s="2"/>
      <c r="AG1" s="2"/>
      <c r="AH1" s="2"/>
      <c r="AI1" s="2"/>
      <c r="AJ1" s="2"/>
      <c r="AK1" s="2"/>
      <c r="AL1" s="2"/>
    </row>
    <row r="2" spans="2:39" s="11" customFormat="1" x14ac:dyDescent="0.35">
      <c r="B2" s="9">
        <f>1</f>
        <v>1</v>
      </c>
      <c r="C2" s="9" t="s">
        <v>140</v>
      </c>
      <c r="D2" s="32" t="s">
        <v>141</v>
      </c>
      <c r="E2" s="9" t="s">
        <v>142</v>
      </c>
      <c r="F2" s="9" t="s">
        <v>9</v>
      </c>
      <c r="G2" s="28">
        <v>3.96</v>
      </c>
      <c r="H2" s="9" t="s">
        <v>10</v>
      </c>
      <c r="I2" s="9"/>
      <c r="J2" s="10"/>
      <c r="K2" s="9"/>
      <c r="L2" s="9"/>
      <c r="M2" s="9"/>
      <c r="N2" s="9"/>
      <c r="O2" s="17"/>
      <c r="P2" s="17"/>
      <c r="Q2" s="17"/>
      <c r="R2" s="17"/>
      <c r="S2" s="17"/>
      <c r="T2" s="17"/>
      <c r="U2" s="12"/>
      <c r="V2" s="30"/>
      <c r="W2" s="25"/>
      <c r="X2" s="23"/>
      <c r="Y2" s="28"/>
      <c r="Z2" s="23"/>
      <c r="AA2" s="16"/>
      <c r="AB2" s="9"/>
      <c r="AC2" s="9"/>
      <c r="AD2" s="9"/>
      <c r="AE2" s="9"/>
      <c r="AF2" s="9"/>
      <c r="AG2" s="9"/>
      <c r="AH2" s="9"/>
      <c r="AI2" s="9"/>
      <c r="AJ2" s="9"/>
      <c r="AK2" s="9"/>
      <c r="AL2" s="9"/>
    </row>
    <row r="3" spans="2:39" x14ac:dyDescent="0.35">
      <c r="B3" s="1">
        <f t="shared" ref="B3:B70" si="0">B2+1</f>
        <v>2</v>
      </c>
      <c r="D3" s="33" t="s">
        <v>143</v>
      </c>
      <c r="E3" s="1" t="s">
        <v>142</v>
      </c>
      <c r="F3" s="12" t="s">
        <v>9</v>
      </c>
      <c r="G3" s="25">
        <v>3.96</v>
      </c>
      <c r="H3" s="12" t="s">
        <v>10</v>
      </c>
      <c r="W3" s="25"/>
      <c r="AA3" s="15"/>
      <c r="AB3" s="12"/>
      <c r="AC3" s="12"/>
      <c r="AD3" s="12"/>
    </row>
    <row r="4" spans="2:39" x14ac:dyDescent="0.35">
      <c r="B4" s="1">
        <f t="shared" si="0"/>
        <v>3</v>
      </c>
      <c r="C4" s="1" t="s">
        <v>144</v>
      </c>
      <c r="D4" s="33" t="s">
        <v>145</v>
      </c>
      <c r="E4" s="1" t="s">
        <v>146</v>
      </c>
      <c r="F4" s="12" t="s">
        <v>9</v>
      </c>
      <c r="G4" s="26">
        <v>1.5</v>
      </c>
      <c r="H4" s="12" t="s">
        <v>10</v>
      </c>
      <c r="K4" s="12">
        <v>1</v>
      </c>
      <c r="Q4" s="18">
        <v>1</v>
      </c>
      <c r="R4" s="18">
        <v>1</v>
      </c>
      <c r="S4" s="18">
        <v>1</v>
      </c>
      <c r="T4" s="18">
        <v>1</v>
      </c>
      <c r="U4" s="22">
        <v>1</v>
      </c>
      <c r="W4" s="25"/>
      <c r="AA4" s="15"/>
    </row>
    <row r="5" spans="2:39" x14ac:dyDescent="0.35">
      <c r="B5" s="1">
        <f t="shared" si="0"/>
        <v>4</v>
      </c>
      <c r="D5" s="33" t="s">
        <v>147</v>
      </c>
      <c r="E5" s="1" t="s">
        <v>146</v>
      </c>
      <c r="F5" s="1" t="s">
        <v>148</v>
      </c>
      <c r="G5" s="26">
        <v>1.43</v>
      </c>
      <c r="H5" s="12" t="s">
        <v>10</v>
      </c>
      <c r="I5" s="12">
        <v>280</v>
      </c>
      <c r="J5" s="8" t="s">
        <v>149</v>
      </c>
      <c r="K5" s="12">
        <v>1</v>
      </c>
      <c r="U5" s="22"/>
      <c r="W5" s="25"/>
      <c r="AA5" s="15"/>
    </row>
    <row r="6" spans="2:39" x14ac:dyDescent="0.35">
      <c r="B6" s="1">
        <f t="shared" si="0"/>
        <v>5</v>
      </c>
      <c r="D6" s="33" t="s">
        <v>147</v>
      </c>
      <c r="E6" s="1" t="s">
        <v>146</v>
      </c>
      <c r="F6" s="1" t="s">
        <v>148</v>
      </c>
      <c r="G6" s="26">
        <v>1.39</v>
      </c>
      <c r="H6" s="12" t="s">
        <v>10</v>
      </c>
      <c r="I6" s="12">
        <v>400</v>
      </c>
      <c r="J6" s="8" t="s">
        <v>149</v>
      </c>
      <c r="U6" s="22"/>
      <c r="W6" s="25"/>
      <c r="AA6" s="15"/>
    </row>
    <row r="7" spans="2:39" x14ac:dyDescent="0.35">
      <c r="B7" s="1">
        <f t="shared" si="0"/>
        <v>6</v>
      </c>
      <c r="C7" s="1" t="s">
        <v>151</v>
      </c>
      <c r="D7" s="33" t="s">
        <v>150</v>
      </c>
      <c r="E7" s="1" t="s">
        <v>152</v>
      </c>
      <c r="F7" s="1" t="s">
        <v>9</v>
      </c>
      <c r="G7" s="26">
        <v>3.37</v>
      </c>
      <c r="H7" s="12" t="s">
        <v>10</v>
      </c>
      <c r="K7" s="12">
        <v>1</v>
      </c>
      <c r="P7" s="18">
        <v>1</v>
      </c>
      <c r="Q7" s="18">
        <v>1</v>
      </c>
      <c r="R7" s="18">
        <v>1</v>
      </c>
      <c r="S7" s="18">
        <v>1</v>
      </c>
      <c r="T7" s="18">
        <v>1</v>
      </c>
      <c r="U7" s="22">
        <v>1</v>
      </c>
      <c r="W7" s="25"/>
      <c r="AA7" s="15"/>
      <c r="AB7" s="19"/>
      <c r="AC7" s="19"/>
      <c r="AD7" s="19"/>
      <c r="AE7" s="19"/>
      <c r="AF7" s="19"/>
      <c r="AG7" s="19"/>
      <c r="AH7" s="19"/>
      <c r="AI7" s="19"/>
      <c r="AJ7" s="19"/>
      <c r="AK7" s="19"/>
      <c r="AL7" s="19"/>
      <c r="AM7" s="14"/>
    </row>
    <row r="8" spans="2:39" x14ac:dyDescent="0.35">
      <c r="B8" s="1">
        <f t="shared" si="0"/>
        <v>7</v>
      </c>
      <c r="C8" s="1" t="s">
        <v>154</v>
      </c>
      <c r="D8" s="33" t="s">
        <v>153</v>
      </c>
      <c r="E8" s="1" t="s">
        <v>155</v>
      </c>
      <c r="F8" s="1" t="s">
        <v>9</v>
      </c>
      <c r="G8" s="26">
        <v>0.2</v>
      </c>
      <c r="H8" s="12" t="s">
        <v>10</v>
      </c>
      <c r="U8" s="22"/>
      <c r="W8" s="25"/>
      <c r="AA8" s="15"/>
      <c r="AB8" s="19"/>
      <c r="AC8" s="19"/>
      <c r="AD8" s="19"/>
      <c r="AE8" s="19"/>
      <c r="AF8" s="19"/>
      <c r="AG8" s="19"/>
      <c r="AH8" s="19"/>
      <c r="AI8" s="19"/>
      <c r="AJ8" s="19"/>
      <c r="AK8" s="19"/>
      <c r="AL8" s="19"/>
      <c r="AM8" s="14"/>
    </row>
    <row r="9" spans="2:39" x14ac:dyDescent="0.35">
      <c r="B9" s="1">
        <f t="shared" si="0"/>
        <v>8</v>
      </c>
      <c r="D9" s="33" t="s">
        <v>156</v>
      </c>
      <c r="E9" s="1" t="s">
        <v>157</v>
      </c>
      <c r="F9" s="1" t="s">
        <v>9</v>
      </c>
      <c r="G9" s="26">
        <v>4</v>
      </c>
      <c r="H9" s="12" t="s">
        <v>10</v>
      </c>
      <c r="U9" s="22"/>
      <c r="W9" s="25"/>
      <c r="AA9" s="15"/>
      <c r="AB9" s="19"/>
      <c r="AC9" s="19"/>
      <c r="AD9" s="19"/>
      <c r="AE9" s="19"/>
      <c r="AF9" s="19"/>
      <c r="AG9" s="19"/>
      <c r="AH9" s="19"/>
      <c r="AI9" s="19"/>
      <c r="AJ9" s="19"/>
      <c r="AK9" s="19"/>
      <c r="AL9" s="19"/>
    </row>
    <row r="10" spans="2:39" x14ac:dyDescent="0.35">
      <c r="B10" s="1">
        <f t="shared" si="0"/>
        <v>9</v>
      </c>
      <c r="D10" s="33" t="s">
        <v>158</v>
      </c>
      <c r="E10" s="1" t="s">
        <v>157</v>
      </c>
      <c r="F10" s="1" t="s">
        <v>9</v>
      </c>
      <c r="G10" s="26">
        <v>4</v>
      </c>
      <c r="H10" s="12" t="s">
        <v>10</v>
      </c>
      <c r="U10" s="22"/>
      <c r="W10" s="25"/>
    </row>
    <row r="11" spans="2:39" x14ac:dyDescent="0.35">
      <c r="B11" s="1">
        <f t="shared" si="0"/>
        <v>10</v>
      </c>
      <c r="C11" s="1" t="s">
        <v>159</v>
      </c>
      <c r="D11" s="33" t="s">
        <v>160</v>
      </c>
      <c r="E11" s="1" t="s">
        <v>161</v>
      </c>
      <c r="F11" s="1" t="s">
        <v>9</v>
      </c>
      <c r="G11" s="26">
        <v>4.72</v>
      </c>
      <c r="H11" s="12" t="s">
        <v>10</v>
      </c>
      <c r="K11" s="12">
        <v>1</v>
      </c>
      <c r="O11" s="18">
        <v>1</v>
      </c>
      <c r="P11" s="18">
        <v>1</v>
      </c>
      <c r="Q11" s="18">
        <v>1</v>
      </c>
      <c r="R11" s="18">
        <v>1</v>
      </c>
      <c r="S11" s="18">
        <v>1</v>
      </c>
      <c r="T11" s="18">
        <v>1</v>
      </c>
      <c r="U11" s="22">
        <v>1</v>
      </c>
      <c r="W11" s="25"/>
    </row>
    <row r="12" spans="2:39" x14ac:dyDescent="0.35">
      <c r="B12" s="1">
        <f>B11+1</f>
        <v>11</v>
      </c>
      <c r="C12" s="1" t="s">
        <v>162</v>
      </c>
      <c r="D12" s="33" t="s">
        <v>163</v>
      </c>
      <c r="E12" s="1" t="s">
        <v>25</v>
      </c>
      <c r="F12" s="1" t="s">
        <v>9</v>
      </c>
      <c r="G12" s="26" t="s">
        <v>164</v>
      </c>
      <c r="H12" s="12" t="s">
        <v>10</v>
      </c>
      <c r="K12" s="12">
        <v>1</v>
      </c>
      <c r="L12" s="1">
        <v>1</v>
      </c>
      <c r="M12" s="1">
        <v>1</v>
      </c>
      <c r="N12" s="1">
        <v>1</v>
      </c>
      <c r="O12" s="18">
        <v>1</v>
      </c>
      <c r="P12" s="18">
        <v>1</v>
      </c>
      <c r="Q12" s="18">
        <v>1</v>
      </c>
      <c r="R12" s="18">
        <v>1</v>
      </c>
      <c r="S12" s="18">
        <v>1</v>
      </c>
      <c r="T12" s="18">
        <v>1</v>
      </c>
      <c r="U12" s="12">
        <v>1</v>
      </c>
      <c r="W12" s="25"/>
    </row>
    <row r="13" spans="2:39" x14ac:dyDescent="0.35">
      <c r="B13" s="1">
        <f t="shared" si="0"/>
        <v>12</v>
      </c>
      <c r="D13" s="33" t="s">
        <v>165</v>
      </c>
      <c r="E13" s="1" t="s">
        <v>166</v>
      </c>
      <c r="F13" s="1" t="s">
        <v>9</v>
      </c>
      <c r="G13" s="26">
        <v>2.2000000000000002</v>
      </c>
      <c r="H13" s="12" t="s">
        <v>10</v>
      </c>
      <c r="K13" s="12">
        <v>1</v>
      </c>
      <c r="O13" s="18">
        <v>2</v>
      </c>
      <c r="P13" s="18">
        <v>2</v>
      </c>
      <c r="Q13" s="18">
        <v>2</v>
      </c>
      <c r="R13" s="18">
        <v>1</v>
      </c>
      <c r="S13" s="18">
        <v>1</v>
      </c>
      <c r="T13" s="18">
        <v>1</v>
      </c>
      <c r="U13" s="12">
        <v>1</v>
      </c>
      <c r="W13" s="25"/>
    </row>
    <row r="14" spans="2:39" x14ac:dyDescent="0.35">
      <c r="B14" s="1">
        <f t="shared" si="0"/>
        <v>13</v>
      </c>
      <c r="C14" s="1" t="s">
        <v>167</v>
      </c>
      <c r="D14" s="33" t="s">
        <v>168</v>
      </c>
      <c r="E14" s="1" t="s">
        <v>169</v>
      </c>
      <c r="F14" s="1" t="s">
        <v>9</v>
      </c>
      <c r="G14" s="26">
        <v>2.2000000000000002</v>
      </c>
      <c r="H14" s="12" t="s">
        <v>10</v>
      </c>
      <c r="K14" s="12">
        <v>1</v>
      </c>
      <c r="W14" s="25"/>
    </row>
    <row r="15" spans="2:39" x14ac:dyDescent="0.35">
      <c r="B15" s="1">
        <f t="shared" si="0"/>
        <v>14</v>
      </c>
      <c r="C15" s="1" t="s">
        <v>170</v>
      </c>
      <c r="D15" s="33" t="s">
        <v>171</v>
      </c>
      <c r="E15" s="1" t="s">
        <v>172</v>
      </c>
      <c r="F15" s="1" t="s">
        <v>9</v>
      </c>
      <c r="G15" s="26" t="s">
        <v>173</v>
      </c>
      <c r="H15" s="12" t="s">
        <v>10</v>
      </c>
      <c r="K15" s="12">
        <v>1</v>
      </c>
      <c r="N15" s="1">
        <v>1</v>
      </c>
      <c r="O15" s="18">
        <v>1</v>
      </c>
      <c r="P15" s="18">
        <v>1</v>
      </c>
      <c r="Q15" s="18">
        <v>1</v>
      </c>
      <c r="R15" s="18">
        <v>1</v>
      </c>
      <c r="S15" s="18">
        <v>1</v>
      </c>
      <c r="T15" s="18">
        <v>1</v>
      </c>
      <c r="U15" s="12">
        <v>1</v>
      </c>
      <c r="W15" s="25"/>
    </row>
    <row r="16" spans="2:39" x14ac:dyDescent="0.35">
      <c r="B16" s="1">
        <f t="shared" si="0"/>
        <v>15</v>
      </c>
      <c r="C16" s="1" t="s">
        <v>174</v>
      </c>
      <c r="D16" s="33" t="s">
        <v>175</v>
      </c>
      <c r="E16" s="1" t="s">
        <v>176</v>
      </c>
      <c r="F16" s="1" t="s">
        <v>44</v>
      </c>
      <c r="G16" s="26">
        <v>3.2</v>
      </c>
      <c r="H16" s="12" t="s">
        <v>10</v>
      </c>
      <c r="K16" s="12">
        <v>1</v>
      </c>
      <c r="P16" s="18">
        <v>1</v>
      </c>
      <c r="Q16" s="18">
        <v>1</v>
      </c>
      <c r="R16" s="18">
        <v>1</v>
      </c>
      <c r="S16" s="18">
        <v>1</v>
      </c>
      <c r="T16" s="18">
        <v>1</v>
      </c>
      <c r="U16" s="12">
        <v>1</v>
      </c>
      <c r="W16" s="25"/>
    </row>
    <row r="17" spans="2:23" x14ac:dyDescent="0.35">
      <c r="B17" s="1">
        <f t="shared" si="0"/>
        <v>16</v>
      </c>
      <c r="C17" s="1" t="s">
        <v>177</v>
      </c>
      <c r="D17" s="33" t="s">
        <v>178</v>
      </c>
      <c r="E17" s="1" t="s">
        <v>179</v>
      </c>
      <c r="F17" s="1" t="s">
        <v>148</v>
      </c>
      <c r="G17" s="26">
        <v>1.3440000000000001</v>
      </c>
      <c r="H17" s="12" t="s">
        <v>10</v>
      </c>
      <c r="I17" s="12">
        <v>300</v>
      </c>
      <c r="J17" s="8" t="s">
        <v>180</v>
      </c>
      <c r="W17" s="25"/>
    </row>
    <row r="18" spans="2:23" x14ac:dyDescent="0.35">
      <c r="B18" s="1">
        <f t="shared" si="0"/>
        <v>17</v>
      </c>
      <c r="D18" s="33" t="s">
        <v>181</v>
      </c>
      <c r="E18" s="1" t="s">
        <v>179</v>
      </c>
      <c r="F18" s="1" t="s">
        <v>9</v>
      </c>
      <c r="G18" s="26">
        <v>1.3440000000000001</v>
      </c>
      <c r="H18" s="12" t="s">
        <v>10</v>
      </c>
      <c r="I18" s="12">
        <v>300</v>
      </c>
      <c r="J18" s="8" t="s">
        <v>180</v>
      </c>
      <c r="W18" s="25"/>
    </row>
    <row r="19" spans="2:23" x14ac:dyDescent="0.35">
      <c r="B19" s="1">
        <f t="shared" si="0"/>
        <v>18</v>
      </c>
      <c r="D19" s="33" t="s">
        <v>182</v>
      </c>
      <c r="E19" s="1" t="s">
        <v>183</v>
      </c>
      <c r="F19" s="1" t="s">
        <v>9</v>
      </c>
      <c r="G19" s="26">
        <v>1.3440000000000001</v>
      </c>
      <c r="H19" s="12" t="s">
        <v>10</v>
      </c>
      <c r="K19" s="12">
        <v>1</v>
      </c>
      <c r="P19" s="18">
        <v>1</v>
      </c>
      <c r="Q19" s="18">
        <v>1</v>
      </c>
      <c r="R19" s="18">
        <v>1</v>
      </c>
      <c r="S19" s="18">
        <v>1</v>
      </c>
      <c r="T19" s="18">
        <v>1</v>
      </c>
      <c r="U19" s="12">
        <v>1</v>
      </c>
      <c r="W19" s="25"/>
    </row>
    <row r="20" spans="2:23" x14ac:dyDescent="0.35">
      <c r="B20" s="1">
        <f t="shared" si="0"/>
        <v>19</v>
      </c>
      <c r="C20" s="1" t="s">
        <v>184</v>
      </c>
      <c r="D20" s="33" t="s">
        <v>185</v>
      </c>
      <c r="E20" s="1" t="s">
        <v>186</v>
      </c>
      <c r="F20" s="1" t="s">
        <v>9</v>
      </c>
      <c r="G20" s="26">
        <v>2</v>
      </c>
      <c r="H20" s="12" t="s">
        <v>10</v>
      </c>
      <c r="K20" s="12">
        <v>1</v>
      </c>
      <c r="O20" s="18">
        <v>1</v>
      </c>
      <c r="P20" s="18">
        <v>1</v>
      </c>
      <c r="Q20" s="18">
        <v>1</v>
      </c>
      <c r="R20" s="18">
        <v>1</v>
      </c>
      <c r="S20" s="18">
        <v>1</v>
      </c>
      <c r="T20" s="18">
        <v>1</v>
      </c>
      <c r="U20" s="12">
        <v>1</v>
      </c>
      <c r="W20" s="25"/>
    </row>
    <row r="21" spans="2:23" x14ac:dyDescent="0.35">
      <c r="B21" s="1">
        <f t="shared" si="0"/>
        <v>20</v>
      </c>
      <c r="C21" s="1" t="s">
        <v>187</v>
      </c>
      <c r="D21" s="33" t="s">
        <v>188</v>
      </c>
      <c r="E21" s="1" t="s">
        <v>85</v>
      </c>
      <c r="F21" s="1" t="s">
        <v>9</v>
      </c>
      <c r="G21" s="26">
        <v>2.7</v>
      </c>
      <c r="H21" s="12" t="s">
        <v>10</v>
      </c>
      <c r="K21" s="12">
        <v>1</v>
      </c>
      <c r="M21" s="1">
        <v>1</v>
      </c>
      <c r="N21" s="1">
        <v>1</v>
      </c>
      <c r="O21" s="18">
        <v>1</v>
      </c>
      <c r="P21" s="18">
        <v>1</v>
      </c>
      <c r="Q21" s="18">
        <v>1</v>
      </c>
      <c r="R21" s="18">
        <v>1</v>
      </c>
      <c r="S21" s="18">
        <v>1</v>
      </c>
      <c r="T21" s="18">
        <v>1</v>
      </c>
      <c r="U21" s="12">
        <v>1</v>
      </c>
      <c r="W21" s="25"/>
    </row>
    <row r="22" spans="2:23" x14ac:dyDescent="0.35">
      <c r="B22" s="1">
        <f t="shared" si="0"/>
        <v>21</v>
      </c>
      <c r="D22" s="33" t="s">
        <v>189</v>
      </c>
      <c r="E22" s="1" t="s">
        <v>190</v>
      </c>
      <c r="F22" s="1" t="s">
        <v>9</v>
      </c>
      <c r="G22" s="1">
        <v>3.07</v>
      </c>
      <c r="H22" s="12" t="s">
        <v>10</v>
      </c>
      <c r="K22" s="12">
        <v>1</v>
      </c>
      <c r="N22" s="1">
        <v>1</v>
      </c>
      <c r="O22" s="18">
        <v>1</v>
      </c>
      <c r="P22" s="18">
        <v>1</v>
      </c>
      <c r="Q22" s="18">
        <v>1</v>
      </c>
      <c r="R22" s="18">
        <v>1</v>
      </c>
      <c r="S22" s="18">
        <v>1</v>
      </c>
      <c r="T22" s="18">
        <v>1</v>
      </c>
      <c r="U22" s="12">
        <v>1</v>
      </c>
      <c r="W22" s="25"/>
    </row>
    <row r="23" spans="2:23" x14ac:dyDescent="0.35">
      <c r="B23" s="1">
        <f t="shared" si="0"/>
        <v>22</v>
      </c>
      <c r="D23" s="33" t="s">
        <v>189</v>
      </c>
      <c r="E23" s="1" t="s">
        <v>85</v>
      </c>
      <c r="F23" s="1" t="s">
        <v>9</v>
      </c>
      <c r="G23" s="4">
        <v>2.7</v>
      </c>
      <c r="H23" s="12" t="s">
        <v>10</v>
      </c>
      <c r="N23" s="1">
        <v>1</v>
      </c>
      <c r="U23" s="12">
        <v>1</v>
      </c>
      <c r="W23" s="25"/>
    </row>
    <row r="24" spans="2:23" x14ac:dyDescent="0.35">
      <c r="B24" s="1">
        <f t="shared" si="0"/>
        <v>23</v>
      </c>
      <c r="C24" s="1" t="s">
        <v>191</v>
      </c>
      <c r="D24" s="33" t="s">
        <v>192</v>
      </c>
      <c r="E24" s="1" t="s">
        <v>193</v>
      </c>
      <c r="F24" s="1" t="s">
        <v>9</v>
      </c>
      <c r="G24" s="26">
        <v>2.8</v>
      </c>
      <c r="H24" s="12" t="s">
        <v>10</v>
      </c>
      <c r="K24" s="12">
        <v>1</v>
      </c>
      <c r="N24" s="1">
        <v>1</v>
      </c>
      <c r="O24" s="18">
        <v>1</v>
      </c>
      <c r="P24" s="18">
        <v>1</v>
      </c>
      <c r="Q24" s="18">
        <v>1</v>
      </c>
      <c r="R24" s="18">
        <v>1</v>
      </c>
      <c r="S24" s="18">
        <v>1</v>
      </c>
      <c r="T24" s="18">
        <v>1</v>
      </c>
      <c r="U24" s="12">
        <v>1</v>
      </c>
      <c r="W24" s="25"/>
    </row>
    <row r="25" spans="2:23" x14ac:dyDescent="0.35">
      <c r="B25" s="1">
        <f t="shared" si="0"/>
        <v>24</v>
      </c>
      <c r="D25" s="33" t="s">
        <v>192</v>
      </c>
      <c r="E25" s="1" t="s">
        <v>193</v>
      </c>
      <c r="F25" s="1" t="s">
        <v>9</v>
      </c>
      <c r="G25" s="26">
        <v>2.21</v>
      </c>
      <c r="H25" s="12" t="s">
        <v>10</v>
      </c>
      <c r="L25" s="1">
        <v>1</v>
      </c>
      <c r="M25" s="1">
        <v>1</v>
      </c>
      <c r="W25" s="25"/>
    </row>
    <row r="26" spans="2:23" x14ac:dyDescent="0.35">
      <c r="B26" s="1">
        <f t="shared" si="0"/>
        <v>25</v>
      </c>
      <c r="D26" s="33" t="s">
        <v>194</v>
      </c>
      <c r="E26" s="1" t="s">
        <v>195</v>
      </c>
      <c r="F26" s="1" t="s">
        <v>9</v>
      </c>
      <c r="G26" s="26">
        <v>2.25</v>
      </c>
      <c r="H26" s="12" t="s">
        <v>10</v>
      </c>
      <c r="K26" s="12">
        <v>1</v>
      </c>
      <c r="P26" s="18">
        <v>1</v>
      </c>
      <c r="Q26" s="18">
        <v>1</v>
      </c>
      <c r="R26" s="18">
        <v>1</v>
      </c>
      <c r="S26" s="18">
        <v>1</v>
      </c>
      <c r="T26" s="18">
        <v>1</v>
      </c>
      <c r="U26" s="12">
        <v>1</v>
      </c>
      <c r="W26" s="25"/>
    </row>
    <row r="27" spans="2:23" x14ac:dyDescent="0.35">
      <c r="B27" s="1">
        <f t="shared" si="0"/>
        <v>26</v>
      </c>
      <c r="C27" s="1" t="s">
        <v>196</v>
      </c>
      <c r="D27" s="33" t="s">
        <v>197</v>
      </c>
      <c r="E27" s="1" t="s">
        <v>198</v>
      </c>
      <c r="F27" s="1" t="s">
        <v>9</v>
      </c>
      <c r="G27" s="26">
        <v>2.08</v>
      </c>
      <c r="H27" s="12" t="s">
        <v>10</v>
      </c>
      <c r="K27" s="12">
        <v>1</v>
      </c>
      <c r="S27" s="18">
        <v>1</v>
      </c>
      <c r="T27" s="18">
        <v>1</v>
      </c>
      <c r="W27" s="25"/>
    </row>
    <row r="28" spans="2:23" x14ac:dyDescent="0.35">
      <c r="B28" s="1">
        <f t="shared" si="0"/>
        <v>27</v>
      </c>
      <c r="D28" s="33" t="s">
        <v>199</v>
      </c>
      <c r="E28" s="1" t="s">
        <v>198</v>
      </c>
      <c r="F28" s="1" t="s">
        <v>9</v>
      </c>
      <c r="G28" s="1" t="s">
        <v>200</v>
      </c>
      <c r="H28" s="12" t="s">
        <v>10</v>
      </c>
      <c r="K28" s="12">
        <v>1</v>
      </c>
      <c r="W28" s="25"/>
    </row>
    <row r="29" spans="2:23" x14ac:dyDescent="0.35">
      <c r="B29" s="1">
        <f t="shared" si="0"/>
        <v>28</v>
      </c>
      <c r="C29" s="1" t="s">
        <v>201</v>
      </c>
      <c r="D29" s="33" t="s">
        <v>202</v>
      </c>
      <c r="E29" s="1" t="s">
        <v>46</v>
      </c>
      <c r="F29" s="1" t="s">
        <v>9</v>
      </c>
      <c r="G29" s="26">
        <v>1.5</v>
      </c>
      <c r="H29" s="12" t="s">
        <v>10</v>
      </c>
      <c r="K29" s="12">
        <v>1</v>
      </c>
      <c r="T29" s="18">
        <v>1</v>
      </c>
      <c r="W29" s="25"/>
    </row>
    <row r="30" spans="2:23" x14ac:dyDescent="0.35">
      <c r="B30" s="1">
        <f t="shared" si="0"/>
        <v>29</v>
      </c>
      <c r="C30" s="1" t="s">
        <v>386</v>
      </c>
      <c r="D30" s="33" t="s">
        <v>387</v>
      </c>
      <c r="E30" s="1" t="s">
        <v>388</v>
      </c>
      <c r="F30" s="1" t="s">
        <v>9</v>
      </c>
      <c r="G30" s="26">
        <v>2.2000000000000002</v>
      </c>
      <c r="H30" s="12" t="s">
        <v>10</v>
      </c>
      <c r="K30" s="12">
        <v>1</v>
      </c>
      <c r="L30" s="1">
        <v>1</v>
      </c>
      <c r="M30" s="1">
        <v>1</v>
      </c>
      <c r="N30" s="1">
        <v>1</v>
      </c>
      <c r="O30" s="18">
        <v>1</v>
      </c>
      <c r="P30" s="18">
        <v>1</v>
      </c>
      <c r="Q30" s="18">
        <v>1</v>
      </c>
      <c r="R30" s="18">
        <v>1</v>
      </c>
      <c r="S30" s="18">
        <v>1</v>
      </c>
      <c r="T30" s="18">
        <v>1</v>
      </c>
      <c r="U30" s="12">
        <v>1</v>
      </c>
      <c r="W30" s="25"/>
    </row>
    <row r="31" spans="2:23" x14ac:dyDescent="0.35">
      <c r="B31" s="1">
        <f t="shared" si="0"/>
        <v>30</v>
      </c>
      <c r="D31" s="33" t="s">
        <v>389</v>
      </c>
      <c r="E31" s="1" t="s">
        <v>388</v>
      </c>
      <c r="F31" s="1" t="s">
        <v>148</v>
      </c>
      <c r="G31" s="26">
        <v>2.2000000000000002</v>
      </c>
      <c r="H31" s="12" t="s">
        <v>10</v>
      </c>
      <c r="K31" s="12">
        <v>1</v>
      </c>
      <c r="L31" s="1">
        <v>1</v>
      </c>
      <c r="M31" s="1">
        <v>1</v>
      </c>
      <c r="N31" s="1">
        <v>1</v>
      </c>
      <c r="O31" s="18">
        <v>1</v>
      </c>
      <c r="P31" s="18">
        <v>1</v>
      </c>
      <c r="Q31" s="18">
        <v>1</v>
      </c>
      <c r="R31" s="18">
        <v>1</v>
      </c>
      <c r="S31" s="18">
        <v>1</v>
      </c>
      <c r="T31" s="18">
        <v>1</v>
      </c>
      <c r="U31" s="12">
        <v>1</v>
      </c>
      <c r="W31" s="25"/>
    </row>
    <row r="32" spans="2:23" x14ac:dyDescent="0.35">
      <c r="B32" s="1">
        <f t="shared" si="0"/>
        <v>31</v>
      </c>
      <c r="C32" s="1" t="s">
        <v>203</v>
      </c>
      <c r="D32" s="33" t="s">
        <v>204</v>
      </c>
      <c r="E32" s="1" t="s">
        <v>205</v>
      </c>
      <c r="F32" s="1" t="s">
        <v>148</v>
      </c>
      <c r="G32" s="26" t="s">
        <v>206</v>
      </c>
      <c r="H32" s="12" t="s">
        <v>10</v>
      </c>
      <c r="K32" s="12">
        <v>1</v>
      </c>
      <c r="N32" s="1">
        <v>1</v>
      </c>
      <c r="O32" s="18">
        <v>1</v>
      </c>
      <c r="P32" s="18">
        <v>1</v>
      </c>
      <c r="Q32" s="18">
        <v>1</v>
      </c>
      <c r="R32" s="18">
        <v>1</v>
      </c>
      <c r="S32" s="18">
        <v>1</v>
      </c>
      <c r="T32" s="18">
        <v>1</v>
      </c>
      <c r="U32" s="12">
        <v>1</v>
      </c>
      <c r="W32" s="25"/>
    </row>
    <row r="33" spans="1:39" x14ac:dyDescent="0.35">
      <c r="B33" s="1">
        <f t="shared" si="0"/>
        <v>32</v>
      </c>
      <c r="D33" s="33" t="s">
        <v>207</v>
      </c>
      <c r="E33" s="1" t="s">
        <v>25</v>
      </c>
      <c r="F33" s="1" t="s">
        <v>148</v>
      </c>
      <c r="G33" s="26">
        <v>3.2</v>
      </c>
      <c r="H33" s="12" t="s">
        <v>10</v>
      </c>
      <c r="K33" s="12">
        <v>1</v>
      </c>
      <c r="Q33" s="18">
        <v>1</v>
      </c>
      <c r="R33" s="12">
        <v>1</v>
      </c>
      <c r="S33" s="12">
        <v>1</v>
      </c>
      <c r="T33" s="18">
        <v>1</v>
      </c>
      <c r="U33" s="12">
        <v>1</v>
      </c>
      <c r="W33" s="25"/>
    </row>
    <row r="34" spans="1:39" s="2" customFormat="1" x14ac:dyDescent="0.35">
      <c r="A34"/>
      <c r="B34" s="1">
        <f t="shared" si="0"/>
        <v>33</v>
      </c>
      <c r="C34" s="1"/>
      <c r="D34" s="33" t="s">
        <v>208</v>
      </c>
      <c r="E34" s="1" t="s">
        <v>209</v>
      </c>
      <c r="F34" s="1" t="s">
        <v>148</v>
      </c>
      <c r="G34" s="34" t="s">
        <v>210</v>
      </c>
      <c r="H34" s="12" t="s">
        <v>10</v>
      </c>
      <c r="I34" s="12"/>
      <c r="J34" s="8"/>
      <c r="K34" s="12">
        <v>1</v>
      </c>
      <c r="O34" s="36">
        <v>2</v>
      </c>
      <c r="P34" s="36">
        <v>2</v>
      </c>
      <c r="Q34" s="36">
        <v>2</v>
      </c>
      <c r="R34" s="12">
        <v>1</v>
      </c>
      <c r="S34" s="12">
        <v>1</v>
      </c>
      <c r="T34" s="36">
        <v>1</v>
      </c>
      <c r="U34" s="36">
        <v>2</v>
      </c>
      <c r="W34" s="25"/>
      <c r="X34" s="13"/>
      <c r="Y34" s="26"/>
      <c r="Z34" s="13"/>
      <c r="AB34" s="1"/>
      <c r="AC34" s="1"/>
      <c r="AD34" s="1"/>
      <c r="AE34" s="1"/>
      <c r="AF34" s="1"/>
      <c r="AG34" s="1"/>
      <c r="AH34" s="1"/>
      <c r="AI34" s="1"/>
      <c r="AJ34" s="1"/>
      <c r="AK34" s="1"/>
      <c r="AL34" s="1"/>
      <c r="AM34"/>
    </row>
    <row r="35" spans="1:39" s="2" customFormat="1" x14ac:dyDescent="0.35">
      <c r="A35"/>
      <c r="B35" s="1">
        <f t="shared" si="0"/>
        <v>34</v>
      </c>
      <c r="C35" s="1"/>
      <c r="D35" s="33" t="s">
        <v>211</v>
      </c>
      <c r="E35" s="1" t="s">
        <v>209</v>
      </c>
      <c r="F35" s="1" t="s">
        <v>9</v>
      </c>
      <c r="G35" s="34" t="s">
        <v>210</v>
      </c>
      <c r="H35" s="12" t="s">
        <v>10</v>
      </c>
      <c r="I35" s="12"/>
      <c r="J35" s="8"/>
      <c r="K35" s="12">
        <v>1</v>
      </c>
      <c r="O35" s="18"/>
      <c r="P35" s="18">
        <v>2</v>
      </c>
      <c r="Q35" s="18">
        <v>2</v>
      </c>
      <c r="R35" s="18">
        <v>2</v>
      </c>
      <c r="S35" s="18">
        <v>2</v>
      </c>
      <c r="T35" s="18">
        <v>1</v>
      </c>
      <c r="U35" s="12">
        <v>2</v>
      </c>
      <c r="V35" s="30"/>
      <c r="W35" s="25"/>
      <c r="X35" s="13"/>
      <c r="Y35" s="26"/>
      <c r="Z35" s="13"/>
      <c r="AB35" s="1"/>
      <c r="AC35" s="1"/>
      <c r="AD35" s="1"/>
      <c r="AE35" s="1"/>
      <c r="AF35" s="1"/>
      <c r="AG35" s="1"/>
      <c r="AH35" s="1"/>
      <c r="AI35" s="1"/>
      <c r="AJ35" s="1"/>
      <c r="AK35" s="1"/>
      <c r="AL35" s="1"/>
      <c r="AM35"/>
    </row>
    <row r="36" spans="1:39" s="2" customFormat="1" x14ac:dyDescent="0.35">
      <c r="A36"/>
      <c r="B36" s="1">
        <f t="shared" si="0"/>
        <v>35</v>
      </c>
      <c r="C36" s="1"/>
      <c r="D36" s="33" t="s">
        <v>212</v>
      </c>
      <c r="E36" s="1" t="s">
        <v>205</v>
      </c>
      <c r="F36" s="1" t="s">
        <v>148</v>
      </c>
      <c r="G36" s="26" t="s">
        <v>213</v>
      </c>
      <c r="H36" s="12" t="s">
        <v>10</v>
      </c>
      <c r="I36" s="12"/>
      <c r="J36" s="8"/>
      <c r="K36" s="12">
        <v>1</v>
      </c>
      <c r="O36" s="18"/>
      <c r="P36" s="18"/>
      <c r="Q36" s="18"/>
      <c r="R36" s="18"/>
      <c r="S36" s="18"/>
      <c r="T36" s="18"/>
      <c r="U36" s="12"/>
      <c r="V36" s="30"/>
      <c r="W36" s="25"/>
      <c r="X36" s="13"/>
      <c r="Y36" s="26"/>
      <c r="Z36" s="13"/>
      <c r="AB36" s="1"/>
      <c r="AC36" s="1"/>
      <c r="AD36" s="1"/>
      <c r="AE36" s="1"/>
      <c r="AF36" s="1"/>
      <c r="AG36" s="1"/>
      <c r="AH36" s="1"/>
      <c r="AI36" s="1"/>
      <c r="AJ36" s="1"/>
      <c r="AK36" s="1"/>
      <c r="AL36" s="1"/>
      <c r="AM36"/>
    </row>
    <row r="37" spans="1:39" s="2" customFormat="1" x14ac:dyDescent="0.35">
      <c r="A37"/>
      <c r="B37" s="1">
        <f t="shared" si="0"/>
        <v>36</v>
      </c>
      <c r="C37" s="1" t="s">
        <v>214</v>
      </c>
      <c r="D37" s="33" t="s">
        <v>215</v>
      </c>
      <c r="E37" s="1" t="s">
        <v>216</v>
      </c>
      <c r="F37" s="1" t="s">
        <v>9</v>
      </c>
      <c r="G37" s="26">
        <v>3.37</v>
      </c>
      <c r="H37" s="12" t="s">
        <v>10</v>
      </c>
      <c r="I37" s="12">
        <v>300</v>
      </c>
      <c r="J37" s="8" t="s">
        <v>180</v>
      </c>
      <c r="K37" s="12">
        <v>1</v>
      </c>
      <c r="L37" s="1"/>
      <c r="M37" s="1"/>
      <c r="N37" s="1"/>
      <c r="O37" s="18"/>
      <c r="P37" s="18">
        <v>2</v>
      </c>
      <c r="Q37" s="18">
        <v>1</v>
      </c>
      <c r="R37" s="18">
        <v>1</v>
      </c>
      <c r="S37" s="18">
        <v>1</v>
      </c>
      <c r="T37" s="18">
        <v>1</v>
      </c>
      <c r="U37" s="12">
        <v>1</v>
      </c>
      <c r="V37" s="30"/>
      <c r="W37" s="25"/>
      <c r="X37" s="13"/>
      <c r="Y37" s="26"/>
      <c r="Z37" s="13"/>
      <c r="AB37" s="1"/>
      <c r="AC37" s="1"/>
      <c r="AD37" s="1"/>
      <c r="AE37" s="1"/>
      <c r="AF37" s="1"/>
      <c r="AG37" s="1"/>
      <c r="AH37" s="1"/>
      <c r="AI37" s="1"/>
      <c r="AJ37" s="1"/>
      <c r="AK37" s="1"/>
      <c r="AL37" s="1"/>
      <c r="AM37"/>
    </row>
    <row r="38" spans="1:39" s="2" customFormat="1" x14ac:dyDescent="0.35">
      <c r="A38"/>
      <c r="B38" s="1">
        <f t="shared" si="0"/>
        <v>37</v>
      </c>
      <c r="C38" s="1" t="s">
        <v>217</v>
      </c>
      <c r="D38" s="33" t="s">
        <v>218</v>
      </c>
      <c r="E38" s="1" t="s">
        <v>219</v>
      </c>
      <c r="F38" s="1" t="s">
        <v>9</v>
      </c>
      <c r="G38" s="26">
        <v>3.3</v>
      </c>
      <c r="H38" s="12" t="s">
        <v>10</v>
      </c>
      <c r="I38" s="12"/>
      <c r="J38" s="8"/>
      <c r="K38" s="12"/>
      <c r="L38" s="1"/>
      <c r="M38" s="1"/>
      <c r="N38" s="1"/>
      <c r="O38" s="18"/>
      <c r="P38" s="18"/>
      <c r="Q38" s="18"/>
      <c r="R38" s="18"/>
      <c r="S38" s="18"/>
      <c r="T38" s="18"/>
      <c r="U38" s="12"/>
      <c r="V38" s="30"/>
      <c r="W38" s="25"/>
      <c r="X38" s="13"/>
      <c r="Y38" s="26"/>
      <c r="Z38" s="13"/>
      <c r="AB38" s="1"/>
      <c r="AC38" s="1"/>
      <c r="AD38" s="1"/>
      <c r="AE38" s="1"/>
      <c r="AF38" s="1"/>
      <c r="AG38" s="1"/>
      <c r="AH38" s="1"/>
      <c r="AI38" s="1"/>
      <c r="AJ38" s="1"/>
      <c r="AK38" s="1"/>
      <c r="AL38" s="1"/>
      <c r="AM38"/>
    </row>
    <row r="39" spans="1:39" s="2" customFormat="1" x14ac:dyDescent="0.35">
      <c r="A39"/>
      <c r="B39" s="1">
        <f t="shared" si="0"/>
        <v>38</v>
      </c>
      <c r="C39" s="1"/>
      <c r="D39" s="33" t="s">
        <v>218</v>
      </c>
      <c r="E39" s="1" t="s">
        <v>219</v>
      </c>
      <c r="F39" s="1" t="s">
        <v>9</v>
      </c>
      <c r="G39" s="26">
        <v>4.4000000000000004</v>
      </c>
      <c r="H39" s="12" t="s">
        <v>10</v>
      </c>
      <c r="I39" s="12"/>
      <c r="J39" s="8"/>
      <c r="K39" s="12"/>
      <c r="L39" s="1"/>
      <c r="M39" s="1"/>
      <c r="N39" s="1"/>
      <c r="O39" s="18"/>
      <c r="P39" s="18"/>
      <c r="Q39" s="18"/>
      <c r="R39" s="18"/>
      <c r="S39" s="18"/>
      <c r="T39" s="18"/>
      <c r="U39" s="12"/>
      <c r="V39" s="30"/>
      <c r="W39" s="25"/>
      <c r="X39" s="13"/>
      <c r="Y39" s="26"/>
      <c r="Z39" s="13"/>
      <c r="AB39" s="1"/>
      <c r="AC39" s="1"/>
      <c r="AD39" s="1"/>
      <c r="AE39" s="1"/>
      <c r="AF39" s="1"/>
      <c r="AG39" s="1"/>
      <c r="AH39" s="1"/>
      <c r="AI39" s="1"/>
      <c r="AJ39" s="1"/>
      <c r="AK39" s="1"/>
      <c r="AL39" s="1"/>
      <c r="AM39"/>
    </row>
    <row r="40" spans="1:39" s="2" customFormat="1" x14ac:dyDescent="0.35">
      <c r="A40"/>
      <c r="B40" s="1">
        <f t="shared" si="0"/>
        <v>39</v>
      </c>
      <c r="C40" s="1"/>
      <c r="D40" s="33" t="s">
        <v>218</v>
      </c>
      <c r="E40" s="1" t="s">
        <v>219</v>
      </c>
      <c r="F40" s="1" t="s">
        <v>9</v>
      </c>
      <c r="G40" s="26">
        <v>5.8</v>
      </c>
      <c r="H40" s="12" t="s">
        <v>10</v>
      </c>
      <c r="I40" s="12"/>
      <c r="J40" s="8"/>
      <c r="K40" s="12">
        <v>2</v>
      </c>
      <c r="L40" s="1"/>
      <c r="M40" s="1"/>
      <c r="N40" s="1"/>
      <c r="O40" s="18"/>
      <c r="P40" s="18"/>
      <c r="Q40" s="18"/>
      <c r="R40" s="18">
        <v>1</v>
      </c>
      <c r="S40" s="18">
        <v>1</v>
      </c>
      <c r="T40" s="18">
        <v>1</v>
      </c>
      <c r="U40" s="12">
        <v>1</v>
      </c>
      <c r="V40" s="30"/>
      <c r="W40" s="25"/>
      <c r="X40" s="13"/>
      <c r="Y40" s="26"/>
      <c r="Z40" s="13"/>
      <c r="AB40" s="1"/>
      <c r="AC40" s="1"/>
      <c r="AD40" s="1"/>
      <c r="AE40" s="1"/>
      <c r="AF40" s="1"/>
      <c r="AG40" s="1"/>
      <c r="AH40" s="1"/>
      <c r="AI40" s="1"/>
      <c r="AJ40" s="1"/>
      <c r="AK40" s="1"/>
      <c r="AL40" s="1"/>
      <c r="AM40"/>
    </row>
    <row r="41" spans="1:39" s="2" customFormat="1" x14ac:dyDescent="0.35">
      <c r="A41"/>
      <c r="B41" s="1">
        <f t="shared" si="0"/>
        <v>40</v>
      </c>
      <c r="C41" s="1"/>
      <c r="D41" s="33" t="s">
        <v>220</v>
      </c>
      <c r="E41" s="1" t="s">
        <v>38</v>
      </c>
      <c r="F41" s="1" t="s">
        <v>15</v>
      </c>
      <c r="G41" s="26" t="s">
        <v>221</v>
      </c>
      <c r="H41" s="12" t="s">
        <v>10</v>
      </c>
      <c r="I41" s="12"/>
      <c r="J41" s="8"/>
      <c r="K41" s="12">
        <v>1</v>
      </c>
      <c r="L41" s="1"/>
      <c r="M41" s="1"/>
      <c r="N41" s="1"/>
      <c r="O41" s="18"/>
      <c r="P41" s="18"/>
      <c r="Q41" s="18"/>
      <c r="R41" s="18">
        <v>1</v>
      </c>
      <c r="S41" s="18">
        <v>1</v>
      </c>
      <c r="T41" s="18">
        <v>1</v>
      </c>
      <c r="U41" s="12">
        <v>1</v>
      </c>
      <c r="V41" s="30"/>
      <c r="W41" s="25"/>
      <c r="X41" s="13"/>
      <c r="Y41" s="26"/>
      <c r="Z41" s="13"/>
      <c r="AB41" s="1"/>
      <c r="AC41" s="1"/>
      <c r="AD41" s="1"/>
      <c r="AE41" s="1"/>
      <c r="AF41" s="1"/>
      <c r="AG41" s="1"/>
      <c r="AH41" s="1"/>
      <c r="AI41" s="1"/>
      <c r="AJ41" s="1"/>
      <c r="AK41" s="1"/>
      <c r="AL41" s="1"/>
      <c r="AM41"/>
    </row>
    <row r="42" spans="1:39" s="2" customFormat="1" x14ac:dyDescent="0.35">
      <c r="A42"/>
      <c r="B42" s="1">
        <f t="shared" si="0"/>
        <v>41</v>
      </c>
      <c r="C42" s="1"/>
      <c r="D42" s="33" t="s">
        <v>222</v>
      </c>
      <c r="E42" s="1" t="s">
        <v>38</v>
      </c>
      <c r="F42" s="1" t="s">
        <v>9</v>
      </c>
      <c r="G42" s="26">
        <v>3.3</v>
      </c>
      <c r="H42" s="12" t="s">
        <v>10</v>
      </c>
      <c r="I42" s="12"/>
      <c r="J42" s="8"/>
      <c r="K42" s="12"/>
      <c r="L42" s="1"/>
      <c r="M42" s="1"/>
      <c r="N42" s="1"/>
      <c r="O42" s="18"/>
      <c r="P42" s="18"/>
      <c r="Q42" s="18"/>
      <c r="R42" s="20"/>
      <c r="S42" s="18"/>
      <c r="T42" s="18"/>
      <c r="U42" s="12"/>
      <c r="V42" s="30"/>
      <c r="W42" s="25"/>
      <c r="X42" s="13"/>
      <c r="Y42" s="26"/>
      <c r="Z42" s="13"/>
      <c r="AB42" s="1"/>
      <c r="AC42" s="1"/>
      <c r="AD42" s="1"/>
      <c r="AE42" s="1"/>
      <c r="AF42" s="1"/>
      <c r="AG42" s="1"/>
      <c r="AH42" s="1"/>
      <c r="AI42" s="1"/>
      <c r="AJ42" s="1"/>
      <c r="AK42" s="1"/>
      <c r="AL42" s="1"/>
      <c r="AM42"/>
    </row>
    <row r="43" spans="1:39" s="2" customFormat="1" x14ac:dyDescent="0.35">
      <c r="A43"/>
      <c r="B43" s="1">
        <f t="shared" si="0"/>
        <v>42</v>
      </c>
      <c r="C43" s="1"/>
      <c r="D43" s="33" t="s">
        <v>222</v>
      </c>
      <c r="E43" s="1" t="s">
        <v>38</v>
      </c>
      <c r="F43" s="1" t="s">
        <v>9</v>
      </c>
      <c r="G43" s="26">
        <v>4.4000000000000004</v>
      </c>
      <c r="H43" s="12" t="s">
        <v>10</v>
      </c>
      <c r="I43" s="12"/>
      <c r="J43" s="8"/>
      <c r="K43" s="12"/>
      <c r="L43" s="1"/>
      <c r="M43" s="1"/>
      <c r="N43" s="1"/>
      <c r="O43" s="18"/>
      <c r="P43" s="18"/>
      <c r="Q43" s="18"/>
      <c r="R43" s="18"/>
      <c r="S43" s="18"/>
      <c r="T43" s="18"/>
      <c r="U43" s="12"/>
      <c r="V43" s="30"/>
      <c r="W43" s="25"/>
      <c r="X43" s="13"/>
      <c r="Y43" s="26"/>
      <c r="Z43" s="13"/>
      <c r="AB43" s="1"/>
      <c r="AC43" s="1"/>
      <c r="AD43" s="1"/>
      <c r="AE43" s="1"/>
      <c r="AF43" s="1"/>
      <c r="AG43" s="1"/>
      <c r="AH43" s="1"/>
      <c r="AI43" s="1"/>
      <c r="AJ43" s="1"/>
      <c r="AK43" s="1"/>
      <c r="AL43" s="1"/>
      <c r="AM43"/>
    </row>
    <row r="44" spans="1:39" s="2" customFormat="1" x14ac:dyDescent="0.35">
      <c r="A44"/>
      <c r="B44" s="1">
        <f t="shared" si="0"/>
        <v>43</v>
      </c>
      <c r="C44" s="1"/>
      <c r="D44" s="33" t="s">
        <v>222</v>
      </c>
      <c r="E44" s="1" t="s">
        <v>38</v>
      </c>
      <c r="F44" s="1" t="s">
        <v>9</v>
      </c>
      <c r="G44" s="26">
        <v>5.8</v>
      </c>
      <c r="H44" s="12" t="s">
        <v>10</v>
      </c>
      <c r="I44" s="12"/>
      <c r="J44" s="8"/>
      <c r="K44" s="12">
        <v>1</v>
      </c>
      <c r="L44" s="1"/>
      <c r="M44" s="1"/>
      <c r="N44" s="1"/>
      <c r="O44" s="18"/>
      <c r="P44" s="18"/>
      <c r="Q44" s="18">
        <v>1</v>
      </c>
      <c r="R44" s="18">
        <v>1</v>
      </c>
      <c r="S44" s="18">
        <v>1</v>
      </c>
      <c r="T44" s="18">
        <v>1</v>
      </c>
      <c r="U44" s="12">
        <v>1</v>
      </c>
      <c r="V44" s="30"/>
      <c r="W44" s="25"/>
      <c r="X44" s="13"/>
      <c r="Y44" s="26"/>
      <c r="Z44" s="13"/>
      <c r="AB44" s="1"/>
      <c r="AC44" s="1"/>
      <c r="AD44" s="1"/>
      <c r="AE44" s="1"/>
      <c r="AF44" s="1"/>
      <c r="AG44" s="1"/>
      <c r="AH44" s="1"/>
      <c r="AI44" s="1"/>
      <c r="AJ44" s="1"/>
      <c r="AK44" s="1"/>
      <c r="AL44" s="1"/>
      <c r="AM44"/>
    </row>
    <row r="45" spans="1:39" s="2" customFormat="1" x14ac:dyDescent="0.35">
      <c r="A45"/>
      <c r="B45" s="1">
        <f t="shared" si="0"/>
        <v>44</v>
      </c>
      <c r="C45" s="1"/>
      <c r="D45" s="33" t="s">
        <v>223</v>
      </c>
      <c r="E45" s="1" t="s">
        <v>38</v>
      </c>
      <c r="F45" s="1" t="s">
        <v>9</v>
      </c>
      <c r="G45" s="26">
        <v>2.2000000000000002</v>
      </c>
      <c r="H45" s="12" t="s">
        <v>10</v>
      </c>
      <c r="I45" s="12"/>
      <c r="J45" s="8"/>
      <c r="K45" s="12">
        <v>1</v>
      </c>
      <c r="L45" s="1"/>
      <c r="M45" s="1"/>
      <c r="N45" s="1"/>
      <c r="O45" s="18"/>
      <c r="P45" s="18"/>
      <c r="Q45" s="18">
        <v>1</v>
      </c>
      <c r="R45" s="18">
        <v>1</v>
      </c>
      <c r="S45" s="18">
        <v>1</v>
      </c>
      <c r="T45" s="18">
        <v>1</v>
      </c>
      <c r="U45" s="12">
        <v>1</v>
      </c>
      <c r="V45" s="30"/>
      <c r="W45" s="25"/>
      <c r="X45" s="13"/>
      <c r="Y45" s="26"/>
      <c r="Z45" s="13"/>
      <c r="AB45" s="1"/>
      <c r="AC45" s="1"/>
      <c r="AD45" s="1"/>
      <c r="AE45" s="1"/>
      <c r="AF45" s="1"/>
      <c r="AG45" s="1"/>
      <c r="AH45" s="1"/>
      <c r="AI45" s="1"/>
      <c r="AJ45" s="1"/>
      <c r="AK45" s="1"/>
      <c r="AL45" s="1"/>
      <c r="AM45"/>
    </row>
    <row r="46" spans="1:39" s="2" customFormat="1" x14ac:dyDescent="0.35">
      <c r="A46"/>
      <c r="B46" s="1">
        <f t="shared" si="0"/>
        <v>45</v>
      </c>
      <c r="C46" s="1"/>
      <c r="D46" s="33" t="s">
        <v>224</v>
      </c>
      <c r="E46" s="1" t="s">
        <v>38</v>
      </c>
      <c r="F46" s="1" t="s">
        <v>9</v>
      </c>
      <c r="G46" s="26">
        <v>3.3</v>
      </c>
      <c r="H46" s="12" t="s">
        <v>10</v>
      </c>
      <c r="I46" s="12"/>
      <c r="J46" s="8"/>
      <c r="K46" s="12">
        <v>1</v>
      </c>
      <c r="L46" s="1"/>
      <c r="M46" s="1"/>
      <c r="N46" s="1"/>
      <c r="O46" s="18"/>
      <c r="P46" s="18"/>
      <c r="Q46" s="18"/>
      <c r="R46" s="18">
        <v>1</v>
      </c>
      <c r="S46" s="18">
        <v>1</v>
      </c>
      <c r="T46" s="18">
        <v>1</v>
      </c>
      <c r="U46" s="12">
        <v>1</v>
      </c>
      <c r="V46" s="30"/>
      <c r="W46" s="25"/>
      <c r="X46" s="13"/>
      <c r="Y46" s="26"/>
      <c r="Z46" s="13"/>
      <c r="AB46" s="1"/>
      <c r="AC46" s="1"/>
      <c r="AD46" s="1"/>
      <c r="AE46" s="1"/>
      <c r="AF46" s="1"/>
      <c r="AG46" s="1"/>
      <c r="AH46" s="1"/>
      <c r="AI46" s="1"/>
      <c r="AJ46" s="1"/>
      <c r="AK46" s="1"/>
      <c r="AL46" s="1"/>
      <c r="AM46"/>
    </row>
    <row r="47" spans="1:39" s="2" customFormat="1" x14ac:dyDescent="0.35">
      <c r="A47"/>
      <c r="B47" s="1">
        <f t="shared" si="0"/>
        <v>46</v>
      </c>
      <c r="C47" s="1"/>
      <c r="D47" s="33" t="s">
        <v>225</v>
      </c>
      <c r="E47" s="1" t="s">
        <v>38</v>
      </c>
      <c r="F47" s="1" t="s">
        <v>9</v>
      </c>
      <c r="G47" s="26">
        <v>3.3</v>
      </c>
      <c r="H47" s="12" t="s">
        <v>10</v>
      </c>
      <c r="I47" s="12"/>
      <c r="J47" s="8"/>
      <c r="K47" s="12">
        <v>1</v>
      </c>
      <c r="L47" s="1"/>
      <c r="M47" s="1">
        <v>1</v>
      </c>
      <c r="N47" s="1">
        <v>1</v>
      </c>
      <c r="O47" s="18">
        <v>1</v>
      </c>
      <c r="P47" s="18">
        <v>1</v>
      </c>
      <c r="Q47" s="18">
        <v>1</v>
      </c>
      <c r="R47" s="18"/>
      <c r="S47" s="18"/>
      <c r="T47" s="18"/>
      <c r="U47" s="12">
        <v>1</v>
      </c>
      <c r="V47" s="30"/>
      <c r="W47" s="25"/>
      <c r="X47" s="13"/>
      <c r="Y47" s="26"/>
      <c r="Z47" s="13"/>
      <c r="AB47" s="1"/>
      <c r="AC47" s="1"/>
      <c r="AD47" s="1"/>
      <c r="AE47" s="1"/>
      <c r="AF47" s="1"/>
      <c r="AG47" s="1"/>
      <c r="AH47" s="1"/>
      <c r="AI47" s="1"/>
      <c r="AJ47" s="1"/>
      <c r="AK47" s="1"/>
      <c r="AL47" s="1"/>
      <c r="AM47"/>
    </row>
    <row r="48" spans="1:39" s="2" customFormat="1" x14ac:dyDescent="0.35">
      <c r="A48"/>
      <c r="B48" s="1">
        <f t="shared" si="0"/>
        <v>47</v>
      </c>
      <c r="C48" s="1"/>
      <c r="D48" s="33" t="s">
        <v>225</v>
      </c>
      <c r="E48" s="1" t="s">
        <v>38</v>
      </c>
      <c r="F48" s="1" t="s">
        <v>9</v>
      </c>
      <c r="G48" s="26" t="s">
        <v>226</v>
      </c>
      <c r="H48" s="12" t="s">
        <v>10</v>
      </c>
      <c r="I48" s="12"/>
      <c r="J48" s="8"/>
      <c r="K48" s="12"/>
      <c r="L48" s="1"/>
      <c r="M48" s="1"/>
      <c r="N48" s="1"/>
      <c r="O48" s="18"/>
      <c r="P48" s="18"/>
      <c r="Q48" s="18"/>
      <c r="R48" s="18">
        <v>1</v>
      </c>
      <c r="S48" s="18">
        <v>1</v>
      </c>
      <c r="T48" s="18">
        <v>1</v>
      </c>
      <c r="U48" s="12">
        <v>1</v>
      </c>
      <c r="V48" s="30"/>
      <c r="W48" s="25"/>
      <c r="X48" s="13"/>
      <c r="Y48" s="26"/>
      <c r="Z48" s="13"/>
      <c r="AB48" s="1"/>
      <c r="AC48" s="1"/>
      <c r="AD48" s="1"/>
      <c r="AE48" s="1"/>
      <c r="AF48" s="1"/>
      <c r="AG48" s="1"/>
      <c r="AH48" s="1"/>
      <c r="AI48" s="1"/>
      <c r="AJ48" s="1"/>
      <c r="AK48" s="1"/>
      <c r="AL48" s="1"/>
      <c r="AM48"/>
    </row>
    <row r="49" spans="1:39" s="2" customFormat="1" x14ac:dyDescent="0.35">
      <c r="A49"/>
      <c r="B49" s="1">
        <f t="shared" si="0"/>
        <v>48</v>
      </c>
      <c r="C49" s="1"/>
      <c r="D49" s="33" t="s">
        <v>227</v>
      </c>
      <c r="E49" s="1" t="s">
        <v>38</v>
      </c>
      <c r="F49" s="1" t="s">
        <v>9</v>
      </c>
      <c r="G49" s="26" t="s">
        <v>228</v>
      </c>
      <c r="H49" s="12" t="s">
        <v>10</v>
      </c>
      <c r="I49" s="12"/>
      <c r="J49" s="8"/>
      <c r="K49" s="12">
        <v>1</v>
      </c>
      <c r="L49" s="1"/>
      <c r="M49" s="1"/>
      <c r="N49" s="1"/>
      <c r="O49" s="18">
        <v>1</v>
      </c>
      <c r="P49" s="18">
        <v>1</v>
      </c>
      <c r="Q49" s="18">
        <v>1</v>
      </c>
      <c r="R49" s="18">
        <v>1</v>
      </c>
      <c r="S49" s="18">
        <v>1</v>
      </c>
      <c r="T49" s="18">
        <v>1</v>
      </c>
      <c r="U49" s="12">
        <v>1</v>
      </c>
      <c r="V49" s="30"/>
      <c r="W49" s="25"/>
      <c r="X49" s="13"/>
      <c r="Y49" s="24"/>
      <c r="Z49" s="24"/>
      <c r="AB49" s="1"/>
      <c r="AC49" s="1"/>
      <c r="AD49" s="1"/>
      <c r="AE49" s="1"/>
      <c r="AF49" s="1"/>
      <c r="AG49" s="1"/>
      <c r="AH49" s="1"/>
      <c r="AI49" s="1"/>
      <c r="AJ49" s="1"/>
      <c r="AK49" s="1"/>
      <c r="AL49" s="1"/>
      <c r="AM49"/>
    </row>
    <row r="50" spans="1:39" s="2" customFormat="1" x14ac:dyDescent="0.35">
      <c r="A50"/>
      <c r="B50" s="1">
        <f t="shared" si="0"/>
        <v>49</v>
      </c>
      <c r="C50" s="1"/>
      <c r="D50" s="33" t="s">
        <v>229</v>
      </c>
      <c r="E50" s="1" t="s">
        <v>38</v>
      </c>
      <c r="F50" s="1" t="s">
        <v>9</v>
      </c>
      <c r="G50" s="26">
        <v>3.3</v>
      </c>
      <c r="H50" s="12" t="s">
        <v>10</v>
      </c>
      <c r="I50" s="12"/>
      <c r="J50" s="8"/>
      <c r="K50" s="12"/>
      <c r="L50" s="1"/>
      <c r="M50" s="1"/>
      <c r="N50" s="1"/>
      <c r="O50" s="18"/>
      <c r="P50" s="18"/>
      <c r="Q50" s="18"/>
      <c r="R50" s="18"/>
      <c r="S50" s="18"/>
      <c r="T50" s="18"/>
      <c r="U50" s="12"/>
      <c r="V50" s="30"/>
      <c r="W50" s="25"/>
      <c r="X50" s="13"/>
      <c r="Y50" s="26"/>
      <c r="Z50" s="13"/>
      <c r="AB50" s="1"/>
      <c r="AC50" s="1"/>
      <c r="AD50" s="1"/>
      <c r="AE50" s="1"/>
      <c r="AF50" s="1"/>
      <c r="AG50" s="1"/>
      <c r="AH50" s="1"/>
      <c r="AI50" s="1"/>
      <c r="AJ50" s="1"/>
      <c r="AK50" s="1"/>
      <c r="AL50" s="1"/>
      <c r="AM50"/>
    </row>
    <row r="51" spans="1:39" s="13" customFormat="1" x14ac:dyDescent="0.35">
      <c r="A51"/>
      <c r="B51" s="1">
        <f t="shared" si="0"/>
        <v>50</v>
      </c>
      <c r="C51" s="1"/>
      <c r="D51" s="33" t="s">
        <v>229</v>
      </c>
      <c r="E51" s="1" t="s">
        <v>38</v>
      </c>
      <c r="F51" s="1" t="s">
        <v>9</v>
      </c>
      <c r="G51" s="26">
        <v>4.4000000000000004</v>
      </c>
      <c r="H51" s="12" t="s">
        <v>10</v>
      </c>
      <c r="I51" s="12"/>
      <c r="J51" s="8"/>
      <c r="K51" s="12"/>
      <c r="L51" s="1"/>
      <c r="M51" s="1"/>
      <c r="N51" s="1"/>
      <c r="O51" s="18"/>
      <c r="P51" s="18"/>
      <c r="Q51" s="18"/>
      <c r="R51" s="18"/>
      <c r="S51" s="18"/>
      <c r="T51" s="18"/>
      <c r="U51" s="12"/>
      <c r="V51" s="30"/>
      <c r="W51" s="25"/>
      <c r="Y51" s="26"/>
      <c r="AA51" s="2"/>
      <c r="AB51" s="1"/>
      <c r="AC51" s="1"/>
      <c r="AD51" s="1"/>
      <c r="AE51" s="1"/>
      <c r="AF51" s="1"/>
      <c r="AG51" s="1"/>
      <c r="AH51" s="1"/>
      <c r="AI51" s="1"/>
      <c r="AJ51" s="1"/>
      <c r="AK51" s="1"/>
      <c r="AL51" s="1"/>
      <c r="AM51"/>
    </row>
    <row r="52" spans="1:39" s="13" customFormat="1" x14ac:dyDescent="0.35">
      <c r="A52"/>
      <c r="B52" s="1">
        <f t="shared" si="0"/>
        <v>51</v>
      </c>
      <c r="C52" s="1"/>
      <c r="D52" s="33" t="s">
        <v>229</v>
      </c>
      <c r="E52" s="1" t="s">
        <v>38</v>
      </c>
      <c r="F52" s="1" t="s">
        <v>9</v>
      </c>
      <c r="G52" s="26">
        <v>5.8</v>
      </c>
      <c r="H52" s="12" t="s">
        <v>10</v>
      </c>
      <c r="I52" s="12"/>
      <c r="J52" s="8"/>
      <c r="K52" s="12"/>
      <c r="L52" s="1"/>
      <c r="M52" s="1"/>
      <c r="N52" s="1"/>
      <c r="O52" s="18"/>
      <c r="P52" s="18"/>
      <c r="Q52" s="18"/>
      <c r="R52" s="18"/>
      <c r="S52" s="18"/>
      <c r="T52" s="18"/>
      <c r="U52" s="12"/>
      <c r="V52" s="30"/>
      <c r="W52" s="25"/>
      <c r="Y52" s="26"/>
      <c r="AA52" s="2"/>
      <c r="AB52" s="1"/>
      <c r="AC52" s="1"/>
      <c r="AD52" s="1"/>
      <c r="AE52" s="1"/>
      <c r="AF52" s="1"/>
      <c r="AG52" s="1"/>
      <c r="AH52" s="1"/>
      <c r="AI52" s="1"/>
      <c r="AJ52" s="1"/>
      <c r="AK52" s="1"/>
      <c r="AL52" s="1"/>
      <c r="AM52"/>
    </row>
    <row r="53" spans="1:39" s="13" customFormat="1" x14ac:dyDescent="0.35">
      <c r="A53"/>
      <c r="B53" s="1">
        <f t="shared" si="0"/>
        <v>52</v>
      </c>
      <c r="C53" s="1" t="s">
        <v>230</v>
      </c>
      <c r="D53" s="33" t="s">
        <v>231</v>
      </c>
      <c r="E53" s="1" t="s">
        <v>20</v>
      </c>
      <c r="F53" s="1" t="s">
        <v>44</v>
      </c>
      <c r="G53" s="26">
        <v>2.5499999999999998</v>
      </c>
      <c r="H53" s="12" t="s">
        <v>10</v>
      </c>
      <c r="I53" s="12"/>
      <c r="J53" s="8"/>
      <c r="K53" s="12">
        <v>1</v>
      </c>
      <c r="L53" s="1"/>
      <c r="M53" s="1"/>
      <c r="N53" s="1"/>
      <c r="O53" s="18">
        <v>1</v>
      </c>
      <c r="P53" s="18">
        <v>1</v>
      </c>
      <c r="Q53" s="18">
        <v>1</v>
      </c>
      <c r="R53" s="18">
        <v>1</v>
      </c>
      <c r="S53" s="18">
        <v>1</v>
      </c>
      <c r="T53" s="18">
        <v>1</v>
      </c>
      <c r="U53" s="12">
        <v>1</v>
      </c>
      <c r="V53" s="30"/>
      <c r="W53" s="25"/>
      <c r="Y53" s="26"/>
      <c r="AA53" s="2"/>
      <c r="AB53" s="1"/>
      <c r="AC53" s="1"/>
      <c r="AD53" s="1"/>
      <c r="AE53" s="1"/>
      <c r="AF53" s="1"/>
      <c r="AG53" s="1"/>
      <c r="AH53" s="1"/>
      <c r="AI53" s="1"/>
      <c r="AJ53" s="1"/>
      <c r="AK53" s="1"/>
      <c r="AL53" s="1"/>
      <c r="AM53"/>
    </row>
    <row r="54" spans="1:39" s="13" customFormat="1" x14ac:dyDescent="0.35">
      <c r="A54"/>
      <c r="B54" s="1">
        <f t="shared" si="0"/>
        <v>53</v>
      </c>
      <c r="C54" s="1"/>
      <c r="D54" s="33" t="s">
        <v>231</v>
      </c>
      <c r="E54" s="1" t="s">
        <v>20</v>
      </c>
      <c r="F54" s="1" t="s">
        <v>44</v>
      </c>
      <c r="G54" s="26">
        <v>2.27</v>
      </c>
      <c r="H54" s="12" t="s">
        <v>10</v>
      </c>
      <c r="I54" s="12"/>
      <c r="J54" s="8"/>
      <c r="K54" s="12"/>
      <c r="L54" s="1"/>
      <c r="M54" s="1"/>
      <c r="N54" s="1"/>
      <c r="O54" s="18"/>
      <c r="P54" s="18"/>
      <c r="Q54" s="18"/>
      <c r="R54" s="18"/>
      <c r="S54" s="18"/>
      <c r="T54" s="18"/>
      <c r="U54" s="12"/>
      <c r="V54" s="30"/>
      <c r="W54" s="25"/>
      <c r="Y54" s="26"/>
      <c r="AA54" s="2"/>
      <c r="AB54" s="1"/>
      <c r="AC54" s="1"/>
      <c r="AD54" s="1"/>
      <c r="AE54" s="1"/>
      <c r="AF54" s="1"/>
      <c r="AG54" s="1"/>
      <c r="AH54" s="1"/>
      <c r="AI54" s="1"/>
      <c r="AJ54" s="1"/>
      <c r="AK54" s="1"/>
      <c r="AL54" s="1"/>
      <c r="AM54"/>
    </row>
    <row r="55" spans="1:39" s="13" customFormat="1" x14ac:dyDescent="0.35">
      <c r="A55"/>
      <c r="B55" s="1">
        <f t="shared" si="0"/>
        <v>54</v>
      </c>
      <c r="C55" s="1" t="s">
        <v>403</v>
      </c>
      <c r="D55" s="33" t="s">
        <v>404</v>
      </c>
      <c r="E55" s="1" t="s">
        <v>152</v>
      </c>
      <c r="F55" s="1" t="s">
        <v>9</v>
      </c>
      <c r="G55" s="26">
        <v>3.37</v>
      </c>
      <c r="H55" s="12" t="s">
        <v>10</v>
      </c>
      <c r="I55" s="12">
        <v>300</v>
      </c>
      <c r="J55" s="8" t="s">
        <v>180</v>
      </c>
      <c r="K55" s="12">
        <v>1</v>
      </c>
      <c r="L55" s="1"/>
      <c r="M55" s="1"/>
      <c r="N55" s="1"/>
      <c r="O55" s="18"/>
      <c r="P55" s="18"/>
      <c r="Q55" s="18"/>
      <c r="R55" s="18"/>
      <c r="S55" s="18"/>
      <c r="T55" s="18"/>
      <c r="U55" s="12"/>
      <c r="V55" s="30"/>
      <c r="W55" s="25"/>
      <c r="Y55" s="26"/>
      <c r="AA55" s="2"/>
      <c r="AB55" s="1"/>
      <c r="AC55" s="1"/>
      <c r="AD55" s="1"/>
      <c r="AE55" s="1"/>
      <c r="AF55" s="1"/>
      <c r="AG55" s="1"/>
      <c r="AH55" s="1"/>
      <c r="AI55" s="1"/>
      <c r="AJ55" s="1"/>
      <c r="AK55" s="1"/>
      <c r="AL55" s="1"/>
      <c r="AM55"/>
    </row>
    <row r="56" spans="1:39" s="13" customFormat="1" x14ac:dyDescent="0.35">
      <c r="A56"/>
      <c r="B56" s="1">
        <f t="shared" si="0"/>
        <v>55</v>
      </c>
      <c r="C56" s="1" t="s">
        <v>405</v>
      </c>
      <c r="D56" s="33" t="s">
        <v>232</v>
      </c>
      <c r="E56" s="1" t="s">
        <v>233</v>
      </c>
      <c r="F56" s="1" t="s">
        <v>9</v>
      </c>
      <c r="G56" s="26">
        <v>3.02</v>
      </c>
      <c r="H56" s="12" t="s">
        <v>10</v>
      </c>
      <c r="I56" s="12"/>
      <c r="J56" s="8"/>
      <c r="K56" s="12"/>
      <c r="L56" s="1"/>
      <c r="M56" s="1"/>
      <c r="N56" s="1"/>
      <c r="O56" s="18"/>
      <c r="P56" s="18"/>
      <c r="Q56" s="18">
        <v>1</v>
      </c>
      <c r="R56" s="18">
        <v>1</v>
      </c>
      <c r="S56" s="18">
        <v>1</v>
      </c>
      <c r="T56" s="18"/>
      <c r="U56" s="12">
        <v>1</v>
      </c>
      <c r="V56" s="30"/>
      <c r="W56" s="25"/>
      <c r="Y56" s="26"/>
      <c r="AA56" s="2"/>
      <c r="AB56" s="1"/>
      <c r="AC56" s="1"/>
      <c r="AD56" s="1"/>
      <c r="AE56" s="1"/>
      <c r="AF56" s="1"/>
      <c r="AG56" s="1"/>
      <c r="AH56" s="1"/>
      <c r="AI56" s="1"/>
      <c r="AJ56" s="1"/>
      <c r="AK56" s="1"/>
      <c r="AL56" s="1"/>
      <c r="AM56"/>
    </row>
    <row r="57" spans="1:39" s="13" customFormat="1" x14ac:dyDescent="0.35">
      <c r="A57"/>
      <c r="B57" s="1">
        <f t="shared" si="0"/>
        <v>56</v>
      </c>
      <c r="C57" s="1"/>
      <c r="D57" s="33" t="s">
        <v>234</v>
      </c>
      <c r="E57" s="1" t="s">
        <v>193</v>
      </c>
      <c r="F57" s="1" t="s">
        <v>9</v>
      </c>
      <c r="G57" s="26">
        <v>4.68</v>
      </c>
      <c r="H57" s="12" t="s">
        <v>10</v>
      </c>
      <c r="I57" s="12"/>
      <c r="J57" s="8"/>
      <c r="K57" s="12">
        <v>2</v>
      </c>
      <c r="L57" s="1"/>
      <c r="M57" s="1"/>
      <c r="N57" s="1"/>
      <c r="O57" s="18"/>
      <c r="P57" s="18"/>
      <c r="Q57" s="18"/>
      <c r="R57" s="18"/>
      <c r="S57" s="18"/>
      <c r="T57" s="18"/>
      <c r="U57" s="12"/>
      <c r="V57" s="30"/>
      <c r="W57" s="25"/>
      <c r="Y57" s="26"/>
      <c r="AA57" s="2"/>
      <c r="AB57" s="1"/>
      <c r="AC57" s="1"/>
      <c r="AD57" s="1"/>
      <c r="AE57" s="1"/>
      <c r="AF57" s="1"/>
      <c r="AG57" s="1"/>
      <c r="AH57" s="1"/>
      <c r="AI57" s="1"/>
      <c r="AJ57" s="1"/>
      <c r="AK57" s="1"/>
      <c r="AL57" s="1"/>
      <c r="AM57"/>
    </row>
    <row r="58" spans="1:39" s="13" customFormat="1" x14ac:dyDescent="0.35">
      <c r="A58"/>
      <c r="B58" s="1">
        <f t="shared" si="0"/>
        <v>57</v>
      </c>
      <c r="C58" s="1"/>
      <c r="D58" s="33" t="s">
        <v>234</v>
      </c>
      <c r="E58" s="1" t="s">
        <v>235</v>
      </c>
      <c r="F58" s="1" t="s">
        <v>9</v>
      </c>
      <c r="G58" s="26">
        <v>1.81</v>
      </c>
      <c r="H58" s="12" t="s">
        <v>10</v>
      </c>
      <c r="I58" s="12"/>
      <c r="J58" s="8"/>
      <c r="K58" s="12"/>
      <c r="L58" s="1"/>
      <c r="M58" s="1"/>
      <c r="N58" s="1"/>
      <c r="O58" s="18"/>
      <c r="P58" s="18"/>
      <c r="Q58" s="18"/>
      <c r="R58" s="18"/>
      <c r="S58" s="18"/>
      <c r="T58" s="18"/>
      <c r="U58" s="12"/>
      <c r="V58" s="30"/>
      <c r="W58" s="25"/>
      <c r="Y58" s="26"/>
      <c r="AA58" s="2"/>
      <c r="AB58" s="1"/>
      <c r="AC58" s="1"/>
      <c r="AD58" s="1"/>
      <c r="AE58" s="1"/>
      <c r="AF58" s="1"/>
      <c r="AG58" s="1"/>
      <c r="AH58" s="1"/>
      <c r="AI58" s="1"/>
      <c r="AJ58" s="1"/>
      <c r="AK58" s="1"/>
      <c r="AL58" s="1"/>
      <c r="AM58"/>
    </row>
    <row r="59" spans="1:39" s="13" customFormat="1" x14ac:dyDescent="0.35">
      <c r="A59"/>
      <c r="B59" s="1">
        <f t="shared" si="0"/>
        <v>58</v>
      </c>
      <c r="C59" s="1"/>
      <c r="D59" s="33" t="s">
        <v>234</v>
      </c>
      <c r="E59" s="1" t="s">
        <v>236</v>
      </c>
      <c r="F59" s="1" t="s">
        <v>9</v>
      </c>
      <c r="G59" s="26">
        <v>3.02</v>
      </c>
      <c r="H59" s="12" t="s">
        <v>10</v>
      </c>
      <c r="I59" s="12"/>
      <c r="J59" s="8"/>
      <c r="K59" s="12"/>
      <c r="L59" s="1"/>
      <c r="M59" s="1"/>
      <c r="N59" s="1"/>
      <c r="O59" s="18"/>
      <c r="P59" s="18"/>
      <c r="Q59" s="18"/>
      <c r="R59" s="18"/>
      <c r="S59" s="18"/>
      <c r="T59" s="18"/>
      <c r="U59" s="12"/>
      <c r="V59" s="30"/>
      <c r="W59" s="25"/>
      <c r="Y59" s="26"/>
      <c r="AA59" s="2"/>
      <c r="AB59" s="1"/>
      <c r="AC59" s="1"/>
      <c r="AD59" s="1"/>
      <c r="AE59" s="1"/>
      <c r="AF59" s="1"/>
      <c r="AG59" s="1"/>
      <c r="AH59" s="1"/>
      <c r="AI59" s="1"/>
      <c r="AJ59" s="1"/>
      <c r="AK59" s="1"/>
      <c r="AL59" s="1"/>
      <c r="AM59"/>
    </row>
    <row r="60" spans="1:39" s="13" customFormat="1" x14ac:dyDescent="0.35">
      <c r="A60"/>
      <c r="B60" s="1">
        <f t="shared" si="0"/>
        <v>59</v>
      </c>
      <c r="C60" s="1" t="s">
        <v>237</v>
      </c>
      <c r="D60" s="33" t="s">
        <v>238</v>
      </c>
      <c r="E60" s="1" t="s">
        <v>152</v>
      </c>
      <c r="F60" s="1" t="s">
        <v>44</v>
      </c>
      <c r="G60" s="5">
        <v>3</v>
      </c>
      <c r="H60" s="12" t="s">
        <v>10</v>
      </c>
      <c r="I60" s="12"/>
      <c r="J60" s="8"/>
      <c r="K60" s="12">
        <v>1</v>
      </c>
      <c r="L60" s="1"/>
      <c r="M60" s="1"/>
      <c r="N60" s="1"/>
      <c r="O60" s="18"/>
      <c r="P60" s="18">
        <v>1</v>
      </c>
      <c r="Q60" s="18">
        <v>1</v>
      </c>
      <c r="R60" s="18">
        <v>1</v>
      </c>
      <c r="S60" s="18">
        <v>1</v>
      </c>
      <c r="T60" s="18">
        <v>1</v>
      </c>
      <c r="U60" s="12">
        <v>1</v>
      </c>
      <c r="V60" s="30"/>
      <c r="W60" s="25"/>
      <c r="Y60" s="26"/>
      <c r="AA60" s="2"/>
      <c r="AB60" s="1"/>
      <c r="AC60" s="1"/>
      <c r="AD60" s="1"/>
      <c r="AE60" s="1"/>
      <c r="AF60" s="1"/>
      <c r="AG60" s="1"/>
      <c r="AH60" s="1"/>
      <c r="AI60" s="1"/>
      <c r="AJ60" s="1"/>
      <c r="AK60" s="1"/>
      <c r="AL60" s="1"/>
      <c r="AM60"/>
    </row>
    <row r="61" spans="1:39" s="13" customFormat="1" x14ac:dyDescent="0.35">
      <c r="A61"/>
      <c r="B61" s="1">
        <f t="shared" si="0"/>
        <v>60</v>
      </c>
      <c r="C61" s="1"/>
      <c r="D61" s="33" t="s">
        <v>239</v>
      </c>
      <c r="E61" s="1" t="s">
        <v>152</v>
      </c>
      <c r="F61" s="1" t="s">
        <v>9</v>
      </c>
      <c r="G61" s="5">
        <v>3</v>
      </c>
      <c r="H61" s="12" t="s">
        <v>10</v>
      </c>
      <c r="I61" s="12"/>
      <c r="J61" s="8"/>
      <c r="K61" s="12">
        <v>1</v>
      </c>
      <c r="L61" s="1">
        <v>1</v>
      </c>
      <c r="M61" s="1">
        <v>1</v>
      </c>
      <c r="N61" s="1">
        <v>1</v>
      </c>
      <c r="O61" s="18">
        <v>1</v>
      </c>
      <c r="P61" s="18">
        <v>1</v>
      </c>
      <c r="Q61" s="18">
        <v>1</v>
      </c>
      <c r="R61" s="18">
        <v>1</v>
      </c>
      <c r="S61" s="18">
        <v>1</v>
      </c>
      <c r="T61" s="18">
        <v>1</v>
      </c>
      <c r="U61" s="12">
        <v>1</v>
      </c>
      <c r="V61" s="30"/>
      <c r="W61" s="25"/>
      <c r="Y61" s="26"/>
      <c r="AA61" s="2"/>
      <c r="AB61" s="1"/>
      <c r="AC61" s="1"/>
      <c r="AD61" s="1"/>
      <c r="AE61" s="1"/>
      <c r="AF61" s="1"/>
      <c r="AG61" s="1"/>
      <c r="AH61" s="1"/>
      <c r="AI61" s="1"/>
      <c r="AJ61" s="1"/>
      <c r="AK61" s="1"/>
      <c r="AL61" s="1"/>
      <c r="AM61"/>
    </row>
    <row r="62" spans="1:39" s="13" customFormat="1" x14ac:dyDescent="0.35">
      <c r="A62"/>
      <c r="B62" s="1">
        <f t="shared" si="0"/>
        <v>61</v>
      </c>
      <c r="C62" s="1" t="s">
        <v>0</v>
      </c>
      <c r="D62" s="33" t="s">
        <v>240</v>
      </c>
      <c r="E62" s="1" t="s">
        <v>7</v>
      </c>
      <c r="F62" s="1" t="s">
        <v>9</v>
      </c>
      <c r="G62" s="26">
        <v>3.3</v>
      </c>
      <c r="H62" s="12" t="s">
        <v>10</v>
      </c>
      <c r="I62" s="12"/>
      <c r="J62" s="8"/>
      <c r="K62" s="12"/>
      <c r="L62" s="1"/>
      <c r="M62" s="1"/>
      <c r="N62" s="1"/>
      <c r="O62" s="18"/>
      <c r="P62" s="18"/>
      <c r="Q62" s="18"/>
      <c r="R62" s="18"/>
      <c r="S62" s="18"/>
      <c r="T62" s="18"/>
      <c r="U62" s="12"/>
      <c r="V62" s="30"/>
      <c r="W62" s="25"/>
      <c r="Y62" s="26"/>
      <c r="AA62" s="2"/>
      <c r="AB62" s="1"/>
      <c r="AC62" s="1"/>
      <c r="AD62" s="1"/>
      <c r="AE62" s="1"/>
      <c r="AF62" s="1"/>
      <c r="AG62" s="1"/>
      <c r="AH62" s="1"/>
      <c r="AI62" s="1"/>
      <c r="AJ62" s="1"/>
      <c r="AK62" s="1"/>
      <c r="AL62" s="1"/>
      <c r="AM62"/>
    </row>
    <row r="63" spans="1:39" s="13" customFormat="1" x14ac:dyDescent="0.35">
      <c r="A63"/>
      <c r="B63" s="1">
        <f t="shared" si="0"/>
        <v>62</v>
      </c>
      <c r="C63" s="1"/>
      <c r="D63" s="33" t="s">
        <v>240</v>
      </c>
      <c r="E63" s="1" t="s">
        <v>8</v>
      </c>
      <c r="F63" s="1" t="s">
        <v>9</v>
      </c>
      <c r="G63" s="26">
        <v>7.8</v>
      </c>
      <c r="H63" s="12" t="s">
        <v>10</v>
      </c>
      <c r="I63" s="12"/>
      <c r="J63" s="8"/>
      <c r="K63" s="12"/>
      <c r="L63" s="1"/>
      <c r="M63" s="1"/>
      <c r="N63" s="1"/>
      <c r="O63" s="18"/>
      <c r="P63" s="18"/>
      <c r="Q63" s="18"/>
      <c r="R63" s="18"/>
      <c r="S63" s="18"/>
      <c r="T63" s="18"/>
      <c r="U63" s="12"/>
      <c r="V63" s="30"/>
      <c r="W63" s="25"/>
      <c r="Y63" s="26"/>
      <c r="AA63" s="2"/>
      <c r="AB63" s="1"/>
      <c r="AC63" s="1"/>
      <c r="AD63" s="1"/>
      <c r="AE63" s="1"/>
      <c r="AF63" s="1"/>
      <c r="AG63" s="1"/>
      <c r="AH63" s="1"/>
      <c r="AI63" s="1"/>
      <c r="AJ63" s="1"/>
      <c r="AK63" s="1"/>
      <c r="AL63" s="1"/>
      <c r="AM63"/>
    </row>
    <row r="64" spans="1:39" s="13" customFormat="1" x14ac:dyDescent="0.35">
      <c r="A64"/>
      <c r="B64" s="1">
        <f t="shared" si="0"/>
        <v>63</v>
      </c>
      <c r="C64" s="1" t="s">
        <v>11</v>
      </c>
      <c r="D64" s="33" t="s">
        <v>241</v>
      </c>
      <c r="E64" s="1" t="s">
        <v>12</v>
      </c>
      <c r="F64" s="1" t="s">
        <v>9</v>
      </c>
      <c r="G64" s="26">
        <v>1.1000000000000001</v>
      </c>
      <c r="H64" s="12" t="s">
        <v>10</v>
      </c>
      <c r="I64" s="12"/>
      <c r="J64" s="8"/>
      <c r="K64" s="12">
        <v>1</v>
      </c>
      <c r="L64" s="1"/>
      <c r="M64" s="1"/>
      <c r="N64" s="1"/>
      <c r="O64" s="18"/>
      <c r="P64" s="18"/>
      <c r="Q64" s="18"/>
      <c r="R64" s="18"/>
      <c r="S64" s="18"/>
      <c r="T64" s="18">
        <v>1</v>
      </c>
      <c r="U64" s="12"/>
      <c r="V64" s="30"/>
      <c r="W64" s="25"/>
      <c r="Y64" s="26"/>
      <c r="AA64" s="2"/>
      <c r="AB64" s="1"/>
      <c r="AC64" s="1"/>
      <c r="AD64" s="1"/>
      <c r="AE64" s="1"/>
      <c r="AF64" s="1"/>
      <c r="AG64" s="1"/>
      <c r="AH64" s="1"/>
      <c r="AI64" s="1"/>
      <c r="AJ64" s="1"/>
      <c r="AK64" s="1"/>
      <c r="AL64" s="1"/>
      <c r="AM64"/>
    </row>
    <row r="65" spans="1:39" s="13" customFormat="1" x14ac:dyDescent="0.35">
      <c r="A65"/>
      <c r="B65" s="1">
        <f t="shared" si="0"/>
        <v>64</v>
      </c>
      <c r="C65" s="1" t="s">
        <v>13</v>
      </c>
      <c r="D65" s="33" t="s">
        <v>242</v>
      </c>
      <c r="E65" s="1" t="s">
        <v>14</v>
      </c>
      <c r="F65" s="1" t="s">
        <v>15</v>
      </c>
      <c r="G65" s="26">
        <v>0.68</v>
      </c>
      <c r="H65" s="12" t="s">
        <v>10</v>
      </c>
      <c r="I65" s="12"/>
      <c r="J65" s="8"/>
      <c r="K65" s="12"/>
      <c r="L65" s="1"/>
      <c r="M65" s="1"/>
      <c r="N65" s="1"/>
      <c r="O65" s="18"/>
      <c r="P65" s="18"/>
      <c r="Q65" s="18"/>
      <c r="R65" s="18"/>
      <c r="S65" s="18"/>
      <c r="T65" s="18"/>
      <c r="U65" s="12"/>
      <c r="V65" s="30"/>
      <c r="W65" s="25"/>
      <c r="Y65" s="26"/>
      <c r="AA65" s="2"/>
      <c r="AB65" s="1"/>
      <c r="AC65" s="1"/>
      <c r="AD65" s="1"/>
      <c r="AE65" s="1"/>
      <c r="AF65" s="1"/>
      <c r="AG65" s="1"/>
      <c r="AH65" s="1"/>
      <c r="AI65" s="1"/>
      <c r="AJ65" s="1"/>
      <c r="AK65" s="1"/>
      <c r="AL65" s="1"/>
      <c r="AM65"/>
    </row>
    <row r="66" spans="1:39" s="13" customFormat="1" x14ac:dyDescent="0.35">
      <c r="A66"/>
      <c r="B66" s="1">
        <f t="shared" si="0"/>
        <v>65</v>
      </c>
      <c r="C66" s="1"/>
      <c r="D66" s="33" t="s">
        <v>242</v>
      </c>
      <c r="E66" s="1" t="s">
        <v>243</v>
      </c>
      <c r="F66" s="1" t="s">
        <v>15</v>
      </c>
      <c r="G66" s="26">
        <v>3.28</v>
      </c>
      <c r="H66" s="12" t="s">
        <v>10</v>
      </c>
      <c r="I66" s="12"/>
      <c r="J66" s="8"/>
      <c r="K66" s="12"/>
      <c r="L66" s="1"/>
      <c r="M66" s="1"/>
      <c r="N66" s="1"/>
      <c r="O66" s="18"/>
      <c r="P66" s="18"/>
      <c r="Q66" s="18"/>
      <c r="R66" s="18"/>
      <c r="S66" s="18"/>
      <c r="T66" s="18">
        <v>1</v>
      </c>
      <c r="U66" s="12"/>
      <c r="V66" s="48"/>
      <c r="W66" s="25"/>
      <c r="Y66" s="26"/>
      <c r="AA66" s="2"/>
      <c r="AB66" s="1"/>
      <c r="AC66" s="1"/>
      <c r="AD66" s="1"/>
      <c r="AE66" s="1"/>
      <c r="AF66" s="1"/>
      <c r="AG66" s="1"/>
      <c r="AH66" s="1"/>
      <c r="AI66" s="1"/>
      <c r="AJ66" s="1"/>
      <c r="AK66" s="1"/>
      <c r="AL66" s="1"/>
      <c r="AM66"/>
    </row>
    <row r="67" spans="1:39" s="13" customFormat="1" x14ac:dyDescent="0.35">
      <c r="A67"/>
      <c r="B67" s="1">
        <f t="shared" si="0"/>
        <v>66</v>
      </c>
      <c r="C67" s="1"/>
      <c r="D67" s="33" t="s">
        <v>244</v>
      </c>
      <c r="E67" s="1" t="s">
        <v>16</v>
      </c>
      <c r="F67" s="1" t="s">
        <v>9</v>
      </c>
      <c r="G67" s="26">
        <v>4.78</v>
      </c>
      <c r="H67" s="12" t="s">
        <v>10</v>
      </c>
      <c r="I67" s="12"/>
      <c r="J67" s="8"/>
      <c r="K67" s="12">
        <v>1</v>
      </c>
      <c r="L67" s="1"/>
      <c r="M67" s="1"/>
      <c r="N67" s="1"/>
      <c r="O67" s="18"/>
      <c r="P67" s="18"/>
      <c r="Q67" s="18"/>
      <c r="R67" s="18"/>
      <c r="S67" s="18"/>
      <c r="T67" s="18">
        <v>1</v>
      </c>
      <c r="U67" s="12"/>
      <c r="V67" s="48"/>
      <c r="W67" s="25"/>
      <c r="Y67" s="26"/>
      <c r="AA67" s="2"/>
      <c r="AB67" s="1"/>
      <c r="AC67" s="1"/>
      <c r="AD67" s="1"/>
      <c r="AE67" s="1"/>
      <c r="AF67" s="1"/>
      <c r="AG67" s="1"/>
      <c r="AH67" s="1"/>
      <c r="AI67" s="1"/>
      <c r="AJ67" s="1"/>
      <c r="AK67" s="1"/>
      <c r="AL67" s="1"/>
      <c r="AM67"/>
    </row>
    <row r="68" spans="1:39" s="13" customFormat="1" x14ac:dyDescent="0.35">
      <c r="A68"/>
      <c r="B68" s="1">
        <f t="shared" si="0"/>
        <v>67</v>
      </c>
      <c r="C68" s="1"/>
      <c r="D68" s="33" t="s">
        <v>406</v>
      </c>
      <c r="E68" s="1" t="s">
        <v>243</v>
      </c>
      <c r="F68" s="1" t="s">
        <v>9</v>
      </c>
      <c r="G68" s="26" t="s">
        <v>407</v>
      </c>
      <c r="H68" s="12" t="s">
        <v>10</v>
      </c>
      <c r="I68" s="12"/>
      <c r="J68" s="8"/>
      <c r="K68" s="12">
        <v>1</v>
      </c>
      <c r="L68" s="1"/>
      <c r="M68" s="1"/>
      <c r="N68" s="1"/>
      <c r="O68" s="18"/>
      <c r="P68" s="18"/>
      <c r="Q68" s="18"/>
      <c r="R68" s="18"/>
      <c r="S68" s="18"/>
      <c r="T68" s="18"/>
      <c r="U68" s="12"/>
      <c r="V68" s="48"/>
      <c r="W68" s="25"/>
      <c r="Y68" s="26"/>
      <c r="AA68" s="2"/>
      <c r="AB68" s="1"/>
      <c r="AC68" s="1"/>
      <c r="AD68" s="1"/>
      <c r="AE68" s="1"/>
      <c r="AF68" s="1"/>
      <c r="AG68" s="1"/>
      <c r="AH68" s="1"/>
      <c r="AI68" s="1"/>
      <c r="AJ68" s="1"/>
      <c r="AK68" s="1"/>
      <c r="AL68" s="1"/>
      <c r="AM68"/>
    </row>
    <row r="69" spans="1:39" s="13" customFormat="1" x14ac:dyDescent="0.35">
      <c r="A69"/>
      <c r="B69" s="1">
        <f t="shared" si="0"/>
        <v>68</v>
      </c>
      <c r="C69" s="1"/>
      <c r="D69" s="33" t="s">
        <v>244</v>
      </c>
      <c r="E69" s="1" t="s">
        <v>246</v>
      </c>
      <c r="F69" s="1" t="s">
        <v>9</v>
      </c>
      <c r="G69" s="26">
        <v>3.28</v>
      </c>
      <c r="H69" s="12" t="s">
        <v>10</v>
      </c>
      <c r="I69" s="12"/>
      <c r="J69" s="8"/>
      <c r="K69" s="12"/>
      <c r="L69" s="1"/>
      <c r="M69" s="1"/>
      <c r="N69" s="1"/>
      <c r="O69" s="18"/>
      <c r="P69" s="18"/>
      <c r="Q69" s="18"/>
      <c r="R69" s="18"/>
      <c r="S69" s="18"/>
      <c r="T69" s="18"/>
      <c r="U69" s="12"/>
      <c r="V69" s="30"/>
      <c r="W69" s="26"/>
      <c r="Y69" s="27"/>
      <c r="AA69" s="2"/>
      <c r="AB69" s="1"/>
      <c r="AC69" s="1"/>
      <c r="AD69" s="1"/>
      <c r="AE69" s="1"/>
      <c r="AF69" s="1"/>
      <c r="AG69" s="1"/>
      <c r="AH69" s="1"/>
      <c r="AI69" s="1"/>
      <c r="AJ69" s="1"/>
      <c r="AK69" s="1"/>
      <c r="AL69" s="1"/>
      <c r="AM69"/>
    </row>
    <row r="70" spans="1:39" s="13" customFormat="1" x14ac:dyDescent="0.35">
      <c r="A70"/>
      <c r="B70" s="1">
        <f t="shared" si="0"/>
        <v>69</v>
      </c>
      <c r="C70" s="1"/>
      <c r="D70" s="33" t="s">
        <v>244</v>
      </c>
      <c r="E70" s="1" t="s">
        <v>245</v>
      </c>
      <c r="F70" s="1" t="s">
        <v>9</v>
      </c>
      <c r="G70" s="26">
        <v>0.68</v>
      </c>
      <c r="H70" s="12" t="s">
        <v>10</v>
      </c>
      <c r="I70" s="12"/>
      <c r="J70" s="8"/>
      <c r="K70" s="12">
        <v>1</v>
      </c>
      <c r="L70" s="1"/>
      <c r="M70" s="1"/>
      <c r="N70" s="1"/>
      <c r="O70" s="18"/>
      <c r="P70" s="18"/>
      <c r="Q70" s="18"/>
      <c r="R70" s="18"/>
      <c r="S70" s="18">
        <v>1</v>
      </c>
      <c r="T70" s="18"/>
      <c r="U70" s="12"/>
      <c r="V70" s="30"/>
      <c r="W70" s="26"/>
      <c r="Y70" s="26"/>
      <c r="AA70" s="2"/>
      <c r="AB70" s="1"/>
      <c r="AC70" s="1"/>
      <c r="AD70" s="1"/>
      <c r="AE70" s="1"/>
      <c r="AF70" s="1"/>
      <c r="AG70" s="1"/>
      <c r="AH70" s="1"/>
      <c r="AI70" s="1"/>
      <c r="AJ70" s="1"/>
      <c r="AK70" s="1"/>
      <c r="AL70" s="1"/>
      <c r="AM70"/>
    </row>
    <row r="71" spans="1:39" s="13" customFormat="1" x14ac:dyDescent="0.35">
      <c r="A71"/>
      <c r="B71" s="1">
        <f t="shared" ref="B71:B134" si="1">B70+1</f>
        <v>70</v>
      </c>
      <c r="C71" s="1"/>
      <c r="D71" s="33" t="s">
        <v>247</v>
      </c>
      <c r="E71" s="1" t="s">
        <v>14</v>
      </c>
      <c r="F71" s="1" t="s">
        <v>9</v>
      </c>
      <c r="G71" s="26">
        <v>4.78</v>
      </c>
      <c r="H71" s="12" t="s">
        <v>10</v>
      </c>
      <c r="I71" s="12"/>
      <c r="J71" s="8"/>
      <c r="K71" s="12">
        <v>1</v>
      </c>
      <c r="L71" s="1"/>
      <c r="M71" s="1"/>
      <c r="N71" s="1"/>
      <c r="O71" s="18">
        <v>1</v>
      </c>
      <c r="P71" s="18">
        <v>1</v>
      </c>
      <c r="Q71" s="18">
        <v>1</v>
      </c>
      <c r="R71" s="18">
        <v>1</v>
      </c>
      <c r="S71" s="18">
        <v>1</v>
      </c>
      <c r="T71" s="18"/>
      <c r="U71" s="12">
        <v>1</v>
      </c>
      <c r="V71" s="30"/>
      <c r="W71" s="26"/>
      <c r="Y71" s="26"/>
      <c r="AA71" s="2"/>
      <c r="AB71" s="1"/>
      <c r="AC71" s="1"/>
      <c r="AD71" s="1"/>
      <c r="AE71" s="1"/>
      <c r="AF71" s="1"/>
      <c r="AG71" s="1"/>
      <c r="AH71" s="1"/>
      <c r="AI71" s="1"/>
      <c r="AJ71" s="1"/>
      <c r="AK71" s="1"/>
      <c r="AL71" s="1"/>
      <c r="AM71"/>
    </row>
    <row r="72" spans="1:39" s="13" customFormat="1" x14ac:dyDescent="0.35">
      <c r="A72"/>
      <c r="B72" s="1">
        <f t="shared" si="1"/>
        <v>71</v>
      </c>
      <c r="C72" s="1"/>
      <c r="D72" s="33" t="s">
        <v>248</v>
      </c>
      <c r="E72" s="1" t="s">
        <v>243</v>
      </c>
      <c r="F72" s="1" t="s">
        <v>9</v>
      </c>
      <c r="G72" s="26" t="s">
        <v>249</v>
      </c>
      <c r="H72" s="12" t="s">
        <v>10</v>
      </c>
      <c r="I72" s="12"/>
      <c r="J72" s="8"/>
      <c r="K72" s="12"/>
      <c r="L72" s="1"/>
      <c r="M72" s="1"/>
      <c r="N72" s="1"/>
      <c r="O72" s="18"/>
      <c r="P72" s="18"/>
      <c r="Q72" s="18"/>
      <c r="R72" s="18"/>
      <c r="S72" s="18"/>
      <c r="T72" s="18"/>
      <c r="U72" s="12"/>
      <c r="V72" s="30"/>
      <c r="W72" s="26"/>
      <c r="Y72" s="26"/>
      <c r="AA72" s="2"/>
      <c r="AB72" s="1"/>
      <c r="AC72" s="1"/>
      <c r="AD72" s="1"/>
      <c r="AE72" s="1"/>
      <c r="AF72" s="1"/>
      <c r="AG72" s="1"/>
      <c r="AH72" s="1"/>
      <c r="AI72" s="1"/>
      <c r="AJ72" s="1"/>
      <c r="AK72" s="1"/>
      <c r="AL72" s="1"/>
      <c r="AM72"/>
    </row>
    <row r="73" spans="1:39" s="13" customFormat="1" x14ac:dyDescent="0.35">
      <c r="A73"/>
      <c r="B73" s="1">
        <f t="shared" si="1"/>
        <v>72</v>
      </c>
      <c r="C73" s="1" t="s">
        <v>17</v>
      </c>
      <c r="D73" s="33" t="s">
        <v>250</v>
      </c>
      <c r="E73" s="1" t="s">
        <v>18</v>
      </c>
      <c r="F73" s="1" t="s">
        <v>9</v>
      </c>
      <c r="G73" s="26">
        <v>6.2</v>
      </c>
      <c r="H73" s="12" t="s">
        <v>10</v>
      </c>
      <c r="I73" s="12"/>
      <c r="J73" s="8"/>
      <c r="K73" s="12"/>
      <c r="L73" s="1"/>
      <c r="M73" s="1">
        <v>1</v>
      </c>
      <c r="N73" s="1">
        <v>1</v>
      </c>
      <c r="O73" s="18">
        <v>1</v>
      </c>
      <c r="P73" s="18">
        <v>1</v>
      </c>
      <c r="Q73" s="18"/>
      <c r="R73" s="18"/>
      <c r="S73" s="18"/>
      <c r="T73" s="18"/>
      <c r="U73" s="12">
        <v>1</v>
      </c>
      <c r="V73" s="30"/>
      <c r="W73" s="26"/>
      <c r="Y73" s="26"/>
      <c r="AA73" s="2"/>
      <c r="AB73" s="1"/>
      <c r="AC73" s="1"/>
      <c r="AD73" s="1"/>
      <c r="AE73" s="1"/>
      <c r="AF73" s="1"/>
      <c r="AG73" s="1"/>
      <c r="AH73" s="1"/>
      <c r="AI73" s="1"/>
      <c r="AJ73" s="1"/>
      <c r="AK73" s="1"/>
      <c r="AL73" s="1"/>
      <c r="AM73"/>
    </row>
    <row r="74" spans="1:39" s="13" customFormat="1" x14ac:dyDescent="0.35">
      <c r="A74"/>
      <c r="B74" s="1">
        <f t="shared" si="1"/>
        <v>73</v>
      </c>
      <c r="C74" s="1" t="s">
        <v>19</v>
      </c>
      <c r="D74" s="33" t="s">
        <v>251</v>
      </c>
      <c r="E74" s="1" t="s">
        <v>20</v>
      </c>
      <c r="F74" s="1" t="s">
        <v>9</v>
      </c>
      <c r="G74" s="26" t="s">
        <v>252</v>
      </c>
      <c r="H74" s="12" t="s">
        <v>10</v>
      </c>
      <c r="I74" s="12"/>
      <c r="J74" s="8"/>
      <c r="K74" s="12">
        <v>1</v>
      </c>
      <c r="L74" s="1"/>
      <c r="M74" s="1"/>
      <c r="N74" s="1"/>
      <c r="O74" s="18"/>
      <c r="P74" s="18">
        <v>1</v>
      </c>
      <c r="Q74" s="18">
        <v>1</v>
      </c>
      <c r="R74" s="18">
        <v>1</v>
      </c>
      <c r="S74" s="18">
        <v>1</v>
      </c>
      <c r="T74" s="18">
        <v>1</v>
      </c>
      <c r="U74" s="12">
        <v>1</v>
      </c>
      <c r="V74" s="30"/>
      <c r="W74" s="26"/>
      <c r="Y74" s="26"/>
      <c r="AA74" s="2"/>
      <c r="AB74" s="1"/>
      <c r="AC74" s="1"/>
      <c r="AD74" s="1"/>
      <c r="AE74" s="1"/>
      <c r="AF74" s="1"/>
      <c r="AG74" s="1"/>
      <c r="AH74" s="1"/>
      <c r="AI74" s="1"/>
      <c r="AJ74" s="1"/>
      <c r="AK74" s="1"/>
      <c r="AL74" s="1"/>
      <c r="AM74"/>
    </row>
    <row r="75" spans="1:39" s="13" customFormat="1" x14ac:dyDescent="0.35">
      <c r="A75"/>
      <c r="B75" s="1">
        <f t="shared" si="1"/>
        <v>74</v>
      </c>
      <c r="C75" s="1" t="s">
        <v>21</v>
      </c>
      <c r="D75" s="33" t="s">
        <v>253</v>
      </c>
      <c r="E75" s="1" t="s">
        <v>22</v>
      </c>
      <c r="F75" s="1" t="s">
        <v>9</v>
      </c>
      <c r="G75" s="26">
        <v>0.23699999999999999</v>
      </c>
      <c r="H75" s="12" t="s">
        <v>10</v>
      </c>
      <c r="I75" s="12"/>
      <c r="J75" s="8"/>
      <c r="K75" s="12">
        <v>1</v>
      </c>
      <c r="L75" s="1"/>
      <c r="M75" s="1"/>
      <c r="N75" s="1"/>
      <c r="O75" s="18"/>
      <c r="P75" s="18">
        <v>1</v>
      </c>
      <c r="Q75" s="18">
        <v>1</v>
      </c>
      <c r="R75" s="18">
        <v>1</v>
      </c>
      <c r="S75" s="18">
        <v>1</v>
      </c>
      <c r="T75" s="18">
        <v>1</v>
      </c>
      <c r="U75" s="12">
        <v>1</v>
      </c>
      <c r="V75" s="30"/>
      <c r="W75" s="26"/>
      <c r="Y75" s="26"/>
      <c r="AA75" s="2"/>
      <c r="AB75" s="1"/>
      <c r="AC75" s="1"/>
      <c r="AD75" s="1"/>
      <c r="AE75" s="1"/>
      <c r="AF75" s="1"/>
      <c r="AG75" s="1"/>
      <c r="AH75" s="1"/>
      <c r="AI75" s="1"/>
      <c r="AJ75" s="1"/>
      <c r="AK75" s="1"/>
      <c r="AL75" s="1"/>
      <c r="AM75"/>
    </row>
    <row r="76" spans="1:39" s="13" customFormat="1" x14ac:dyDescent="0.35">
      <c r="A76"/>
      <c r="B76" s="1">
        <f t="shared" si="1"/>
        <v>75</v>
      </c>
      <c r="C76" s="1"/>
      <c r="D76" s="33" t="s">
        <v>253</v>
      </c>
      <c r="E76" s="1" t="s">
        <v>22</v>
      </c>
      <c r="F76" s="1" t="s">
        <v>9</v>
      </c>
      <c r="G76" s="26">
        <v>0.19</v>
      </c>
      <c r="H76" s="12" t="s">
        <v>10</v>
      </c>
      <c r="I76" s="12">
        <v>4</v>
      </c>
      <c r="J76" s="8" t="s">
        <v>180</v>
      </c>
      <c r="K76" s="12"/>
      <c r="L76" s="1"/>
      <c r="M76" s="1"/>
      <c r="N76" s="1"/>
      <c r="O76" s="18">
        <v>1</v>
      </c>
      <c r="P76" s="18">
        <v>1</v>
      </c>
      <c r="Q76" s="18">
        <v>1</v>
      </c>
      <c r="R76" s="18">
        <v>1</v>
      </c>
      <c r="S76" s="18"/>
      <c r="T76" s="18"/>
      <c r="U76" s="12">
        <v>1</v>
      </c>
      <c r="V76" s="30"/>
      <c r="W76" s="26"/>
      <c r="Y76" s="26"/>
      <c r="AA76" s="2"/>
      <c r="AB76" s="1"/>
      <c r="AC76" s="1"/>
      <c r="AD76" s="1"/>
      <c r="AE76" s="1"/>
      <c r="AF76" s="1"/>
      <c r="AG76" s="1"/>
      <c r="AH76" s="1"/>
      <c r="AI76" s="1"/>
      <c r="AJ76" s="1"/>
      <c r="AK76" s="1"/>
      <c r="AL76" s="1"/>
      <c r="AM76"/>
    </row>
    <row r="77" spans="1:39" s="13" customFormat="1" x14ac:dyDescent="0.35">
      <c r="A77"/>
      <c r="B77" s="1">
        <f t="shared" si="1"/>
        <v>76</v>
      </c>
      <c r="C77" s="1" t="s">
        <v>23</v>
      </c>
      <c r="D77" s="33" t="s">
        <v>254</v>
      </c>
      <c r="E77" s="1" t="s">
        <v>24</v>
      </c>
      <c r="F77" s="1" t="s">
        <v>9</v>
      </c>
      <c r="G77" s="26">
        <v>9.9410000000000007</v>
      </c>
      <c r="H77" s="12" t="s">
        <v>10</v>
      </c>
      <c r="I77" s="12"/>
      <c r="J77" s="8"/>
      <c r="K77" s="12">
        <v>1</v>
      </c>
      <c r="L77" s="1"/>
      <c r="M77" s="1"/>
      <c r="N77" s="1">
        <v>1</v>
      </c>
      <c r="O77" s="18">
        <v>1</v>
      </c>
      <c r="P77" s="18">
        <v>1</v>
      </c>
      <c r="Q77" s="18">
        <v>1</v>
      </c>
      <c r="R77" s="18">
        <v>1</v>
      </c>
      <c r="S77" s="18"/>
      <c r="T77" s="18">
        <v>1</v>
      </c>
      <c r="U77" s="12">
        <v>1</v>
      </c>
      <c r="V77" s="30"/>
      <c r="W77" s="26"/>
      <c r="Y77" s="26"/>
      <c r="AA77" s="2"/>
      <c r="AB77" s="1"/>
      <c r="AC77" s="1"/>
      <c r="AD77" s="1"/>
      <c r="AE77" s="1"/>
      <c r="AF77" s="1"/>
      <c r="AG77" s="1"/>
      <c r="AH77" s="1"/>
      <c r="AI77" s="1"/>
      <c r="AJ77" s="1"/>
      <c r="AK77" s="1"/>
      <c r="AL77" s="1"/>
      <c r="AM77"/>
    </row>
    <row r="78" spans="1:39" s="13" customFormat="1" x14ac:dyDescent="0.35">
      <c r="A78"/>
      <c r="B78" s="1">
        <f t="shared" si="1"/>
        <v>77</v>
      </c>
      <c r="C78" s="1"/>
      <c r="D78" s="33" t="s">
        <v>254</v>
      </c>
      <c r="E78" s="1" t="s">
        <v>24</v>
      </c>
      <c r="F78" s="1" t="s">
        <v>9</v>
      </c>
      <c r="G78" s="26">
        <v>9.8000000000000007</v>
      </c>
      <c r="H78" s="12" t="s">
        <v>10</v>
      </c>
      <c r="I78" s="12"/>
      <c r="J78" s="8"/>
      <c r="K78" s="12"/>
      <c r="L78" s="1"/>
      <c r="M78" s="1"/>
      <c r="N78" s="1"/>
      <c r="O78" s="18"/>
      <c r="P78" s="18"/>
      <c r="Q78" s="18"/>
      <c r="R78" s="18"/>
      <c r="S78" s="18">
        <v>1</v>
      </c>
      <c r="T78" s="18"/>
      <c r="U78" s="12"/>
      <c r="V78" s="30"/>
      <c r="W78" s="26"/>
      <c r="Y78" s="26"/>
      <c r="AA78" s="2"/>
      <c r="AB78" s="1"/>
      <c r="AC78" s="1"/>
      <c r="AD78" s="1"/>
      <c r="AE78" s="1"/>
      <c r="AF78" s="1"/>
      <c r="AG78" s="1"/>
      <c r="AH78" s="1"/>
      <c r="AI78" s="1"/>
      <c r="AJ78" s="1"/>
      <c r="AK78" s="1"/>
      <c r="AL78" s="1"/>
      <c r="AM78"/>
    </row>
    <row r="79" spans="1:39" s="13" customFormat="1" x14ac:dyDescent="0.35">
      <c r="A79"/>
      <c r="B79" s="1">
        <f t="shared" si="1"/>
        <v>78</v>
      </c>
      <c r="C79" s="1" t="s">
        <v>26</v>
      </c>
      <c r="D79" s="33" t="s">
        <v>255</v>
      </c>
      <c r="E79" s="1" t="s">
        <v>25</v>
      </c>
      <c r="F79" s="1" t="s">
        <v>9</v>
      </c>
      <c r="G79" s="26">
        <v>3.2</v>
      </c>
      <c r="H79" s="12" t="s">
        <v>10</v>
      </c>
      <c r="I79" s="12"/>
      <c r="J79" s="8"/>
      <c r="K79" s="12"/>
      <c r="L79" s="1">
        <v>1</v>
      </c>
      <c r="M79" s="1">
        <v>1</v>
      </c>
      <c r="N79" s="1">
        <v>1</v>
      </c>
      <c r="O79" s="18">
        <v>1</v>
      </c>
      <c r="P79" s="18">
        <v>1</v>
      </c>
      <c r="Q79" s="18">
        <v>1</v>
      </c>
      <c r="R79" s="18">
        <v>1</v>
      </c>
      <c r="S79" s="18">
        <v>1</v>
      </c>
      <c r="T79" s="18">
        <v>1</v>
      </c>
      <c r="U79" s="12">
        <v>1</v>
      </c>
      <c r="V79" s="30"/>
      <c r="W79" s="26"/>
      <c r="Y79" s="26"/>
      <c r="AA79" s="2"/>
      <c r="AB79" s="1"/>
      <c r="AC79" s="1"/>
      <c r="AD79" s="1"/>
      <c r="AE79" s="1"/>
      <c r="AF79" s="1"/>
      <c r="AG79" s="1"/>
      <c r="AH79" s="1"/>
      <c r="AI79" s="1"/>
      <c r="AJ79" s="1"/>
      <c r="AK79" s="1"/>
      <c r="AL79" s="1"/>
      <c r="AM79"/>
    </row>
    <row r="80" spans="1:39" s="13" customFormat="1" x14ac:dyDescent="0.35">
      <c r="A80"/>
      <c r="B80" s="1">
        <f t="shared" si="1"/>
        <v>79</v>
      </c>
      <c r="C80" s="1"/>
      <c r="D80" s="33" t="s">
        <v>255</v>
      </c>
      <c r="E80" s="1" t="s">
        <v>25</v>
      </c>
      <c r="F80" s="1" t="s">
        <v>9</v>
      </c>
      <c r="G80" s="26">
        <v>3.3</v>
      </c>
      <c r="H80" s="12" t="s">
        <v>10</v>
      </c>
      <c r="I80" s="12"/>
      <c r="J80" s="8"/>
      <c r="K80" s="12"/>
      <c r="L80" s="1"/>
      <c r="M80" s="1"/>
      <c r="N80" s="1"/>
      <c r="O80" s="18"/>
      <c r="P80" s="18"/>
      <c r="Q80" s="18"/>
      <c r="R80" s="18"/>
      <c r="S80" s="18"/>
      <c r="T80" s="18"/>
      <c r="U80" s="12"/>
      <c r="V80" s="30"/>
      <c r="W80" s="26"/>
      <c r="Y80" s="26"/>
      <c r="AA80" s="2"/>
      <c r="AB80" s="1"/>
      <c r="AC80" s="1"/>
      <c r="AD80" s="1"/>
      <c r="AE80" s="1"/>
      <c r="AF80" s="1"/>
      <c r="AG80" s="1"/>
      <c r="AH80" s="1"/>
      <c r="AI80" s="1"/>
      <c r="AJ80" s="1"/>
      <c r="AK80" s="1"/>
      <c r="AL80" s="1"/>
      <c r="AM80"/>
    </row>
    <row r="81" spans="1:39" s="13" customFormat="1" x14ac:dyDescent="0.35">
      <c r="A81"/>
      <c r="B81" s="1">
        <f t="shared" si="1"/>
        <v>80</v>
      </c>
      <c r="C81" s="1"/>
      <c r="D81" s="33" t="s">
        <v>256</v>
      </c>
      <c r="E81" s="1" t="s">
        <v>25</v>
      </c>
      <c r="F81" s="1" t="s">
        <v>9</v>
      </c>
      <c r="G81" s="26">
        <v>2.1800000000000002</v>
      </c>
      <c r="H81" s="12" t="s">
        <v>10</v>
      </c>
      <c r="I81" s="12"/>
      <c r="J81" s="8"/>
      <c r="K81" s="12">
        <v>1</v>
      </c>
      <c r="L81" s="1"/>
      <c r="M81" s="1">
        <v>1</v>
      </c>
      <c r="N81" s="1">
        <v>1</v>
      </c>
      <c r="O81" s="18">
        <v>1</v>
      </c>
      <c r="P81" s="18">
        <v>1</v>
      </c>
      <c r="Q81" s="18">
        <v>1</v>
      </c>
      <c r="R81" s="18">
        <v>1</v>
      </c>
      <c r="S81" s="18">
        <v>1</v>
      </c>
      <c r="T81" s="18">
        <v>1</v>
      </c>
      <c r="U81" s="12">
        <v>1</v>
      </c>
      <c r="V81" s="30"/>
      <c r="W81" s="26"/>
      <c r="Y81" s="26"/>
      <c r="AA81" s="2"/>
      <c r="AB81" s="1"/>
      <c r="AC81" s="1"/>
      <c r="AD81" s="1"/>
      <c r="AE81" s="1"/>
      <c r="AF81" s="1"/>
      <c r="AG81" s="1"/>
      <c r="AH81" s="1"/>
      <c r="AI81" s="1"/>
      <c r="AJ81" s="1"/>
      <c r="AK81" s="1"/>
      <c r="AL81" s="1"/>
      <c r="AM81"/>
    </row>
    <row r="82" spans="1:39" s="13" customFormat="1" x14ac:dyDescent="0.35">
      <c r="A82"/>
      <c r="B82" s="1">
        <f t="shared" si="1"/>
        <v>81</v>
      </c>
      <c r="C82" s="1"/>
      <c r="D82" s="33" t="s">
        <v>257</v>
      </c>
      <c r="E82" s="1" t="s">
        <v>25</v>
      </c>
      <c r="F82" s="1" t="s">
        <v>9</v>
      </c>
      <c r="G82" s="26">
        <v>2.8</v>
      </c>
      <c r="H82" s="12" t="s">
        <v>10</v>
      </c>
      <c r="I82" s="12"/>
      <c r="J82" s="8"/>
      <c r="K82" s="12"/>
      <c r="L82" s="1"/>
      <c r="M82" s="1"/>
      <c r="N82" s="1"/>
      <c r="O82" s="18"/>
      <c r="P82" s="18"/>
      <c r="Q82" s="18">
        <v>1</v>
      </c>
      <c r="R82" s="18">
        <v>1</v>
      </c>
      <c r="S82" s="18">
        <v>1</v>
      </c>
      <c r="T82" s="18">
        <v>1</v>
      </c>
      <c r="U82" s="12">
        <v>1</v>
      </c>
      <c r="V82" s="30"/>
      <c r="W82" s="26"/>
      <c r="Y82" s="26"/>
      <c r="AA82" s="2"/>
      <c r="AB82" s="1"/>
      <c r="AC82" s="1"/>
      <c r="AD82" s="1"/>
      <c r="AE82" s="1"/>
      <c r="AF82" s="1"/>
      <c r="AG82" s="1"/>
      <c r="AH82" s="1"/>
      <c r="AI82" s="1"/>
      <c r="AJ82" s="1"/>
      <c r="AK82" s="1"/>
      <c r="AL82" s="1"/>
      <c r="AM82"/>
    </row>
    <row r="83" spans="1:39" s="13" customFormat="1" x14ac:dyDescent="0.35">
      <c r="A83"/>
      <c r="B83" s="1">
        <f t="shared" si="1"/>
        <v>82</v>
      </c>
      <c r="C83" s="1" t="s">
        <v>27</v>
      </c>
      <c r="D83" s="33" t="s">
        <v>258</v>
      </c>
      <c r="E83" s="1" t="s">
        <v>28</v>
      </c>
      <c r="F83" s="1" t="s">
        <v>9</v>
      </c>
      <c r="G83" s="26" t="s">
        <v>259</v>
      </c>
      <c r="H83" s="12" t="s">
        <v>10</v>
      </c>
      <c r="I83" s="12"/>
      <c r="J83" s="8"/>
      <c r="K83" s="12">
        <v>1</v>
      </c>
      <c r="L83" s="1"/>
      <c r="M83" s="1"/>
      <c r="N83" s="1"/>
      <c r="O83" s="18"/>
      <c r="P83" s="18">
        <v>1</v>
      </c>
      <c r="Q83" s="18">
        <v>1</v>
      </c>
      <c r="R83" s="18">
        <v>1</v>
      </c>
      <c r="S83" s="18">
        <v>1</v>
      </c>
      <c r="T83" s="18">
        <v>1</v>
      </c>
      <c r="U83" s="12">
        <v>1</v>
      </c>
      <c r="V83" s="30"/>
      <c r="W83" s="26"/>
      <c r="Y83" s="26"/>
      <c r="AA83" s="2"/>
      <c r="AB83" s="1"/>
      <c r="AC83" s="1"/>
      <c r="AD83" s="1"/>
      <c r="AE83" s="1"/>
      <c r="AF83" s="1"/>
      <c r="AG83" s="1"/>
      <c r="AH83" s="1"/>
      <c r="AI83" s="1"/>
      <c r="AJ83" s="1"/>
      <c r="AK83" s="1"/>
      <c r="AL83" s="1"/>
      <c r="AM83"/>
    </row>
    <row r="84" spans="1:39" s="13" customFormat="1" x14ac:dyDescent="0.35">
      <c r="A84"/>
      <c r="B84" s="1">
        <f t="shared" si="1"/>
        <v>83</v>
      </c>
      <c r="C84" s="1" t="s">
        <v>29</v>
      </c>
      <c r="D84" s="33" t="s">
        <v>260</v>
      </c>
      <c r="E84" s="1" t="s">
        <v>30</v>
      </c>
      <c r="F84" s="1" t="s">
        <v>9</v>
      </c>
      <c r="G84" s="26" t="s">
        <v>261</v>
      </c>
      <c r="H84" s="12" t="s">
        <v>10</v>
      </c>
      <c r="I84" s="12">
        <v>300</v>
      </c>
      <c r="J84" s="8" t="s">
        <v>180</v>
      </c>
      <c r="K84" s="12">
        <v>1</v>
      </c>
      <c r="L84" s="1"/>
      <c r="M84" s="1"/>
      <c r="N84" s="1"/>
      <c r="O84" s="18"/>
      <c r="P84" s="18">
        <v>1</v>
      </c>
      <c r="Q84" s="18">
        <v>1</v>
      </c>
      <c r="R84" s="18">
        <v>1</v>
      </c>
      <c r="S84" s="18">
        <v>1</v>
      </c>
      <c r="T84" s="18">
        <v>1</v>
      </c>
      <c r="U84" s="12">
        <v>1</v>
      </c>
      <c r="V84" s="30"/>
      <c r="W84" s="26"/>
      <c r="Y84" s="26"/>
      <c r="AA84" s="2"/>
      <c r="AB84" s="1"/>
      <c r="AC84" s="1"/>
      <c r="AD84" s="1"/>
      <c r="AE84" s="1"/>
      <c r="AF84" s="1"/>
      <c r="AG84" s="1"/>
      <c r="AH84" s="1"/>
      <c r="AI84" s="1"/>
      <c r="AJ84" s="1"/>
      <c r="AK84" s="1"/>
      <c r="AL84" s="1"/>
      <c r="AM84"/>
    </row>
    <row r="85" spans="1:39" s="12" customFormat="1" x14ac:dyDescent="0.35">
      <c r="A85"/>
      <c r="B85" s="1">
        <f t="shared" si="1"/>
        <v>84</v>
      </c>
      <c r="C85" s="1" t="s">
        <v>31</v>
      </c>
      <c r="D85" s="33" t="s">
        <v>262</v>
      </c>
      <c r="E85" s="1" t="s">
        <v>32</v>
      </c>
      <c r="F85" s="1" t="s">
        <v>9</v>
      </c>
      <c r="G85" s="26">
        <v>50</v>
      </c>
      <c r="H85" s="12" t="s">
        <v>33</v>
      </c>
      <c r="J85" s="8"/>
      <c r="K85" s="12">
        <v>1</v>
      </c>
      <c r="L85" s="1"/>
      <c r="M85" s="1"/>
      <c r="N85" s="1"/>
      <c r="O85" s="18"/>
      <c r="P85" s="18"/>
      <c r="Q85" s="18"/>
      <c r="R85" s="18"/>
      <c r="S85" s="18"/>
      <c r="T85" s="18"/>
      <c r="V85" s="30"/>
      <c r="W85" s="26"/>
      <c r="X85" s="13"/>
      <c r="Y85" s="26"/>
      <c r="Z85" s="13"/>
      <c r="AA85" s="2"/>
      <c r="AB85" s="1"/>
      <c r="AC85" s="1"/>
      <c r="AD85" s="1"/>
      <c r="AE85" s="1"/>
      <c r="AF85" s="1"/>
      <c r="AG85" s="1"/>
      <c r="AH85" s="1"/>
      <c r="AI85" s="1"/>
      <c r="AJ85" s="1"/>
      <c r="AK85" s="1"/>
      <c r="AL85" s="1"/>
      <c r="AM85"/>
    </row>
    <row r="86" spans="1:39" s="12" customFormat="1" x14ac:dyDescent="0.35">
      <c r="A86"/>
      <c r="B86" s="1">
        <f t="shared" si="1"/>
        <v>85</v>
      </c>
      <c r="C86" s="1"/>
      <c r="D86" s="33" t="s">
        <v>263</v>
      </c>
      <c r="E86" s="1" t="s">
        <v>32</v>
      </c>
      <c r="F86" s="1" t="s">
        <v>9</v>
      </c>
      <c r="G86" s="26">
        <v>160</v>
      </c>
      <c r="H86" s="12" t="s">
        <v>33</v>
      </c>
      <c r="J86" s="8"/>
      <c r="L86" s="1"/>
      <c r="M86" s="1"/>
      <c r="N86" s="1"/>
      <c r="O86" s="18"/>
      <c r="P86" s="18"/>
      <c r="Q86" s="18"/>
      <c r="R86" s="18"/>
      <c r="S86" s="18"/>
      <c r="T86" s="18"/>
      <c r="V86" s="30"/>
      <c r="W86" s="26"/>
      <c r="X86" s="13"/>
      <c r="Y86" s="26"/>
      <c r="Z86" s="13"/>
      <c r="AA86" s="2"/>
      <c r="AB86" s="1"/>
      <c r="AC86" s="1"/>
      <c r="AD86" s="1"/>
      <c r="AE86" s="1"/>
      <c r="AF86" s="1"/>
      <c r="AG86" s="1"/>
      <c r="AH86" s="1"/>
      <c r="AI86" s="1"/>
      <c r="AJ86" s="1"/>
      <c r="AK86" s="1"/>
      <c r="AL86" s="1"/>
      <c r="AM86"/>
    </row>
    <row r="87" spans="1:39" s="12" customFormat="1" x14ac:dyDescent="0.35">
      <c r="A87"/>
      <c r="B87" s="1">
        <f t="shared" si="1"/>
        <v>86</v>
      </c>
      <c r="C87" s="1"/>
      <c r="D87" s="33" t="s">
        <v>264</v>
      </c>
      <c r="E87" s="1" t="s">
        <v>32</v>
      </c>
      <c r="F87" s="1" t="s">
        <v>9</v>
      </c>
      <c r="G87" s="26">
        <v>4.7</v>
      </c>
      <c r="H87" s="12" t="s">
        <v>33</v>
      </c>
      <c r="J87" s="8"/>
      <c r="L87" s="1"/>
      <c r="M87" s="1"/>
      <c r="N87" s="1"/>
      <c r="O87" s="18"/>
      <c r="P87" s="18"/>
      <c r="Q87" s="18"/>
      <c r="R87" s="18"/>
      <c r="S87" s="18"/>
      <c r="T87" s="18"/>
      <c r="V87" s="30"/>
      <c r="W87" s="26"/>
      <c r="X87" s="13"/>
      <c r="Y87" s="26"/>
      <c r="Z87" s="13"/>
      <c r="AA87" s="2"/>
      <c r="AB87" s="1"/>
      <c r="AC87" s="1"/>
      <c r="AD87" s="1"/>
      <c r="AE87" s="1"/>
      <c r="AF87" s="1"/>
      <c r="AG87" s="1"/>
      <c r="AH87" s="1"/>
      <c r="AI87" s="1"/>
      <c r="AJ87" s="1"/>
      <c r="AK87" s="1"/>
      <c r="AL87" s="1"/>
      <c r="AM87"/>
    </row>
    <row r="88" spans="1:39" s="12" customFormat="1" x14ac:dyDescent="0.35">
      <c r="A88"/>
      <c r="B88" s="1">
        <f t="shared" si="1"/>
        <v>87</v>
      </c>
      <c r="C88" s="1"/>
      <c r="D88" s="33" t="s">
        <v>264</v>
      </c>
      <c r="E88" s="1" t="s">
        <v>32</v>
      </c>
      <c r="F88" s="1" t="s">
        <v>9</v>
      </c>
      <c r="G88" s="26">
        <v>8.5</v>
      </c>
      <c r="H88" s="12" t="s">
        <v>33</v>
      </c>
      <c r="J88" s="8"/>
      <c r="L88" s="1"/>
      <c r="M88" s="1"/>
      <c r="N88" s="1"/>
      <c r="O88" s="18"/>
      <c r="P88" s="18"/>
      <c r="Q88" s="18"/>
      <c r="R88" s="18"/>
      <c r="S88" s="18"/>
      <c r="T88" s="18"/>
      <c r="V88" s="30"/>
      <c r="W88" s="26"/>
      <c r="X88" s="13"/>
      <c r="Y88" s="26"/>
      <c r="Z88" s="13"/>
      <c r="AA88" s="2"/>
      <c r="AB88" s="1"/>
      <c r="AC88" s="1"/>
      <c r="AD88" s="1"/>
      <c r="AE88" s="1"/>
      <c r="AF88" s="1"/>
      <c r="AG88" s="1"/>
      <c r="AH88" s="1"/>
      <c r="AI88" s="1"/>
      <c r="AJ88" s="1"/>
      <c r="AK88" s="1"/>
      <c r="AL88" s="1"/>
      <c r="AM88"/>
    </row>
    <row r="89" spans="1:39" s="12" customFormat="1" x14ac:dyDescent="0.35">
      <c r="A89"/>
      <c r="B89" s="1">
        <f t="shared" si="1"/>
        <v>88</v>
      </c>
      <c r="C89" s="1"/>
      <c r="D89" s="33" t="s">
        <v>264</v>
      </c>
      <c r="E89" s="1" t="s">
        <v>32</v>
      </c>
      <c r="F89" s="1" t="s">
        <v>9</v>
      </c>
      <c r="G89" s="26">
        <v>3.4</v>
      </c>
      <c r="H89" s="12" t="s">
        <v>33</v>
      </c>
      <c r="J89" s="8"/>
      <c r="K89" s="12">
        <v>1</v>
      </c>
      <c r="L89" s="1"/>
      <c r="M89" s="1"/>
      <c r="N89" s="1"/>
      <c r="O89" s="18"/>
      <c r="P89" s="18"/>
      <c r="Q89" s="18"/>
      <c r="R89" s="18"/>
      <c r="S89" s="18"/>
      <c r="T89" s="18">
        <v>1</v>
      </c>
      <c r="V89" s="30"/>
      <c r="W89" s="26"/>
      <c r="X89" s="13"/>
      <c r="Y89" s="26"/>
      <c r="Z89" s="13"/>
      <c r="AA89" s="2"/>
      <c r="AB89" s="1"/>
      <c r="AC89" s="1"/>
      <c r="AD89" s="1"/>
      <c r="AE89" s="1"/>
      <c r="AF89" s="1"/>
      <c r="AG89" s="1"/>
      <c r="AH89" s="1"/>
      <c r="AI89" s="1"/>
      <c r="AJ89" s="1"/>
      <c r="AK89" s="1"/>
      <c r="AL89" s="1"/>
      <c r="AM89"/>
    </row>
    <row r="90" spans="1:39" s="12" customFormat="1" x14ac:dyDescent="0.35">
      <c r="A90"/>
      <c r="B90" s="1">
        <f t="shared" si="1"/>
        <v>89</v>
      </c>
      <c r="C90" s="1" t="s">
        <v>34</v>
      </c>
      <c r="D90" s="33" t="s">
        <v>265</v>
      </c>
      <c r="E90" s="1" t="s">
        <v>35</v>
      </c>
      <c r="F90" s="1" t="s">
        <v>9</v>
      </c>
      <c r="G90" s="26">
        <v>5.08</v>
      </c>
      <c r="H90" s="12" t="s">
        <v>10</v>
      </c>
      <c r="J90" s="8"/>
      <c r="L90" s="1"/>
      <c r="M90" s="1"/>
      <c r="N90" s="1"/>
      <c r="O90" s="18"/>
      <c r="P90" s="18"/>
      <c r="Q90" s="18"/>
      <c r="R90" s="18"/>
      <c r="S90" s="18"/>
      <c r="T90" s="18"/>
      <c r="V90" s="30"/>
      <c r="W90" s="26"/>
      <c r="X90" s="13"/>
      <c r="Y90" s="26"/>
      <c r="Z90" s="13"/>
      <c r="AA90" s="2"/>
      <c r="AB90" s="1"/>
      <c r="AC90" s="1"/>
      <c r="AD90" s="1"/>
      <c r="AE90" s="1"/>
      <c r="AF90" s="1"/>
      <c r="AG90" s="1"/>
      <c r="AH90" s="1"/>
      <c r="AI90" s="1"/>
      <c r="AJ90" s="1"/>
      <c r="AK90" s="1"/>
      <c r="AL90" s="1"/>
      <c r="AM90"/>
    </row>
    <row r="91" spans="1:39" s="12" customFormat="1" x14ac:dyDescent="0.35">
      <c r="A91"/>
      <c r="B91" s="1">
        <f t="shared" si="1"/>
        <v>90</v>
      </c>
      <c r="C91" s="1"/>
      <c r="D91" s="33" t="s">
        <v>265</v>
      </c>
      <c r="E91" s="1" t="s">
        <v>36</v>
      </c>
      <c r="F91" s="1" t="s">
        <v>9</v>
      </c>
      <c r="G91" s="26">
        <v>4.9400000000000004</v>
      </c>
      <c r="H91" s="12" t="s">
        <v>10</v>
      </c>
      <c r="J91" s="8"/>
      <c r="L91" s="1"/>
      <c r="M91" s="1"/>
      <c r="N91" s="1"/>
      <c r="O91" s="18"/>
      <c r="P91" s="18">
        <v>1</v>
      </c>
      <c r="Q91" s="18">
        <v>1</v>
      </c>
      <c r="R91" s="18">
        <v>1</v>
      </c>
      <c r="S91" s="18"/>
      <c r="T91" s="18"/>
      <c r="V91" s="30"/>
      <c r="W91" s="26"/>
      <c r="X91" s="13"/>
      <c r="Y91" s="26"/>
      <c r="Z91" s="13"/>
      <c r="AA91" s="2"/>
      <c r="AB91" s="1"/>
      <c r="AC91" s="1"/>
      <c r="AD91" s="1"/>
      <c r="AE91" s="1"/>
      <c r="AF91" s="1"/>
      <c r="AG91" s="1"/>
      <c r="AH91" s="1"/>
      <c r="AI91" s="1"/>
      <c r="AJ91" s="1"/>
      <c r="AK91" s="1"/>
      <c r="AL91" s="1"/>
      <c r="AM91"/>
    </row>
    <row r="92" spans="1:39" s="12" customFormat="1" x14ac:dyDescent="0.35">
      <c r="A92"/>
      <c r="B92" s="1">
        <f t="shared" si="1"/>
        <v>91</v>
      </c>
      <c r="C92" s="1" t="s">
        <v>37</v>
      </c>
      <c r="D92" s="33" t="s">
        <v>266</v>
      </c>
      <c r="E92" s="1" t="s">
        <v>38</v>
      </c>
      <c r="F92" s="1" t="s">
        <v>9</v>
      </c>
      <c r="G92" s="26">
        <v>2.1800000000000002</v>
      </c>
      <c r="H92" s="12" t="s">
        <v>10</v>
      </c>
      <c r="I92" s="12">
        <v>300</v>
      </c>
      <c r="J92" s="8" t="s">
        <v>180</v>
      </c>
      <c r="L92" s="1"/>
      <c r="M92" s="1"/>
      <c r="N92" s="1"/>
      <c r="O92" s="18"/>
      <c r="P92" s="18"/>
      <c r="Q92" s="18"/>
      <c r="R92" s="18"/>
      <c r="S92" s="18"/>
      <c r="T92" s="18"/>
      <c r="V92" s="30"/>
      <c r="W92" s="26"/>
      <c r="X92" s="13"/>
      <c r="Y92" s="26"/>
      <c r="Z92" s="13"/>
      <c r="AA92" s="2"/>
      <c r="AB92" s="1"/>
      <c r="AC92" s="1"/>
      <c r="AD92" s="1"/>
      <c r="AE92" s="1"/>
      <c r="AF92" s="1"/>
      <c r="AG92" s="1"/>
      <c r="AH92" s="1"/>
      <c r="AI92" s="1"/>
      <c r="AJ92" s="1"/>
      <c r="AK92" s="1"/>
      <c r="AL92" s="1"/>
      <c r="AM92"/>
    </row>
    <row r="93" spans="1:39" s="12" customFormat="1" x14ac:dyDescent="0.35">
      <c r="A93"/>
      <c r="B93" s="1">
        <f t="shared" si="1"/>
        <v>92</v>
      </c>
      <c r="C93" s="1"/>
      <c r="D93" s="33" t="s">
        <v>266</v>
      </c>
      <c r="E93" s="1" t="s">
        <v>38</v>
      </c>
      <c r="F93" s="1" t="s">
        <v>9</v>
      </c>
      <c r="G93" s="26">
        <v>2.2200000000000002</v>
      </c>
      <c r="H93" s="12" t="s">
        <v>10</v>
      </c>
      <c r="I93" s="12">
        <v>10</v>
      </c>
      <c r="J93" s="8" t="s">
        <v>180</v>
      </c>
      <c r="K93" s="12">
        <v>1</v>
      </c>
      <c r="L93" s="1"/>
      <c r="M93" s="1"/>
      <c r="N93" s="1"/>
      <c r="O93" s="18"/>
      <c r="P93" s="18"/>
      <c r="Q93" s="18"/>
      <c r="R93" s="18"/>
      <c r="S93" s="18"/>
      <c r="T93" s="18"/>
      <c r="V93" s="30"/>
      <c r="W93" s="26"/>
      <c r="X93" s="13"/>
      <c r="Y93" s="26"/>
      <c r="Z93" s="13"/>
      <c r="AA93" s="2"/>
      <c r="AB93" s="1"/>
      <c r="AC93" s="1"/>
      <c r="AD93" s="1"/>
      <c r="AE93" s="1"/>
      <c r="AF93" s="1"/>
      <c r="AG93" s="1"/>
      <c r="AH93" s="1"/>
      <c r="AI93" s="1"/>
      <c r="AJ93" s="1"/>
      <c r="AK93" s="1"/>
      <c r="AL93" s="1"/>
      <c r="AM93"/>
    </row>
    <row r="94" spans="1:39" s="12" customFormat="1" x14ac:dyDescent="0.35">
      <c r="A94"/>
      <c r="B94" s="1">
        <f t="shared" si="1"/>
        <v>93</v>
      </c>
      <c r="C94" s="1" t="s">
        <v>39</v>
      </c>
      <c r="D94" s="33" t="s">
        <v>267</v>
      </c>
      <c r="E94" s="1" t="s">
        <v>40</v>
      </c>
      <c r="F94" s="1" t="s">
        <v>15</v>
      </c>
      <c r="G94" s="26">
        <v>2.4300000000000002</v>
      </c>
      <c r="H94" s="12" t="s">
        <v>10</v>
      </c>
      <c r="J94" s="8"/>
      <c r="L94" s="1"/>
      <c r="M94" s="1"/>
      <c r="N94" s="1"/>
      <c r="O94" s="18"/>
      <c r="P94" s="18"/>
      <c r="Q94" s="18">
        <v>1</v>
      </c>
      <c r="R94" s="18">
        <v>1</v>
      </c>
      <c r="S94" s="18">
        <v>1</v>
      </c>
      <c r="T94" s="18">
        <v>1</v>
      </c>
      <c r="U94" s="12">
        <v>1</v>
      </c>
      <c r="V94" s="30"/>
      <c r="W94" s="26"/>
      <c r="X94" s="13"/>
      <c r="Y94" s="26"/>
      <c r="Z94" s="13"/>
      <c r="AA94" s="2"/>
      <c r="AB94" s="1"/>
      <c r="AC94" s="1"/>
      <c r="AD94" s="1"/>
      <c r="AE94" s="1"/>
      <c r="AF94" s="1"/>
      <c r="AG94" s="1"/>
      <c r="AH94" s="1"/>
      <c r="AI94" s="1"/>
      <c r="AJ94" s="1"/>
      <c r="AK94" s="1"/>
      <c r="AL94" s="1"/>
      <c r="AM94"/>
    </row>
    <row r="95" spans="1:39" s="12" customFormat="1" x14ac:dyDescent="0.35">
      <c r="A95"/>
      <c r="B95" s="1">
        <f t="shared" si="1"/>
        <v>94</v>
      </c>
      <c r="C95" s="1"/>
      <c r="D95" s="33" t="s">
        <v>267</v>
      </c>
      <c r="E95" s="1" t="s">
        <v>41</v>
      </c>
      <c r="F95" s="1" t="s">
        <v>15</v>
      </c>
      <c r="G95" s="26">
        <v>2.44</v>
      </c>
      <c r="H95" s="12" t="s">
        <v>10</v>
      </c>
      <c r="J95" s="8"/>
      <c r="L95" s="1"/>
      <c r="M95" s="1"/>
      <c r="N95" s="1"/>
      <c r="O95" s="18"/>
      <c r="P95" s="18"/>
      <c r="Q95" s="18">
        <v>1</v>
      </c>
      <c r="R95" s="18">
        <v>1</v>
      </c>
      <c r="S95" s="18">
        <v>1</v>
      </c>
      <c r="T95" s="18"/>
      <c r="U95" s="12">
        <v>1</v>
      </c>
      <c r="V95" s="30"/>
      <c r="W95" s="26"/>
      <c r="X95" s="13"/>
      <c r="Y95" s="26"/>
      <c r="Z95" s="13"/>
      <c r="AA95" s="2"/>
      <c r="AB95" s="1"/>
      <c r="AC95" s="1"/>
      <c r="AD95" s="1"/>
      <c r="AE95" s="1"/>
      <c r="AF95" s="1"/>
      <c r="AG95" s="1"/>
      <c r="AH95" s="1"/>
      <c r="AI95" s="1"/>
      <c r="AJ95" s="1"/>
      <c r="AK95" s="1"/>
      <c r="AL95" s="1"/>
      <c r="AM95"/>
    </row>
    <row r="96" spans="1:39" s="12" customFormat="1" x14ac:dyDescent="0.35">
      <c r="A96"/>
      <c r="B96" s="1">
        <f t="shared" si="1"/>
        <v>95</v>
      </c>
      <c r="C96" s="1"/>
      <c r="D96" s="33" t="s">
        <v>267</v>
      </c>
      <c r="E96" s="1" t="s">
        <v>42</v>
      </c>
      <c r="F96" s="1" t="s">
        <v>15</v>
      </c>
      <c r="G96" s="26">
        <v>2.46</v>
      </c>
      <c r="H96" s="12" t="s">
        <v>10</v>
      </c>
      <c r="J96" s="8"/>
      <c r="L96" s="1"/>
      <c r="M96" s="1"/>
      <c r="N96" s="1"/>
      <c r="O96" s="18"/>
      <c r="P96" s="18"/>
      <c r="Q96" s="18">
        <v>1</v>
      </c>
      <c r="R96" s="18">
        <v>1</v>
      </c>
      <c r="S96" s="18">
        <v>1</v>
      </c>
      <c r="T96" s="18"/>
      <c r="U96" s="12">
        <v>1</v>
      </c>
      <c r="V96" s="30"/>
      <c r="W96" s="26"/>
      <c r="X96" s="13"/>
      <c r="Y96" s="26"/>
      <c r="Z96" s="13"/>
      <c r="AA96" s="2"/>
      <c r="AB96" s="1"/>
      <c r="AC96" s="1"/>
      <c r="AD96" s="1"/>
      <c r="AE96" s="1"/>
      <c r="AF96" s="1"/>
      <c r="AG96" s="1"/>
      <c r="AH96" s="1"/>
      <c r="AI96" s="1"/>
      <c r="AJ96" s="1"/>
      <c r="AK96" s="1"/>
      <c r="AL96" s="1"/>
      <c r="AM96"/>
    </row>
    <row r="97" spans="1:39" s="12" customFormat="1" x14ac:dyDescent="0.35">
      <c r="A97"/>
      <c r="B97" s="1">
        <f t="shared" si="1"/>
        <v>96</v>
      </c>
      <c r="C97" s="1" t="s">
        <v>43</v>
      </c>
      <c r="D97" s="33" t="s">
        <v>268</v>
      </c>
      <c r="E97" s="1" t="s">
        <v>269</v>
      </c>
      <c r="F97" s="1" t="s">
        <v>44</v>
      </c>
      <c r="G97" s="26" t="s">
        <v>270</v>
      </c>
      <c r="H97" s="12" t="s">
        <v>10</v>
      </c>
      <c r="J97" s="8"/>
      <c r="L97" s="1"/>
      <c r="M97" s="1"/>
      <c r="N97" s="1"/>
      <c r="O97" s="18"/>
      <c r="P97" s="18"/>
      <c r="Q97" s="18"/>
      <c r="R97" s="18"/>
      <c r="S97" s="18"/>
      <c r="T97" s="18"/>
      <c r="V97" s="30"/>
      <c r="W97" s="26"/>
      <c r="X97" s="13"/>
      <c r="Y97" s="26"/>
      <c r="Z97" s="13"/>
      <c r="AA97" s="2"/>
      <c r="AB97" s="1"/>
      <c r="AC97" s="1"/>
      <c r="AD97" s="1"/>
      <c r="AE97" s="1"/>
      <c r="AF97" s="1"/>
      <c r="AG97" s="1"/>
      <c r="AH97" s="1"/>
      <c r="AI97" s="1"/>
      <c r="AJ97" s="1"/>
      <c r="AK97" s="1"/>
      <c r="AL97" s="1"/>
      <c r="AM97"/>
    </row>
    <row r="98" spans="1:39" s="12" customFormat="1" x14ac:dyDescent="0.35">
      <c r="A98"/>
      <c r="B98" s="1">
        <f t="shared" si="1"/>
        <v>97</v>
      </c>
      <c r="C98" s="1" t="s">
        <v>45</v>
      </c>
      <c r="D98" s="33" t="s">
        <v>271</v>
      </c>
      <c r="E98" s="1" t="s">
        <v>46</v>
      </c>
      <c r="F98" s="1" t="s">
        <v>9</v>
      </c>
      <c r="G98" s="26">
        <v>1.44</v>
      </c>
      <c r="H98" s="12" t="s">
        <v>10</v>
      </c>
      <c r="J98" s="8"/>
      <c r="L98" s="1"/>
      <c r="M98" s="1"/>
      <c r="N98" s="1"/>
      <c r="O98" s="18"/>
      <c r="P98" s="18">
        <v>1</v>
      </c>
      <c r="Q98" s="18"/>
      <c r="R98" s="18"/>
      <c r="S98" s="18"/>
      <c r="T98" s="18"/>
      <c r="V98" s="30"/>
      <c r="W98" s="26"/>
      <c r="X98" s="13"/>
      <c r="Y98" s="26"/>
      <c r="Z98" s="13"/>
      <c r="AA98" s="2"/>
      <c r="AB98" s="1"/>
      <c r="AC98" s="1"/>
      <c r="AD98" s="1"/>
      <c r="AE98" s="1"/>
      <c r="AF98" s="1"/>
      <c r="AG98" s="1"/>
      <c r="AH98" s="1"/>
      <c r="AI98" s="1"/>
      <c r="AJ98" s="1"/>
      <c r="AK98" s="1"/>
      <c r="AL98" s="1"/>
      <c r="AM98"/>
    </row>
    <row r="99" spans="1:39" s="12" customFormat="1" x14ac:dyDescent="0.35">
      <c r="A99"/>
      <c r="B99" s="1">
        <f t="shared" si="1"/>
        <v>98</v>
      </c>
      <c r="C99" s="1"/>
      <c r="D99" s="33" t="s">
        <v>271</v>
      </c>
      <c r="E99" s="1" t="s">
        <v>47</v>
      </c>
      <c r="F99" s="1" t="s">
        <v>9</v>
      </c>
      <c r="G99" s="26">
        <v>1.54</v>
      </c>
      <c r="H99" s="12" t="s">
        <v>10</v>
      </c>
      <c r="J99" s="8"/>
      <c r="L99" s="1"/>
      <c r="M99" s="1"/>
      <c r="N99" s="1"/>
      <c r="O99" s="18"/>
      <c r="P99" s="18"/>
      <c r="Q99" s="18"/>
      <c r="R99" s="18"/>
      <c r="S99" s="18"/>
      <c r="T99" s="18"/>
      <c r="V99" s="30"/>
      <c r="W99" s="26"/>
      <c r="X99" s="13"/>
      <c r="Y99" s="26"/>
      <c r="Z99" s="13"/>
      <c r="AA99" s="2"/>
      <c r="AB99" s="1"/>
      <c r="AC99" s="1"/>
      <c r="AD99" s="1"/>
      <c r="AE99" s="1"/>
      <c r="AF99" s="1"/>
      <c r="AG99" s="1"/>
      <c r="AH99" s="1"/>
      <c r="AI99" s="1"/>
      <c r="AJ99" s="1"/>
      <c r="AK99" s="1"/>
      <c r="AL99" s="1"/>
      <c r="AM99"/>
    </row>
    <row r="100" spans="1:39" s="12" customFormat="1" x14ac:dyDescent="0.35">
      <c r="A100"/>
      <c r="B100" s="1">
        <f t="shared" si="1"/>
        <v>99</v>
      </c>
      <c r="C100" s="1" t="s">
        <v>48</v>
      </c>
      <c r="D100" s="33" t="s">
        <v>272</v>
      </c>
      <c r="E100" s="1" t="s">
        <v>49</v>
      </c>
      <c r="F100" s="1" t="s">
        <v>9</v>
      </c>
      <c r="G100" s="26">
        <v>5.5</v>
      </c>
      <c r="H100" s="12" t="s">
        <v>10</v>
      </c>
      <c r="I100" s="12">
        <v>300</v>
      </c>
      <c r="J100" s="8" t="s">
        <v>180</v>
      </c>
      <c r="K100" s="12">
        <v>1</v>
      </c>
      <c r="L100" s="1"/>
      <c r="M100" s="1"/>
      <c r="N100" s="1">
        <v>1</v>
      </c>
      <c r="O100" s="18">
        <v>1</v>
      </c>
      <c r="P100" s="18">
        <v>1</v>
      </c>
      <c r="Q100" s="18">
        <v>1</v>
      </c>
      <c r="R100" s="18">
        <v>1</v>
      </c>
      <c r="S100" s="18">
        <v>1</v>
      </c>
      <c r="T100" s="18">
        <v>1</v>
      </c>
      <c r="U100" s="12">
        <v>1</v>
      </c>
      <c r="V100" s="30"/>
      <c r="W100" s="26"/>
      <c r="X100" s="13"/>
      <c r="Y100" s="26"/>
      <c r="Z100" s="13"/>
      <c r="AA100" s="2"/>
      <c r="AB100" s="1"/>
      <c r="AC100" s="1"/>
      <c r="AD100" s="1"/>
      <c r="AE100" s="1"/>
      <c r="AF100" s="1"/>
      <c r="AG100" s="1"/>
      <c r="AH100" s="1"/>
      <c r="AI100" s="1"/>
      <c r="AJ100" s="1"/>
      <c r="AK100" s="1"/>
      <c r="AL100" s="1"/>
      <c r="AM100"/>
    </row>
    <row r="101" spans="1:39" s="12" customFormat="1" x14ac:dyDescent="0.35">
      <c r="A101"/>
      <c r="B101" s="1">
        <f t="shared" si="1"/>
        <v>100</v>
      </c>
      <c r="C101" s="1"/>
      <c r="D101" s="33" t="s">
        <v>273</v>
      </c>
      <c r="E101" s="1" t="s">
        <v>50</v>
      </c>
      <c r="F101" s="1" t="s">
        <v>9</v>
      </c>
      <c r="G101" s="26">
        <v>3.5</v>
      </c>
      <c r="H101" s="12" t="s">
        <v>10</v>
      </c>
      <c r="J101" s="8"/>
      <c r="K101" s="12">
        <v>1</v>
      </c>
      <c r="L101" s="1"/>
      <c r="M101" s="1"/>
      <c r="N101" s="1"/>
      <c r="O101" s="18"/>
      <c r="P101" s="18"/>
      <c r="Q101" s="18"/>
      <c r="R101" s="18"/>
      <c r="S101" s="18"/>
      <c r="T101" s="18"/>
      <c r="V101" s="30"/>
      <c r="W101" s="26"/>
      <c r="X101" s="13"/>
      <c r="Y101" s="26"/>
      <c r="Z101" s="13"/>
      <c r="AA101" s="2"/>
      <c r="AB101" s="1"/>
      <c r="AC101" s="1"/>
      <c r="AD101" s="1"/>
      <c r="AE101" s="1"/>
      <c r="AF101" s="1"/>
      <c r="AG101" s="1"/>
      <c r="AH101" s="1"/>
      <c r="AI101" s="1"/>
      <c r="AJ101" s="1"/>
      <c r="AK101" s="1"/>
      <c r="AL101" s="1"/>
      <c r="AM101"/>
    </row>
    <row r="102" spans="1:39" s="12" customFormat="1" x14ac:dyDescent="0.35">
      <c r="A102"/>
      <c r="B102" s="1">
        <f t="shared" si="1"/>
        <v>101</v>
      </c>
      <c r="C102" s="1"/>
      <c r="D102" s="33" t="s">
        <v>274</v>
      </c>
      <c r="E102" s="1" t="s">
        <v>50</v>
      </c>
      <c r="F102" s="1" t="s">
        <v>9</v>
      </c>
      <c r="G102" s="26">
        <v>3.5</v>
      </c>
      <c r="H102" s="12" t="s">
        <v>10</v>
      </c>
      <c r="J102" s="8"/>
      <c r="K102" s="12">
        <v>1</v>
      </c>
      <c r="L102" s="1"/>
      <c r="M102" s="1"/>
      <c r="N102" s="1"/>
      <c r="O102" s="18"/>
      <c r="P102" s="18"/>
      <c r="Q102" s="18"/>
      <c r="R102" s="18">
        <v>1</v>
      </c>
      <c r="S102" s="18">
        <v>1</v>
      </c>
      <c r="T102" s="18">
        <v>1</v>
      </c>
      <c r="U102" s="12">
        <v>1</v>
      </c>
      <c r="V102" s="30"/>
      <c r="W102" s="26"/>
      <c r="X102" s="13"/>
      <c r="Y102" s="26"/>
      <c r="Z102" s="13"/>
      <c r="AA102" s="2"/>
      <c r="AB102" s="1"/>
      <c r="AC102" s="1"/>
      <c r="AD102" s="1"/>
      <c r="AE102" s="1"/>
      <c r="AF102" s="1"/>
      <c r="AG102" s="1"/>
      <c r="AH102" s="1"/>
      <c r="AI102" s="1"/>
      <c r="AJ102" s="1"/>
      <c r="AK102" s="1"/>
      <c r="AL102" s="1"/>
      <c r="AM102"/>
    </row>
    <row r="103" spans="1:39" s="12" customFormat="1" x14ac:dyDescent="0.35">
      <c r="A103"/>
      <c r="B103" s="1">
        <f t="shared" si="1"/>
        <v>102</v>
      </c>
      <c r="C103" s="1"/>
      <c r="D103" s="33" t="s">
        <v>275</v>
      </c>
      <c r="E103" s="1" t="s">
        <v>50</v>
      </c>
      <c r="F103" s="1" t="s">
        <v>9</v>
      </c>
      <c r="G103" s="26">
        <v>3.5</v>
      </c>
      <c r="H103" s="12" t="s">
        <v>10</v>
      </c>
      <c r="J103" s="8"/>
      <c r="K103" s="12">
        <v>1</v>
      </c>
      <c r="L103" s="1"/>
      <c r="M103" s="1"/>
      <c r="N103" s="1"/>
      <c r="O103" s="18"/>
      <c r="P103" s="18"/>
      <c r="Q103" s="18"/>
      <c r="R103" s="18"/>
      <c r="S103" s="18">
        <v>1</v>
      </c>
      <c r="T103" s="18">
        <v>1</v>
      </c>
      <c r="V103" s="30"/>
      <c r="W103" s="26"/>
      <c r="X103" s="13"/>
      <c r="Y103" s="26"/>
      <c r="Z103" s="13"/>
      <c r="AA103" s="2"/>
      <c r="AB103" s="1"/>
      <c r="AC103" s="1"/>
      <c r="AD103" s="1"/>
      <c r="AE103" s="1"/>
      <c r="AF103" s="1"/>
      <c r="AG103" s="1"/>
      <c r="AH103" s="1"/>
      <c r="AI103" s="1"/>
      <c r="AJ103" s="1"/>
      <c r="AK103" s="1"/>
      <c r="AL103" s="1"/>
      <c r="AM103"/>
    </row>
    <row r="104" spans="1:39" s="12" customFormat="1" x14ac:dyDescent="0.35">
      <c r="A104"/>
      <c r="B104" s="1">
        <f t="shared" si="1"/>
        <v>103</v>
      </c>
      <c r="C104" s="1" t="s">
        <v>276</v>
      </c>
      <c r="D104" s="33" t="s">
        <v>277</v>
      </c>
      <c r="E104" s="1" t="s">
        <v>278</v>
      </c>
      <c r="F104" s="1" t="s">
        <v>9</v>
      </c>
      <c r="G104" s="26">
        <v>3.8</v>
      </c>
      <c r="H104" s="12" t="s">
        <v>10</v>
      </c>
      <c r="J104" s="8"/>
      <c r="L104" s="1"/>
      <c r="M104" s="1"/>
      <c r="N104" s="1"/>
      <c r="O104" s="18"/>
      <c r="P104" s="18">
        <v>1</v>
      </c>
      <c r="Q104" s="18">
        <v>1</v>
      </c>
      <c r="R104" s="18">
        <v>1</v>
      </c>
      <c r="S104" s="18">
        <v>1</v>
      </c>
      <c r="T104" s="18">
        <v>1</v>
      </c>
      <c r="U104" s="12">
        <v>1</v>
      </c>
      <c r="V104" s="30"/>
      <c r="W104" s="26"/>
      <c r="X104" s="13"/>
      <c r="Y104" s="26"/>
      <c r="Z104" s="13"/>
      <c r="AA104" s="2"/>
      <c r="AB104" s="1"/>
      <c r="AC104" s="1"/>
      <c r="AD104" s="1"/>
      <c r="AE104" s="1"/>
      <c r="AF104" s="1"/>
      <c r="AG104" s="1"/>
      <c r="AH104" s="1"/>
      <c r="AI104" s="1"/>
      <c r="AJ104" s="1"/>
      <c r="AK104" s="1"/>
      <c r="AL104" s="1"/>
      <c r="AM104"/>
    </row>
    <row r="105" spans="1:39" s="12" customFormat="1" x14ac:dyDescent="0.35">
      <c r="A105"/>
      <c r="B105" s="1">
        <f t="shared" si="1"/>
        <v>104</v>
      </c>
      <c r="C105" s="1"/>
      <c r="D105" s="33" t="s">
        <v>277</v>
      </c>
      <c r="E105" s="1" t="s">
        <v>279</v>
      </c>
      <c r="F105" s="1" t="s">
        <v>9</v>
      </c>
      <c r="G105" s="26">
        <v>4.9000000000000004</v>
      </c>
      <c r="H105" s="12" t="s">
        <v>10</v>
      </c>
      <c r="J105" s="8"/>
      <c r="L105" s="1"/>
      <c r="M105" s="1"/>
      <c r="N105" s="1"/>
      <c r="O105" s="18"/>
      <c r="P105" s="18">
        <v>1</v>
      </c>
      <c r="Q105" s="18">
        <v>1</v>
      </c>
      <c r="R105" s="18">
        <v>1</v>
      </c>
      <c r="S105" s="18">
        <v>1</v>
      </c>
      <c r="T105" s="18"/>
      <c r="U105" s="12">
        <v>1</v>
      </c>
      <c r="V105" s="30"/>
      <c r="W105" s="26"/>
      <c r="X105" s="13"/>
      <c r="Y105" s="26"/>
      <c r="Z105" s="13"/>
      <c r="AA105" s="2"/>
      <c r="AB105" s="1"/>
      <c r="AC105" s="1"/>
      <c r="AD105" s="1"/>
      <c r="AE105" s="1"/>
      <c r="AF105" s="1"/>
      <c r="AG105" s="1"/>
      <c r="AH105" s="1"/>
      <c r="AI105" s="1"/>
      <c r="AJ105" s="1"/>
      <c r="AK105" s="1"/>
      <c r="AL105" s="1"/>
      <c r="AM105"/>
    </row>
    <row r="106" spans="1:39" s="12" customFormat="1" x14ac:dyDescent="0.35">
      <c r="A106"/>
      <c r="B106" s="1">
        <f t="shared" si="1"/>
        <v>105</v>
      </c>
      <c r="C106" s="1" t="s">
        <v>280</v>
      </c>
      <c r="D106" s="33" t="s">
        <v>281</v>
      </c>
      <c r="E106" s="1" t="s">
        <v>282</v>
      </c>
      <c r="F106" s="1" t="s">
        <v>148</v>
      </c>
      <c r="G106" s="26">
        <v>34</v>
      </c>
      <c r="H106" s="12" t="s">
        <v>33</v>
      </c>
      <c r="J106" s="8"/>
      <c r="K106" s="12">
        <v>1</v>
      </c>
      <c r="L106" s="1"/>
      <c r="M106" s="1"/>
      <c r="N106" s="1"/>
      <c r="O106" s="18">
        <v>1</v>
      </c>
      <c r="P106" s="18">
        <v>1</v>
      </c>
      <c r="Q106" s="18">
        <v>1</v>
      </c>
      <c r="R106" s="18">
        <v>1</v>
      </c>
      <c r="S106" s="18">
        <v>1</v>
      </c>
      <c r="T106" s="18">
        <v>1</v>
      </c>
      <c r="U106" s="12">
        <v>1</v>
      </c>
      <c r="V106" s="30"/>
      <c r="W106" s="26"/>
      <c r="X106" s="13"/>
      <c r="Y106" s="26"/>
      <c r="Z106" s="13"/>
      <c r="AA106" s="2"/>
      <c r="AB106" s="1"/>
      <c r="AC106" s="1"/>
      <c r="AD106" s="1"/>
      <c r="AE106" s="1"/>
      <c r="AF106" s="1"/>
      <c r="AG106" s="1"/>
      <c r="AH106" s="1"/>
      <c r="AI106" s="1"/>
      <c r="AJ106" s="1"/>
      <c r="AK106" s="1"/>
      <c r="AL106" s="1"/>
      <c r="AM106"/>
    </row>
    <row r="107" spans="1:39" s="12" customFormat="1" x14ac:dyDescent="0.35">
      <c r="A107"/>
      <c r="B107" s="1">
        <f t="shared" si="1"/>
        <v>106</v>
      </c>
      <c r="C107" s="1" t="s">
        <v>283</v>
      </c>
      <c r="D107" s="33" t="s">
        <v>284</v>
      </c>
      <c r="E107" s="1" t="s">
        <v>285</v>
      </c>
      <c r="F107" s="1" t="s">
        <v>9</v>
      </c>
      <c r="G107" s="26">
        <v>373</v>
      </c>
      <c r="H107" s="12" t="s">
        <v>33</v>
      </c>
      <c r="J107" s="8"/>
      <c r="K107" s="12">
        <v>1</v>
      </c>
      <c r="L107" s="1"/>
      <c r="M107" s="1"/>
      <c r="N107" s="1"/>
      <c r="O107" s="18"/>
      <c r="P107" s="18"/>
      <c r="Q107" s="18"/>
      <c r="R107" s="18"/>
      <c r="S107" s="18"/>
      <c r="T107" s="18"/>
      <c r="V107" s="30"/>
      <c r="W107" s="26"/>
      <c r="X107" s="13"/>
      <c r="Y107" s="26"/>
      <c r="Z107" s="13"/>
      <c r="AA107" s="2"/>
      <c r="AB107" s="1"/>
      <c r="AC107" s="1"/>
      <c r="AD107" s="1"/>
      <c r="AE107" s="1"/>
      <c r="AF107" s="1"/>
      <c r="AG107" s="1"/>
      <c r="AH107" s="1"/>
      <c r="AI107" s="1"/>
      <c r="AJ107" s="1"/>
      <c r="AK107" s="1"/>
      <c r="AL107" s="1"/>
      <c r="AM107"/>
    </row>
    <row r="108" spans="1:39" s="12" customFormat="1" x14ac:dyDescent="0.35">
      <c r="A108"/>
      <c r="B108" s="1">
        <f t="shared" si="1"/>
        <v>107</v>
      </c>
      <c r="C108" s="1"/>
      <c r="D108" s="33" t="s">
        <v>284</v>
      </c>
      <c r="E108" s="1" t="s">
        <v>285</v>
      </c>
      <c r="F108" s="1" t="s">
        <v>9</v>
      </c>
      <c r="G108" s="26">
        <v>1135</v>
      </c>
      <c r="H108" s="12" t="s">
        <v>33</v>
      </c>
      <c r="J108" s="8"/>
      <c r="L108" s="1"/>
      <c r="M108" s="1"/>
      <c r="N108" s="1"/>
      <c r="O108" s="18"/>
      <c r="P108" s="18">
        <v>1</v>
      </c>
      <c r="Q108" s="18">
        <v>1</v>
      </c>
      <c r="R108" s="18">
        <v>1</v>
      </c>
      <c r="S108" s="18">
        <v>1</v>
      </c>
      <c r="T108" s="18">
        <v>1</v>
      </c>
      <c r="U108" s="12">
        <v>1</v>
      </c>
      <c r="V108" s="30"/>
      <c r="W108" s="26"/>
      <c r="X108" s="13"/>
      <c r="Y108" s="26"/>
      <c r="Z108" s="13"/>
      <c r="AA108" s="2"/>
      <c r="AB108" s="1"/>
      <c r="AC108" s="1"/>
      <c r="AD108" s="1"/>
      <c r="AE108" s="1"/>
      <c r="AF108" s="1"/>
      <c r="AG108" s="1"/>
      <c r="AH108" s="1"/>
      <c r="AI108" s="1"/>
      <c r="AJ108" s="1"/>
      <c r="AK108" s="1"/>
      <c r="AL108" s="1"/>
      <c r="AM108"/>
    </row>
    <row r="109" spans="1:39" s="12" customFormat="1" x14ac:dyDescent="0.35">
      <c r="A109"/>
      <c r="B109" s="1">
        <f t="shared" si="1"/>
        <v>108</v>
      </c>
      <c r="C109" s="1"/>
      <c r="D109" s="33" t="s">
        <v>286</v>
      </c>
      <c r="E109" s="1" t="s">
        <v>287</v>
      </c>
      <c r="F109" s="1" t="s">
        <v>9</v>
      </c>
      <c r="G109" s="26">
        <v>360</v>
      </c>
      <c r="H109" s="12" t="s">
        <v>33</v>
      </c>
      <c r="J109" s="8"/>
      <c r="L109" s="1"/>
      <c r="M109" s="1"/>
      <c r="N109" s="1"/>
      <c r="O109" s="18"/>
      <c r="P109" s="18"/>
      <c r="Q109" s="18"/>
      <c r="R109" s="18"/>
      <c r="S109" s="18"/>
      <c r="T109" s="18"/>
      <c r="V109" s="30"/>
      <c r="W109" s="26"/>
      <c r="X109" s="13"/>
      <c r="Y109" s="26"/>
      <c r="Z109" s="13"/>
      <c r="AA109" s="2"/>
      <c r="AB109" s="1"/>
      <c r="AC109" s="1"/>
      <c r="AD109" s="1"/>
      <c r="AE109" s="1"/>
      <c r="AF109" s="1"/>
      <c r="AG109" s="1"/>
      <c r="AH109" s="1"/>
      <c r="AI109" s="1"/>
      <c r="AJ109" s="1"/>
      <c r="AK109" s="1"/>
      <c r="AL109" s="1"/>
      <c r="AM109"/>
    </row>
    <row r="110" spans="1:39" s="12" customFormat="1" x14ac:dyDescent="0.35">
      <c r="A110"/>
      <c r="B110" s="1">
        <f t="shared" si="1"/>
        <v>109</v>
      </c>
      <c r="C110" s="1" t="s">
        <v>288</v>
      </c>
      <c r="D110" s="33" t="s">
        <v>289</v>
      </c>
      <c r="E110" s="1" t="s">
        <v>25</v>
      </c>
      <c r="F110" s="1" t="s">
        <v>9</v>
      </c>
      <c r="G110" s="4">
        <v>3.2</v>
      </c>
      <c r="H110" s="12" t="s">
        <v>10</v>
      </c>
      <c r="J110" s="8"/>
      <c r="K110" s="12">
        <v>1</v>
      </c>
      <c r="L110" s="1"/>
      <c r="M110" s="1"/>
      <c r="N110" s="1">
        <v>1</v>
      </c>
      <c r="O110" s="18">
        <v>1</v>
      </c>
      <c r="P110" s="18">
        <v>1</v>
      </c>
      <c r="Q110" s="18">
        <v>1</v>
      </c>
      <c r="R110" s="18">
        <v>1</v>
      </c>
      <c r="S110" s="18">
        <v>1</v>
      </c>
      <c r="T110" s="18">
        <v>1</v>
      </c>
      <c r="U110" s="12">
        <v>1</v>
      </c>
      <c r="V110" s="30"/>
      <c r="W110" s="26"/>
      <c r="X110" s="13"/>
      <c r="Y110" s="26"/>
      <c r="Z110" s="13"/>
      <c r="AA110" s="2"/>
      <c r="AB110" s="1"/>
      <c r="AC110" s="1"/>
      <c r="AD110" s="1"/>
      <c r="AE110" s="1"/>
      <c r="AF110" s="1"/>
      <c r="AG110" s="1"/>
      <c r="AH110" s="1"/>
      <c r="AI110" s="1"/>
      <c r="AJ110" s="1"/>
      <c r="AK110" s="1"/>
      <c r="AL110" s="1"/>
      <c r="AM110"/>
    </row>
    <row r="111" spans="1:39" s="12" customFormat="1" x14ac:dyDescent="0.35">
      <c r="A111"/>
      <c r="B111" s="1">
        <f t="shared" si="1"/>
        <v>110</v>
      </c>
      <c r="C111" s="1" t="s">
        <v>51</v>
      </c>
      <c r="D111" s="35" t="s">
        <v>385</v>
      </c>
      <c r="E111" s="1" t="s">
        <v>52</v>
      </c>
      <c r="F111" s="1" t="s">
        <v>53</v>
      </c>
      <c r="G111" s="1">
        <v>3.7</v>
      </c>
      <c r="H111" s="1" t="s">
        <v>10</v>
      </c>
      <c r="J111" s="8"/>
      <c r="K111" s="12">
        <v>1</v>
      </c>
      <c r="L111" s="1">
        <v>1</v>
      </c>
      <c r="M111" s="1">
        <v>1</v>
      </c>
      <c r="N111" s="1">
        <v>1</v>
      </c>
      <c r="O111" s="18">
        <v>1</v>
      </c>
      <c r="P111" s="18">
        <v>1</v>
      </c>
      <c r="Q111" s="18">
        <v>1</v>
      </c>
      <c r="R111" s="18">
        <v>1</v>
      </c>
      <c r="S111" s="18">
        <v>1</v>
      </c>
      <c r="T111" s="18">
        <v>1</v>
      </c>
      <c r="U111" s="12">
        <v>1</v>
      </c>
      <c r="V111" s="30"/>
      <c r="W111" s="26"/>
      <c r="X111" s="13"/>
      <c r="Y111" s="26"/>
      <c r="Z111" s="13"/>
      <c r="AA111" s="2"/>
      <c r="AB111" s="1"/>
      <c r="AC111" s="1"/>
      <c r="AD111" s="1"/>
      <c r="AE111" s="1"/>
      <c r="AF111" s="1"/>
      <c r="AG111" s="1"/>
      <c r="AH111" s="1"/>
      <c r="AI111" s="1"/>
      <c r="AJ111" s="1"/>
      <c r="AK111" s="1"/>
      <c r="AL111" s="1"/>
      <c r="AM111"/>
    </row>
    <row r="112" spans="1:39" s="12" customFormat="1" x14ac:dyDescent="0.35">
      <c r="A112"/>
      <c r="B112" s="1">
        <f t="shared" si="1"/>
        <v>111</v>
      </c>
      <c r="C112" s="1" t="s">
        <v>54</v>
      </c>
      <c r="D112" s="33" t="s">
        <v>290</v>
      </c>
      <c r="E112" s="1" t="s">
        <v>55</v>
      </c>
      <c r="F112" s="1" t="s">
        <v>291</v>
      </c>
      <c r="G112" s="26">
        <v>1.67</v>
      </c>
      <c r="H112" s="12" t="s">
        <v>10</v>
      </c>
      <c r="J112" s="8"/>
      <c r="K112" s="12">
        <v>1</v>
      </c>
      <c r="L112" s="1"/>
      <c r="M112" s="1"/>
      <c r="N112" s="1"/>
      <c r="O112" s="18">
        <v>2</v>
      </c>
      <c r="P112" s="18">
        <v>1</v>
      </c>
      <c r="Q112" s="18">
        <v>2</v>
      </c>
      <c r="R112" s="18">
        <v>2</v>
      </c>
      <c r="S112" s="18">
        <v>1</v>
      </c>
      <c r="T112" s="18">
        <v>1</v>
      </c>
      <c r="U112" s="12">
        <v>2</v>
      </c>
      <c r="V112" s="30"/>
      <c r="W112" s="26"/>
      <c r="X112" s="13"/>
      <c r="Y112" s="26"/>
      <c r="Z112" s="13"/>
      <c r="AA112" s="2"/>
      <c r="AB112" s="1"/>
      <c r="AC112" s="1"/>
      <c r="AD112" s="1"/>
      <c r="AE112" s="1"/>
      <c r="AF112" s="1"/>
      <c r="AG112" s="1"/>
      <c r="AH112" s="1"/>
      <c r="AI112" s="1"/>
      <c r="AJ112" s="1"/>
      <c r="AK112" s="1"/>
      <c r="AL112" s="1"/>
      <c r="AM112"/>
    </row>
    <row r="113" spans="1:39" s="12" customFormat="1" x14ac:dyDescent="0.35">
      <c r="A113"/>
      <c r="B113" s="1">
        <f t="shared" si="1"/>
        <v>112</v>
      </c>
      <c r="C113" s="1"/>
      <c r="D113" s="33" t="s">
        <v>290</v>
      </c>
      <c r="E113" s="1" t="s">
        <v>56</v>
      </c>
      <c r="F113" s="1" t="s">
        <v>291</v>
      </c>
      <c r="G113" s="26">
        <v>1.77</v>
      </c>
      <c r="H113" s="12" t="s">
        <v>10</v>
      </c>
      <c r="J113" s="8"/>
      <c r="L113" s="1"/>
      <c r="M113" s="1"/>
      <c r="N113" s="1"/>
      <c r="O113" s="18"/>
      <c r="P113" s="18">
        <v>1</v>
      </c>
      <c r="Q113" s="18"/>
      <c r="R113" s="18"/>
      <c r="S113" s="18"/>
      <c r="T113" s="18"/>
      <c r="V113" s="30"/>
      <c r="W113" s="26"/>
      <c r="X113" s="13"/>
      <c r="Y113" s="26"/>
      <c r="Z113" s="13"/>
      <c r="AA113" s="2"/>
      <c r="AB113" s="1"/>
      <c r="AC113" s="1"/>
      <c r="AD113" s="1"/>
      <c r="AE113" s="1"/>
      <c r="AF113" s="1"/>
      <c r="AG113" s="1"/>
      <c r="AH113" s="1"/>
      <c r="AI113" s="1"/>
      <c r="AJ113" s="1"/>
      <c r="AK113" s="1"/>
      <c r="AL113" s="1"/>
      <c r="AM113"/>
    </row>
    <row r="114" spans="1:39" s="12" customFormat="1" x14ac:dyDescent="0.35">
      <c r="A114"/>
      <c r="B114" s="1">
        <f t="shared" si="1"/>
        <v>113</v>
      </c>
      <c r="C114" s="1" t="s">
        <v>292</v>
      </c>
      <c r="D114" s="33" t="s">
        <v>293</v>
      </c>
      <c r="E114" s="1" t="s">
        <v>294</v>
      </c>
      <c r="F114" s="1" t="s">
        <v>148</v>
      </c>
      <c r="G114" s="4">
        <v>3.2</v>
      </c>
      <c r="H114" s="12" t="s">
        <v>10</v>
      </c>
      <c r="J114" s="8"/>
      <c r="K114" s="12">
        <v>1</v>
      </c>
      <c r="L114" s="1"/>
      <c r="M114" s="1"/>
      <c r="N114" s="1"/>
      <c r="O114" s="18"/>
      <c r="P114" s="18"/>
      <c r="Q114" s="18"/>
      <c r="R114" s="18"/>
      <c r="S114" s="18"/>
      <c r="T114" s="18">
        <v>1</v>
      </c>
      <c r="V114" s="30"/>
      <c r="W114" s="26"/>
      <c r="X114" s="13"/>
      <c r="Y114" s="26"/>
      <c r="Z114" s="13"/>
      <c r="AA114" s="2"/>
      <c r="AB114" s="1"/>
      <c r="AC114" s="1"/>
      <c r="AD114" s="1"/>
      <c r="AE114" s="1"/>
      <c r="AF114" s="1"/>
      <c r="AG114" s="1"/>
      <c r="AH114" s="1"/>
      <c r="AI114" s="1"/>
      <c r="AJ114" s="1"/>
      <c r="AK114" s="1"/>
      <c r="AL114" s="1"/>
      <c r="AM114"/>
    </row>
    <row r="115" spans="1:39" s="12" customFormat="1" x14ac:dyDescent="0.35">
      <c r="A115"/>
      <c r="B115" s="1">
        <f t="shared" si="1"/>
        <v>114</v>
      </c>
      <c r="C115" s="1" t="s">
        <v>57</v>
      </c>
      <c r="D115" s="33" t="s">
        <v>295</v>
      </c>
      <c r="E115" s="1" t="s">
        <v>25</v>
      </c>
      <c r="F115" s="1" t="s">
        <v>9</v>
      </c>
      <c r="G115" s="1">
        <v>2.88</v>
      </c>
      <c r="H115" s="12" t="s">
        <v>10</v>
      </c>
      <c r="J115" s="8"/>
      <c r="L115" s="1"/>
      <c r="M115" s="1"/>
      <c r="N115" s="1"/>
      <c r="O115" s="18"/>
      <c r="P115" s="18"/>
      <c r="Q115" s="18"/>
      <c r="R115" s="18"/>
      <c r="S115" s="18"/>
      <c r="T115" s="18"/>
      <c r="V115" s="30"/>
      <c r="W115" s="26"/>
      <c r="X115" s="13"/>
      <c r="Y115" s="26"/>
      <c r="Z115" s="13"/>
      <c r="AA115" s="2"/>
      <c r="AB115" s="1"/>
      <c r="AC115" s="1"/>
      <c r="AD115" s="1"/>
      <c r="AE115" s="1"/>
      <c r="AF115" s="1"/>
      <c r="AG115" s="1"/>
      <c r="AH115" s="1"/>
      <c r="AI115" s="1"/>
      <c r="AJ115" s="1"/>
      <c r="AK115" s="1"/>
      <c r="AL115" s="1"/>
      <c r="AM115"/>
    </row>
    <row r="116" spans="1:39" s="12" customFormat="1" x14ac:dyDescent="0.35">
      <c r="A116"/>
      <c r="B116" s="1">
        <f t="shared" si="1"/>
        <v>115</v>
      </c>
      <c r="C116" s="1"/>
      <c r="D116" s="33" t="s">
        <v>295</v>
      </c>
      <c r="E116" s="1" t="s">
        <v>25</v>
      </c>
      <c r="F116" s="1" t="s">
        <v>9</v>
      </c>
      <c r="G116" s="4">
        <v>1.6</v>
      </c>
      <c r="H116" s="12" t="s">
        <v>10</v>
      </c>
      <c r="J116" s="8"/>
      <c r="L116" s="1"/>
      <c r="M116" s="1"/>
      <c r="N116" s="1"/>
      <c r="O116" s="18"/>
      <c r="P116" s="18"/>
      <c r="Q116" s="18"/>
      <c r="R116" s="18"/>
      <c r="S116" s="18"/>
      <c r="T116" s="18"/>
      <c r="V116" s="30"/>
      <c r="W116" s="26"/>
      <c r="X116" s="13"/>
      <c r="Y116" s="26"/>
      <c r="Z116" s="13"/>
      <c r="AA116" s="2"/>
      <c r="AB116" s="1"/>
      <c r="AC116" s="1"/>
      <c r="AD116" s="1"/>
      <c r="AE116" s="1"/>
      <c r="AF116" s="1"/>
      <c r="AG116" s="1"/>
      <c r="AH116" s="1"/>
      <c r="AI116" s="1"/>
      <c r="AJ116" s="1"/>
      <c r="AK116" s="1"/>
      <c r="AL116" s="1"/>
      <c r="AM116"/>
    </row>
    <row r="117" spans="1:39" s="12" customFormat="1" x14ac:dyDescent="0.35">
      <c r="A117"/>
      <c r="B117" s="1">
        <f t="shared" si="1"/>
        <v>116</v>
      </c>
      <c r="C117" s="1"/>
      <c r="D117" s="33" t="s">
        <v>295</v>
      </c>
      <c r="E117" s="1" t="s">
        <v>25</v>
      </c>
      <c r="F117" s="1" t="s">
        <v>9</v>
      </c>
      <c r="G117" s="1">
        <v>1.74</v>
      </c>
      <c r="H117" s="12" t="s">
        <v>10</v>
      </c>
      <c r="J117" s="8"/>
      <c r="K117" s="12">
        <v>1</v>
      </c>
      <c r="L117" s="1"/>
      <c r="M117" s="1"/>
      <c r="N117" s="1"/>
      <c r="O117" s="18"/>
      <c r="P117" s="18"/>
      <c r="Q117" s="18"/>
      <c r="R117" s="18"/>
      <c r="S117" s="18"/>
      <c r="T117" s="18">
        <v>1</v>
      </c>
      <c r="V117" s="30"/>
      <c r="W117" s="26"/>
      <c r="X117" s="13"/>
      <c r="Y117" s="26"/>
      <c r="Z117" s="13"/>
      <c r="AA117" s="2"/>
      <c r="AB117" s="1"/>
      <c r="AC117" s="1"/>
      <c r="AD117" s="1"/>
      <c r="AE117" s="1"/>
      <c r="AF117" s="1"/>
      <c r="AG117" s="1"/>
      <c r="AH117" s="1"/>
      <c r="AI117" s="1"/>
      <c r="AJ117" s="1"/>
      <c r="AK117" s="1"/>
      <c r="AL117" s="1"/>
      <c r="AM117"/>
    </row>
    <row r="118" spans="1:39" s="12" customFormat="1" x14ac:dyDescent="0.35">
      <c r="A118"/>
      <c r="B118" s="1">
        <f t="shared" si="1"/>
        <v>117</v>
      </c>
      <c r="C118" s="1"/>
      <c r="D118" s="33" t="s">
        <v>296</v>
      </c>
      <c r="E118" s="1" t="s">
        <v>25</v>
      </c>
      <c r="F118" s="1" t="s">
        <v>148</v>
      </c>
      <c r="G118" s="26">
        <v>3.2</v>
      </c>
      <c r="H118" s="12" t="s">
        <v>10</v>
      </c>
      <c r="J118" s="8"/>
      <c r="L118" s="1"/>
      <c r="M118" s="1"/>
      <c r="N118" s="1"/>
      <c r="O118" s="18"/>
      <c r="P118" s="18">
        <v>1</v>
      </c>
      <c r="Q118" s="18">
        <v>1</v>
      </c>
      <c r="R118" s="18">
        <v>1</v>
      </c>
      <c r="S118" s="18">
        <v>1</v>
      </c>
      <c r="T118" s="18">
        <v>1</v>
      </c>
      <c r="U118" s="12">
        <v>1</v>
      </c>
      <c r="V118" s="30"/>
      <c r="W118" s="26"/>
      <c r="X118" s="13"/>
      <c r="Y118" s="26"/>
      <c r="Z118" s="13"/>
      <c r="AA118" s="2"/>
      <c r="AB118" s="1"/>
      <c r="AC118" s="1"/>
      <c r="AD118" s="1"/>
      <c r="AE118" s="1"/>
      <c r="AF118" s="1"/>
      <c r="AG118" s="1"/>
      <c r="AH118" s="1"/>
      <c r="AI118" s="1"/>
      <c r="AJ118" s="1"/>
      <c r="AK118" s="1"/>
      <c r="AL118" s="1"/>
      <c r="AM118"/>
    </row>
    <row r="119" spans="1:39" s="12" customFormat="1" x14ac:dyDescent="0.35">
      <c r="A119"/>
      <c r="B119" s="1">
        <f t="shared" si="1"/>
        <v>118</v>
      </c>
      <c r="C119" s="1" t="s">
        <v>58</v>
      </c>
      <c r="D119" s="33" t="s">
        <v>297</v>
      </c>
      <c r="E119" s="1" t="s">
        <v>59</v>
      </c>
      <c r="F119" s="1" t="s">
        <v>9</v>
      </c>
      <c r="G119" s="26">
        <v>1.2</v>
      </c>
      <c r="H119" s="12" t="s">
        <v>10</v>
      </c>
      <c r="J119" s="8"/>
      <c r="L119" s="1"/>
      <c r="M119" s="1"/>
      <c r="N119" s="1"/>
      <c r="O119" s="18"/>
      <c r="P119" s="18"/>
      <c r="Q119" s="18"/>
      <c r="R119" s="18"/>
      <c r="S119" s="18"/>
      <c r="T119" s="18"/>
      <c r="V119" s="30"/>
      <c r="W119" s="26"/>
      <c r="X119" s="13"/>
      <c r="Y119" s="26"/>
      <c r="Z119" s="13"/>
      <c r="AA119" s="2"/>
      <c r="AB119" s="1"/>
      <c r="AC119" s="1"/>
      <c r="AD119" s="1"/>
      <c r="AE119" s="1"/>
      <c r="AF119" s="1"/>
      <c r="AG119" s="1"/>
      <c r="AH119" s="1"/>
      <c r="AI119" s="1"/>
      <c r="AJ119" s="1"/>
      <c r="AK119" s="1"/>
      <c r="AL119" s="1"/>
      <c r="AM119"/>
    </row>
    <row r="120" spans="1:39" s="12" customFormat="1" x14ac:dyDescent="0.35">
      <c r="A120"/>
      <c r="B120" s="1">
        <f t="shared" si="1"/>
        <v>119</v>
      </c>
      <c r="C120" s="1"/>
      <c r="D120" s="33" t="s">
        <v>298</v>
      </c>
      <c r="E120" s="1" t="s">
        <v>60</v>
      </c>
      <c r="F120" s="1" t="s">
        <v>9</v>
      </c>
      <c r="G120" s="26">
        <v>2.7</v>
      </c>
      <c r="H120" s="12" t="s">
        <v>10</v>
      </c>
      <c r="J120" s="8"/>
      <c r="L120" s="1"/>
      <c r="M120" s="1"/>
      <c r="N120" s="1"/>
      <c r="O120" s="18"/>
      <c r="P120" s="18"/>
      <c r="Q120" s="18"/>
      <c r="R120" s="18"/>
      <c r="S120" s="18"/>
      <c r="T120" s="18"/>
      <c r="V120" s="30"/>
      <c r="W120" s="26"/>
      <c r="X120" s="13"/>
      <c r="Y120" s="26"/>
      <c r="Z120" s="13"/>
      <c r="AA120" s="2"/>
      <c r="AB120" s="1"/>
      <c r="AC120" s="1"/>
      <c r="AD120" s="1"/>
      <c r="AE120" s="1"/>
      <c r="AF120" s="1"/>
      <c r="AG120" s="1"/>
      <c r="AH120" s="1"/>
      <c r="AI120" s="1"/>
      <c r="AJ120" s="1"/>
      <c r="AK120" s="1"/>
      <c r="AL120" s="1"/>
      <c r="AM120"/>
    </row>
    <row r="121" spans="1:39" s="12" customFormat="1" x14ac:dyDescent="0.35">
      <c r="A121"/>
      <c r="B121" s="1">
        <f t="shared" si="1"/>
        <v>120</v>
      </c>
      <c r="C121" s="1"/>
      <c r="D121" s="33" t="s">
        <v>299</v>
      </c>
      <c r="E121" s="1" t="s">
        <v>61</v>
      </c>
      <c r="F121" s="1" t="s">
        <v>9</v>
      </c>
      <c r="G121" s="26" t="s">
        <v>300</v>
      </c>
      <c r="H121" s="12" t="s">
        <v>10</v>
      </c>
      <c r="J121" s="8"/>
      <c r="K121" s="12">
        <v>1</v>
      </c>
      <c r="L121" s="1"/>
      <c r="M121" s="1">
        <v>1</v>
      </c>
      <c r="N121" s="1">
        <v>1</v>
      </c>
      <c r="O121" s="18">
        <v>1</v>
      </c>
      <c r="P121" s="18">
        <v>1</v>
      </c>
      <c r="Q121" s="18">
        <v>1</v>
      </c>
      <c r="R121" s="18">
        <v>1</v>
      </c>
      <c r="S121" s="18">
        <v>1</v>
      </c>
      <c r="T121" s="18">
        <v>1</v>
      </c>
      <c r="U121" s="12">
        <v>1</v>
      </c>
      <c r="V121" s="30"/>
      <c r="W121" s="26"/>
      <c r="X121" s="13"/>
      <c r="Y121" s="26"/>
      <c r="Z121" s="13"/>
      <c r="AA121" s="2"/>
      <c r="AB121" s="1"/>
      <c r="AC121" s="1"/>
      <c r="AD121" s="1"/>
      <c r="AE121" s="1"/>
      <c r="AF121" s="1"/>
      <c r="AG121" s="1"/>
      <c r="AH121" s="1"/>
      <c r="AI121" s="1"/>
      <c r="AJ121" s="1"/>
      <c r="AK121" s="1"/>
      <c r="AL121" s="1"/>
      <c r="AM121"/>
    </row>
    <row r="122" spans="1:39" s="12" customFormat="1" x14ac:dyDescent="0.35">
      <c r="A122"/>
      <c r="B122" s="1">
        <f t="shared" si="1"/>
        <v>121</v>
      </c>
      <c r="C122" s="1"/>
      <c r="D122" s="33" t="s">
        <v>301</v>
      </c>
      <c r="E122" s="1" t="s">
        <v>60</v>
      </c>
      <c r="F122" s="1" t="s">
        <v>9</v>
      </c>
      <c r="G122" s="26">
        <v>2.7</v>
      </c>
      <c r="H122" s="12" t="s">
        <v>10</v>
      </c>
      <c r="J122" s="8"/>
      <c r="K122" s="12">
        <v>1</v>
      </c>
      <c r="L122" s="1"/>
      <c r="M122" s="1"/>
      <c r="N122" s="1"/>
      <c r="O122" s="18"/>
      <c r="P122" s="18"/>
      <c r="Q122" s="18"/>
      <c r="R122" s="18"/>
      <c r="S122" s="18"/>
      <c r="T122" s="18"/>
      <c r="V122" s="30"/>
      <c r="W122" s="26"/>
      <c r="X122" s="13"/>
      <c r="Y122" s="26"/>
      <c r="Z122" s="13"/>
      <c r="AA122" s="2"/>
      <c r="AB122" s="1"/>
      <c r="AC122" s="1"/>
      <c r="AD122" s="1"/>
      <c r="AE122" s="1"/>
      <c r="AF122" s="1"/>
      <c r="AG122" s="1"/>
      <c r="AH122" s="1"/>
      <c r="AI122" s="1"/>
      <c r="AJ122" s="1"/>
      <c r="AK122" s="1"/>
      <c r="AL122" s="1"/>
      <c r="AM122"/>
    </row>
    <row r="123" spans="1:39" s="12" customFormat="1" x14ac:dyDescent="0.35">
      <c r="A123"/>
      <c r="B123" s="1">
        <f t="shared" si="1"/>
        <v>122</v>
      </c>
      <c r="C123" s="1"/>
      <c r="D123" s="33" t="s">
        <v>301</v>
      </c>
      <c r="E123" s="1" t="s">
        <v>46</v>
      </c>
      <c r="F123" s="1" t="s">
        <v>9</v>
      </c>
      <c r="G123" s="26">
        <v>1.5</v>
      </c>
      <c r="H123" s="12" t="s">
        <v>10</v>
      </c>
      <c r="J123" s="8"/>
      <c r="L123" s="1"/>
      <c r="M123" s="1"/>
      <c r="N123" s="1"/>
      <c r="O123" s="18"/>
      <c r="P123" s="18"/>
      <c r="Q123" s="18"/>
      <c r="R123" s="18"/>
      <c r="S123" s="18">
        <v>1</v>
      </c>
      <c r="T123" s="18">
        <v>1</v>
      </c>
      <c r="V123" s="30"/>
      <c r="W123" s="26"/>
      <c r="X123" s="13"/>
      <c r="Y123" s="26"/>
      <c r="Z123" s="13"/>
      <c r="AA123" s="2"/>
      <c r="AB123" s="1"/>
      <c r="AC123" s="1"/>
      <c r="AD123" s="1"/>
      <c r="AE123" s="1"/>
      <c r="AF123" s="1"/>
      <c r="AG123" s="1"/>
      <c r="AH123" s="1"/>
      <c r="AI123" s="1"/>
      <c r="AJ123" s="1"/>
      <c r="AK123" s="1"/>
      <c r="AL123" s="1"/>
      <c r="AM123"/>
    </row>
    <row r="124" spans="1:39" s="12" customFormat="1" x14ac:dyDescent="0.35">
      <c r="A124"/>
      <c r="B124" s="1">
        <f t="shared" si="1"/>
        <v>123</v>
      </c>
      <c r="C124" s="1"/>
      <c r="D124" s="33" t="s">
        <v>302</v>
      </c>
      <c r="E124" s="1" t="s">
        <v>60</v>
      </c>
      <c r="F124" s="1" t="s">
        <v>9</v>
      </c>
      <c r="G124" s="26">
        <v>2.7</v>
      </c>
      <c r="H124" s="12" t="s">
        <v>10</v>
      </c>
      <c r="J124" s="8"/>
      <c r="L124" s="1">
        <v>1</v>
      </c>
      <c r="M124" s="1">
        <v>1</v>
      </c>
      <c r="N124" s="1">
        <v>1</v>
      </c>
      <c r="O124" s="18">
        <v>1</v>
      </c>
      <c r="P124" s="18"/>
      <c r="Q124" s="18"/>
      <c r="R124" s="18"/>
      <c r="S124" s="18"/>
      <c r="T124" s="18"/>
      <c r="U124" s="12">
        <v>1</v>
      </c>
      <c r="V124" s="30"/>
      <c r="W124" s="26"/>
      <c r="X124" s="13"/>
      <c r="Y124" s="26"/>
      <c r="Z124" s="13"/>
      <c r="AA124" s="2"/>
      <c r="AB124" s="1"/>
      <c r="AC124" s="1"/>
      <c r="AD124" s="1"/>
      <c r="AE124" s="1"/>
      <c r="AF124" s="1"/>
      <c r="AG124" s="1"/>
      <c r="AH124" s="1"/>
      <c r="AI124" s="1"/>
      <c r="AJ124" s="1"/>
      <c r="AK124" s="1"/>
      <c r="AL124" s="1"/>
      <c r="AM124"/>
    </row>
    <row r="125" spans="1:39" s="12" customFormat="1" x14ac:dyDescent="0.35">
      <c r="A125"/>
      <c r="B125" s="1">
        <f t="shared" si="1"/>
        <v>124</v>
      </c>
      <c r="C125" s="1"/>
      <c r="D125" s="33" t="s">
        <v>303</v>
      </c>
      <c r="E125" s="1" t="s">
        <v>46</v>
      </c>
      <c r="F125" s="1" t="s">
        <v>9</v>
      </c>
      <c r="G125" s="26">
        <v>1.5</v>
      </c>
      <c r="H125" s="12" t="s">
        <v>10</v>
      </c>
      <c r="J125" s="8"/>
      <c r="K125" s="12">
        <v>1</v>
      </c>
      <c r="L125" s="1"/>
      <c r="M125" s="1">
        <v>1</v>
      </c>
      <c r="N125" s="1">
        <v>1</v>
      </c>
      <c r="O125" s="18">
        <v>1</v>
      </c>
      <c r="P125" s="18">
        <v>1</v>
      </c>
      <c r="Q125" s="18">
        <v>1</v>
      </c>
      <c r="R125" s="18">
        <v>1</v>
      </c>
      <c r="S125" s="18">
        <v>1</v>
      </c>
      <c r="T125" s="18">
        <v>1</v>
      </c>
      <c r="U125" s="12">
        <v>1</v>
      </c>
      <c r="V125" s="30"/>
      <c r="W125" s="26"/>
      <c r="X125" s="13"/>
      <c r="Y125" s="26"/>
      <c r="Z125" s="13"/>
      <c r="AA125" s="2"/>
      <c r="AB125" s="1"/>
      <c r="AC125" s="1"/>
      <c r="AD125" s="1"/>
      <c r="AE125" s="1"/>
      <c r="AF125" s="1"/>
      <c r="AG125" s="1"/>
      <c r="AH125" s="1"/>
      <c r="AI125" s="1"/>
      <c r="AJ125" s="1"/>
      <c r="AK125" s="1"/>
      <c r="AL125" s="1"/>
      <c r="AM125"/>
    </row>
    <row r="126" spans="1:39" s="12" customFormat="1" x14ac:dyDescent="0.35">
      <c r="A126"/>
      <c r="B126" s="1">
        <f t="shared" si="1"/>
        <v>125</v>
      </c>
      <c r="C126" s="1"/>
      <c r="D126" s="33" t="s">
        <v>303</v>
      </c>
      <c r="E126" s="1" t="s">
        <v>62</v>
      </c>
      <c r="F126" s="1" t="s">
        <v>9</v>
      </c>
      <c r="G126" s="26">
        <v>1.7</v>
      </c>
      <c r="H126" s="12" t="s">
        <v>10</v>
      </c>
      <c r="J126" s="8"/>
      <c r="L126" s="1"/>
      <c r="M126" s="1"/>
      <c r="N126" s="1"/>
      <c r="O126" s="18"/>
      <c r="P126" s="18"/>
      <c r="Q126" s="18"/>
      <c r="R126" s="18"/>
      <c r="S126" s="18"/>
      <c r="T126" s="18"/>
      <c r="V126" s="30"/>
      <c r="W126" s="26"/>
      <c r="X126" s="13"/>
      <c r="Y126" s="26"/>
      <c r="Z126" s="13"/>
      <c r="AA126" s="2"/>
      <c r="AB126" s="1"/>
      <c r="AC126" s="1"/>
      <c r="AD126" s="1"/>
      <c r="AE126" s="1"/>
      <c r="AF126" s="1"/>
      <c r="AG126" s="1"/>
      <c r="AH126" s="1"/>
      <c r="AI126" s="1"/>
      <c r="AJ126" s="1"/>
      <c r="AK126" s="1"/>
      <c r="AL126" s="1"/>
      <c r="AM126"/>
    </row>
    <row r="127" spans="1:39" s="12" customFormat="1" x14ac:dyDescent="0.35">
      <c r="A127"/>
      <c r="B127" s="1">
        <f t="shared" si="1"/>
        <v>126</v>
      </c>
      <c r="C127" s="1"/>
      <c r="D127" s="33" t="s">
        <v>303</v>
      </c>
      <c r="E127" s="1" t="s">
        <v>20</v>
      </c>
      <c r="F127" s="1" t="s">
        <v>9</v>
      </c>
      <c r="G127" s="26">
        <v>2.6</v>
      </c>
      <c r="H127" s="12" t="s">
        <v>10</v>
      </c>
      <c r="J127" s="8"/>
      <c r="L127" s="1"/>
      <c r="M127" s="1"/>
      <c r="N127" s="1"/>
      <c r="O127" s="18"/>
      <c r="P127" s="18"/>
      <c r="Q127" s="18"/>
      <c r="R127" s="18"/>
      <c r="S127" s="18"/>
      <c r="T127" s="18"/>
      <c r="V127" s="30"/>
      <c r="W127" s="26"/>
      <c r="X127" s="13"/>
      <c r="Y127" s="26"/>
      <c r="Z127" s="13"/>
      <c r="AA127" s="2"/>
      <c r="AB127" s="1"/>
      <c r="AC127" s="1"/>
      <c r="AD127" s="1"/>
      <c r="AE127" s="1"/>
      <c r="AF127" s="1"/>
      <c r="AG127" s="1"/>
      <c r="AH127" s="1"/>
      <c r="AI127" s="1"/>
      <c r="AJ127" s="1"/>
      <c r="AK127" s="1"/>
      <c r="AL127" s="1"/>
      <c r="AM127"/>
    </row>
    <row r="128" spans="1:39" s="12" customFormat="1" x14ac:dyDescent="0.35">
      <c r="A128"/>
      <c r="B128" s="1">
        <f t="shared" si="1"/>
        <v>127</v>
      </c>
      <c r="C128" s="1" t="s">
        <v>63</v>
      </c>
      <c r="D128" s="33" t="s">
        <v>304</v>
      </c>
      <c r="E128" s="1" t="s">
        <v>305</v>
      </c>
      <c r="F128" s="1" t="s">
        <v>9</v>
      </c>
      <c r="G128" s="26">
        <v>3.4</v>
      </c>
      <c r="H128" s="12" t="s">
        <v>10</v>
      </c>
      <c r="J128" s="8"/>
      <c r="L128" s="1"/>
      <c r="M128" s="1"/>
      <c r="N128" s="1"/>
      <c r="O128" s="18">
        <v>1</v>
      </c>
      <c r="P128" s="18">
        <v>1</v>
      </c>
      <c r="Q128" s="18">
        <v>1</v>
      </c>
      <c r="R128" s="18">
        <v>1</v>
      </c>
      <c r="S128" s="18"/>
      <c r="T128" s="18"/>
      <c r="U128" s="12">
        <v>1</v>
      </c>
      <c r="V128" s="30"/>
      <c r="W128" s="26"/>
      <c r="X128" s="13"/>
      <c r="Y128" s="26"/>
      <c r="Z128" s="13"/>
      <c r="AA128" s="2"/>
      <c r="AB128" s="1"/>
      <c r="AC128" s="1"/>
      <c r="AD128" s="1"/>
      <c r="AE128" s="1"/>
      <c r="AF128" s="1"/>
      <c r="AG128" s="1"/>
      <c r="AH128" s="1"/>
      <c r="AI128" s="1"/>
      <c r="AJ128" s="1"/>
      <c r="AK128" s="1"/>
      <c r="AL128" s="1"/>
      <c r="AM128"/>
    </row>
    <row r="129" spans="1:39" s="12" customFormat="1" x14ac:dyDescent="0.35">
      <c r="A129"/>
      <c r="B129" s="1">
        <f t="shared" si="1"/>
        <v>128</v>
      </c>
      <c r="C129" s="1"/>
      <c r="D129" s="33" t="s">
        <v>306</v>
      </c>
      <c r="E129" s="1" t="s">
        <v>64</v>
      </c>
      <c r="F129" s="1" t="s">
        <v>9</v>
      </c>
      <c r="G129" s="26">
        <v>3.4</v>
      </c>
      <c r="H129" s="12" t="s">
        <v>10</v>
      </c>
      <c r="J129" s="8"/>
      <c r="L129" s="1"/>
      <c r="M129" s="1"/>
      <c r="N129" s="1"/>
      <c r="O129" s="18"/>
      <c r="P129" s="18"/>
      <c r="Q129" s="18">
        <v>1</v>
      </c>
      <c r="R129" s="18">
        <v>1</v>
      </c>
      <c r="S129" s="18">
        <v>1</v>
      </c>
      <c r="T129" s="18">
        <v>1</v>
      </c>
      <c r="U129" s="12">
        <v>1</v>
      </c>
      <c r="V129" s="30"/>
      <c r="W129" s="26"/>
      <c r="X129" s="13"/>
      <c r="Y129" s="26"/>
      <c r="Z129" s="13"/>
      <c r="AA129" s="2"/>
      <c r="AB129" s="1"/>
      <c r="AC129" s="1"/>
      <c r="AD129" s="1"/>
      <c r="AE129" s="1"/>
      <c r="AF129" s="1"/>
      <c r="AG129" s="1"/>
      <c r="AH129" s="1"/>
      <c r="AI129" s="1"/>
      <c r="AJ129" s="1"/>
      <c r="AK129" s="1"/>
      <c r="AL129" s="1"/>
      <c r="AM129"/>
    </row>
    <row r="130" spans="1:39" s="12" customFormat="1" x14ac:dyDescent="0.35">
      <c r="A130"/>
      <c r="B130" s="1">
        <f t="shared" si="1"/>
        <v>129</v>
      </c>
      <c r="C130" s="1" t="s">
        <v>408</v>
      </c>
      <c r="D130" s="33" t="s">
        <v>409</v>
      </c>
      <c r="E130" s="1" t="s">
        <v>25</v>
      </c>
      <c r="F130" s="1" t="s">
        <v>9</v>
      </c>
      <c r="G130" s="26" t="s">
        <v>410</v>
      </c>
      <c r="H130" s="12" t="s">
        <v>10</v>
      </c>
      <c r="J130" s="8"/>
      <c r="K130" s="12">
        <v>1</v>
      </c>
      <c r="L130" s="1"/>
      <c r="M130" s="1"/>
      <c r="N130" s="1"/>
      <c r="O130" s="18"/>
      <c r="P130" s="18"/>
      <c r="Q130" s="18"/>
      <c r="R130" s="18"/>
      <c r="S130" s="18"/>
      <c r="T130" s="18"/>
      <c r="V130" s="30"/>
      <c r="W130" s="26"/>
      <c r="X130" s="13"/>
      <c r="Y130" s="26"/>
      <c r="Z130" s="13"/>
      <c r="AA130" s="2"/>
      <c r="AB130" s="1"/>
      <c r="AC130" s="1"/>
      <c r="AD130" s="1"/>
      <c r="AE130" s="1"/>
      <c r="AF130" s="1"/>
      <c r="AG130" s="1"/>
      <c r="AH130" s="1"/>
      <c r="AI130" s="1"/>
      <c r="AJ130" s="1"/>
      <c r="AK130" s="1"/>
      <c r="AL130" s="1"/>
      <c r="AM130"/>
    </row>
    <row r="131" spans="1:39" s="12" customFormat="1" x14ac:dyDescent="0.35">
      <c r="A131"/>
      <c r="B131" s="1">
        <f t="shared" si="1"/>
        <v>130</v>
      </c>
      <c r="C131" s="1" t="s">
        <v>65</v>
      </c>
      <c r="D131" s="33" t="s">
        <v>307</v>
      </c>
      <c r="E131" s="1" t="s">
        <v>66</v>
      </c>
      <c r="F131" s="1" t="s">
        <v>44</v>
      </c>
      <c r="G131" s="26" t="s">
        <v>308</v>
      </c>
      <c r="H131" s="12" t="s">
        <v>10</v>
      </c>
      <c r="J131" s="8"/>
      <c r="K131" s="12">
        <v>1</v>
      </c>
      <c r="L131" s="1"/>
      <c r="M131" s="1"/>
      <c r="N131" s="1"/>
      <c r="O131" s="18"/>
      <c r="P131" s="18"/>
      <c r="Q131" s="18"/>
      <c r="R131" s="18"/>
      <c r="S131" s="18">
        <v>1</v>
      </c>
      <c r="T131" s="18">
        <v>1</v>
      </c>
      <c r="V131" s="30"/>
      <c r="W131" s="26"/>
      <c r="X131" s="13"/>
      <c r="Y131" s="26"/>
      <c r="Z131" s="13"/>
      <c r="AA131" s="2"/>
      <c r="AB131" s="1"/>
      <c r="AC131" s="1"/>
      <c r="AD131" s="1"/>
      <c r="AE131" s="1"/>
      <c r="AF131" s="1"/>
      <c r="AG131" s="1"/>
      <c r="AH131" s="1"/>
      <c r="AI131" s="1"/>
      <c r="AJ131" s="1"/>
      <c r="AK131" s="1"/>
      <c r="AL131" s="1"/>
      <c r="AM131"/>
    </row>
    <row r="132" spans="1:39" s="12" customFormat="1" x14ac:dyDescent="0.35">
      <c r="A132"/>
      <c r="B132" s="1">
        <f t="shared" si="1"/>
        <v>131</v>
      </c>
      <c r="C132" s="1"/>
      <c r="D132" s="33" t="s">
        <v>309</v>
      </c>
      <c r="E132" s="1" t="s">
        <v>20</v>
      </c>
      <c r="F132" s="1" t="s">
        <v>44</v>
      </c>
      <c r="G132" s="26">
        <v>2.36</v>
      </c>
      <c r="H132" s="12" t="s">
        <v>10</v>
      </c>
      <c r="J132" s="8"/>
      <c r="K132" s="12">
        <v>1</v>
      </c>
      <c r="L132" s="1"/>
      <c r="M132" s="1">
        <v>1</v>
      </c>
      <c r="N132" s="1">
        <v>1</v>
      </c>
      <c r="O132" s="18">
        <v>1</v>
      </c>
      <c r="P132" s="18">
        <v>1</v>
      </c>
      <c r="Q132" s="18">
        <v>1</v>
      </c>
      <c r="R132" s="18">
        <v>1</v>
      </c>
      <c r="S132" s="18">
        <v>1</v>
      </c>
      <c r="T132" s="18">
        <v>1</v>
      </c>
      <c r="U132" s="12">
        <v>1</v>
      </c>
      <c r="V132" s="30"/>
      <c r="W132" s="26"/>
      <c r="X132" s="13"/>
      <c r="Y132" s="26"/>
      <c r="Z132" s="13"/>
      <c r="AA132" s="2"/>
      <c r="AB132" s="1"/>
      <c r="AC132" s="1"/>
      <c r="AD132" s="1"/>
      <c r="AE132" s="1"/>
      <c r="AF132" s="1"/>
      <c r="AG132" s="1"/>
      <c r="AH132" s="1"/>
      <c r="AI132" s="1"/>
      <c r="AJ132" s="1"/>
      <c r="AK132" s="1"/>
      <c r="AL132" s="1"/>
      <c r="AM132"/>
    </row>
    <row r="133" spans="1:39" s="12" customFormat="1" x14ac:dyDescent="0.35">
      <c r="A133"/>
      <c r="B133" s="1">
        <f t="shared" si="1"/>
        <v>132</v>
      </c>
      <c r="C133" s="1" t="s">
        <v>67</v>
      </c>
      <c r="D133" s="33" t="s">
        <v>310</v>
      </c>
      <c r="E133" s="1" t="s">
        <v>68</v>
      </c>
      <c r="F133" s="1" t="s">
        <v>15</v>
      </c>
      <c r="G133" s="26">
        <v>2.6</v>
      </c>
      <c r="H133" s="12" t="s">
        <v>10</v>
      </c>
      <c r="J133" s="8"/>
      <c r="L133" s="1"/>
      <c r="M133" s="1"/>
      <c r="N133" s="1"/>
      <c r="O133" s="18"/>
      <c r="P133" s="18"/>
      <c r="Q133" s="18"/>
      <c r="R133" s="18"/>
      <c r="S133" s="18"/>
      <c r="T133" s="18"/>
      <c r="V133" s="30"/>
      <c r="W133" s="26"/>
      <c r="X133" s="13"/>
      <c r="Y133" s="26"/>
      <c r="Z133" s="13"/>
      <c r="AA133" s="2"/>
      <c r="AB133" s="1"/>
      <c r="AC133" s="1"/>
      <c r="AD133" s="1"/>
      <c r="AE133" s="1"/>
      <c r="AF133" s="1"/>
      <c r="AG133" s="1"/>
      <c r="AH133" s="1"/>
      <c r="AI133" s="1"/>
      <c r="AJ133" s="1"/>
      <c r="AK133" s="1"/>
      <c r="AL133" s="1"/>
      <c r="AM133"/>
    </row>
    <row r="134" spans="1:39" s="12" customFormat="1" x14ac:dyDescent="0.35">
      <c r="A134"/>
      <c r="B134" s="1">
        <f t="shared" si="1"/>
        <v>133</v>
      </c>
      <c r="C134" s="1"/>
      <c r="D134" s="33" t="s">
        <v>310</v>
      </c>
      <c r="E134" s="1" t="s">
        <v>69</v>
      </c>
      <c r="F134" s="1" t="s">
        <v>15</v>
      </c>
      <c r="G134" s="26">
        <v>2.9</v>
      </c>
      <c r="H134" s="12" t="s">
        <v>10</v>
      </c>
      <c r="J134" s="8"/>
      <c r="L134" s="1"/>
      <c r="M134" s="1"/>
      <c r="N134" s="1"/>
      <c r="O134" s="18"/>
      <c r="P134" s="18"/>
      <c r="Q134" s="18"/>
      <c r="R134" s="18"/>
      <c r="S134" s="18"/>
      <c r="T134" s="18"/>
      <c r="V134" s="30"/>
      <c r="W134" s="26"/>
      <c r="X134" s="13"/>
      <c r="Y134" s="26"/>
      <c r="Z134" s="13"/>
      <c r="AA134" s="2"/>
      <c r="AB134" s="1"/>
      <c r="AC134" s="1"/>
      <c r="AD134" s="1"/>
      <c r="AE134" s="1"/>
      <c r="AF134" s="1"/>
      <c r="AG134" s="1"/>
      <c r="AH134" s="1"/>
      <c r="AI134" s="1"/>
      <c r="AJ134" s="1"/>
      <c r="AK134" s="1"/>
      <c r="AL134" s="1"/>
      <c r="AM134"/>
    </row>
    <row r="135" spans="1:39" s="12" customFormat="1" x14ac:dyDescent="0.35">
      <c r="A135"/>
      <c r="B135" s="1">
        <f t="shared" ref="B135:B198" si="2">B134+1</f>
        <v>134</v>
      </c>
      <c r="C135" s="1"/>
      <c r="D135" s="33" t="s">
        <v>311</v>
      </c>
      <c r="E135" s="1" t="s">
        <v>68</v>
      </c>
      <c r="F135" s="1" t="s">
        <v>9</v>
      </c>
      <c r="G135" s="26">
        <v>2.6</v>
      </c>
      <c r="H135" s="12" t="s">
        <v>10</v>
      </c>
      <c r="J135" s="8"/>
      <c r="L135" s="1"/>
      <c r="M135" s="1"/>
      <c r="N135" s="1"/>
      <c r="O135" s="18"/>
      <c r="P135" s="18"/>
      <c r="Q135" s="18"/>
      <c r="R135" s="18"/>
      <c r="S135" s="18"/>
      <c r="T135" s="18"/>
      <c r="V135" s="30"/>
      <c r="W135" s="26"/>
      <c r="X135" s="13"/>
      <c r="Y135" s="26"/>
      <c r="Z135" s="13"/>
      <c r="AA135" s="2"/>
      <c r="AB135" s="1"/>
      <c r="AC135" s="1"/>
      <c r="AD135" s="1"/>
      <c r="AE135" s="1"/>
      <c r="AF135" s="1"/>
      <c r="AG135" s="1"/>
      <c r="AH135" s="1"/>
      <c r="AI135" s="1"/>
      <c r="AJ135" s="1"/>
      <c r="AK135" s="1"/>
      <c r="AL135" s="1"/>
      <c r="AM135"/>
    </row>
    <row r="136" spans="1:39" s="12" customFormat="1" x14ac:dyDescent="0.35">
      <c r="A136"/>
      <c r="B136" s="1">
        <f t="shared" si="2"/>
        <v>135</v>
      </c>
      <c r="C136" s="1" t="s">
        <v>70</v>
      </c>
      <c r="D136" s="33" t="s">
        <v>312</v>
      </c>
      <c r="E136" s="1" t="s">
        <v>71</v>
      </c>
      <c r="F136" s="1" t="s">
        <v>9</v>
      </c>
      <c r="G136" s="26">
        <v>1.83</v>
      </c>
      <c r="H136" s="12" t="s">
        <v>10</v>
      </c>
      <c r="J136" s="8"/>
      <c r="K136" s="12">
        <v>1</v>
      </c>
      <c r="L136" s="1"/>
      <c r="M136" s="1"/>
      <c r="N136" s="1"/>
      <c r="O136" s="18"/>
      <c r="P136" s="18"/>
      <c r="Q136" s="18">
        <v>1</v>
      </c>
      <c r="R136" s="18">
        <v>1</v>
      </c>
      <c r="S136" s="18">
        <v>1</v>
      </c>
      <c r="T136" s="18">
        <v>1</v>
      </c>
      <c r="U136" s="12">
        <v>1</v>
      </c>
      <c r="V136" s="30"/>
      <c r="W136" s="26"/>
      <c r="X136" s="13"/>
      <c r="Y136" s="26"/>
      <c r="Z136" s="13"/>
      <c r="AA136" s="2"/>
      <c r="AB136" s="1"/>
      <c r="AC136" s="1"/>
      <c r="AD136" s="1"/>
      <c r="AE136" s="1"/>
      <c r="AF136" s="1"/>
      <c r="AG136" s="1"/>
      <c r="AH136" s="1"/>
      <c r="AI136" s="1"/>
      <c r="AJ136" s="1"/>
      <c r="AK136" s="1"/>
      <c r="AL136" s="1"/>
      <c r="AM136"/>
    </row>
    <row r="137" spans="1:39" s="12" customFormat="1" x14ac:dyDescent="0.35">
      <c r="A137"/>
      <c r="B137" s="1">
        <f t="shared" si="2"/>
        <v>136</v>
      </c>
      <c r="C137" s="1"/>
      <c r="D137" s="33" t="s">
        <v>312</v>
      </c>
      <c r="E137" s="1" t="s">
        <v>72</v>
      </c>
      <c r="F137" s="1" t="s">
        <v>9</v>
      </c>
      <c r="G137" s="26">
        <v>1.51</v>
      </c>
      <c r="H137" s="12" t="s">
        <v>10</v>
      </c>
      <c r="J137" s="8"/>
      <c r="L137" s="1"/>
      <c r="M137" s="1"/>
      <c r="N137" s="1"/>
      <c r="O137" s="18"/>
      <c r="P137" s="18">
        <v>1</v>
      </c>
      <c r="Q137" s="18">
        <v>1</v>
      </c>
      <c r="R137" s="18">
        <v>1</v>
      </c>
      <c r="S137" s="18">
        <v>1</v>
      </c>
      <c r="T137" s="18"/>
      <c r="U137" s="12">
        <v>1</v>
      </c>
      <c r="V137" s="30"/>
      <c r="W137" s="26"/>
      <c r="X137" s="13"/>
      <c r="Y137" s="26"/>
      <c r="Z137" s="13"/>
      <c r="AA137" s="2"/>
      <c r="AB137" s="1"/>
      <c r="AC137" s="1"/>
      <c r="AD137" s="1"/>
      <c r="AE137" s="1"/>
      <c r="AF137" s="1"/>
      <c r="AG137" s="1"/>
      <c r="AH137" s="1"/>
      <c r="AI137" s="1"/>
      <c r="AJ137" s="1"/>
      <c r="AK137" s="1"/>
      <c r="AL137" s="1"/>
      <c r="AM137"/>
    </row>
    <row r="138" spans="1:39" s="12" customFormat="1" x14ac:dyDescent="0.35">
      <c r="A138"/>
      <c r="B138" s="1">
        <f t="shared" si="2"/>
        <v>137</v>
      </c>
      <c r="C138" s="1" t="s">
        <v>73</v>
      </c>
      <c r="D138" s="33" t="s">
        <v>313</v>
      </c>
      <c r="E138" s="1" t="s">
        <v>25</v>
      </c>
      <c r="F138" s="1" t="s">
        <v>44</v>
      </c>
      <c r="G138" s="4">
        <v>3.2</v>
      </c>
      <c r="H138" s="12" t="s">
        <v>10</v>
      </c>
      <c r="J138" s="8"/>
      <c r="K138" s="12">
        <v>1</v>
      </c>
      <c r="L138" s="1"/>
      <c r="M138" s="1"/>
      <c r="N138" s="1"/>
      <c r="O138" s="18"/>
      <c r="P138" s="18">
        <v>1</v>
      </c>
      <c r="Q138" s="18">
        <v>1</v>
      </c>
      <c r="R138" s="18">
        <v>1</v>
      </c>
      <c r="S138" s="18">
        <v>1</v>
      </c>
      <c r="T138" s="18">
        <v>1</v>
      </c>
      <c r="U138" s="12">
        <v>1</v>
      </c>
      <c r="V138" s="30"/>
      <c r="W138" s="26"/>
      <c r="X138" s="13"/>
      <c r="Y138" s="26"/>
      <c r="Z138" s="13"/>
      <c r="AA138" s="2"/>
      <c r="AB138" s="1"/>
      <c r="AC138" s="1"/>
      <c r="AD138" s="1"/>
      <c r="AE138" s="1"/>
      <c r="AF138" s="1"/>
      <c r="AG138" s="1"/>
      <c r="AH138" s="1"/>
      <c r="AI138" s="1"/>
      <c r="AJ138" s="1"/>
      <c r="AK138" s="1"/>
      <c r="AL138" s="1"/>
      <c r="AM138"/>
    </row>
    <row r="139" spans="1:39" s="12" customFormat="1" x14ac:dyDescent="0.35">
      <c r="A139"/>
      <c r="B139" s="1">
        <f t="shared" si="2"/>
        <v>138</v>
      </c>
      <c r="C139" s="1" t="s">
        <v>74</v>
      </c>
      <c r="D139" s="33" t="s">
        <v>314</v>
      </c>
      <c r="E139" s="3" t="s">
        <v>315</v>
      </c>
      <c r="F139" s="1" t="s">
        <v>9</v>
      </c>
      <c r="G139" s="26">
        <v>2.1</v>
      </c>
      <c r="H139" s="12" t="s">
        <v>10</v>
      </c>
      <c r="J139" s="8"/>
      <c r="K139" s="12">
        <v>1</v>
      </c>
      <c r="L139" s="1"/>
      <c r="M139" s="1"/>
      <c r="N139" s="1">
        <v>2</v>
      </c>
      <c r="O139" s="18">
        <v>2</v>
      </c>
      <c r="P139" s="18">
        <v>1</v>
      </c>
      <c r="Q139" s="18">
        <v>1</v>
      </c>
      <c r="R139" s="18">
        <v>1</v>
      </c>
      <c r="S139" s="18">
        <v>1</v>
      </c>
      <c r="T139" s="18">
        <v>1</v>
      </c>
      <c r="U139" s="12">
        <v>2</v>
      </c>
      <c r="V139" s="30"/>
      <c r="W139" s="26"/>
      <c r="X139" s="13"/>
      <c r="Y139" s="26"/>
      <c r="Z139" s="13"/>
      <c r="AA139" s="2"/>
      <c r="AB139" s="1"/>
      <c r="AC139" s="1"/>
      <c r="AD139" s="1"/>
      <c r="AE139" s="1"/>
      <c r="AF139" s="1"/>
      <c r="AG139" s="1"/>
      <c r="AH139" s="1"/>
      <c r="AI139" s="1"/>
      <c r="AJ139" s="1"/>
      <c r="AK139" s="1"/>
      <c r="AL139" s="1"/>
      <c r="AM139"/>
    </row>
    <row r="140" spans="1:39" s="12" customFormat="1" x14ac:dyDescent="0.35">
      <c r="A140"/>
      <c r="B140" s="1">
        <f t="shared" si="2"/>
        <v>139</v>
      </c>
      <c r="C140" s="1" t="s">
        <v>75</v>
      </c>
      <c r="D140" s="33" t="s">
        <v>316</v>
      </c>
      <c r="E140" s="1" t="s">
        <v>46</v>
      </c>
      <c r="F140" s="1" t="s">
        <v>9</v>
      </c>
      <c r="G140" s="1">
        <v>1.5</v>
      </c>
      <c r="H140" s="12" t="s">
        <v>10</v>
      </c>
      <c r="J140" s="8"/>
      <c r="K140" s="12">
        <v>1</v>
      </c>
      <c r="L140" s="1"/>
      <c r="M140" s="1"/>
      <c r="N140" s="1">
        <v>1</v>
      </c>
      <c r="O140" s="18">
        <v>1</v>
      </c>
      <c r="P140" s="18">
        <v>1</v>
      </c>
      <c r="Q140" s="18">
        <v>1</v>
      </c>
      <c r="R140" s="18">
        <v>1</v>
      </c>
      <c r="S140" s="18">
        <v>1</v>
      </c>
      <c r="T140" s="18">
        <v>1</v>
      </c>
      <c r="U140" s="12">
        <v>1</v>
      </c>
      <c r="V140" s="30"/>
      <c r="W140" s="26"/>
      <c r="X140" s="13"/>
      <c r="Y140" s="26"/>
      <c r="Z140" s="13"/>
      <c r="AA140" s="2"/>
      <c r="AB140" s="1"/>
      <c r="AC140" s="1"/>
      <c r="AD140" s="1"/>
      <c r="AE140" s="1"/>
      <c r="AF140" s="1"/>
      <c r="AG140" s="1"/>
      <c r="AH140" s="1"/>
      <c r="AI140" s="1"/>
      <c r="AJ140" s="1"/>
      <c r="AK140" s="1"/>
      <c r="AL140" s="1"/>
      <c r="AM140"/>
    </row>
    <row r="141" spans="1:39" s="12" customFormat="1" x14ac:dyDescent="0.35">
      <c r="A141"/>
      <c r="B141" s="1">
        <f t="shared" si="2"/>
        <v>140</v>
      </c>
      <c r="C141" s="1"/>
      <c r="D141" s="33" t="s">
        <v>317</v>
      </c>
      <c r="E141" s="1" t="s">
        <v>76</v>
      </c>
      <c r="F141" s="1" t="s">
        <v>9</v>
      </c>
      <c r="G141" s="1">
        <v>3.7</v>
      </c>
      <c r="H141" s="12" t="s">
        <v>10</v>
      </c>
      <c r="J141" s="8"/>
      <c r="K141" s="12">
        <v>1</v>
      </c>
      <c r="L141" s="1"/>
      <c r="M141" s="1"/>
      <c r="N141" s="1">
        <v>1</v>
      </c>
      <c r="O141" s="18">
        <v>1</v>
      </c>
      <c r="P141" s="18">
        <v>1</v>
      </c>
      <c r="Q141" s="18">
        <v>1</v>
      </c>
      <c r="R141" s="18">
        <v>1</v>
      </c>
      <c r="S141" s="18"/>
      <c r="T141" s="18">
        <v>1</v>
      </c>
      <c r="U141" s="12">
        <v>1</v>
      </c>
      <c r="V141" s="30"/>
      <c r="W141" s="26"/>
      <c r="X141" s="13"/>
      <c r="Y141" s="26"/>
      <c r="Z141" s="13"/>
      <c r="AA141" s="2"/>
      <c r="AB141" s="1"/>
      <c r="AC141" s="1"/>
      <c r="AD141" s="1"/>
      <c r="AE141" s="1"/>
      <c r="AF141" s="1"/>
      <c r="AG141" s="1"/>
      <c r="AH141" s="1"/>
      <c r="AI141" s="1"/>
      <c r="AJ141" s="1"/>
      <c r="AK141" s="1"/>
      <c r="AL141" s="1"/>
      <c r="AM141"/>
    </row>
    <row r="142" spans="1:39" s="12" customFormat="1" x14ac:dyDescent="0.35">
      <c r="A142"/>
      <c r="B142" s="1">
        <f t="shared" si="2"/>
        <v>141</v>
      </c>
      <c r="C142" s="1"/>
      <c r="D142" s="33" t="s">
        <v>317</v>
      </c>
      <c r="E142" s="1" t="s">
        <v>77</v>
      </c>
      <c r="F142" s="1" t="s">
        <v>9</v>
      </c>
      <c r="G142" s="1">
        <v>2.1</v>
      </c>
      <c r="H142" s="12" t="s">
        <v>10</v>
      </c>
      <c r="J142" s="8"/>
      <c r="L142" s="1"/>
      <c r="M142" s="1"/>
      <c r="N142" s="1">
        <v>1</v>
      </c>
      <c r="O142" s="18">
        <v>1</v>
      </c>
      <c r="P142" s="18">
        <v>1</v>
      </c>
      <c r="Q142" s="18">
        <v>1</v>
      </c>
      <c r="R142" s="18"/>
      <c r="S142" s="18"/>
      <c r="T142" s="18"/>
      <c r="U142" s="12">
        <v>1</v>
      </c>
      <c r="V142" s="30"/>
      <c r="W142" s="26"/>
      <c r="X142" s="13"/>
      <c r="Y142" s="26"/>
      <c r="Z142" s="13"/>
      <c r="AA142" s="2"/>
      <c r="AB142" s="1"/>
      <c r="AC142" s="1"/>
      <c r="AD142" s="1"/>
      <c r="AE142" s="1"/>
      <c r="AF142" s="1"/>
      <c r="AG142" s="1"/>
      <c r="AH142" s="1"/>
      <c r="AI142" s="1"/>
      <c r="AJ142" s="1"/>
      <c r="AK142" s="1"/>
      <c r="AL142" s="1"/>
      <c r="AM142"/>
    </row>
    <row r="143" spans="1:39" s="12" customFormat="1" x14ac:dyDescent="0.35">
      <c r="A143"/>
      <c r="B143" s="1">
        <f t="shared" si="2"/>
        <v>142</v>
      </c>
      <c r="C143" s="1" t="s">
        <v>78</v>
      </c>
      <c r="D143" s="33" t="s">
        <v>318</v>
      </c>
      <c r="E143" s="1" t="s">
        <v>79</v>
      </c>
      <c r="F143" s="1" t="s">
        <v>9</v>
      </c>
      <c r="G143" s="1">
        <v>2.1</v>
      </c>
      <c r="H143" s="12" t="s">
        <v>10</v>
      </c>
      <c r="J143" s="8"/>
      <c r="K143" s="12">
        <v>1</v>
      </c>
      <c r="L143" s="1"/>
      <c r="M143" s="1"/>
      <c r="N143" s="1"/>
      <c r="O143" s="18">
        <v>1</v>
      </c>
      <c r="P143" s="18">
        <v>1</v>
      </c>
      <c r="Q143" s="18">
        <v>1</v>
      </c>
      <c r="R143" s="18">
        <v>1</v>
      </c>
      <c r="S143" s="18">
        <v>1</v>
      </c>
      <c r="T143" s="18">
        <v>1</v>
      </c>
      <c r="U143" s="12">
        <v>1</v>
      </c>
      <c r="V143" s="30"/>
      <c r="W143" s="26"/>
      <c r="X143" s="13"/>
      <c r="Y143" s="26"/>
      <c r="Z143" s="13"/>
      <c r="AA143" s="2"/>
      <c r="AB143" s="1"/>
      <c r="AC143" s="1"/>
      <c r="AD143" s="1"/>
      <c r="AE143" s="1"/>
      <c r="AF143" s="1"/>
      <c r="AG143" s="1"/>
      <c r="AH143" s="1"/>
      <c r="AI143" s="1"/>
      <c r="AJ143" s="1"/>
      <c r="AK143" s="1"/>
      <c r="AL143" s="1"/>
      <c r="AM143"/>
    </row>
    <row r="144" spans="1:39" s="12" customFormat="1" x14ac:dyDescent="0.35">
      <c r="A144"/>
      <c r="B144" s="1">
        <f t="shared" si="2"/>
        <v>143</v>
      </c>
      <c r="C144" s="1"/>
      <c r="D144" s="33" t="s">
        <v>319</v>
      </c>
      <c r="E144" s="1" t="s">
        <v>79</v>
      </c>
      <c r="F144" s="1" t="s">
        <v>9</v>
      </c>
      <c r="G144" s="1">
        <v>2.1</v>
      </c>
      <c r="H144" s="12" t="s">
        <v>10</v>
      </c>
      <c r="J144" s="8"/>
      <c r="L144" s="1"/>
      <c r="M144" s="1"/>
      <c r="N144" s="1"/>
      <c r="O144" s="18"/>
      <c r="P144" s="18"/>
      <c r="Q144" s="18"/>
      <c r="R144" s="18"/>
      <c r="S144" s="18"/>
      <c r="T144" s="18"/>
      <c r="V144" s="30"/>
      <c r="W144" s="26"/>
      <c r="X144" s="13"/>
      <c r="Y144" s="26"/>
      <c r="Z144" s="13"/>
      <c r="AA144" s="2"/>
      <c r="AB144" s="1"/>
      <c r="AC144" s="1"/>
      <c r="AD144" s="1"/>
      <c r="AE144" s="1"/>
      <c r="AF144" s="1"/>
      <c r="AG144" s="1"/>
      <c r="AH144" s="1"/>
      <c r="AI144" s="1"/>
      <c r="AJ144" s="1"/>
      <c r="AK144" s="1"/>
      <c r="AL144" s="1"/>
      <c r="AM144"/>
    </row>
    <row r="145" spans="1:39" s="12" customFormat="1" x14ac:dyDescent="0.35">
      <c r="A145"/>
      <c r="B145" s="1">
        <f t="shared" si="2"/>
        <v>144</v>
      </c>
      <c r="C145" s="1"/>
      <c r="D145" s="33" t="s">
        <v>320</v>
      </c>
      <c r="E145" s="1" t="s">
        <v>79</v>
      </c>
      <c r="F145" s="1" t="s">
        <v>9</v>
      </c>
      <c r="G145" s="1">
        <v>2.1</v>
      </c>
      <c r="H145" s="12" t="s">
        <v>10</v>
      </c>
      <c r="J145" s="8"/>
      <c r="L145" s="1"/>
      <c r="M145" s="1"/>
      <c r="N145" s="1"/>
      <c r="O145" s="18"/>
      <c r="P145" s="18"/>
      <c r="Q145" s="18"/>
      <c r="R145" s="18"/>
      <c r="S145" s="18"/>
      <c r="T145" s="18"/>
      <c r="V145" s="30"/>
      <c r="W145" s="26"/>
      <c r="X145" s="13"/>
      <c r="Y145" s="26"/>
      <c r="Z145" s="13"/>
      <c r="AA145" s="2"/>
      <c r="AB145" s="1"/>
      <c r="AC145" s="1"/>
      <c r="AD145" s="1"/>
      <c r="AE145" s="1"/>
      <c r="AF145" s="1"/>
      <c r="AG145" s="1"/>
      <c r="AH145" s="1"/>
      <c r="AI145" s="1"/>
      <c r="AJ145" s="1"/>
      <c r="AK145" s="1"/>
      <c r="AL145" s="1"/>
      <c r="AM145"/>
    </row>
    <row r="146" spans="1:39" s="12" customFormat="1" x14ac:dyDescent="0.35">
      <c r="A146"/>
      <c r="B146" s="1">
        <f t="shared" si="2"/>
        <v>145</v>
      </c>
      <c r="C146" s="1" t="s">
        <v>80</v>
      </c>
      <c r="D146" s="33" t="s">
        <v>321</v>
      </c>
      <c r="E146" s="1" t="s">
        <v>25</v>
      </c>
      <c r="F146" s="1" t="s">
        <v>9</v>
      </c>
      <c r="G146" s="1">
        <v>3.2</v>
      </c>
      <c r="H146" s="12" t="s">
        <v>10</v>
      </c>
      <c r="J146" s="8"/>
      <c r="K146" s="12">
        <v>1</v>
      </c>
      <c r="L146" s="1">
        <v>1</v>
      </c>
      <c r="M146" s="1">
        <v>1</v>
      </c>
      <c r="N146" s="1">
        <v>1</v>
      </c>
      <c r="O146" s="18">
        <v>1</v>
      </c>
      <c r="P146" s="18">
        <v>1</v>
      </c>
      <c r="Q146" s="18">
        <v>1</v>
      </c>
      <c r="R146" s="18">
        <v>1</v>
      </c>
      <c r="S146" s="18">
        <v>1</v>
      </c>
      <c r="T146" s="18">
        <v>1</v>
      </c>
      <c r="U146" s="12">
        <v>1</v>
      </c>
      <c r="V146" s="30"/>
      <c r="W146" s="26"/>
      <c r="X146" s="13"/>
      <c r="Y146" s="26"/>
      <c r="Z146" s="13"/>
      <c r="AA146" s="2"/>
      <c r="AB146" s="1"/>
      <c r="AC146" s="1"/>
      <c r="AD146" s="1"/>
      <c r="AE146" s="1"/>
      <c r="AF146" s="1"/>
      <c r="AG146" s="1"/>
      <c r="AH146" s="1"/>
      <c r="AI146" s="1"/>
      <c r="AJ146" s="1"/>
      <c r="AK146" s="1"/>
      <c r="AL146" s="1"/>
      <c r="AM146"/>
    </row>
    <row r="147" spans="1:39" s="12" customFormat="1" x14ac:dyDescent="0.35">
      <c r="A147" s="37"/>
      <c r="B147" s="1">
        <f t="shared" si="2"/>
        <v>146</v>
      </c>
      <c r="C147" s="1"/>
      <c r="D147" s="35" t="s">
        <v>322</v>
      </c>
      <c r="E147" s="1" t="s">
        <v>25</v>
      </c>
      <c r="F147" s="1" t="s">
        <v>9</v>
      </c>
      <c r="G147" s="1">
        <v>3.2</v>
      </c>
      <c r="H147" s="12" t="s">
        <v>10</v>
      </c>
      <c r="J147" s="8"/>
      <c r="K147" s="12">
        <v>1</v>
      </c>
      <c r="L147" s="1"/>
      <c r="M147" s="1"/>
      <c r="N147" s="1"/>
      <c r="O147" s="18"/>
      <c r="P147" s="18"/>
      <c r="Q147" s="18"/>
      <c r="R147" s="18"/>
      <c r="S147" s="18"/>
      <c r="T147" s="18"/>
      <c r="V147" s="30"/>
      <c r="W147" s="26"/>
      <c r="X147" s="13"/>
      <c r="Y147" s="26"/>
      <c r="Z147" s="13"/>
      <c r="AA147" s="2"/>
      <c r="AB147" s="1"/>
      <c r="AC147" s="1"/>
      <c r="AD147" s="1"/>
      <c r="AE147" s="1"/>
      <c r="AF147" s="1"/>
      <c r="AG147" s="1"/>
      <c r="AH147" s="1"/>
      <c r="AI147" s="1"/>
      <c r="AJ147" s="1"/>
      <c r="AK147" s="1"/>
      <c r="AL147" s="1"/>
      <c r="AM147"/>
    </row>
    <row r="148" spans="1:39" s="12" customFormat="1" x14ac:dyDescent="0.35">
      <c r="A148" s="21"/>
      <c r="B148" s="1">
        <f t="shared" si="2"/>
        <v>147</v>
      </c>
      <c r="C148" s="1"/>
      <c r="D148" s="35" t="s">
        <v>322</v>
      </c>
      <c r="E148" s="1" t="s">
        <v>81</v>
      </c>
      <c r="F148" s="1" t="s">
        <v>9</v>
      </c>
      <c r="G148" s="1">
        <v>2.6</v>
      </c>
      <c r="H148" s="12" t="s">
        <v>10</v>
      </c>
      <c r="I148" s="21"/>
      <c r="J148" s="7"/>
      <c r="K148" s="21"/>
      <c r="L148" s="1"/>
      <c r="M148" s="1"/>
      <c r="N148" s="1"/>
      <c r="O148" s="18"/>
      <c r="P148" s="18"/>
      <c r="Q148" s="18"/>
      <c r="R148" s="18"/>
      <c r="S148" s="18"/>
      <c r="T148" s="18"/>
      <c r="V148" s="30"/>
      <c r="W148" s="26"/>
      <c r="X148" s="13"/>
      <c r="Y148" s="26"/>
      <c r="Z148" s="13"/>
      <c r="AA148" s="2"/>
      <c r="AB148" s="1"/>
      <c r="AC148" s="1"/>
      <c r="AD148" s="1"/>
      <c r="AE148" s="1"/>
      <c r="AF148" s="1"/>
      <c r="AG148" s="1"/>
      <c r="AH148" s="1"/>
      <c r="AI148" s="1"/>
      <c r="AJ148" s="1"/>
      <c r="AK148" s="1"/>
      <c r="AL148" s="1"/>
      <c r="AM148"/>
    </row>
    <row r="149" spans="1:39" x14ac:dyDescent="0.35">
      <c r="B149" s="1">
        <f t="shared" si="2"/>
        <v>148</v>
      </c>
      <c r="D149" s="33" t="s">
        <v>322</v>
      </c>
      <c r="E149" s="1" t="s">
        <v>20</v>
      </c>
      <c r="F149" s="1" t="s">
        <v>9</v>
      </c>
      <c r="G149" s="1">
        <v>2.4</v>
      </c>
      <c r="H149" s="12" t="s">
        <v>10</v>
      </c>
    </row>
    <row r="150" spans="1:39" s="12" customFormat="1" x14ac:dyDescent="0.35">
      <c r="A150"/>
      <c r="B150" s="1">
        <f t="shared" si="2"/>
        <v>149</v>
      </c>
      <c r="C150" s="1" t="s">
        <v>82</v>
      </c>
      <c r="D150" s="33" t="s">
        <v>323</v>
      </c>
      <c r="E150" s="1" t="s">
        <v>38</v>
      </c>
      <c r="F150" s="1" t="s">
        <v>9</v>
      </c>
      <c r="G150" s="1" t="s">
        <v>83</v>
      </c>
      <c r="H150" s="12" t="s">
        <v>10</v>
      </c>
      <c r="J150" s="8"/>
      <c r="L150" s="1"/>
      <c r="M150" s="1"/>
      <c r="N150" s="1"/>
      <c r="O150" s="18"/>
      <c r="P150" s="18"/>
      <c r="Q150" s="18"/>
      <c r="R150" s="18"/>
      <c r="S150" s="18"/>
      <c r="T150" s="18"/>
      <c r="V150" s="30"/>
      <c r="W150" s="26"/>
      <c r="X150" s="13"/>
      <c r="Y150" s="26"/>
      <c r="Z150" s="13"/>
      <c r="AA150" s="2"/>
      <c r="AB150" s="1"/>
      <c r="AC150" s="1"/>
      <c r="AD150" s="1"/>
      <c r="AE150" s="1"/>
      <c r="AF150" s="1"/>
      <c r="AG150" s="1"/>
      <c r="AH150" s="1"/>
      <c r="AI150" s="1"/>
      <c r="AJ150" s="1"/>
      <c r="AK150" s="1"/>
      <c r="AL150" s="1"/>
      <c r="AM150"/>
    </row>
    <row r="151" spans="1:39" x14ac:dyDescent="0.35">
      <c r="B151" s="1">
        <f t="shared" si="2"/>
        <v>150</v>
      </c>
      <c r="C151" s="1" t="s">
        <v>84</v>
      </c>
      <c r="D151" s="33" t="s">
        <v>324</v>
      </c>
      <c r="E151" s="1" t="s">
        <v>85</v>
      </c>
      <c r="F151" s="1" t="s">
        <v>15</v>
      </c>
      <c r="G151" s="1">
        <v>2.7</v>
      </c>
      <c r="H151" s="12" t="s">
        <v>10</v>
      </c>
      <c r="K151" s="12">
        <v>1</v>
      </c>
      <c r="O151" s="18">
        <v>1</v>
      </c>
      <c r="P151" s="18">
        <v>1</v>
      </c>
      <c r="Q151" s="18">
        <v>1</v>
      </c>
      <c r="R151" s="18">
        <v>1</v>
      </c>
      <c r="S151" s="18">
        <v>1</v>
      </c>
      <c r="T151" s="18">
        <v>1</v>
      </c>
      <c r="U151" s="12">
        <v>1</v>
      </c>
    </row>
    <row r="152" spans="1:39" x14ac:dyDescent="0.35">
      <c r="B152" s="1">
        <f t="shared" si="2"/>
        <v>151</v>
      </c>
      <c r="D152" s="33" t="s">
        <v>325</v>
      </c>
      <c r="E152" s="1" t="s">
        <v>86</v>
      </c>
      <c r="F152" s="1" t="s">
        <v>9</v>
      </c>
      <c r="G152" s="1">
        <v>2.1</v>
      </c>
      <c r="H152" s="12" t="s">
        <v>10</v>
      </c>
      <c r="K152" s="12">
        <v>1</v>
      </c>
      <c r="L152" s="1">
        <v>1</v>
      </c>
      <c r="M152" s="1">
        <v>1</v>
      </c>
      <c r="N152" s="1">
        <v>1</v>
      </c>
      <c r="O152" s="18">
        <v>1</v>
      </c>
      <c r="P152" s="18">
        <v>1</v>
      </c>
      <c r="Q152" s="18">
        <v>1</v>
      </c>
      <c r="R152" s="18">
        <v>1</v>
      </c>
      <c r="S152" s="18">
        <v>1</v>
      </c>
      <c r="T152" s="18">
        <v>1</v>
      </c>
      <c r="U152" s="12">
        <v>1</v>
      </c>
    </row>
    <row r="153" spans="1:39" x14ac:dyDescent="0.35">
      <c r="B153" s="1">
        <f t="shared" si="2"/>
        <v>152</v>
      </c>
      <c r="C153" s="1" t="s">
        <v>87</v>
      </c>
      <c r="D153" s="33" t="s">
        <v>326</v>
      </c>
      <c r="E153" s="1" t="s">
        <v>25</v>
      </c>
      <c r="F153" s="1" t="s">
        <v>9</v>
      </c>
      <c r="G153" s="1" t="s">
        <v>88</v>
      </c>
      <c r="H153" s="12" t="s">
        <v>10</v>
      </c>
      <c r="K153" s="12">
        <v>1</v>
      </c>
      <c r="P153" s="18">
        <v>1</v>
      </c>
      <c r="Q153" s="18">
        <v>1</v>
      </c>
      <c r="R153" s="18">
        <v>1</v>
      </c>
      <c r="S153" s="18">
        <v>1</v>
      </c>
      <c r="T153" s="18">
        <v>1</v>
      </c>
      <c r="U153" s="12">
        <v>1</v>
      </c>
    </row>
    <row r="154" spans="1:39" x14ac:dyDescent="0.35">
      <c r="B154" s="1">
        <f t="shared" si="2"/>
        <v>153</v>
      </c>
      <c r="D154" s="33" t="s">
        <v>327</v>
      </c>
      <c r="E154" s="1" t="s">
        <v>89</v>
      </c>
      <c r="F154" s="1" t="s">
        <v>9</v>
      </c>
      <c r="G154" s="1">
        <v>2.37</v>
      </c>
      <c r="H154" s="12" t="s">
        <v>10</v>
      </c>
      <c r="K154" s="12">
        <v>1</v>
      </c>
      <c r="M154" s="1">
        <v>1</v>
      </c>
      <c r="N154" s="1">
        <v>1</v>
      </c>
      <c r="O154" s="18">
        <v>1</v>
      </c>
      <c r="P154" s="18">
        <v>1</v>
      </c>
      <c r="Q154" s="18">
        <v>1</v>
      </c>
      <c r="R154" s="18">
        <v>1</v>
      </c>
      <c r="S154" s="18">
        <v>1</v>
      </c>
      <c r="T154" s="18">
        <v>1</v>
      </c>
      <c r="U154" s="12">
        <v>1</v>
      </c>
    </row>
    <row r="155" spans="1:39" s="6" customFormat="1" x14ac:dyDescent="0.35">
      <c r="B155" s="1">
        <f t="shared" si="2"/>
        <v>154</v>
      </c>
      <c r="D155" s="33" t="s">
        <v>328</v>
      </c>
      <c r="E155" s="36" t="s">
        <v>329</v>
      </c>
      <c r="F155" s="1" t="s">
        <v>15</v>
      </c>
      <c r="G155" s="1">
        <v>2.06</v>
      </c>
      <c r="H155" s="12" t="s">
        <v>10</v>
      </c>
      <c r="I155" s="12"/>
      <c r="J155" s="8"/>
      <c r="K155" s="12"/>
      <c r="L155" s="1"/>
      <c r="M155" s="1"/>
      <c r="N155" s="1"/>
      <c r="O155" s="18"/>
      <c r="P155" s="18"/>
      <c r="Q155" s="18"/>
      <c r="R155" s="18"/>
      <c r="S155" s="18"/>
      <c r="T155" s="18"/>
      <c r="U155" s="21"/>
      <c r="V155" s="31"/>
      <c r="W155" s="27"/>
      <c r="X155" s="24"/>
      <c r="Y155" s="27"/>
      <c r="Z155" s="24"/>
      <c r="AA155" s="2"/>
      <c r="AB155" s="2"/>
      <c r="AC155" s="2"/>
      <c r="AD155" s="2"/>
      <c r="AE155" s="2"/>
      <c r="AF155" s="2"/>
      <c r="AG155" s="2"/>
      <c r="AH155" s="2"/>
      <c r="AI155" s="2"/>
      <c r="AJ155" s="2"/>
      <c r="AK155" s="2"/>
      <c r="AL155" s="2"/>
    </row>
    <row r="156" spans="1:39" x14ac:dyDescent="0.35">
      <c r="B156" s="1">
        <f t="shared" si="2"/>
        <v>155</v>
      </c>
      <c r="D156" s="33" t="s">
        <v>328</v>
      </c>
      <c r="E156" s="1" t="s">
        <v>330</v>
      </c>
      <c r="F156" s="1" t="s">
        <v>15</v>
      </c>
      <c r="G156" s="1">
        <v>2.11</v>
      </c>
      <c r="H156" s="12" t="s">
        <v>10</v>
      </c>
    </row>
    <row r="157" spans="1:39" x14ac:dyDescent="0.35">
      <c r="B157" s="1">
        <f t="shared" si="2"/>
        <v>156</v>
      </c>
      <c r="D157" s="33" t="s">
        <v>328</v>
      </c>
      <c r="E157" s="1" t="s">
        <v>331</v>
      </c>
      <c r="F157" s="1" t="s">
        <v>15</v>
      </c>
      <c r="G157" s="1">
        <v>1.93</v>
      </c>
      <c r="H157" s="12" t="s">
        <v>10</v>
      </c>
    </row>
    <row r="158" spans="1:39" x14ac:dyDescent="0.35">
      <c r="B158" s="1">
        <f t="shared" si="2"/>
        <v>157</v>
      </c>
      <c r="C158" s="1" t="s">
        <v>90</v>
      </c>
      <c r="D158" s="33" t="s">
        <v>332</v>
      </c>
      <c r="E158" s="1" t="s">
        <v>25</v>
      </c>
      <c r="F158" s="1" t="s">
        <v>9</v>
      </c>
      <c r="G158" s="5">
        <v>3.3</v>
      </c>
      <c r="H158" s="12" t="s">
        <v>10</v>
      </c>
    </row>
    <row r="159" spans="1:39" x14ac:dyDescent="0.35">
      <c r="B159" s="1">
        <f t="shared" si="2"/>
        <v>158</v>
      </c>
      <c r="D159" s="33" t="s">
        <v>333</v>
      </c>
      <c r="E159" s="1" t="s">
        <v>25</v>
      </c>
      <c r="F159" s="1" t="s">
        <v>9</v>
      </c>
      <c r="G159" s="1">
        <v>3.3</v>
      </c>
      <c r="H159" s="12" t="s">
        <v>10</v>
      </c>
      <c r="K159" s="12">
        <v>1</v>
      </c>
      <c r="R159" s="18">
        <v>1</v>
      </c>
      <c r="S159" s="18">
        <v>1</v>
      </c>
      <c r="T159" s="18">
        <v>1</v>
      </c>
      <c r="U159" s="12">
        <v>1</v>
      </c>
    </row>
    <row r="160" spans="1:39" x14ac:dyDescent="0.35">
      <c r="B160" s="1">
        <f t="shared" si="2"/>
        <v>159</v>
      </c>
      <c r="D160" s="33" t="s">
        <v>334</v>
      </c>
      <c r="E160" s="1" t="s">
        <v>25</v>
      </c>
      <c r="F160" s="1" t="s">
        <v>9</v>
      </c>
      <c r="G160" s="26">
        <v>3.2</v>
      </c>
      <c r="H160" s="12" t="s">
        <v>10</v>
      </c>
    </row>
    <row r="161" spans="2:21" x14ac:dyDescent="0.35">
      <c r="B161" s="1">
        <f t="shared" si="2"/>
        <v>160</v>
      </c>
      <c r="D161" s="33" t="s">
        <v>334</v>
      </c>
      <c r="E161" s="1" t="s">
        <v>25</v>
      </c>
      <c r="F161" s="1" t="s">
        <v>9</v>
      </c>
      <c r="G161" s="5">
        <v>3</v>
      </c>
      <c r="H161" s="12" t="s">
        <v>10</v>
      </c>
    </row>
    <row r="162" spans="2:21" x14ac:dyDescent="0.35">
      <c r="B162" s="1">
        <f t="shared" si="2"/>
        <v>161</v>
      </c>
      <c r="D162" s="33" t="s">
        <v>335</v>
      </c>
      <c r="E162" s="1" t="s">
        <v>25</v>
      </c>
      <c r="F162" s="1" t="s">
        <v>9</v>
      </c>
      <c r="G162" s="26">
        <v>3.3</v>
      </c>
      <c r="H162" s="12" t="s">
        <v>10</v>
      </c>
      <c r="P162" s="18">
        <v>1</v>
      </c>
      <c r="Q162" s="18">
        <v>1</v>
      </c>
      <c r="R162" s="18">
        <v>1</v>
      </c>
      <c r="S162" s="18">
        <v>1</v>
      </c>
      <c r="T162" s="18">
        <v>1</v>
      </c>
      <c r="U162" s="12">
        <v>1</v>
      </c>
    </row>
    <row r="163" spans="2:21" x14ac:dyDescent="0.35">
      <c r="B163" s="1">
        <f t="shared" si="2"/>
        <v>162</v>
      </c>
      <c r="C163" s="1" t="s">
        <v>91</v>
      </c>
      <c r="D163" s="33" t="s">
        <v>336</v>
      </c>
      <c r="E163" s="1" t="s">
        <v>92</v>
      </c>
      <c r="F163" s="1" t="s">
        <v>9</v>
      </c>
      <c r="G163" s="1" t="s">
        <v>93</v>
      </c>
      <c r="H163" s="1" t="s">
        <v>10</v>
      </c>
      <c r="K163" s="12">
        <v>1</v>
      </c>
      <c r="Q163" s="18">
        <v>1</v>
      </c>
      <c r="R163" s="18">
        <v>1</v>
      </c>
      <c r="S163" s="18">
        <v>1</v>
      </c>
      <c r="T163" s="18">
        <v>1</v>
      </c>
      <c r="U163" s="12">
        <v>1</v>
      </c>
    </row>
    <row r="164" spans="2:21" x14ac:dyDescent="0.35">
      <c r="B164" s="1">
        <f t="shared" si="2"/>
        <v>163</v>
      </c>
      <c r="D164" s="33" t="s">
        <v>337</v>
      </c>
      <c r="E164" s="1" t="s">
        <v>94</v>
      </c>
      <c r="F164" s="1" t="s">
        <v>15</v>
      </c>
      <c r="G164" s="1" t="s">
        <v>95</v>
      </c>
      <c r="H164" s="1" t="s">
        <v>10</v>
      </c>
      <c r="K164" s="12">
        <v>1</v>
      </c>
    </row>
    <row r="165" spans="2:21" x14ac:dyDescent="0.35">
      <c r="B165" s="1">
        <f t="shared" si="2"/>
        <v>164</v>
      </c>
      <c r="D165" s="33" t="s">
        <v>338</v>
      </c>
      <c r="E165" s="1" t="s">
        <v>92</v>
      </c>
      <c r="F165" s="1" t="s">
        <v>15</v>
      </c>
      <c r="G165" s="1" t="s">
        <v>96</v>
      </c>
      <c r="H165" s="1" t="s">
        <v>10</v>
      </c>
      <c r="K165" s="12">
        <v>1</v>
      </c>
      <c r="M165" s="1">
        <v>1</v>
      </c>
      <c r="N165" s="1">
        <v>1</v>
      </c>
      <c r="O165" s="18">
        <v>1</v>
      </c>
      <c r="P165" s="18">
        <v>1</v>
      </c>
      <c r="Q165" s="18">
        <v>1</v>
      </c>
      <c r="R165" s="18">
        <v>1</v>
      </c>
      <c r="S165" s="18">
        <v>1</v>
      </c>
      <c r="T165" s="18">
        <v>1</v>
      </c>
      <c r="U165" s="12">
        <v>1</v>
      </c>
    </row>
    <row r="166" spans="2:21" x14ac:dyDescent="0.35">
      <c r="B166" s="1">
        <f t="shared" si="2"/>
        <v>165</v>
      </c>
      <c r="D166" s="33" t="s">
        <v>339</v>
      </c>
      <c r="E166" s="1" t="str">
        <f>E165</f>
        <v>ZnGa2O4</v>
      </c>
      <c r="F166" s="1" t="s">
        <v>9</v>
      </c>
      <c r="G166" s="1">
        <v>2.6</v>
      </c>
      <c r="H166" s="1" t="s">
        <v>10</v>
      </c>
    </row>
    <row r="167" spans="2:21" x14ac:dyDescent="0.35">
      <c r="B167" s="1">
        <f t="shared" si="2"/>
        <v>166</v>
      </c>
      <c r="D167" s="33" t="s">
        <v>340</v>
      </c>
      <c r="E167" s="1" t="str">
        <f t="shared" ref="E167:E176" si="3">E166</f>
        <v>ZnGa2O4</v>
      </c>
      <c r="F167" s="1" t="s">
        <v>9</v>
      </c>
      <c r="G167" s="1">
        <v>2.4</v>
      </c>
      <c r="H167" s="1" t="s">
        <v>10</v>
      </c>
    </row>
    <row r="168" spans="2:21" x14ac:dyDescent="0.35">
      <c r="B168" s="1">
        <f t="shared" si="2"/>
        <v>167</v>
      </c>
      <c r="D168" s="33" t="s">
        <v>341</v>
      </c>
      <c r="E168" s="1" t="str">
        <f t="shared" si="3"/>
        <v>ZnGa2O4</v>
      </c>
      <c r="F168" s="1" t="s">
        <v>9</v>
      </c>
      <c r="G168" s="1" t="s">
        <v>97</v>
      </c>
      <c r="H168" s="1" t="s">
        <v>10</v>
      </c>
    </row>
    <row r="169" spans="2:21" x14ac:dyDescent="0.35">
      <c r="B169" s="1">
        <f t="shared" si="2"/>
        <v>168</v>
      </c>
      <c r="D169" s="33" t="s">
        <v>342</v>
      </c>
      <c r="E169" s="1" t="str">
        <f t="shared" si="3"/>
        <v>ZnGa2O4</v>
      </c>
      <c r="F169" s="1" t="s">
        <v>9</v>
      </c>
      <c r="G169" s="1">
        <v>4.2</v>
      </c>
      <c r="H169" s="1" t="s">
        <v>10</v>
      </c>
      <c r="Q169" s="18">
        <v>1</v>
      </c>
    </row>
    <row r="170" spans="2:21" x14ac:dyDescent="0.35">
      <c r="B170" s="1">
        <f t="shared" si="2"/>
        <v>169</v>
      </c>
      <c r="D170" s="33" t="s">
        <v>343</v>
      </c>
      <c r="E170" s="1" t="str">
        <f t="shared" si="3"/>
        <v>ZnGa2O4</v>
      </c>
      <c r="F170" s="1" t="s">
        <v>9</v>
      </c>
      <c r="G170" s="1" t="s">
        <v>98</v>
      </c>
      <c r="H170" s="1" t="s">
        <v>10</v>
      </c>
      <c r="K170" s="12">
        <v>1</v>
      </c>
      <c r="P170" s="18">
        <v>1</v>
      </c>
      <c r="Q170" s="18">
        <v>1</v>
      </c>
      <c r="R170" s="18">
        <v>1</v>
      </c>
      <c r="S170" s="18">
        <v>1</v>
      </c>
      <c r="T170" s="18">
        <v>1</v>
      </c>
      <c r="U170" s="12">
        <v>1</v>
      </c>
    </row>
    <row r="171" spans="2:21" x14ac:dyDescent="0.35">
      <c r="B171" s="1">
        <f t="shared" si="2"/>
        <v>170</v>
      </c>
      <c r="D171" s="33" t="s">
        <v>344</v>
      </c>
      <c r="E171" s="1" t="str">
        <f t="shared" si="3"/>
        <v>ZnGa2O4</v>
      </c>
      <c r="F171" s="1" t="s">
        <v>9</v>
      </c>
      <c r="G171" s="1">
        <v>4.5999999999999996</v>
      </c>
      <c r="H171" s="1" t="s">
        <v>10</v>
      </c>
      <c r="K171" s="12">
        <v>1</v>
      </c>
      <c r="R171" s="18">
        <v>1</v>
      </c>
      <c r="S171" s="18">
        <v>1</v>
      </c>
      <c r="T171" s="18">
        <v>1</v>
      </c>
      <c r="U171" s="12">
        <v>1</v>
      </c>
    </row>
    <row r="172" spans="2:21" x14ac:dyDescent="0.35">
      <c r="B172" s="1">
        <f t="shared" si="2"/>
        <v>171</v>
      </c>
      <c r="D172" s="33" t="s">
        <v>345</v>
      </c>
      <c r="E172" s="1" t="str">
        <f t="shared" si="3"/>
        <v>ZnGa2O4</v>
      </c>
      <c r="F172" s="1" t="s">
        <v>9</v>
      </c>
      <c r="G172" s="1">
        <v>3.1</v>
      </c>
      <c r="H172" s="1" t="s">
        <v>10</v>
      </c>
      <c r="K172" s="12">
        <v>1</v>
      </c>
      <c r="P172" s="18">
        <v>1</v>
      </c>
      <c r="Q172" s="18">
        <v>1</v>
      </c>
      <c r="R172" s="18">
        <v>1</v>
      </c>
      <c r="S172" s="18">
        <v>1</v>
      </c>
      <c r="T172" s="18">
        <v>1</v>
      </c>
      <c r="U172" s="12">
        <v>1</v>
      </c>
    </row>
    <row r="173" spans="2:21" x14ac:dyDescent="0.35">
      <c r="B173" s="1">
        <f t="shared" si="2"/>
        <v>172</v>
      </c>
      <c r="D173" s="33" t="s">
        <v>346</v>
      </c>
      <c r="E173" s="1" t="str">
        <f t="shared" si="3"/>
        <v>ZnGa2O4</v>
      </c>
      <c r="F173" s="1" t="s">
        <v>9</v>
      </c>
      <c r="G173" s="1">
        <v>4.25</v>
      </c>
      <c r="H173" s="1" t="s">
        <v>10</v>
      </c>
      <c r="K173" s="12">
        <v>1</v>
      </c>
      <c r="P173" s="18">
        <v>1</v>
      </c>
      <c r="Q173" s="18">
        <v>1</v>
      </c>
      <c r="R173" s="18">
        <v>1</v>
      </c>
      <c r="S173" s="18">
        <v>1</v>
      </c>
      <c r="T173" s="18">
        <v>1</v>
      </c>
      <c r="U173" s="12">
        <v>1</v>
      </c>
    </row>
    <row r="174" spans="2:21" x14ac:dyDescent="0.35">
      <c r="B174" s="1">
        <f t="shared" si="2"/>
        <v>173</v>
      </c>
      <c r="D174" s="33" t="s">
        <v>346</v>
      </c>
      <c r="E174" s="1" t="str">
        <f t="shared" si="3"/>
        <v>ZnGa2O4</v>
      </c>
      <c r="F174" s="1" t="s">
        <v>9</v>
      </c>
      <c r="G174" s="1" t="s">
        <v>93</v>
      </c>
      <c r="H174" s="1" t="s">
        <v>10</v>
      </c>
    </row>
    <row r="175" spans="2:21" x14ac:dyDescent="0.35">
      <c r="B175" s="1">
        <f t="shared" si="2"/>
        <v>174</v>
      </c>
      <c r="D175" s="33" t="s">
        <v>347</v>
      </c>
      <c r="E175" s="1" t="str">
        <f t="shared" si="3"/>
        <v>ZnGa2O4</v>
      </c>
      <c r="F175" s="1" t="s">
        <v>9</v>
      </c>
      <c r="G175" s="1">
        <v>4.25</v>
      </c>
      <c r="H175" s="1" t="s">
        <v>10</v>
      </c>
    </row>
    <row r="176" spans="2:21" x14ac:dyDescent="0.35">
      <c r="B176" s="1">
        <f t="shared" si="2"/>
        <v>175</v>
      </c>
      <c r="D176" s="33" t="s">
        <v>348</v>
      </c>
      <c r="E176" s="1" t="str">
        <f t="shared" si="3"/>
        <v>ZnGa2O4</v>
      </c>
      <c r="F176" s="1" t="s">
        <v>9</v>
      </c>
      <c r="G176" s="1">
        <v>4.46</v>
      </c>
      <c r="H176" s="1" t="s">
        <v>10</v>
      </c>
      <c r="P176" s="18">
        <v>1</v>
      </c>
    </row>
    <row r="177" spans="2:21" x14ac:dyDescent="0.35">
      <c r="B177" s="1">
        <f t="shared" si="2"/>
        <v>176</v>
      </c>
      <c r="C177" s="1" t="s">
        <v>99</v>
      </c>
      <c r="D177" s="33" t="s">
        <v>349</v>
      </c>
      <c r="E177" s="1" t="s">
        <v>350</v>
      </c>
      <c r="F177" s="1" t="s">
        <v>148</v>
      </c>
      <c r="G177" s="1">
        <v>2.57</v>
      </c>
      <c r="H177" s="1" t="s">
        <v>10</v>
      </c>
      <c r="I177" s="12">
        <v>300</v>
      </c>
      <c r="J177" s="8" t="s">
        <v>351</v>
      </c>
      <c r="K177" s="12">
        <v>1</v>
      </c>
      <c r="S177" s="18">
        <v>1</v>
      </c>
      <c r="T177" s="18">
        <v>1</v>
      </c>
    </row>
    <row r="178" spans="2:21" x14ac:dyDescent="0.35">
      <c r="B178" s="1">
        <f t="shared" si="2"/>
        <v>177</v>
      </c>
      <c r="D178" s="33" t="s">
        <v>352</v>
      </c>
      <c r="E178" s="1" t="s">
        <v>100</v>
      </c>
      <c r="F178" s="1" t="s">
        <v>15</v>
      </c>
      <c r="G178" s="1">
        <v>4.08</v>
      </c>
      <c r="H178" s="1" t="s">
        <v>10</v>
      </c>
      <c r="K178" s="12">
        <v>1</v>
      </c>
      <c r="S178" s="18">
        <v>1</v>
      </c>
    </row>
    <row r="179" spans="2:21" x14ac:dyDescent="0.35">
      <c r="B179" s="1">
        <f t="shared" si="2"/>
        <v>178</v>
      </c>
      <c r="D179" s="33" t="s">
        <v>352</v>
      </c>
      <c r="E179" s="1" t="s">
        <v>100</v>
      </c>
      <c r="F179" s="1" t="s">
        <v>15</v>
      </c>
      <c r="G179" s="1">
        <v>3.81</v>
      </c>
      <c r="H179" s="1" t="s">
        <v>10</v>
      </c>
      <c r="T179" s="18">
        <v>1</v>
      </c>
    </row>
    <row r="180" spans="2:21" x14ac:dyDescent="0.35">
      <c r="B180" s="1">
        <f t="shared" si="2"/>
        <v>179</v>
      </c>
      <c r="C180" s="1" t="s">
        <v>101</v>
      </c>
      <c r="D180" s="33" t="s">
        <v>353</v>
      </c>
      <c r="E180" s="1" t="s">
        <v>102</v>
      </c>
      <c r="F180" s="1" t="s">
        <v>9</v>
      </c>
      <c r="G180" s="1">
        <v>0.53</v>
      </c>
      <c r="H180" s="1" t="s">
        <v>10</v>
      </c>
      <c r="K180" s="12">
        <v>1</v>
      </c>
      <c r="M180" s="1">
        <v>1</v>
      </c>
      <c r="N180" s="1">
        <v>1</v>
      </c>
      <c r="O180" s="18">
        <v>1</v>
      </c>
      <c r="P180" s="18">
        <v>1</v>
      </c>
      <c r="Q180" s="18">
        <v>1</v>
      </c>
      <c r="R180" s="18">
        <v>1</v>
      </c>
      <c r="S180" s="18">
        <v>1</v>
      </c>
      <c r="T180" s="18">
        <v>1</v>
      </c>
      <c r="U180" s="12">
        <v>1</v>
      </c>
    </row>
    <row r="181" spans="2:21" x14ac:dyDescent="0.35">
      <c r="B181" s="1">
        <f t="shared" si="2"/>
        <v>180</v>
      </c>
      <c r="D181" s="33" t="s">
        <v>353</v>
      </c>
      <c r="E181" s="1" t="s">
        <v>102</v>
      </c>
      <c r="F181" s="1" t="s">
        <v>9</v>
      </c>
      <c r="G181" s="1">
        <v>0.8</v>
      </c>
      <c r="H181" s="1" t="s">
        <v>10</v>
      </c>
    </row>
    <row r="182" spans="2:21" x14ac:dyDescent="0.35">
      <c r="B182" s="1">
        <f t="shared" si="2"/>
        <v>181</v>
      </c>
      <c r="C182" s="1" t="s">
        <v>103</v>
      </c>
      <c r="D182" s="33" t="s">
        <v>354</v>
      </c>
      <c r="E182" s="1" t="s">
        <v>104</v>
      </c>
      <c r="F182" s="1" t="s">
        <v>9</v>
      </c>
      <c r="G182" s="1" t="s">
        <v>106</v>
      </c>
      <c r="H182" s="1" t="s">
        <v>10</v>
      </c>
      <c r="K182" s="12">
        <v>1</v>
      </c>
      <c r="P182" s="18">
        <v>1</v>
      </c>
      <c r="Q182" s="18">
        <v>1</v>
      </c>
      <c r="R182" s="18">
        <v>1</v>
      </c>
      <c r="S182" s="18">
        <v>1</v>
      </c>
      <c r="T182" s="18">
        <v>1</v>
      </c>
      <c r="U182" s="12">
        <v>1</v>
      </c>
    </row>
    <row r="183" spans="2:21" x14ac:dyDescent="0.35">
      <c r="B183" s="1">
        <f t="shared" si="2"/>
        <v>182</v>
      </c>
      <c r="D183" s="33" t="s">
        <v>355</v>
      </c>
      <c r="E183" s="1" t="s">
        <v>104</v>
      </c>
      <c r="F183" s="1" t="s">
        <v>44</v>
      </c>
      <c r="G183" s="1">
        <v>0</v>
      </c>
      <c r="H183" s="1" t="s">
        <v>10</v>
      </c>
      <c r="K183" s="12">
        <v>1</v>
      </c>
      <c r="O183" s="18">
        <v>1</v>
      </c>
      <c r="P183" s="18">
        <v>1</v>
      </c>
      <c r="Q183" s="18">
        <v>1</v>
      </c>
      <c r="R183" s="18">
        <v>1</v>
      </c>
      <c r="S183" s="18">
        <v>1</v>
      </c>
      <c r="T183" s="18">
        <v>1</v>
      </c>
      <c r="U183" s="12">
        <v>1</v>
      </c>
    </row>
    <row r="184" spans="2:21" x14ac:dyDescent="0.35">
      <c r="B184" s="1">
        <f t="shared" si="2"/>
        <v>183</v>
      </c>
      <c r="D184" s="33" t="s">
        <v>356</v>
      </c>
      <c r="E184" s="1" t="s">
        <v>105</v>
      </c>
      <c r="F184" s="1" t="s">
        <v>9</v>
      </c>
      <c r="G184" s="1">
        <v>2.54</v>
      </c>
      <c r="H184" s="1" t="s">
        <v>10</v>
      </c>
      <c r="K184" s="12">
        <v>1</v>
      </c>
      <c r="Q184" s="18">
        <v>1</v>
      </c>
      <c r="R184" s="18">
        <v>1</v>
      </c>
      <c r="S184" s="18">
        <v>1</v>
      </c>
      <c r="T184" s="18">
        <v>1</v>
      </c>
      <c r="U184" s="12">
        <v>1</v>
      </c>
    </row>
    <row r="185" spans="2:21" x14ac:dyDescent="0.35">
      <c r="B185" s="1">
        <f t="shared" si="2"/>
        <v>184</v>
      </c>
      <c r="C185" s="1" t="s">
        <v>107</v>
      </c>
      <c r="D185" s="33" t="s">
        <v>357</v>
      </c>
      <c r="E185" s="1" t="s">
        <v>108</v>
      </c>
      <c r="F185" s="1" t="s">
        <v>9</v>
      </c>
      <c r="G185" s="1">
        <v>8.1199999999999992</v>
      </c>
      <c r="H185" s="1" t="s">
        <v>10</v>
      </c>
      <c r="L185" s="1">
        <v>1</v>
      </c>
      <c r="M185" s="1">
        <v>1</v>
      </c>
      <c r="N185" s="1">
        <v>1</v>
      </c>
      <c r="O185" s="18">
        <v>1</v>
      </c>
      <c r="P185" s="18">
        <v>1</v>
      </c>
      <c r="Q185" s="18">
        <v>1</v>
      </c>
      <c r="R185" s="18">
        <v>1</v>
      </c>
      <c r="S185" s="18">
        <v>1</v>
      </c>
      <c r="T185" s="18">
        <v>1</v>
      </c>
      <c r="U185" s="12">
        <v>1</v>
      </c>
    </row>
    <row r="186" spans="2:21" x14ac:dyDescent="0.35">
      <c r="B186" s="1">
        <f t="shared" si="2"/>
        <v>185</v>
      </c>
      <c r="C186" s="1" t="s">
        <v>109</v>
      </c>
      <c r="D186" s="33" t="s">
        <v>358</v>
      </c>
      <c r="E186" s="1" t="s">
        <v>110</v>
      </c>
      <c r="F186" s="1" t="s">
        <v>9</v>
      </c>
      <c r="G186" s="1">
        <v>3.4</v>
      </c>
      <c r="H186" s="1" t="s">
        <v>10</v>
      </c>
      <c r="K186" s="12">
        <v>1</v>
      </c>
      <c r="Q186" s="18">
        <v>1</v>
      </c>
      <c r="R186" s="18">
        <v>1</v>
      </c>
      <c r="S186" s="18">
        <v>1</v>
      </c>
      <c r="T186" s="18">
        <v>1</v>
      </c>
      <c r="U186" s="12">
        <v>1</v>
      </c>
    </row>
    <row r="187" spans="2:21" x14ac:dyDescent="0.35">
      <c r="B187" s="1">
        <f t="shared" si="2"/>
        <v>186</v>
      </c>
      <c r="D187" s="33" t="s">
        <v>359</v>
      </c>
      <c r="E187" s="1" t="s">
        <v>110</v>
      </c>
      <c r="F187" s="1" t="s">
        <v>9</v>
      </c>
      <c r="G187" s="1">
        <v>3.8</v>
      </c>
      <c r="H187" s="1" t="s">
        <v>10</v>
      </c>
      <c r="K187" s="12">
        <v>1</v>
      </c>
      <c r="N187" s="1">
        <v>1</v>
      </c>
      <c r="O187" s="18">
        <v>1</v>
      </c>
      <c r="P187" s="18">
        <v>1</v>
      </c>
      <c r="Q187" s="18">
        <v>1</v>
      </c>
      <c r="R187" s="18">
        <v>1</v>
      </c>
      <c r="S187" s="18">
        <v>1</v>
      </c>
      <c r="T187" s="18">
        <v>1</v>
      </c>
      <c r="U187" s="12">
        <v>1</v>
      </c>
    </row>
    <row r="188" spans="2:21" x14ac:dyDescent="0.35">
      <c r="B188" s="1">
        <f t="shared" si="2"/>
        <v>187</v>
      </c>
      <c r="C188" s="1" t="s">
        <v>111</v>
      </c>
      <c r="D188" s="33" t="s">
        <v>360</v>
      </c>
      <c r="E188" s="1" t="s">
        <v>112</v>
      </c>
      <c r="F188" s="1" t="s">
        <v>15</v>
      </c>
      <c r="G188" s="1" t="s">
        <v>113</v>
      </c>
      <c r="H188" s="1" t="s">
        <v>10</v>
      </c>
      <c r="K188" s="12">
        <v>1</v>
      </c>
      <c r="R188" s="18">
        <v>1</v>
      </c>
      <c r="S188" s="18">
        <v>1</v>
      </c>
      <c r="T188" s="18">
        <v>1</v>
      </c>
      <c r="U188" s="12">
        <v>1</v>
      </c>
    </row>
    <row r="189" spans="2:21" x14ac:dyDescent="0.35">
      <c r="B189" s="1">
        <f t="shared" si="2"/>
        <v>188</v>
      </c>
      <c r="C189" s="1" t="s">
        <v>114</v>
      </c>
      <c r="D189" s="33" t="s">
        <v>361</v>
      </c>
      <c r="E189" s="1" t="s">
        <v>25</v>
      </c>
      <c r="F189" s="1" t="s">
        <v>15</v>
      </c>
      <c r="G189" s="5">
        <v>1</v>
      </c>
      <c r="H189" s="1" t="s">
        <v>10</v>
      </c>
      <c r="K189" s="12">
        <v>1</v>
      </c>
      <c r="R189" s="18">
        <v>1</v>
      </c>
      <c r="S189" s="18">
        <v>1</v>
      </c>
      <c r="T189" s="18">
        <v>1</v>
      </c>
      <c r="U189" s="12">
        <v>1</v>
      </c>
    </row>
    <row r="190" spans="2:21" x14ac:dyDescent="0.35">
      <c r="B190" s="1">
        <f t="shared" si="2"/>
        <v>189</v>
      </c>
      <c r="C190" s="1" t="s">
        <v>115</v>
      </c>
      <c r="D190" s="33" t="s">
        <v>362</v>
      </c>
      <c r="E190" s="1" t="s">
        <v>116</v>
      </c>
      <c r="F190" s="1" t="s">
        <v>9</v>
      </c>
      <c r="G190" s="1">
        <v>3.56</v>
      </c>
      <c r="H190" s="1" t="s">
        <v>10</v>
      </c>
      <c r="K190" s="12">
        <v>1</v>
      </c>
      <c r="R190" s="18">
        <v>1</v>
      </c>
      <c r="S190" s="18">
        <v>1</v>
      </c>
      <c r="T190" s="18">
        <v>1</v>
      </c>
      <c r="U190" s="12">
        <v>1</v>
      </c>
    </row>
    <row r="191" spans="2:21" x14ac:dyDescent="0.35">
      <c r="B191" s="1">
        <f t="shared" si="2"/>
        <v>190</v>
      </c>
      <c r="D191" s="33" t="s">
        <v>362</v>
      </c>
      <c r="E191" s="1" t="s">
        <v>117</v>
      </c>
      <c r="F191" s="1" t="s">
        <v>9</v>
      </c>
      <c r="G191" s="1">
        <v>2.4300000000000002</v>
      </c>
      <c r="H191" s="1" t="s">
        <v>10</v>
      </c>
    </row>
    <row r="192" spans="2:21" x14ac:dyDescent="0.35">
      <c r="B192" s="1">
        <f t="shared" si="2"/>
        <v>191</v>
      </c>
      <c r="D192" s="33" t="s">
        <v>362</v>
      </c>
      <c r="E192" s="1" t="s">
        <v>118</v>
      </c>
      <c r="F192" s="1" t="s">
        <v>9</v>
      </c>
      <c r="G192" s="1">
        <v>2.0299999999999998</v>
      </c>
      <c r="H192" s="1" t="s">
        <v>10</v>
      </c>
    </row>
    <row r="193" spans="2:21" x14ac:dyDescent="0.35">
      <c r="B193" s="1">
        <f t="shared" si="2"/>
        <v>192</v>
      </c>
      <c r="D193" s="33" t="s">
        <v>363</v>
      </c>
      <c r="E193" s="1" t="s">
        <v>116</v>
      </c>
      <c r="F193" s="1" t="s">
        <v>9</v>
      </c>
      <c r="G193" s="1">
        <v>2.0299999999999998</v>
      </c>
      <c r="H193" s="1" t="s">
        <v>10</v>
      </c>
      <c r="K193" s="12">
        <v>1</v>
      </c>
      <c r="Q193" s="18">
        <v>1</v>
      </c>
      <c r="R193" s="18">
        <v>1</v>
      </c>
      <c r="S193" s="18">
        <v>1</v>
      </c>
      <c r="T193" s="18">
        <v>1</v>
      </c>
      <c r="U193" s="12">
        <v>1</v>
      </c>
    </row>
    <row r="194" spans="2:21" x14ac:dyDescent="0.35">
      <c r="B194" s="1">
        <f t="shared" si="2"/>
        <v>193</v>
      </c>
      <c r="C194" s="1" t="s">
        <v>119</v>
      </c>
      <c r="D194" s="33" t="s">
        <v>364</v>
      </c>
      <c r="E194" s="1" t="s">
        <v>120</v>
      </c>
      <c r="F194" s="1" t="s">
        <v>9</v>
      </c>
      <c r="G194" s="1">
        <v>1.66</v>
      </c>
      <c r="H194" s="1" t="s">
        <v>10</v>
      </c>
      <c r="K194" s="12">
        <v>1</v>
      </c>
      <c r="M194" s="1">
        <v>1</v>
      </c>
      <c r="N194" s="1">
        <v>1</v>
      </c>
      <c r="O194" s="18">
        <v>1</v>
      </c>
      <c r="P194" s="18">
        <v>1</v>
      </c>
      <c r="Q194" s="18">
        <v>1</v>
      </c>
      <c r="R194" s="18">
        <v>1</v>
      </c>
      <c r="S194" s="18">
        <v>1</v>
      </c>
      <c r="T194" s="18">
        <v>1</v>
      </c>
      <c r="U194" s="12">
        <v>1</v>
      </c>
    </row>
    <row r="195" spans="2:21" x14ac:dyDescent="0.35">
      <c r="B195" s="1">
        <f t="shared" si="2"/>
        <v>194</v>
      </c>
      <c r="D195" s="33" t="s">
        <v>365</v>
      </c>
      <c r="E195" s="1" t="s">
        <v>121</v>
      </c>
      <c r="F195" s="1" t="s">
        <v>9</v>
      </c>
      <c r="G195" s="1">
        <v>1.96</v>
      </c>
      <c r="H195" s="1" t="s">
        <v>10</v>
      </c>
    </row>
    <row r="196" spans="2:21" x14ac:dyDescent="0.35">
      <c r="B196" s="1">
        <f t="shared" si="2"/>
        <v>195</v>
      </c>
      <c r="D196" s="33" t="s">
        <v>366</v>
      </c>
      <c r="E196" s="1" t="s">
        <v>367</v>
      </c>
      <c r="F196" s="1" t="s">
        <v>9</v>
      </c>
      <c r="G196" s="1">
        <v>3.04</v>
      </c>
      <c r="H196" s="1" t="s">
        <v>10</v>
      </c>
      <c r="O196" s="18">
        <v>1</v>
      </c>
      <c r="P196" s="18">
        <v>1</v>
      </c>
      <c r="Q196" s="18">
        <v>1</v>
      </c>
      <c r="R196" s="18">
        <v>1</v>
      </c>
      <c r="U196" s="12">
        <v>1</v>
      </c>
    </row>
    <row r="197" spans="2:21" x14ac:dyDescent="0.35">
      <c r="B197" s="1">
        <f t="shared" si="2"/>
        <v>196</v>
      </c>
      <c r="D197" s="33" t="s">
        <v>368</v>
      </c>
      <c r="E197" s="1" t="s">
        <v>369</v>
      </c>
      <c r="F197" s="1" t="s">
        <v>9</v>
      </c>
      <c r="G197" s="1">
        <v>1.66</v>
      </c>
      <c r="H197" s="1" t="s">
        <v>10</v>
      </c>
      <c r="K197" s="12">
        <v>1</v>
      </c>
      <c r="L197" s="1">
        <v>1</v>
      </c>
      <c r="M197" s="1">
        <v>1</v>
      </c>
      <c r="N197" s="1">
        <v>1</v>
      </c>
      <c r="O197" s="18">
        <v>1</v>
      </c>
      <c r="P197" s="18">
        <v>1</v>
      </c>
      <c r="Q197" s="18">
        <v>1</v>
      </c>
      <c r="R197" s="18">
        <v>1</v>
      </c>
      <c r="S197" s="18">
        <v>1</v>
      </c>
      <c r="T197" s="18">
        <v>1</v>
      </c>
      <c r="U197" s="12">
        <v>1</v>
      </c>
    </row>
    <row r="198" spans="2:21" x14ac:dyDescent="0.35">
      <c r="B198" s="1">
        <f t="shared" si="2"/>
        <v>197</v>
      </c>
      <c r="D198" s="33" t="s">
        <v>370</v>
      </c>
      <c r="E198" s="1" t="s">
        <v>120</v>
      </c>
      <c r="F198" s="1" t="s">
        <v>9</v>
      </c>
      <c r="G198" s="1">
        <v>1.66</v>
      </c>
      <c r="H198" s="1" t="s">
        <v>10</v>
      </c>
      <c r="K198" s="12">
        <v>1</v>
      </c>
      <c r="N198" s="1">
        <v>1</v>
      </c>
      <c r="O198" s="18">
        <v>1</v>
      </c>
      <c r="P198" s="18">
        <v>1</v>
      </c>
      <c r="Q198" s="18">
        <v>1</v>
      </c>
      <c r="R198" s="18">
        <v>1</v>
      </c>
      <c r="S198" s="18">
        <v>1</v>
      </c>
      <c r="T198" s="18">
        <v>1</v>
      </c>
      <c r="U198" s="12">
        <v>1</v>
      </c>
    </row>
    <row r="199" spans="2:21" x14ac:dyDescent="0.35">
      <c r="B199" s="1">
        <f t="shared" ref="B199:B210" si="4">B198+1</f>
        <v>198</v>
      </c>
      <c r="D199" s="33" t="s">
        <v>371</v>
      </c>
      <c r="E199" s="1" t="s">
        <v>120</v>
      </c>
      <c r="F199" s="1" t="s">
        <v>9</v>
      </c>
      <c r="G199" s="1">
        <v>1.66</v>
      </c>
      <c r="H199" s="1" t="s">
        <v>10</v>
      </c>
      <c r="K199" s="12">
        <v>1</v>
      </c>
      <c r="M199" s="1">
        <v>1</v>
      </c>
      <c r="N199" s="1">
        <v>1</v>
      </c>
      <c r="O199" s="18">
        <v>1</v>
      </c>
      <c r="P199" s="18">
        <v>1</v>
      </c>
      <c r="Q199" s="18">
        <v>1</v>
      </c>
      <c r="R199" s="18">
        <v>1</v>
      </c>
      <c r="S199" s="18">
        <v>1</v>
      </c>
      <c r="T199" s="18">
        <v>1</v>
      </c>
      <c r="U199" s="12">
        <v>1</v>
      </c>
    </row>
    <row r="200" spans="2:21" x14ac:dyDescent="0.35">
      <c r="B200" s="1">
        <f t="shared" si="4"/>
        <v>199</v>
      </c>
      <c r="C200" s="1" t="s">
        <v>122</v>
      </c>
      <c r="D200" s="33" t="s">
        <v>372</v>
      </c>
      <c r="E200" s="1" t="s">
        <v>123</v>
      </c>
      <c r="F200" s="1" t="s">
        <v>9</v>
      </c>
      <c r="G200" s="1">
        <v>1.54</v>
      </c>
      <c r="H200" s="1" t="s">
        <v>10</v>
      </c>
    </row>
    <row r="201" spans="2:21" x14ac:dyDescent="0.35">
      <c r="B201" s="1">
        <f t="shared" si="4"/>
        <v>200</v>
      </c>
      <c r="C201" s="1" t="s">
        <v>124</v>
      </c>
      <c r="D201" s="33" t="s">
        <v>373</v>
      </c>
      <c r="E201" s="1" t="s">
        <v>125</v>
      </c>
      <c r="F201" s="1" t="s">
        <v>9</v>
      </c>
      <c r="G201" s="1" t="s">
        <v>126</v>
      </c>
      <c r="H201" s="1" t="s">
        <v>10</v>
      </c>
      <c r="K201" s="12">
        <v>2</v>
      </c>
      <c r="P201" s="18">
        <v>2</v>
      </c>
      <c r="Q201" s="18">
        <v>2</v>
      </c>
      <c r="R201" s="18">
        <v>2</v>
      </c>
      <c r="S201" s="18">
        <v>2</v>
      </c>
      <c r="T201" s="18">
        <v>2</v>
      </c>
      <c r="U201" s="12">
        <v>2</v>
      </c>
    </row>
    <row r="202" spans="2:21" x14ac:dyDescent="0.35">
      <c r="B202" s="1">
        <f t="shared" si="4"/>
        <v>201</v>
      </c>
      <c r="D202" s="33" t="s">
        <v>374</v>
      </c>
      <c r="E202" s="1" t="s">
        <v>125</v>
      </c>
      <c r="F202" s="1" t="s">
        <v>9</v>
      </c>
      <c r="G202" s="1">
        <v>1.04</v>
      </c>
      <c r="H202" s="1" t="s">
        <v>10</v>
      </c>
      <c r="I202" s="12">
        <v>300</v>
      </c>
      <c r="J202" s="8" t="s">
        <v>180</v>
      </c>
      <c r="K202" s="12">
        <v>1</v>
      </c>
      <c r="O202" s="18">
        <v>1</v>
      </c>
      <c r="P202" s="18">
        <v>1</v>
      </c>
      <c r="Q202" s="18">
        <v>1</v>
      </c>
      <c r="R202" s="18">
        <v>1</v>
      </c>
      <c r="S202" s="18">
        <v>1</v>
      </c>
      <c r="T202" s="18">
        <v>1</v>
      </c>
      <c r="U202" s="12">
        <v>1</v>
      </c>
    </row>
    <row r="203" spans="2:21" x14ac:dyDescent="0.35">
      <c r="B203" s="1">
        <f t="shared" si="4"/>
        <v>202</v>
      </c>
      <c r="D203" s="33" t="s">
        <v>375</v>
      </c>
      <c r="E203" s="3" t="s">
        <v>125</v>
      </c>
      <c r="F203" s="1" t="s">
        <v>9</v>
      </c>
      <c r="G203" s="1">
        <v>0.73</v>
      </c>
      <c r="H203" s="1" t="s">
        <v>10</v>
      </c>
      <c r="K203" s="12">
        <v>1</v>
      </c>
      <c r="Q203" s="18">
        <v>1</v>
      </c>
      <c r="R203" s="18">
        <v>1</v>
      </c>
      <c r="S203" s="18">
        <v>1</v>
      </c>
      <c r="T203" s="18">
        <v>1</v>
      </c>
      <c r="U203" s="12">
        <v>1</v>
      </c>
    </row>
    <row r="204" spans="2:21" x14ac:dyDescent="0.35">
      <c r="B204" s="1">
        <f t="shared" si="4"/>
        <v>203</v>
      </c>
      <c r="C204" s="1" t="s">
        <v>127</v>
      </c>
      <c r="D204" s="33" t="s">
        <v>376</v>
      </c>
      <c r="E204" s="1" t="s">
        <v>377</v>
      </c>
      <c r="F204" s="1" t="s">
        <v>9</v>
      </c>
      <c r="G204" s="1">
        <v>2.4</v>
      </c>
      <c r="H204" s="1" t="s">
        <v>10</v>
      </c>
      <c r="K204" s="12">
        <v>1</v>
      </c>
      <c r="P204" s="18">
        <v>2</v>
      </c>
      <c r="Q204" s="18">
        <v>2</v>
      </c>
      <c r="R204" s="18">
        <v>2</v>
      </c>
      <c r="S204" s="18">
        <v>1</v>
      </c>
      <c r="T204" s="18">
        <v>1</v>
      </c>
      <c r="U204" s="12">
        <v>2</v>
      </c>
    </row>
    <row r="205" spans="2:21" x14ac:dyDescent="0.35">
      <c r="B205" s="1">
        <f t="shared" si="4"/>
        <v>204</v>
      </c>
      <c r="D205" s="33" t="s">
        <v>378</v>
      </c>
      <c r="E205" s="1" t="s">
        <v>128</v>
      </c>
      <c r="F205" s="1" t="s">
        <v>9</v>
      </c>
      <c r="G205" s="5">
        <v>2</v>
      </c>
      <c r="H205" s="1" t="s">
        <v>10</v>
      </c>
      <c r="K205" s="12">
        <v>1</v>
      </c>
      <c r="M205" s="1">
        <v>1</v>
      </c>
      <c r="N205" s="1">
        <v>1</v>
      </c>
      <c r="O205" s="18">
        <v>1</v>
      </c>
      <c r="P205" s="18">
        <v>1</v>
      </c>
      <c r="Q205" s="18">
        <v>1</v>
      </c>
      <c r="R205" s="18">
        <v>1</v>
      </c>
      <c r="S205" s="18">
        <v>1</v>
      </c>
      <c r="T205" s="18">
        <v>1</v>
      </c>
      <c r="U205" s="12">
        <v>1</v>
      </c>
    </row>
    <row r="206" spans="2:21" x14ac:dyDescent="0.35">
      <c r="B206" s="1">
        <f t="shared" si="4"/>
        <v>205</v>
      </c>
      <c r="D206" s="33" t="s">
        <v>379</v>
      </c>
      <c r="E206" s="1" t="s">
        <v>129</v>
      </c>
      <c r="F206" s="1" t="s">
        <v>9</v>
      </c>
      <c r="G206" s="5">
        <v>2</v>
      </c>
      <c r="H206" s="1" t="s">
        <v>10</v>
      </c>
      <c r="K206" s="12">
        <v>1</v>
      </c>
      <c r="O206" s="18">
        <v>1</v>
      </c>
      <c r="P206" s="18">
        <v>1</v>
      </c>
      <c r="Q206" s="18">
        <v>1</v>
      </c>
      <c r="R206" s="18">
        <v>1</v>
      </c>
      <c r="T206" s="18">
        <v>1</v>
      </c>
      <c r="U206" s="12">
        <v>1</v>
      </c>
    </row>
    <row r="207" spans="2:21" x14ac:dyDescent="0.35">
      <c r="B207" s="1">
        <f t="shared" si="4"/>
        <v>206</v>
      </c>
      <c r="C207" s="1" t="s">
        <v>130</v>
      </c>
      <c r="D207" s="33" t="s">
        <v>380</v>
      </c>
      <c r="E207" s="1" t="s">
        <v>131</v>
      </c>
      <c r="F207" s="1" t="s">
        <v>44</v>
      </c>
      <c r="G207" s="1">
        <v>2.2200000000000002</v>
      </c>
      <c r="H207" s="1" t="s">
        <v>10</v>
      </c>
    </row>
    <row r="208" spans="2:21" x14ac:dyDescent="0.35">
      <c r="B208" s="1">
        <f t="shared" si="4"/>
        <v>207</v>
      </c>
      <c r="D208" s="33" t="s">
        <v>380</v>
      </c>
      <c r="E208" s="1" t="s">
        <v>132</v>
      </c>
      <c r="F208" s="1" t="s">
        <v>44</v>
      </c>
      <c r="G208" s="1">
        <v>2.2799999999999998</v>
      </c>
      <c r="H208" s="1" t="s">
        <v>10</v>
      </c>
    </row>
    <row r="209" spans="2:38" x14ac:dyDescent="0.35">
      <c r="B209" s="1">
        <f t="shared" si="4"/>
        <v>208</v>
      </c>
      <c r="D209" s="33" t="s">
        <v>381</v>
      </c>
      <c r="E209" s="1" t="s">
        <v>133</v>
      </c>
      <c r="F209" s="1" t="s">
        <v>9</v>
      </c>
      <c r="G209" s="1">
        <v>2.78</v>
      </c>
      <c r="H209" s="1" t="s">
        <v>10</v>
      </c>
    </row>
    <row r="210" spans="2:38" s="47" customFormat="1" x14ac:dyDescent="0.35">
      <c r="B210" s="1">
        <f t="shared" si="4"/>
        <v>209</v>
      </c>
      <c r="C210" s="38" t="s">
        <v>382</v>
      </c>
      <c r="D210" s="39" t="s">
        <v>383</v>
      </c>
      <c r="E210" s="38" t="s">
        <v>384</v>
      </c>
      <c r="F210" s="38" t="s">
        <v>9</v>
      </c>
      <c r="G210" s="40">
        <v>3.1</v>
      </c>
      <c r="H210" s="38" t="s">
        <v>10</v>
      </c>
      <c r="I210" s="38"/>
      <c r="J210" s="41"/>
      <c r="K210" s="38">
        <v>1</v>
      </c>
      <c r="L210" s="38"/>
      <c r="M210" s="38"/>
      <c r="N210" s="38"/>
      <c r="O210" s="42">
        <v>1</v>
      </c>
      <c r="P210" s="42">
        <v>1</v>
      </c>
      <c r="Q210" s="42">
        <v>1</v>
      </c>
      <c r="R210" s="42">
        <v>1</v>
      </c>
      <c r="S210" s="42">
        <v>1</v>
      </c>
      <c r="T210" s="42">
        <v>1</v>
      </c>
      <c r="U210" s="38">
        <v>1</v>
      </c>
      <c r="V210" s="43"/>
      <c r="W210" s="44"/>
      <c r="X210" s="45"/>
      <c r="Y210" s="44"/>
      <c r="Z210" s="45"/>
      <c r="AA210" s="46"/>
      <c r="AB210" s="38"/>
      <c r="AC210" s="38"/>
      <c r="AD210" s="38"/>
      <c r="AE210" s="38"/>
      <c r="AF210" s="38"/>
      <c r="AG210" s="38"/>
      <c r="AH210" s="38"/>
      <c r="AI210" s="38"/>
      <c r="AJ210" s="38"/>
      <c r="AK210" s="38"/>
      <c r="AL210" s="38"/>
    </row>
    <row r="211" spans="2:38" x14ac:dyDescent="0.35">
      <c r="J211" s="8" t="s">
        <v>134</v>
      </c>
      <c r="K211" s="21">
        <f>SUM(K2:K210)</f>
        <v>115</v>
      </c>
      <c r="L211" s="21">
        <f>SUM(L2:L210)</f>
        <v>12</v>
      </c>
      <c r="M211" s="21">
        <f t="shared" ref="M211:U211" si="5">SUM(M2:M210)</f>
        <v>25</v>
      </c>
      <c r="N211" s="21">
        <f t="shared" si="5"/>
        <v>39</v>
      </c>
      <c r="O211" s="21">
        <f t="shared" si="5"/>
        <v>59</v>
      </c>
      <c r="P211" s="21">
        <f t="shared" si="5"/>
        <v>89</v>
      </c>
      <c r="Q211" s="21">
        <f t="shared" si="5"/>
        <v>102</v>
      </c>
      <c r="R211" s="21">
        <f t="shared" si="5"/>
        <v>107</v>
      </c>
      <c r="S211" s="21">
        <f t="shared" si="5"/>
        <v>106</v>
      </c>
      <c r="T211" s="21">
        <f t="shared" si="5"/>
        <v>107</v>
      </c>
      <c r="U211" s="21">
        <f t="shared" si="5"/>
        <v>113</v>
      </c>
    </row>
    <row r="213" spans="2:38" x14ac:dyDescent="0.35">
      <c r="J213" s="8" t="s">
        <v>412</v>
      </c>
      <c r="K213" s="12">
        <v>212</v>
      </c>
      <c r="L213" s="1">
        <v>12</v>
      </c>
      <c r="M213" s="1">
        <v>25</v>
      </c>
      <c r="N213" s="1">
        <v>39</v>
      </c>
      <c r="O213" s="18">
        <v>67</v>
      </c>
      <c r="P213" s="18">
        <v>101</v>
      </c>
      <c r="Q213" s="18">
        <v>123</v>
      </c>
      <c r="R213" s="18">
        <v>141</v>
      </c>
      <c r="S213" s="18">
        <v>157</v>
      </c>
      <c r="T213" s="18">
        <v>169</v>
      </c>
      <c r="U213" s="18">
        <f>147</f>
        <v>147</v>
      </c>
    </row>
    <row r="214" spans="2:38" x14ac:dyDescent="0.35">
      <c r="U214" s="18"/>
    </row>
    <row r="215" spans="2:38" x14ac:dyDescent="0.35">
      <c r="J215" s="8" t="s">
        <v>396</v>
      </c>
      <c r="K215" s="1">
        <v>53</v>
      </c>
      <c r="L215" s="1">
        <v>0</v>
      </c>
      <c r="M215" s="1">
        <v>0</v>
      </c>
      <c r="N215" s="1">
        <v>0</v>
      </c>
      <c r="O215" s="18">
        <v>5</v>
      </c>
      <c r="P215" s="18">
        <v>6</v>
      </c>
      <c r="Q215" s="18">
        <v>12</v>
      </c>
      <c r="R215" s="18">
        <v>20</v>
      </c>
      <c r="S215" s="18">
        <v>27</v>
      </c>
      <c r="T215" s="18">
        <v>34</v>
      </c>
      <c r="U215" s="18">
        <v>21</v>
      </c>
    </row>
    <row r="216" spans="2:38" x14ac:dyDescent="0.35">
      <c r="K216" s="1"/>
      <c r="U216" s="18"/>
    </row>
    <row r="217" spans="2:38" x14ac:dyDescent="0.35">
      <c r="J217" s="8" t="s">
        <v>400</v>
      </c>
      <c r="K217" s="1">
        <f>K213-K215</f>
        <v>159</v>
      </c>
      <c r="L217" s="1">
        <f>L213-L215</f>
        <v>12</v>
      </c>
      <c r="M217" s="1">
        <f t="shared" ref="M217:T217" si="6">M213-M215</f>
        <v>25</v>
      </c>
      <c r="N217" s="1">
        <f t="shared" si="6"/>
        <v>39</v>
      </c>
      <c r="O217" s="1">
        <f t="shared" si="6"/>
        <v>62</v>
      </c>
      <c r="P217" s="1">
        <f t="shared" si="6"/>
        <v>95</v>
      </c>
      <c r="Q217" s="1">
        <f t="shared" si="6"/>
        <v>111</v>
      </c>
      <c r="R217" s="1">
        <f>R213-R215</f>
        <v>121</v>
      </c>
      <c r="S217" s="1">
        <f t="shared" si="6"/>
        <v>130</v>
      </c>
      <c r="T217" s="1">
        <f t="shared" si="6"/>
        <v>135</v>
      </c>
      <c r="U217" s="1">
        <f t="shared" ref="U217" si="7">U213-U215</f>
        <v>126</v>
      </c>
    </row>
    <row r="218" spans="2:38" x14ac:dyDescent="0.35">
      <c r="K218" s="1"/>
      <c r="U218" s="18"/>
    </row>
    <row r="219" spans="2:38" x14ac:dyDescent="0.35">
      <c r="J219" s="8" t="s">
        <v>135</v>
      </c>
      <c r="K219" s="19">
        <f>K211/K217</f>
        <v>0.72327044025157228</v>
      </c>
      <c r="L219" s="19">
        <f>L211/L217</f>
        <v>1</v>
      </c>
      <c r="M219" s="19">
        <f t="shared" ref="M219:T219" si="8">M211/M217</f>
        <v>1</v>
      </c>
      <c r="N219" s="19">
        <f t="shared" si="8"/>
        <v>1</v>
      </c>
      <c r="O219" s="19">
        <f t="shared" si="8"/>
        <v>0.95161290322580649</v>
      </c>
      <c r="P219" s="19">
        <f t="shared" si="8"/>
        <v>0.93684210526315792</v>
      </c>
      <c r="Q219" s="19">
        <f t="shared" si="8"/>
        <v>0.91891891891891897</v>
      </c>
      <c r="R219" s="19">
        <f t="shared" si="8"/>
        <v>0.88429752066115708</v>
      </c>
      <c r="S219" s="19">
        <f t="shared" si="8"/>
        <v>0.81538461538461537</v>
      </c>
      <c r="T219" s="19">
        <f t="shared" si="8"/>
        <v>0.79259259259259263</v>
      </c>
      <c r="U219" s="19">
        <f t="shared" ref="U219" si="9">U211/U217</f>
        <v>0.89682539682539686</v>
      </c>
    </row>
    <row r="220" spans="2:38" x14ac:dyDescent="0.35">
      <c r="K220" s="1"/>
      <c r="U220" s="18"/>
    </row>
    <row r="221" spans="2:38" x14ac:dyDescent="0.35">
      <c r="J221" s="8" t="s">
        <v>136</v>
      </c>
      <c r="K221" s="19">
        <f>K211/209</f>
        <v>0.55023923444976075</v>
      </c>
      <c r="L221" s="19">
        <f t="shared" ref="L221:T221" si="10">L211/209</f>
        <v>5.7416267942583733E-2</v>
      </c>
      <c r="M221" s="19">
        <f t="shared" si="10"/>
        <v>0.11961722488038277</v>
      </c>
      <c r="N221" s="19">
        <f t="shared" si="10"/>
        <v>0.18660287081339713</v>
      </c>
      <c r="O221" s="19">
        <f t="shared" si="10"/>
        <v>0.28229665071770332</v>
      </c>
      <c r="P221" s="19">
        <f t="shared" si="10"/>
        <v>0.42583732057416268</v>
      </c>
      <c r="Q221" s="19">
        <f t="shared" si="10"/>
        <v>0.48803827751196172</v>
      </c>
      <c r="R221" s="19">
        <f t="shared" si="10"/>
        <v>0.51196172248803828</v>
      </c>
      <c r="S221" s="19">
        <f t="shared" si="10"/>
        <v>0.50717703349282295</v>
      </c>
      <c r="T221" s="19">
        <f t="shared" si="10"/>
        <v>0.51196172248803828</v>
      </c>
      <c r="U221" s="19">
        <f t="shared" ref="U221" si="11">U211/209</f>
        <v>0.54066985645933019</v>
      </c>
    </row>
    <row r="222" spans="2:38" x14ac:dyDescent="0.35">
      <c r="K222" s="1"/>
      <c r="U222" s="18"/>
    </row>
    <row r="223" spans="2:38" x14ac:dyDescent="0.35">
      <c r="J223" s="8" t="s">
        <v>138</v>
      </c>
      <c r="K223" s="19">
        <f>2*(K219*K221)/(K219+K221)</f>
        <v>0.625</v>
      </c>
      <c r="L223" s="19">
        <f>2*(L219*L221)/(L219+L221)</f>
        <v>0.10859728506787329</v>
      </c>
      <c r="M223" s="19">
        <f t="shared" ref="M223:T223" si="12">2*(M219*M221)/(M219+M221)</f>
        <v>0.21367521367521367</v>
      </c>
      <c r="N223" s="19">
        <f t="shared" si="12"/>
        <v>0.31451612903225806</v>
      </c>
      <c r="O223" s="19">
        <f t="shared" si="12"/>
        <v>0.43542435424354242</v>
      </c>
      <c r="P223" s="19">
        <f t="shared" si="12"/>
        <v>0.58552631578947378</v>
      </c>
      <c r="Q223" s="19">
        <f t="shared" si="12"/>
        <v>0.63750000000000007</v>
      </c>
      <c r="R223" s="19">
        <f t="shared" si="12"/>
        <v>0.64848484848484844</v>
      </c>
      <c r="S223" s="19">
        <f t="shared" si="12"/>
        <v>0.62536873156342188</v>
      </c>
      <c r="T223" s="19">
        <f t="shared" si="12"/>
        <v>0.62209302325581395</v>
      </c>
      <c r="U223" s="19">
        <f t="shared" ref="U223" si="13">2*(U219*U221)/(U219+U221)</f>
        <v>0.67462686567164176</v>
      </c>
    </row>
    <row r="224" spans="2:38" x14ac:dyDescent="0.35">
      <c r="K224" s="1"/>
      <c r="U224" s="18"/>
    </row>
    <row r="225" spans="10:21" x14ac:dyDescent="0.35">
      <c r="J225" s="8" t="s">
        <v>401</v>
      </c>
      <c r="K225" s="1" t="s">
        <v>411</v>
      </c>
      <c r="L225" s="1">
        <f>0.95</f>
        <v>0.95</v>
      </c>
      <c r="M225" s="1">
        <f>L225-0.05</f>
        <v>0.89999999999999991</v>
      </c>
      <c r="N225" s="1">
        <f t="shared" ref="N225:S225" si="14">M225-0.05</f>
        <v>0.84999999999999987</v>
      </c>
      <c r="O225" s="1">
        <f t="shared" si="14"/>
        <v>0.79999999999999982</v>
      </c>
      <c r="P225" s="1">
        <f t="shared" si="14"/>
        <v>0.74999999999999978</v>
      </c>
      <c r="Q225" s="1">
        <f t="shared" si="14"/>
        <v>0.69999999999999973</v>
      </c>
      <c r="R225" s="1">
        <f t="shared" si="14"/>
        <v>0.64999999999999969</v>
      </c>
      <c r="S225" s="1">
        <f t="shared" si="14"/>
        <v>0.59999999999999964</v>
      </c>
      <c r="T225" s="1">
        <f>S225-0.05</f>
        <v>0.5499999999999996</v>
      </c>
      <c r="U225" s="1" t="s">
        <v>413</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Qingyang Dong</dc:creator>
  <cp:lastModifiedBy>Qingyang Dong</cp:lastModifiedBy>
  <dcterms:created xsi:type="dcterms:W3CDTF">2020-08-03T06:20:36Z</dcterms:created>
  <dcterms:modified xsi:type="dcterms:W3CDTF">2021-02-22T18:52:25Z</dcterms:modified>
</cp:coreProperties>
</file>