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D:\毕业论文\小论文2025_7_31\GitHub\01. Preliminary experiment (selection of impact factors)\01.Single factor perturbation method (preliminary elimination)\"/>
    </mc:Choice>
  </mc:AlternateContent>
  <xr:revisionPtr revIDLastSave="0" documentId="13_ncr:1_{2026EEBD-CDC4-4D06-A94D-9131CC6F0AC7}" xr6:coauthVersionLast="47" xr6:coauthVersionMax="47" xr10:uidLastSave="{00000000-0000-0000-0000-000000000000}"/>
  <bookViews>
    <workbookView xWindow="-28920" yWindow="-1020" windowWidth="29040" windowHeight="15720" xr2:uid="{00000000-000D-0000-FFFF-FFFF00000000}"/>
  </bookViews>
  <sheets>
    <sheet name="Summary Table" sheetId="2" r:id="rId1"/>
    <sheet name="Elastic modulus E" sheetId="1" r:id="rId2"/>
    <sheet name="Poisson's ratio V" sheetId="3" r:id="rId3"/>
    <sheet name="Shear expansion ratio psi" sheetId="4" r:id="rId4"/>
    <sheet name="Soil weight gamma" sheetId="5" r:id="rId5"/>
    <sheet name="Cohesion c" sheetId="6" r:id="rId6"/>
    <sheet name="Internal friction angle phi" sheetId="7" r:id="rId7"/>
    <sheet name="Soil thickness z" sheetId="8" r:id="rId8"/>
    <sheet name="Front platform length x1" sheetId="9" r:id="rId9"/>
    <sheet name="Middle platform length x2" sheetId="10" r:id="rId10"/>
    <sheet name="Rear platform length x3" sheetId="11" r:id="rId11"/>
    <sheet name="Front platform height y1" sheetId="12" r:id="rId12"/>
    <sheet name="Slope height y2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0" i="2" l="1"/>
  <c r="B10" i="2"/>
  <c r="P4" i="13"/>
  <c r="P3" i="13"/>
  <c r="P2" i="13"/>
  <c r="P1" i="13"/>
  <c r="P4" i="12"/>
  <c r="P3" i="12"/>
  <c r="P2" i="12"/>
  <c r="P1" i="12"/>
  <c r="P4" i="11"/>
  <c r="P3" i="11"/>
  <c r="P2" i="11"/>
  <c r="P1" i="11"/>
  <c r="P4" i="10"/>
  <c r="P3" i="10"/>
  <c r="P2" i="10"/>
  <c r="P1" i="10"/>
  <c r="P4" i="9"/>
  <c r="P3" i="9"/>
  <c r="P2" i="9"/>
  <c r="P1" i="9"/>
  <c r="P4" i="8"/>
  <c r="P3" i="8"/>
  <c r="P2" i="8"/>
  <c r="P1" i="8"/>
  <c r="P4" i="7"/>
  <c r="P3" i="7"/>
  <c r="P2" i="7"/>
  <c r="P1" i="7"/>
  <c r="P4" i="6"/>
  <c r="P3" i="6"/>
  <c r="P2" i="6"/>
  <c r="P1" i="6"/>
  <c r="P4" i="5"/>
  <c r="P3" i="5"/>
  <c r="P2" i="5"/>
  <c r="P1" i="5"/>
  <c r="P4" i="4"/>
  <c r="P3" i="4"/>
  <c r="P2" i="4"/>
  <c r="P1" i="4"/>
  <c r="P4" i="3"/>
  <c r="P3" i="3"/>
  <c r="P2" i="3"/>
  <c r="P1" i="3"/>
  <c r="P4" i="1"/>
  <c r="P3" i="1"/>
  <c r="P2" i="1"/>
  <c r="P1" i="1"/>
  <c r="C13" i="2"/>
  <c r="B13" i="2"/>
  <c r="C12" i="2"/>
  <c r="B12" i="2"/>
  <c r="C11" i="2"/>
  <c r="B11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<sst xmlns="http://schemas.openxmlformats.org/spreadsheetml/2006/main" count="239" uniqueCount="35">
  <si>
    <t>x1</t>
  </si>
  <si>
    <t>CV&gt;5%</t>
  </si>
  <si>
    <t>3%≤CV&lt;5%</t>
  </si>
  <si>
    <t>x3</t>
  </si>
  <si>
    <t>CV&lt;3%</t>
  </si>
  <si>
    <t>y1</t>
  </si>
  <si>
    <t>y2</t>
  </si>
  <si>
    <t>z</t>
  </si>
  <si>
    <t>gamma</t>
  </si>
  <si>
    <t>c0</t>
  </si>
  <si>
    <t>phi</t>
  </si>
  <si>
    <t>E</t>
  </si>
  <si>
    <t>v</t>
  </si>
  <si>
    <t>psi</t>
  </si>
  <si>
    <t>x2</t>
  </si>
  <si>
    <t>Fs</t>
  </si>
  <si>
    <r>
      <t>y1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H2</t>
    </r>
    <r>
      <rPr>
        <b/>
        <sz val="11"/>
        <rFont val="宋体"/>
        <family val="1"/>
        <charset val="134"/>
      </rPr>
      <t>）</t>
    </r>
    <phoneticPr fontId="6" type="noConversion"/>
  </si>
  <si>
    <r>
      <t>y2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H1</t>
    </r>
    <r>
      <rPr>
        <b/>
        <sz val="11"/>
        <rFont val="宋体"/>
        <family val="1"/>
        <charset val="134"/>
      </rPr>
      <t>）</t>
    </r>
    <phoneticPr fontId="6" type="noConversion"/>
  </si>
  <si>
    <r>
      <t>x1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T2</t>
    </r>
    <r>
      <rPr>
        <b/>
        <sz val="11"/>
        <rFont val="宋体"/>
        <family val="1"/>
        <charset val="134"/>
      </rPr>
      <t>）</t>
    </r>
    <phoneticPr fontId="6" type="noConversion"/>
  </si>
  <si>
    <r>
      <t>x3</t>
    </r>
    <r>
      <rPr>
        <b/>
        <sz val="11"/>
        <rFont val="宋体"/>
        <family val="1"/>
        <charset val="134"/>
      </rPr>
      <t>（</t>
    </r>
    <r>
      <rPr>
        <b/>
        <sz val="11"/>
        <rFont val="Times New Roman"/>
        <family val="1"/>
      </rPr>
      <t>T1</t>
    </r>
    <r>
      <rPr>
        <b/>
        <sz val="11"/>
        <rFont val="宋体"/>
        <family val="1"/>
        <charset val="134"/>
      </rPr>
      <t>）</t>
    </r>
    <phoneticPr fontId="6" type="noConversion"/>
  </si>
  <si>
    <t>x2(W)</t>
    <phoneticPr fontId="6" type="noConversion"/>
  </si>
  <si>
    <t>Extremely poor</t>
    <phoneticPr fontId="6" type="noConversion"/>
  </si>
  <si>
    <t>Significance assessment results</t>
    <phoneticPr fontId="6" type="noConversion"/>
  </si>
  <si>
    <t>Non-significant variables</t>
    <phoneticPr fontId="6" type="noConversion"/>
  </si>
  <si>
    <t>Significant variables</t>
    <phoneticPr fontId="6" type="noConversion"/>
  </si>
  <si>
    <t>Significance threshold line</t>
    <phoneticPr fontId="6" type="noConversion"/>
  </si>
  <si>
    <t>Coefficient of variation (CV)</t>
    <phoneticPr fontId="6" type="noConversion"/>
  </si>
  <si>
    <t>High significance</t>
    <phoneticPr fontId="6" type="noConversion"/>
  </si>
  <si>
    <t>Low significance</t>
    <phoneticPr fontId="6" type="noConversion"/>
  </si>
  <si>
    <t>Moderate significance</t>
    <phoneticPr fontId="6" type="noConversion"/>
  </si>
  <si>
    <t>Extremely poor</t>
    <phoneticPr fontId="6" type="noConversion"/>
  </si>
  <si>
    <t>Average value</t>
    <phoneticPr fontId="6" type="noConversion"/>
  </si>
  <si>
    <t>Sample standard deviation</t>
    <phoneticPr fontId="6" type="noConversion"/>
  </si>
  <si>
    <t>CV</t>
    <phoneticPr fontId="6" type="noConversion"/>
  </si>
  <si>
    <r>
      <t>The range threshold of 0.3 corresponds to the minimum acceptable variation of the stability factor in engineering practice (</t>
    </r>
    <r>
      <rPr>
        <b/>
        <sz val="11"/>
        <color rgb="FF00B0F0"/>
        <rFont val="Times New Roman"/>
        <family val="1"/>
      </rPr>
      <t>ASCE, 2016</t>
    </r>
    <r>
      <rPr>
        <b/>
        <sz val="11"/>
        <color theme="1"/>
        <rFont val="Times New Roman"/>
        <family val="1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</si>
</sst>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 "/>
    <numFmt numFmtId="177" formatCode="0.0000000000_ "/>
    <numFmt numFmtId="178" formatCode="0.00000_ "/>
    <numFmt numFmtId="179" formatCode="0.0000000000%"/>
    <numFmt numFmtId="180" formatCode="0.0_ "/>
    <numFmt numFmtId="181" formatCode="0.000000000_ "/>
    <numFmt numFmtId="182" formatCode="0_ "/>
    <numFmt numFmtId="183" formatCode="0.00000%"/>
  </numFmts>
  <fonts count="9" x14ac:knownFonts="1">
    <font>
      <sz val="11"/>
      <color theme="1"/>
      <name val="宋体"/>
      <charset val="134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rgb="FFCCCCCC"/>
      <name val="Consolas"/>
      <family val="3"/>
    </font>
    <font>
      <b/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name val="宋体"/>
      <family val="1"/>
      <charset val="134"/>
    </font>
    <font>
      <b/>
      <sz val="11"/>
      <color rgb="FF00B0F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00B0F0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00B0F0"/>
      </top>
      <bottom style="thin">
        <color auto="1"/>
      </bottom>
      <diagonal/>
    </border>
    <border>
      <left style="thick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B0F0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ck">
        <color rgb="FF00B0F0"/>
      </right>
      <top style="thick">
        <color rgb="FF00B0F0"/>
      </top>
      <bottom style="thin">
        <color auto="1"/>
      </bottom>
      <diagonal/>
    </border>
    <border>
      <left style="thin">
        <color auto="1"/>
      </left>
      <right style="thick">
        <color rgb="FF00B0F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00B0F0"/>
      </right>
      <top style="thin">
        <color auto="1"/>
      </top>
      <bottom style="thick">
        <color rgb="FF00B0F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177" fontId="3" fillId="0" borderId="2" xfId="0" applyNumberFormat="1" applyFont="1" applyBorder="1" applyAlignment="1">
      <alignment horizontal="center"/>
    </xf>
    <xf numFmtId="176" fontId="2" fillId="0" borderId="4" xfId="0" applyNumberFormat="1" applyFont="1" applyBorder="1" applyAlignment="1">
      <alignment horizontal="center"/>
    </xf>
    <xf numFmtId="177" fontId="2" fillId="0" borderId="8" xfId="0" applyNumberFormat="1" applyFont="1" applyBorder="1" applyAlignment="1">
      <alignment horizontal="center"/>
    </xf>
    <xf numFmtId="178" fontId="0" fillId="0" borderId="0" xfId="0" applyNumberFormat="1"/>
    <xf numFmtId="176" fontId="2" fillId="0" borderId="1" xfId="0" applyNumberFormat="1" applyFont="1" applyBorder="1" applyAlignment="1">
      <alignment horizontal="center"/>
    </xf>
    <xf numFmtId="177" fontId="2" fillId="0" borderId="9" xfId="0" applyNumberFormat="1" applyFont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7" fontId="3" fillId="0" borderId="1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80" fontId="2" fillId="0" borderId="4" xfId="0" applyNumberFormat="1" applyFont="1" applyBorder="1" applyAlignment="1">
      <alignment horizontal="center"/>
    </xf>
    <xf numFmtId="180" fontId="2" fillId="0" borderId="1" xfId="0" applyNumberFormat="1" applyFont="1" applyBorder="1" applyAlignment="1">
      <alignment horizontal="center"/>
    </xf>
    <xf numFmtId="180" fontId="2" fillId="0" borderId="7" xfId="0" applyNumberFormat="1" applyFont="1" applyBorder="1" applyAlignment="1">
      <alignment horizontal="center"/>
    </xf>
    <xf numFmtId="180" fontId="2" fillId="0" borderId="11" xfId="0" applyNumberFormat="1" applyFont="1" applyBorder="1" applyAlignment="1">
      <alignment horizontal="center"/>
    </xf>
    <xf numFmtId="181" fontId="2" fillId="2" borderId="4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81" fontId="2" fillId="2" borderId="1" xfId="0" applyNumberFormat="1" applyFont="1" applyFill="1" applyBorder="1" applyAlignment="1">
      <alignment horizontal="center" vertical="center"/>
    </xf>
    <xf numFmtId="181" fontId="2" fillId="2" borderId="7" xfId="0" applyNumberFormat="1" applyFont="1" applyFill="1" applyBorder="1" applyAlignment="1">
      <alignment horizontal="center" vertical="center"/>
    </xf>
    <xf numFmtId="181" fontId="2" fillId="2" borderId="11" xfId="0" applyNumberFormat="1" applyFont="1" applyFill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/>
    </xf>
    <xf numFmtId="177" fontId="2" fillId="0" borderId="1" xfId="0" applyNumberFormat="1" applyFont="1" applyBorder="1" applyAlignment="1">
      <alignment horizontal="center"/>
    </xf>
    <xf numFmtId="181" fontId="2" fillId="2" borderId="1" xfId="0" applyNumberFormat="1" applyFont="1" applyFill="1" applyBorder="1" applyAlignment="1">
      <alignment horizontal="center"/>
    </xf>
    <xf numFmtId="181" fontId="2" fillId="2" borderId="2" xfId="0" applyNumberFormat="1" applyFont="1" applyFill="1" applyBorder="1" applyAlignment="1">
      <alignment horizontal="center"/>
    </xf>
    <xf numFmtId="181" fontId="2" fillId="2" borderId="4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181" fontId="2" fillId="2" borderId="1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182" fontId="1" fillId="0" borderId="2" xfId="0" applyNumberFormat="1" applyFont="1" applyBorder="1" applyAlignment="1">
      <alignment horizontal="center" vertical="top"/>
    </xf>
    <xf numFmtId="182" fontId="2" fillId="0" borderId="4" xfId="0" applyNumberFormat="1" applyFont="1" applyBorder="1" applyAlignment="1">
      <alignment horizontal="center"/>
    </xf>
    <xf numFmtId="182" fontId="2" fillId="0" borderId="1" xfId="0" applyNumberFormat="1" applyFont="1" applyBorder="1" applyAlignment="1">
      <alignment horizontal="center"/>
    </xf>
    <xf numFmtId="182" fontId="2" fillId="0" borderId="7" xfId="0" applyNumberFormat="1" applyFont="1" applyBorder="1" applyAlignment="1">
      <alignment horizontal="center"/>
    </xf>
    <xf numFmtId="176" fontId="2" fillId="2" borderId="4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2" fillId="2" borderId="7" xfId="0" applyNumberFormat="1" applyFont="1" applyFill="1" applyBorder="1" applyAlignment="1">
      <alignment horizontal="center"/>
    </xf>
    <xf numFmtId="0" fontId="1" fillId="0" borderId="13" xfId="0" applyFont="1" applyBorder="1" applyAlignment="1">
      <alignment horizontal="center" vertical="top"/>
    </xf>
    <xf numFmtId="178" fontId="2" fillId="3" borderId="1" xfId="0" applyNumberFormat="1" applyFont="1" applyFill="1" applyBorder="1" applyAlignment="1">
      <alignment horizontal="center"/>
    </xf>
    <xf numFmtId="183" fontId="2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8" fontId="2" fillId="4" borderId="1" xfId="0" applyNumberFormat="1" applyFont="1" applyFill="1" applyBorder="1" applyAlignment="1">
      <alignment horizontal="center" vertical="center"/>
    </xf>
    <xf numFmtId="183" fontId="2" fillId="4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justify" vertical="center" wrapText="1"/>
    </xf>
    <xf numFmtId="0" fontId="5" fillId="0" borderId="15" xfId="0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5" fillId="0" borderId="17" xfId="0" applyFont="1" applyBorder="1" applyAlignment="1">
      <alignment horizontal="justify" vertical="center" wrapText="1"/>
    </xf>
    <xf numFmtId="0" fontId="5" fillId="0" borderId="18" xfId="0" applyFont="1" applyBorder="1" applyAlignment="1">
      <alignment horizontal="justify" vertical="center" wrapText="1"/>
    </xf>
    <xf numFmtId="0" fontId="5" fillId="0" borderId="19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30" sqref="D30"/>
    </sheetView>
  </sheetViews>
  <sheetFormatPr defaultColWidth="9" defaultRowHeight="13.5" x14ac:dyDescent="0.15"/>
  <cols>
    <col min="1" max="1" width="22.25" customWidth="1"/>
    <col min="2" max="2" width="20.625" customWidth="1"/>
    <col min="3" max="3" width="28.125" customWidth="1"/>
    <col min="4" max="4" width="34.75" customWidth="1"/>
    <col min="5" max="5" width="15.375" customWidth="1"/>
    <col min="6" max="6" width="12.625" customWidth="1"/>
    <col min="7" max="7" width="22.75" customWidth="1"/>
  </cols>
  <sheetData>
    <row r="1" spans="1:7" ht="15" x14ac:dyDescent="0.15">
      <c r="B1" s="66" t="s">
        <v>21</v>
      </c>
      <c r="C1" s="66" t="s">
        <v>26</v>
      </c>
      <c r="D1" s="66" t="s">
        <v>22</v>
      </c>
      <c r="F1" s="68" t="s">
        <v>25</v>
      </c>
      <c r="G1" s="69"/>
    </row>
    <row r="2" spans="1:7" ht="15" x14ac:dyDescent="0.25">
      <c r="A2" s="58" t="s">
        <v>18</v>
      </c>
      <c r="B2" s="59">
        <f>'Front platform length x1'!P1</f>
        <v>1.9758939743041999E-2</v>
      </c>
      <c r="C2" s="60">
        <f>'Front platform length x1'!P4</f>
        <v>5.5757608142659497E-3</v>
      </c>
      <c r="D2" s="67" t="s">
        <v>23</v>
      </c>
      <c r="F2" s="61" t="s">
        <v>1</v>
      </c>
      <c r="G2" s="61" t="s">
        <v>27</v>
      </c>
    </row>
    <row r="3" spans="1:7" ht="15" x14ac:dyDescent="0.25">
      <c r="A3" s="58" t="s">
        <v>20</v>
      </c>
      <c r="B3" s="62">
        <f>'Middle platform length x2'!P1</f>
        <v>1.6454095141601599</v>
      </c>
      <c r="C3" s="63">
        <f>'Middle platform length x2'!P4</f>
        <v>0.29245578460367</v>
      </c>
      <c r="D3" s="61" t="s">
        <v>24</v>
      </c>
      <c r="F3" s="64" t="s">
        <v>2</v>
      </c>
      <c r="G3" s="64" t="s">
        <v>29</v>
      </c>
    </row>
    <row r="4" spans="1:7" ht="15" x14ac:dyDescent="0.25">
      <c r="A4" s="58" t="s">
        <v>19</v>
      </c>
      <c r="B4" s="59">
        <f>'Rear platform length x3'!P1</f>
        <v>9.0638637542058004E-2</v>
      </c>
      <c r="C4" s="60">
        <f>'Rear platform length x3'!P4</f>
        <v>2.32917585727105E-2</v>
      </c>
      <c r="D4" s="67" t="s">
        <v>23</v>
      </c>
      <c r="F4" s="65" t="s">
        <v>4</v>
      </c>
      <c r="G4" s="65" t="s">
        <v>28</v>
      </c>
    </row>
    <row r="5" spans="1:7" ht="15" x14ac:dyDescent="0.25">
      <c r="A5" s="58" t="s">
        <v>16</v>
      </c>
      <c r="B5" s="59">
        <f>'Front platform height y1'!P1</f>
        <v>5.91058731079099E-2</v>
      </c>
      <c r="C5" s="60">
        <f>'Front platform height y1'!P4</f>
        <v>1.7224905460509501E-2</v>
      </c>
      <c r="D5" s="67" t="s">
        <v>23</v>
      </c>
    </row>
    <row r="6" spans="1:7" x14ac:dyDescent="0.25">
      <c r="A6" s="58" t="s">
        <v>17</v>
      </c>
      <c r="B6" s="62">
        <f>'Slope height y2'!P1</f>
        <v>2.3152910540390002</v>
      </c>
      <c r="C6" s="63">
        <f>'Slope height y2'!P4</f>
        <v>0.65393642540449104</v>
      </c>
      <c r="D6" s="61" t="s">
        <v>24</v>
      </c>
    </row>
    <row r="7" spans="1:7" ht="15" x14ac:dyDescent="0.25">
      <c r="A7" s="58" t="s">
        <v>7</v>
      </c>
      <c r="B7" s="59">
        <f>'Soil thickness z'!P1</f>
        <v>1.0271310806273999E-2</v>
      </c>
      <c r="C7" s="60">
        <f>'Soil thickness z'!P4</f>
        <v>2.65275362015558E-3</v>
      </c>
      <c r="D7" s="67" t="s">
        <v>23</v>
      </c>
    </row>
    <row r="8" spans="1:7" ht="15" customHeight="1" x14ac:dyDescent="0.25">
      <c r="A8" s="58" t="s">
        <v>8</v>
      </c>
      <c r="B8" s="62">
        <f>'Soil weight gamma'!P1</f>
        <v>0.88977688550949097</v>
      </c>
      <c r="C8" s="63">
        <f>'Soil weight gamma'!P4</f>
        <v>0.215649523830444</v>
      </c>
      <c r="D8" s="61" t="s">
        <v>24</v>
      </c>
      <c r="F8" s="70" t="s">
        <v>34</v>
      </c>
      <c r="G8" s="71"/>
    </row>
    <row r="9" spans="1:7" ht="15" x14ac:dyDescent="0.25">
      <c r="A9" s="58" t="s">
        <v>9</v>
      </c>
      <c r="B9" s="62">
        <f>'Cohesion c'!P1</f>
        <v>2.49939440237427</v>
      </c>
      <c r="C9" s="63">
        <f>'Cohesion c'!P4</f>
        <v>0.44661685481796298</v>
      </c>
      <c r="D9" s="61" t="s">
        <v>24</v>
      </c>
      <c r="F9" s="72"/>
      <c r="G9" s="73"/>
    </row>
    <row r="10" spans="1:7" ht="15" x14ac:dyDescent="0.25">
      <c r="A10" s="58" t="s">
        <v>10</v>
      </c>
      <c r="B10" s="62">
        <f>'Internal friction angle phi'!P1</f>
        <v>1.58891201019287</v>
      </c>
      <c r="C10" s="63">
        <f>'Internal friction angle phi'!P4</f>
        <v>0.32254000506413799</v>
      </c>
      <c r="D10" s="61" t="s">
        <v>24</v>
      </c>
      <c r="F10" s="72"/>
      <c r="G10" s="73"/>
    </row>
    <row r="11" spans="1:7" ht="15" x14ac:dyDescent="0.25">
      <c r="A11" s="58" t="s">
        <v>11</v>
      </c>
      <c r="B11" s="59">
        <f>'Elastic modulus E'!P1</f>
        <v>5.9723854064941399E-5</v>
      </c>
      <c r="C11" s="60">
        <f>'Elastic modulus E'!P4</f>
        <v>9.4957046063913906E-6</v>
      </c>
      <c r="D11" s="67" t="s">
        <v>23</v>
      </c>
      <c r="F11" s="72"/>
      <c r="G11" s="73"/>
    </row>
    <row r="12" spans="1:7" ht="15" x14ac:dyDescent="0.25">
      <c r="A12" s="58" t="s">
        <v>12</v>
      </c>
      <c r="B12" s="59">
        <f>'Poisson''s ratio V'!P1</f>
        <v>9.0767979621886999E-2</v>
      </c>
      <c r="C12" s="60">
        <f>'Poisson''s ratio V'!P4</f>
        <v>2.5322879359901702E-2</v>
      </c>
      <c r="D12" s="67" t="s">
        <v>23</v>
      </c>
      <c r="F12" s="72"/>
      <c r="G12" s="73"/>
    </row>
    <row r="13" spans="1:7" ht="15" x14ac:dyDescent="0.25">
      <c r="A13" s="58" t="s">
        <v>13</v>
      </c>
      <c r="B13" s="59">
        <f>'Shear expansion ratio psi'!P1</f>
        <v>1.33117437362671E-2</v>
      </c>
      <c r="C13" s="60">
        <f>'Shear expansion ratio psi'!P4</f>
        <v>2.9440086881396999E-3</v>
      </c>
      <c r="D13" s="67" t="s">
        <v>23</v>
      </c>
      <c r="F13" s="74"/>
      <c r="G13" s="75"/>
    </row>
  </sheetData>
  <mergeCells count="2">
    <mergeCell ref="F1:G1"/>
    <mergeCell ref="F8:G13"/>
  </mergeCells>
  <phoneticPr fontId="6" type="noConversion"/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5"/>
  <sheetViews>
    <sheetView workbookViewId="0">
      <selection activeCell="O1" sqref="O1:O4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O1" s="8" t="s">
        <v>30</v>
      </c>
      <c r="P1" s="8">
        <f>MAX(M2:M11)-MIN(M2:M11)</f>
        <v>1.6454095141601599</v>
      </c>
    </row>
    <row r="2" spans="1:16" ht="15" x14ac:dyDescent="0.25">
      <c r="A2" s="8">
        <v>10</v>
      </c>
      <c r="B2" s="9">
        <v>20</v>
      </c>
      <c r="C2" s="8">
        <v>10</v>
      </c>
      <c r="D2" s="8">
        <v>10</v>
      </c>
      <c r="E2" s="8">
        <v>6</v>
      </c>
      <c r="F2" s="8">
        <v>1</v>
      </c>
      <c r="G2" s="8">
        <v>17</v>
      </c>
      <c r="H2" s="8">
        <v>15</v>
      </c>
      <c r="I2" s="8">
        <v>20</v>
      </c>
      <c r="J2" s="18">
        <v>37500</v>
      </c>
      <c r="K2" s="8">
        <v>0.3</v>
      </c>
      <c r="L2" s="8">
        <v>0.1</v>
      </c>
      <c r="M2" s="25">
        <v>2.8339699999999999</v>
      </c>
      <c r="O2" s="8" t="s">
        <v>31</v>
      </c>
      <c r="P2" s="8">
        <f>AVERAGE(M2:M11)</f>
        <v>1.8749048164062501</v>
      </c>
    </row>
    <row r="3" spans="1:16" ht="15" x14ac:dyDescent="0.25">
      <c r="A3" s="8">
        <v>10</v>
      </c>
      <c r="B3" s="9">
        <v>17</v>
      </c>
      <c r="C3" s="8">
        <v>10</v>
      </c>
      <c r="D3" s="8">
        <v>10</v>
      </c>
      <c r="E3" s="8">
        <v>6</v>
      </c>
      <c r="F3" s="8">
        <v>1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8">
        <v>0.1</v>
      </c>
      <c r="M3" s="25">
        <v>2.5872700000000002</v>
      </c>
      <c r="O3" s="8" t="s">
        <v>32</v>
      </c>
      <c r="P3" s="8">
        <f>_xlfn.STDEV.S(M2:M11)</f>
        <v>0.54832675913928997</v>
      </c>
    </row>
    <row r="4" spans="1:16" ht="15" x14ac:dyDescent="0.25">
      <c r="A4" s="8">
        <v>10</v>
      </c>
      <c r="B4" s="9">
        <v>14</v>
      </c>
      <c r="C4" s="8">
        <v>10</v>
      </c>
      <c r="D4" s="8">
        <v>10</v>
      </c>
      <c r="E4" s="8">
        <v>6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25">
        <v>2.33202</v>
      </c>
      <c r="O4" s="8" t="s">
        <v>33</v>
      </c>
      <c r="P4" s="20">
        <f>P3/P2</f>
        <v>0.29245578460367</v>
      </c>
    </row>
    <row r="5" spans="1:16" ht="15" x14ac:dyDescent="0.25">
      <c r="A5" s="8">
        <v>10</v>
      </c>
      <c r="B5" s="9">
        <v>10</v>
      </c>
      <c r="C5" s="8">
        <v>10</v>
      </c>
      <c r="D5" s="8">
        <v>10</v>
      </c>
      <c r="E5" s="8">
        <v>6</v>
      </c>
      <c r="F5" s="8">
        <v>1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8">
        <v>0.1</v>
      </c>
      <c r="M5" s="25">
        <v>1.9709099999999999</v>
      </c>
    </row>
    <row r="6" spans="1:16" ht="15" x14ac:dyDescent="0.25">
      <c r="A6" s="8">
        <v>10</v>
      </c>
      <c r="B6" s="9">
        <v>8</v>
      </c>
      <c r="C6" s="8">
        <v>10</v>
      </c>
      <c r="D6" s="8">
        <v>10</v>
      </c>
      <c r="E6" s="8">
        <v>6</v>
      </c>
      <c r="F6" s="8">
        <v>1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8">
        <v>0.1</v>
      </c>
      <c r="M6" s="25">
        <v>1.7706299999999999</v>
      </c>
    </row>
    <row r="7" spans="1:16" ht="15" x14ac:dyDescent="0.25">
      <c r="A7" s="2">
        <v>10</v>
      </c>
      <c r="B7" s="3">
        <v>7</v>
      </c>
      <c r="C7" s="2">
        <v>10</v>
      </c>
      <c r="D7" s="2">
        <v>10</v>
      </c>
      <c r="E7" s="2">
        <v>6</v>
      </c>
      <c r="F7" s="2">
        <v>1</v>
      </c>
      <c r="G7" s="2">
        <v>17</v>
      </c>
      <c r="H7" s="2">
        <v>15</v>
      </c>
      <c r="I7" s="2">
        <v>20</v>
      </c>
      <c r="J7" s="13">
        <v>37500</v>
      </c>
      <c r="K7" s="2">
        <v>0.3</v>
      </c>
      <c r="L7" s="2">
        <v>0.1</v>
      </c>
      <c r="M7" s="14">
        <v>1.6706300000000001</v>
      </c>
    </row>
    <row r="8" spans="1:16" ht="15" x14ac:dyDescent="0.25">
      <c r="A8" s="4">
        <v>10</v>
      </c>
      <c r="B8" s="6">
        <v>5</v>
      </c>
      <c r="C8" s="5">
        <v>10</v>
      </c>
      <c r="D8" s="5">
        <v>10</v>
      </c>
      <c r="E8" s="5">
        <v>6</v>
      </c>
      <c r="F8" s="5">
        <v>1</v>
      </c>
      <c r="G8" s="5">
        <v>17</v>
      </c>
      <c r="H8" s="5">
        <v>15</v>
      </c>
      <c r="I8" s="5">
        <v>20</v>
      </c>
      <c r="J8" s="15">
        <v>37500</v>
      </c>
      <c r="K8" s="5">
        <v>0.3</v>
      </c>
      <c r="L8" s="5">
        <v>0.1</v>
      </c>
      <c r="M8" s="16">
        <v>1.59599149227142</v>
      </c>
    </row>
    <row r="9" spans="1:16" ht="15" x14ac:dyDescent="0.25">
      <c r="A9" s="7">
        <v>10</v>
      </c>
      <c r="B9" s="9">
        <v>4</v>
      </c>
      <c r="C9" s="8">
        <v>10</v>
      </c>
      <c r="D9" s="8">
        <v>10</v>
      </c>
      <c r="E9" s="8">
        <v>6</v>
      </c>
      <c r="F9" s="8">
        <v>1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8">
        <v>0.1</v>
      </c>
      <c r="M9" s="19">
        <v>1.45911276340485</v>
      </c>
    </row>
    <row r="10" spans="1:16" ht="15" x14ac:dyDescent="0.25">
      <c r="A10" s="7">
        <v>10</v>
      </c>
      <c r="B10" s="9">
        <v>3</v>
      </c>
      <c r="C10" s="8">
        <v>10</v>
      </c>
      <c r="D10" s="8">
        <v>10</v>
      </c>
      <c r="E10" s="8">
        <v>6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19">
        <v>1.33995342254639</v>
      </c>
    </row>
    <row r="11" spans="1:16" ht="15" x14ac:dyDescent="0.25">
      <c r="A11" s="10">
        <v>10</v>
      </c>
      <c r="B11" s="12">
        <v>2</v>
      </c>
      <c r="C11" s="11">
        <v>10</v>
      </c>
      <c r="D11" s="11">
        <v>10</v>
      </c>
      <c r="E11" s="11">
        <v>6</v>
      </c>
      <c r="F11" s="11">
        <v>1</v>
      </c>
      <c r="G11" s="11">
        <v>17</v>
      </c>
      <c r="H11" s="11">
        <v>15</v>
      </c>
      <c r="I11" s="11">
        <v>20</v>
      </c>
      <c r="J11" s="21">
        <v>37500</v>
      </c>
      <c r="K11" s="11">
        <v>0.3</v>
      </c>
      <c r="L11" s="11">
        <v>0.1</v>
      </c>
      <c r="M11" s="22">
        <v>1.18856048583984</v>
      </c>
    </row>
    <row r="15" spans="1:16" ht="15.75" x14ac:dyDescent="0.25">
      <c r="B15" s="29"/>
    </row>
    <row r="16" spans="1:16" x14ac:dyDescent="0.15">
      <c r="E16" s="30"/>
    </row>
    <row r="17" spans="5:5" x14ac:dyDescent="0.15">
      <c r="E17" s="30"/>
    </row>
    <row r="18" spans="5:5" x14ac:dyDescent="0.15">
      <c r="E18" s="30"/>
    </row>
    <row r="19" spans="5:5" x14ac:dyDescent="0.15">
      <c r="E19" s="30"/>
    </row>
    <row r="20" spans="5:5" x14ac:dyDescent="0.15">
      <c r="E20" s="30"/>
    </row>
    <row r="21" spans="5:5" x14ac:dyDescent="0.15">
      <c r="E21" s="30"/>
    </row>
    <row r="22" spans="5:5" x14ac:dyDescent="0.15">
      <c r="E22" s="30"/>
    </row>
    <row r="23" spans="5:5" x14ac:dyDescent="0.15">
      <c r="E23" s="30"/>
    </row>
    <row r="24" spans="5:5" x14ac:dyDescent="0.15">
      <c r="E24" s="30"/>
    </row>
    <row r="25" spans="5:5" x14ac:dyDescent="0.15">
      <c r="E25" s="30"/>
    </row>
  </sheetData>
  <sortState xmlns:xlrd2="http://schemas.microsoft.com/office/spreadsheetml/2017/richdata2" ref="B16:B25">
    <sortCondition ref="B16"/>
  </sortState>
  <phoneticPr fontId="6" type="noConversion"/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1"/>
  <sheetViews>
    <sheetView workbookViewId="0">
      <selection activeCell="M37" sqref="M37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MAX(M2:M11)-MIN(M2:M11)</f>
        <v>9.0638637542058004E-2</v>
      </c>
    </row>
    <row r="2" spans="1:16" ht="15" x14ac:dyDescent="0.25">
      <c r="A2" s="4">
        <v>10</v>
      </c>
      <c r="B2" s="5">
        <v>7</v>
      </c>
      <c r="C2" s="6">
        <v>1</v>
      </c>
      <c r="D2" s="5">
        <v>10</v>
      </c>
      <c r="E2" s="5">
        <v>8</v>
      </c>
      <c r="F2" s="5">
        <v>1</v>
      </c>
      <c r="G2" s="5">
        <v>17</v>
      </c>
      <c r="H2" s="5">
        <v>15</v>
      </c>
      <c r="I2" s="5">
        <v>20</v>
      </c>
      <c r="J2" s="15">
        <v>37500</v>
      </c>
      <c r="K2" s="5">
        <v>0.3</v>
      </c>
      <c r="L2" s="5">
        <v>0.1</v>
      </c>
      <c r="M2" s="16">
        <v>1.3710734844207799</v>
      </c>
      <c r="O2" s="8" t="s">
        <v>31</v>
      </c>
      <c r="P2" s="8">
        <f>AVERAGE(M2:M11)</f>
        <v>1.3375052690437801</v>
      </c>
    </row>
    <row r="3" spans="1:16" ht="15" x14ac:dyDescent="0.25">
      <c r="A3" s="7">
        <v>10</v>
      </c>
      <c r="B3" s="8">
        <v>7</v>
      </c>
      <c r="C3" s="9">
        <v>2</v>
      </c>
      <c r="D3" s="8">
        <v>10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8">
        <v>0.1</v>
      </c>
      <c r="M3" s="19">
        <v>1.33033299446106</v>
      </c>
      <c r="O3" s="8" t="s">
        <v>32</v>
      </c>
      <c r="P3" s="8">
        <f>_xlfn.STDEV.S(M2:M11)</f>
        <v>3.11528498162961E-2</v>
      </c>
    </row>
    <row r="4" spans="1:16" ht="15" x14ac:dyDescent="0.25">
      <c r="A4" s="7">
        <v>10</v>
      </c>
      <c r="B4" s="8">
        <v>7</v>
      </c>
      <c r="C4" s="9">
        <v>3</v>
      </c>
      <c r="D4" s="8">
        <v>10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19">
        <v>1.3004065752029399</v>
      </c>
      <c r="O4" s="8" t="s">
        <v>33</v>
      </c>
      <c r="P4" s="20">
        <f>P3/P2</f>
        <v>2.32917585727105E-2</v>
      </c>
    </row>
    <row r="5" spans="1:16" ht="15" x14ac:dyDescent="0.25">
      <c r="A5" s="7">
        <v>10</v>
      </c>
      <c r="B5" s="8">
        <v>7</v>
      </c>
      <c r="C5" s="9">
        <v>4</v>
      </c>
      <c r="D5" s="8">
        <v>10</v>
      </c>
      <c r="E5" s="8">
        <v>8</v>
      </c>
      <c r="F5" s="8">
        <v>1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8">
        <v>0.1</v>
      </c>
      <c r="M5" s="19">
        <v>1.3910452127449999</v>
      </c>
    </row>
    <row r="6" spans="1:16" ht="15" x14ac:dyDescent="0.25">
      <c r="A6" s="7">
        <v>10</v>
      </c>
      <c r="B6" s="8">
        <v>7</v>
      </c>
      <c r="C6" s="9">
        <v>5</v>
      </c>
      <c r="D6" s="8">
        <v>10</v>
      </c>
      <c r="E6" s="8">
        <v>8</v>
      </c>
      <c r="F6" s="8">
        <v>1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8">
        <v>0.1</v>
      </c>
      <c r="M6" s="19">
        <v>1.3610106706</v>
      </c>
    </row>
    <row r="7" spans="1:16" ht="15" x14ac:dyDescent="0.25">
      <c r="A7" s="7">
        <v>10</v>
      </c>
      <c r="B7" s="8">
        <v>7</v>
      </c>
      <c r="C7" s="9">
        <v>6</v>
      </c>
      <c r="D7" s="8">
        <v>10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8">
        <v>0.1</v>
      </c>
      <c r="M7" s="19">
        <v>1.3592582941</v>
      </c>
    </row>
    <row r="8" spans="1:16" ht="15" x14ac:dyDescent="0.25">
      <c r="A8" s="7">
        <v>10</v>
      </c>
      <c r="B8" s="8">
        <v>7</v>
      </c>
      <c r="C8" s="9">
        <v>7</v>
      </c>
      <c r="D8" s="8">
        <v>10</v>
      </c>
      <c r="E8" s="8">
        <v>8</v>
      </c>
      <c r="F8" s="8">
        <v>1</v>
      </c>
      <c r="G8" s="8">
        <v>17</v>
      </c>
      <c r="H8" s="8">
        <v>15</v>
      </c>
      <c r="I8" s="8">
        <v>20</v>
      </c>
      <c r="J8" s="18">
        <v>37500</v>
      </c>
      <c r="K8" s="8">
        <v>0.3</v>
      </c>
      <c r="L8" s="8">
        <v>0.1</v>
      </c>
      <c r="M8" s="19">
        <v>1.32683181762695</v>
      </c>
    </row>
    <row r="9" spans="1:16" ht="15" x14ac:dyDescent="0.25">
      <c r="A9" s="7">
        <v>10</v>
      </c>
      <c r="B9" s="8">
        <v>7</v>
      </c>
      <c r="C9" s="9">
        <v>8</v>
      </c>
      <c r="D9" s="8">
        <v>10</v>
      </c>
      <c r="E9" s="8">
        <v>8</v>
      </c>
      <c r="F9" s="8">
        <v>1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8">
        <v>0.1</v>
      </c>
      <c r="M9" s="19">
        <v>1.3146599531173699</v>
      </c>
    </row>
    <row r="10" spans="1:16" ht="15" x14ac:dyDescent="0.25">
      <c r="A10" s="7">
        <v>10</v>
      </c>
      <c r="B10" s="8">
        <v>7</v>
      </c>
      <c r="C10" s="9">
        <v>9</v>
      </c>
      <c r="D10" s="8">
        <v>10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19">
        <v>1.3012015819549501</v>
      </c>
    </row>
    <row r="11" spans="1:16" ht="15" x14ac:dyDescent="0.25">
      <c r="A11" s="10">
        <v>10</v>
      </c>
      <c r="B11" s="11">
        <v>7</v>
      </c>
      <c r="C11" s="12">
        <v>10</v>
      </c>
      <c r="D11" s="11">
        <v>10</v>
      </c>
      <c r="E11" s="11">
        <v>8</v>
      </c>
      <c r="F11" s="11">
        <v>1</v>
      </c>
      <c r="G11" s="11">
        <v>17</v>
      </c>
      <c r="H11" s="11">
        <v>15</v>
      </c>
      <c r="I11" s="11">
        <v>20</v>
      </c>
      <c r="J11" s="21">
        <v>37500</v>
      </c>
      <c r="K11" s="11">
        <v>0.3</v>
      </c>
      <c r="L11" s="11">
        <v>0.1</v>
      </c>
      <c r="M11" s="22">
        <v>1.3192321062087999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11"/>
  <sheetViews>
    <sheetView workbookViewId="0">
      <selection activeCell="O1" sqref="O1:O4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O1" s="8" t="s">
        <v>30</v>
      </c>
      <c r="P1" s="8">
        <f>MAX(M2:M11)-MIN(M2:M11)</f>
        <v>5.91058731079099E-2</v>
      </c>
    </row>
    <row r="2" spans="1:16" ht="15" x14ac:dyDescent="0.25">
      <c r="A2" s="8">
        <v>10</v>
      </c>
      <c r="B2" s="8">
        <v>7</v>
      </c>
      <c r="C2" s="8">
        <v>10</v>
      </c>
      <c r="D2" s="9">
        <v>1</v>
      </c>
      <c r="E2" s="8">
        <v>8</v>
      </c>
      <c r="F2" s="8">
        <v>1</v>
      </c>
      <c r="G2" s="8">
        <v>17</v>
      </c>
      <c r="H2" s="8">
        <v>15</v>
      </c>
      <c r="I2" s="8">
        <v>20</v>
      </c>
      <c r="J2" s="18">
        <v>37500</v>
      </c>
      <c r="K2" s="8">
        <v>0.3</v>
      </c>
      <c r="L2" s="8">
        <v>0.1</v>
      </c>
      <c r="M2" s="25">
        <v>1.238</v>
      </c>
      <c r="O2" s="8" t="s">
        <v>31</v>
      </c>
      <c r="P2" s="8">
        <f>AVERAGE(M2:M11)</f>
        <v>1.2476827835083</v>
      </c>
    </row>
    <row r="3" spans="1:16" ht="15" x14ac:dyDescent="0.25">
      <c r="A3" s="8">
        <v>10</v>
      </c>
      <c r="B3" s="8">
        <v>7</v>
      </c>
      <c r="C3" s="8">
        <v>10</v>
      </c>
      <c r="D3" s="9">
        <v>2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8">
        <v>0.1</v>
      </c>
      <c r="M3" s="25">
        <v>1.242</v>
      </c>
      <c r="O3" s="8" t="s">
        <v>32</v>
      </c>
      <c r="P3" s="8">
        <f>_xlfn.STDEV.S(M2:M11)</f>
        <v>2.1491217990635799E-2</v>
      </c>
    </row>
    <row r="4" spans="1:16" ht="15" x14ac:dyDescent="0.25">
      <c r="A4" s="8">
        <v>10</v>
      </c>
      <c r="B4" s="8">
        <v>7</v>
      </c>
      <c r="C4" s="8">
        <v>10</v>
      </c>
      <c r="D4" s="9">
        <v>3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25">
        <v>1.2370000000000001</v>
      </c>
      <c r="O4" s="8" t="s">
        <v>33</v>
      </c>
      <c r="P4" s="20">
        <f>P3/P2</f>
        <v>1.7224905460509501E-2</v>
      </c>
    </row>
    <row r="5" spans="1:16" ht="15" x14ac:dyDescent="0.25">
      <c r="A5" s="2">
        <v>10</v>
      </c>
      <c r="B5" s="2">
        <v>7</v>
      </c>
      <c r="C5" s="2">
        <v>10</v>
      </c>
      <c r="D5" s="3">
        <v>4</v>
      </c>
      <c r="E5" s="2">
        <v>8</v>
      </c>
      <c r="F5" s="2">
        <v>1</v>
      </c>
      <c r="G5" s="2">
        <v>17</v>
      </c>
      <c r="H5" s="2">
        <v>15</v>
      </c>
      <c r="I5" s="2">
        <v>20</v>
      </c>
      <c r="J5" s="13">
        <v>37500</v>
      </c>
      <c r="K5" s="2">
        <v>0.3</v>
      </c>
      <c r="L5" s="2">
        <v>0.1</v>
      </c>
      <c r="M5" s="14">
        <v>1.254</v>
      </c>
    </row>
    <row r="6" spans="1:16" ht="15" x14ac:dyDescent="0.25">
      <c r="A6" s="4">
        <v>10</v>
      </c>
      <c r="B6" s="5">
        <v>7</v>
      </c>
      <c r="C6" s="5">
        <v>10</v>
      </c>
      <c r="D6" s="6">
        <v>5</v>
      </c>
      <c r="E6" s="5">
        <v>8</v>
      </c>
      <c r="F6" s="5">
        <v>1</v>
      </c>
      <c r="G6" s="5">
        <v>17</v>
      </c>
      <c r="H6" s="5">
        <v>15</v>
      </c>
      <c r="I6" s="5">
        <v>20</v>
      </c>
      <c r="J6" s="15">
        <v>37500</v>
      </c>
      <c r="K6" s="5">
        <v>0.3</v>
      </c>
      <c r="L6" s="5">
        <v>0.1</v>
      </c>
      <c r="M6" s="16">
        <v>1.2299370765686</v>
      </c>
    </row>
    <row r="7" spans="1:16" ht="15" x14ac:dyDescent="0.25">
      <c r="A7" s="7">
        <v>10</v>
      </c>
      <c r="B7" s="8">
        <v>7</v>
      </c>
      <c r="C7" s="8">
        <v>10</v>
      </c>
      <c r="D7" s="9">
        <v>6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8">
        <v>0.1</v>
      </c>
      <c r="M7" s="19">
        <v>1.28384780883789</v>
      </c>
    </row>
    <row r="8" spans="1:16" ht="15" x14ac:dyDescent="0.25">
      <c r="A8" s="10">
        <v>10</v>
      </c>
      <c r="B8" s="11">
        <v>7</v>
      </c>
      <c r="C8" s="11">
        <v>10</v>
      </c>
      <c r="D8" s="12">
        <v>7</v>
      </c>
      <c r="E8" s="11">
        <v>8</v>
      </c>
      <c r="F8" s="11">
        <v>1</v>
      </c>
      <c r="G8" s="11">
        <v>17</v>
      </c>
      <c r="H8" s="11">
        <v>15</v>
      </c>
      <c r="I8" s="11">
        <v>20</v>
      </c>
      <c r="J8" s="21">
        <v>37500</v>
      </c>
      <c r="K8" s="11">
        <v>0.3</v>
      </c>
      <c r="L8" s="11">
        <v>0.1</v>
      </c>
      <c r="M8" s="22">
        <v>1.2890429496765099</v>
      </c>
    </row>
    <row r="9" spans="1:16" ht="15" x14ac:dyDescent="0.25">
      <c r="A9" s="23">
        <v>10</v>
      </c>
      <c r="B9" s="23">
        <v>7</v>
      </c>
      <c r="C9" s="23">
        <v>10</v>
      </c>
      <c r="D9" s="24">
        <v>8</v>
      </c>
      <c r="E9" s="23">
        <v>8</v>
      </c>
      <c r="F9" s="23">
        <v>1</v>
      </c>
      <c r="G9" s="23">
        <v>17</v>
      </c>
      <c r="H9" s="23">
        <v>15</v>
      </c>
      <c r="I9" s="23">
        <v>20</v>
      </c>
      <c r="J9" s="26">
        <v>37500</v>
      </c>
      <c r="K9" s="23">
        <v>0.3</v>
      </c>
      <c r="L9" s="23">
        <v>0.1</v>
      </c>
      <c r="M9" s="27">
        <v>1.236</v>
      </c>
    </row>
    <row r="10" spans="1:16" ht="15" x14ac:dyDescent="0.25">
      <c r="A10" s="8">
        <v>10</v>
      </c>
      <c r="B10" s="8">
        <v>7</v>
      </c>
      <c r="C10" s="8">
        <v>10</v>
      </c>
      <c r="D10" s="9">
        <v>9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25">
        <v>1.232</v>
      </c>
    </row>
    <row r="11" spans="1:16" ht="15" x14ac:dyDescent="0.25">
      <c r="A11" s="8">
        <v>10</v>
      </c>
      <c r="B11" s="8">
        <v>7</v>
      </c>
      <c r="C11" s="8">
        <v>10</v>
      </c>
      <c r="D11" s="9">
        <v>10</v>
      </c>
      <c r="E11" s="8">
        <v>8</v>
      </c>
      <c r="F11" s="8">
        <v>1</v>
      </c>
      <c r="G11" s="8">
        <v>17</v>
      </c>
      <c r="H11" s="8">
        <v>15</v>
      </c>
      <c r="I11" s="8">
        <v>20</v>
      </c>
      <c r="J11" s="18">
        <v>37500</v>
      </c>
      <c r="K11" s="8">
        <v>0.3</v>
      </c>
      <c r="L11" s="8">
        <v>0.1</v>
      </c>
      <c r="M11" s="25">
        <v>1.2350000000000001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1"/>
  <sheetViews>
    <sheetView workbookViewId="0">
      <selection activeCell="M26" sqref="M26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4" max="14" width="10.375" customWidth="1"/>
    <col min="15" max="15" width="27.5" customWidth="1"/>
    <col min="16" max="16" width="20.625" customWidth="1"/>
  </cols>
  <sheetData>
    <row r="1" spans="1:16" ht="15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O1" s="8" t="s">
        <v>30</v>
      </c>
      <c r="P1" s="8">
        <f>MAX(M2:M11)-MIN(M2:M11)</f>
        <v>2.3152910540390002</v>
      </c>
    </row>
    <row r="2" spans="1:16" ht="15" x14ac:dyDescent="0.25">
      <c r="A2" s="2">
        <v>10</v>
      </c>
      <c r="B2" s="2">
        <v>1</v>
      </c>
      <c r="C2" s="2">
        <v>10</v>
      </c>
      <c r="D2" s="2">
        <v>10</v>
      </c>
      <c r="E2" s="3">
        <v>2</v>
      </c>
      <c r="F2" s="2">
        <v>1</v>
      </c>
      <c r="G2" s="2">
        <v>17</v>
      </c>
      <c r="H2" s="2">
        <v>15</v>
      </c>
      <c r="I2" s="2">
        <v>20</v>
      </c>
      <c r="J2" s="13">
        <v>37500</v>
      </c>
      <c r="K2" s="2">
        <v>0.3</v>
      </c>
      <c r="L2" s="2">
        <v>0.1</v>
      </c>
      <c r="M2" s="14">
        <v>2.83128</v>
      </c>
      <c r="O2" s="8" t="s">
        <v>31</v>
      </c>
      <c r="P2" s="8">
        <f>AVERAGE(M2:M11)</f>
        <v>1.1115656502036999</v>
      </c>
    </row>
    <row r="3" spans="1:16" ht="15" x14ac:dyDescent="0.25">
      <c r="A3" s="4">
        <v>10</v>
      </c>
      <c r="B3" s="5">
        <v>2</v>
      </c>
      <c r="C3" s="5">
        <v>10</v>
      </c>
      <c r="D3" s="5">
        <v>10</v>
      </c>
      <c r="E3" s="6">
        <v>4</v>
      </c>
      <c r="F3" s="5">
        <v>1</v>
      </c>
      <c r="G3" s="5">
        <v>17</v>
      </c>
      <c r="H3" s="5">
        <v>15</v>
      </c>
      <c r="I3" s="5">
        <v>20</v>
      </c>
      <c r="J3" s="15">
        <v>37500</v>
      </c>
      <c r="K3" s="5">
        <v>0.3</v>
      </c>
      <c r="L3" s="5">
        <v>0.1</v>
      </c>
      <c r="M3" s="16">
        <v>1.82538342475891</v>
      </c>
      <c r="N3" s="17"/>
      <c r="O3" s="8" t="s">
        <v>32</v>
      </c>
      <c r="P3" s="8">
        <f>_xlfn.STDEV.S(M2:M11)</f>
        <v>0.726893267896629</v>
      </c>
    </row>
    <row r="4" spans="1:16" ht="15" x14ac:dyDescent="0.25">
      <c r="A4" s="7">
        <v>10</v>
      </c>
      <c r="B4" s="8">
        <v>3</v>
      </c>
      <c r="C4" s="8">
        <v>10</v>
      </c>
      <c r="D4" s="8">
        <v>10</v>
      </c>
      <c r="E4" s="9">
        <v>6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19">
        <v>1.3399531841278001</v>
      </c>
      <c r="O4" s="8" t="s">
        <v>33</v>
      </c>
      <c r="P4" s="20">
        <f>P3/P2</f>
        <v>0.65393642540449104</v>
      </c>
    </row>
    <row r="5" spans="1:16" ht="15" x14ac:dyDescent="0.25">
      <c r="A5" s="7">
        <v>10</v>
      </c>
      <c r="B5" s="8">
        <v>4</v>
      </c>
      <c r="C5" s="8">
        <v>10</v>
      </c>
      <c r="D5" s="8">
        <v>10</v>
      </c>
      <c r="E5" s="9">
        <v>8</v>
      </c>
      <c r="F5" s="8">
        <v>1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8">
        <v>0.1</v>
      </c>
      <c r="M5" s="19">
        <v>1.06023061275482</v>
      </c>
    </row>
    <row r="6" spans="1:16" ht="15" x14ac:dyDescent="0.25">
      <c r="A6" s="7">
        <v>10</v>
      </c>
      <c r="B6" s="8">
        <v>5</v>
      </c>
      <c r="C6" s="8">
        <v>10</v>
      </c>
      <c r="D6" s="8">
        <v>10</v>
      </c>
      <c r="E6" s="9">
        <v>10</v>
      </c>
      <c r="F6" s="8">
        <v>1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8">
        <v>0.1</v>
      </c>
      <c r="M6" s="19">
        <v>0.89127343893051103</v>
      </c>
    </row>
    <row r="7" spans="1:16" ht="15" x14ac:dyDescent="0.25">
      <c r="A7" s="7">
        <v>10</v>
      </c>
      <c r="B7" s="8">
        <v>6</v>
      </c>
      <c r="C7" s="8">
        <v>10</v>
      </c>
      <c r="D7" s="8">
        <v>10</v>
      </c>
      <c r="E7" s="9">
        <v>12</v>
      </c>
      <c r="F7" s="8">
        <v>1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8">
        <v>0.1</v>
      </c>
      <c r="M7" s="19">
        <v>0.77726000547409002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9">
        <v>14</v>
      </c>
      <c r="F8" s="8">
        <v>1</v>
      </c>
      <c r="G8" s="8">
        <v>17</v>
      </c>
      <c r="H8" s="8">
        <v>15</v>
      </c>
      <c r="I8" s="8">
        <v>20</v>
      </c>
      <c r="J8" s="18">
        <v>37500</v>
      </c>
      <c r="K8" s="8">
        <v>0.3</v>
      </c>
      <c r="L8" s="8">
        <v>0.1</v>
      </c>
      <c r="M8" s="19">
        <v>0.69113510847091597</v>
      </c>
    </row>
    <row r="9" spans="1:16" ht="15" x14ac:dyDescent="0.25">
      <c r="A9" s="7">
        <v>10</v>
      </c>
      <c r="B9" s="8">
        <v>8</v>
      </c>
      <c r="C9" s="8">
        <v>10</v>
      </c>
      <c r="D9" s="8">
        <v>10</v>
      </c>
      <c r="E9" s="9">
        <v>16</v>
      </c>
      <c r="F9" s="8">
        <v>1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8">
        <v>0.1</v>
      </c>
      <c r="M9" s="19">
        <v>0.61474829912185602</v>
      </c>
    </row>
    <row r="10" spans="1:16" ht="15" x14ac:dyDescent="0.25">
      <c r="A10" s="7">
        <v>10</v>
      </c>
      <c r="B10" s="8">
        <v>9</v>
      </c>
      <c r="C10" s="8">
        <v>10</v>
      </c>
      <c r="D10" s="8">
        <v>10</v>
      </c>
      <c r="E10" s="9">
        <v>18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19">
        <v>0.56840348243713301</v>
      </c>
    </row>
    <row r="11" spans="1:16" ht="15" x14ac:dyDescent="0.25">
      <c r="A11" s="10">
        <v>10</v>
      </c>
      <c r="B11" s="11">
        <v>10</v>
      </c>
      <c r="C11" s="11">
        <v>10</v>
      </c>
      <c r="D11" s="11">
        <v>10</v>
      </c>
      <c r="E11" s="12">
        <v>20</v>
      </c>
      <c r="F11" s="11">
        <v>1</v>
      </c>
      <c r="G11" s="11">
        <v>17</v>
      </c>
      <c r="H11" s="11">
        <v>15</v>
      </c>
      <c r="I11" s="11">
        <v>20</v>
      </c>
      <c r="J11" s="21">
        <v>37500</v>
      </c>
      <c r="K11" s="11">
        <v>0.3</v>
      </c>
      <c r="L11" s="11">
        <v>0.1</v>
      </c>
      <c r="M11" s="22">
        <v>0.51598894596099798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workbookViewId="0">
      <selection activeCell="O1" sqref="O1:O4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50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MAX(M2:M21)-MIN(M2:M21)</f>
        <v>5.9723854064941399E-5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5">
        <v>17</v>
      </c>
      <c r="H2" s="5">
        <v>15</v>
      </c>
      <c r="I2" s="5">
        <v>20</v>
      </c>
      <c r="J2" s="55">
        <v>2809917.8110960699</v>
      </c>
      <c r="K2" s="5">
        <v>0.3</v>
      </c>
      <c r="L2" s="5">
        <v>0.1</v>
      </c>
      <c r="M2" s="16">
        <v>1.3192273378372199</v>
      </c>
      <c r="O2" s="8" t="s">
        <v>31</v>
      </c>
      <c r="P2" s="8">
        <f>AVERAGE(M2:M21)</f>
        <v>1.3192339956760399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56">
        <v>9697107.9352173805</v>
      </c>
      <c r="K3" s="8">
        <v>0.3</v>
      </c>
      <c r="L3" s="8">
        <v>0.1</v>
      </c>
      <c r="M3" s="19">
        <v>1.31923151016235</v>
      </c>
      <c r="O3" s="8" t="s">
        <v>32</v>
      </c>
      <c r="P3" s="8">
        <f>_xlfn.STDEV.S(M2:M21)</f>
        <v>1.2527056329649099E-5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56">
        <v>12958303.1634825</v>
      </c>
      <c r="K4" s="8">
        <v>0.3</v>
      </c>
      <c r="L4" s="8">
        <v>0.1</v>
      </c>
      <c r="M4" s="19">
        <v>1.31923151016235</v>
      </c>
      <c r="O4" s="8" t="s">
        <v>33</v>
      </c>
      <c r="P4" s="20">
        <f>P3/P2</f>
        <v>9.4957046063913906E-6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8">
        <v>15</v>
      </c>
      <c r="I5" s="8">
        <v>20</v>
      </c>
      <c r="J5" s="56">
        <v>18126786.018432099</v>
      </c>
      <c r="K5" s="8">
        <v>0.3</v>
      </c>
      <c r="L5" s="8">
        <v>0.1</v>
      </c>
      <c r="M5" s="19">
        <v>1.31923151016235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8">
        <v>15</v>
      </c>
      <c r="I6" s="8">
        <v>20</v>
      </c>
      <c r="J6" s="56">
        <v>24277577.288201999</v>
      </c>
      <c r="K6" s="8">
        <v>0.3</v>
      </c>
      <c r="L6" s="8">
        <v>0.1</v>
      </c>
      <c r="M6" s="19">
        <v>1.31923151016235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56">
        <v>27963863.021369498</v>
      </c>
      <c r="K7" s="8">
        <v>0.3</v>
      </c>
      <c r="L7" s="8">
        <v>0.1</v>
      </c>
      <c r="M7" s="19">
        <v>1.31923151016235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8">
        <v>15</v>
      </c>
      <c r="I8" s="8">
        <v>20</v>
      </c>
      <c r="J8" s="56">
        <v>32309464.734970901</v>
      </c>
      <c r="K8" s="8">
        <v>0.3</v>
      </c>
      <c r="L8" s="8">
        <v>0.1</v>
      </c>
      <c r="M8" s="19">
        <v>1.3192323446273799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8">
        <v>15</v>
      </c>
      <c r="I9" s="8">
        <v>20</v>
      </c>
      <c r="J9" s="56">
        <v>37459294.168522298</v>
      </c>
      <c r="K9" s="8">
        <v>0.3</v>
      </c>
      <c r="L9" s="8">
        <v>0.1</v>
      </c>
      <c r="M9" s="19">
        <v>1.31928706169128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56">
        <v>42864966.2786301</v>
      </c>
      <c r="K10" s="8">
        <v>0.3</v>
      </c>
      <c r="L10" s="8">
        <v>0.1</v>
      </c>
      <c r="M10" s="19">
        <v>1.31923162937164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8">
        <v>17</v>
      </c>
      <c r="H11" s="8">
        <v>15</v>
      </c>
      <c r="I11" s="8">
        <v>20</v>
      </c>
      <c r="J11" s="56">
        <v>48228725.555911198</v>
      </c>
      <c r="K11" s="8">
        <v>0.3</v>
      </c>
      <c r="L11" s="8">
        <v>0.1</v>
      </c>
      <c r="M11" s="19">
        <v>1.31923079490662</v>
      </c>
    </row>
    <row r="12" spans="1:16" ht="15" x14ac:dyDescent="0.25">
      <c r="A12" s="7">
        <v>10</v>
      </c>
      <c r="B12" s="8">
        <v>7</v>
      </c>
      <c r="C12" s="8">
        <v>10</v>
      </c>
      <c r="D12" s="8">
        <v>10</v>
      </c>
      <c r="E12" s="8">
        <v>8</v>
      </c>
      <c r="F12" s="8">
        <v>1</v>
      </c>
      <c r="G12" s="8">
        <v>17</v>
      </c>
      <c r="H12" s="8">
        <v>15</v>
      </c>
      <c r="I12" s="8">
        <v>20</v>
      </c>
      <c r="J12" s="56">
        <v>50864376.289862797</v>
      </c>
      <c r="K12" s="8">
        <v>0.3</v>
      </c>
      <c r="L12" s="8">
        <v>0.1</v>
      </c>
      <c r="M12" s="19">
        <v>1.31923115253449</v>
      </c>
    </row>
    <row r="13" spans="1:16" ht="15" x14ac:dyDescent="0.25">
      <c r="A13" s="7">
        <v>10</v>
      </c>
      <c r="B13" s="8">
        <v>7</v>
      </c>
      <c r="C13" s="8">
        <v>10</v>
      </c>
      <c r="D13" s="8">
        <v>10</v>
      </c>
      <c r="E13" s="8">
        <v>8</v>
      </c>
      <c r="F13" s="8">
        <v>1</v>
      </c>
      <c r="G13" s="8">
        <v>17</v>
      </c>
      <c r="H13" s="8">
        <v>15</v>
      </c>
      <c r="I13" s="8">
        <v>20</v>
      </c>
      <c r="J13" s="56">
        <v>58302970.598468103</v>
      </c>
      <c r="K13" s="8">
        <v>0.3</v>
      </c>
      <c r="L13" s="8">
        <v>0.1</v>
      </c>
      <c r="M13" s="19">
        <v>1.31923139095306</v>
      </c>
    </row>
    <row r="14" spans="1:16" ht="15" x14ac:dyDescent="0.25">
      <c r="A14" s="7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8">
        <v>17</v>
      </c>
      <c r="H14" s="8">
        <v>15</v>
      </c>
      <c r="I14" s="8">
        <v>20</v>
      </c>
      <c r="J14" s="56">
        <v>64206621.012061603</v>
      </c>
      <c r="K14" s="8">
        <v>0.3</v>
      </c>
      <c r="L14" s="8">
        <v>0.1</v>
      </c>
      <c r="M14" s="19">
        <v>1.31923139095306</v>
      </c>
    </row>
    <row r="15" spans="1:16" ht="15" x14ac:dyDescent="0.25">
      <c r="A15" s="7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8">
        <v>17</v>
      </c>
      <c r="H15" s="8">
        <v>15</v>
      </c>
      <c r="I15" s="8">
        <v>20</v>
      </c>
      <c r="J15" s="56">
        <v>69026835.216287494</v>
      </c>
      <c r="K15" s="8">
        <v>0.3</v>
      </c>
      <c r="L15" s="8">
        <v>0.1</v>
      </c>
      <c r="M15" s="19">
        <v>1.31923115253449</v>
      </c>
    </row>
    <row r="16" spans="1:16" ht="15" x14ac:dyDescent="0.25">
      <c r="A16" s="7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8">
        <v>17</v>
      </c>
      <c r="H16" s="8">
        <v>15</v>
      </c>
      <c r="I16" s="8">
        <v>20</v>
      </c>
      <c r="J16" s="56">
        <v>71946685.9342134</v>
      </c>
      <c r="K16" s="8">
        <v>0.3</v>
      </c>
      <c r="L16" s="8">
        <v>0.1</v>
      </c>
      <c r="M16" s="19">
        <v>1.31923139095306</v>
      </c>
    </row>
    <row r="17" spans="1:13" ht="15" x14ac:dyDescent="0.25">
      <c r="A17" s="7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8">
        <v>17</v>
      </c>
      <c r="H17" s="8">
        <v>15</v>
      </c>
      <c r="I17" s="8">
        <v>20</v>
      </c>
      <c r="J17" s="56">
        <v>77782132.998458207</v>
      </c>
      <c r="K17" s="8">
        <v>0.3</v>
      </c>
      <c r="L17" s="8">
        <v>0.1</v>
      </c>
      <c r="M17" s="19">
        <v>1.31923151016235</v>
      </c>
    </row>
    <row r="18" spans="1:13" ht="15" x14ac:dyDescent="0.25">
      <c r="A18" s="7">
        <v>10</v>
      </c>
      <c r="B18" s="8">
        <v>7</v>
      </c>
      <c r="C18" s="8">
        <v>10</v>
      </c>
      <c r="D18" s="8">
        <v>10</v>
      </c>
      <c r="E18" s="8">
        <v>8</v>
      </c>
      <c r="F18" s="8">
        <v>1</v>
      </c>
      <c r="G18" s="8">
        <v>17</v>
      </c>
      <c r="H18" s="8">
        <v>15</v>
      </c>
      <c r="I18" s="8">
        <v>20</v>
      </c>
      <c r="J18" s="56">
        <v>84152209.547496095</v>
      </c>
      <c r="K18" s="8">
        <v>0.3</v>
      </c>
      <c r="L18" s="8">
        <v>0.1</v>
      </c>
      <c r="M18" s="19">
        <v>1.31923151016235</v>
      </c>
    </row>
    <row r="19" spans="1:13" ht="15" x14ac:dyDescent="0.25">
      <c r="A19" s="7">
        <v>10</v>
      </c>
      <c r="B19" s="8">
        <v>7</v>
      </c>
      <c r="C19" s="8">
        <v>10</v>
      </c>
      <c r="D19" s="8">
        <v>10</v>
      </c>
      <c r="E19" s="8">
        <v>8</v>
      </c>
      <c r="F19" s="8">
        <v>1</v>
      </c>
      <c r="G19" s="8">
        <v>17</v>
      </c>
      <c r="H19" s="8">
        <v>15</v>
      </c>
      <c r="I19" s="8">
        <v>20</v>
      </c>
      <c r="J19" s="56">
        <v>87277792.283333302</v>
      </c>
      <c r="K19" s="8">
        <v>0.3</v>
      </c>
      <c r="L19" s="8">
        <v>0.1</v>
      </c>
      <c r="M19" s="19">
        <v>1.31923115253449</v>
      </c>
    </row>
    <row r="20" spans="1:13" ht="15" x14ac:dyDescent="0.25">
      <c r="A20" s="7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8">
        <v>17</v>
      </c>
      <c r="H20" s="8">
        <v>15</v>
      </c>
      <c r="I20" s="8">
        <v>20</v>
      </c>
      <c r="J20" s="56">
        <v>90898778.8983199</v>
      </c>
      <c r="K20" s="8">
        <v>0.3</v>
      </c>
      <c r="L20" s="8">
        <v>0.1</v>
      </c>
      <c r="M20" s="19">
        <v>1.31923139095306</v>
      </c>
    </row>
    <row r="21" spans="1:13" ht="15" x14ac:dyDescent="0.25">
      <c r="A21" s="10">
        <v>10</v>
      </c>
      <c r="B21" s="11">
        <v>7</v>
      </c>
      <c r="C21" s="11">
        <v>10</v>
      </c>
      <c r="D21" s="11">
        <v>10</v>
      </c>
      <c r="E21" s="11">
        <v>8</v>
      </c>
      <c r="F21" s="11">
        <v>1</v>
      </c>
      <c r="G21" s="11">
        <v>17</v>
      </c>
      <c r="H21" s="11">
        <v>15</v>
      </c>
      <c r="I21" s="11">
        <v>20</v>
      </c>
      <c r="J21" s="57">
        <v>98922122.253916696</v>
      </c>
      <c r="K21" s="11">
        <v>0.3</v>
      </c>
      <c r="L21" s="11">
        <v>0.1</v>
      </c>
      <c r="M21" s="22">
        <v>1.31923115253449</v>
      </c>
    </row>
  </sheetData>
  <sortState xmlns:xlrd2="http://schemas.microsoft.com/office/spreadsheetml/2017/richdata2" ref="A2:M21">
    <sortCondition ref="J2"/>
  </sortState>
  <phoneticPr fontId="6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1"/>
  <sheetViews>
    <sheetView workbookViewId="0">
      <selection activeCell="J32" sqref="J32"/>
    </sheetView>
  </sheetViews>
  <sheetFormatPr defaultColWidth="9" defaultRowHeight="13.5" x14ac:dyDescent="0.15"/>
  <cols>
    <col min="1" max="9" width="10.625" customWidth="1"/>
    <col min="10" max="10" width="11.1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50" t="s">
        <v>12</v>
      </c>
      <c r="L1" s="28" t="s">
        <v>13</v>
      </c>
      <c r="M1" s="28" t="s">
        <v>15</v>
      </c>
      <c r="O1" s="8" t="s">
        <v>30</v>
      </c>
      <c r="P1" s="8">
        <f>MAX(M2:M21)-MIN(M2:M21)</f>
        <v>9.0767979621886999E-2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5">
        <v>17</v>
      </c>
      <c r="H2" s="5">
        <v>15</v>
      </c>
      <c r="I2" s="5">
        <v>20</v>
      </c>
      <c r="J2" s="5">
        <v>37500</v>
      </c>
      <c r="K2" s="47">
        <v>0.100506205023544</v>
      </c>
      <c r="L2" s="5">
        <v>0.1</v>
      </c>
      <c r="M2" s="16">
        <v>1.3087793588638299</v>
      </c>
      <c r="O2" s="8" t="s">
        <v>31</v>
      </c>
      <c r="P2" s="8">
        <f>AVERAGE(M2:M21)</f>
        <v>1.2994755446910899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8">
        <v>37500</v>
      </c>
      <c r="K3" s="45">
        <v>0.12694634567949101</v>
      </c>
      <c r="L3" s="8">
        <v>0.1</v>
      </c>
      <c r="M3" s="19">
        <v>1.3127807378768901</v>
      </c>
      <c r="O3" s="8" t="s">
        <v>32</v>
      </c>
      <c r="P3" s="8">
        <f>_xlfn.STDEV.S(M2:M21)</f>
        <v>3.2906462449355002E-2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8">
        <v>37500</v>
      </c>
      <c r="K4" s="45">
        <v>0.151697122182407</v>
      </c>
      <c r="L4" s="8">
        <v>0.1</v>
      </c>
      <c r="M4" s="19">
        <v>1.31475853919983</v>
      </c>
      <c r="O4" s="8" t="s">
        <v>33</v>
      </c>
      <c r="P4" s="20">
        <f>P3/P2</f>
        <v>2.5322879359901702E-2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8">
        <v>15</v>
      </c>
      <c r="I5" s="8">
        <v>20</v>
      </c>
      <c r="J5" s="8">
        <v>37500</v>
      </c>
      <c r="K5" s="45">
        <v>0.17812375098045499</v>
      </c>
      <c r="L5" s="8">
        <v>0.1</v>
      </c>
      <c r="M5" s="19">
        <v>1.30806612968445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8">
        <v>15</v>
      </c>
      <c r="I6" s="8">
        <v>20</v>
      </c>
      <c r="J6" s="8">
        <v>37500</v>
      </c>
      <c r="K6" s="45">
        <v>0.180121253939799</v>
      </c>
      <c r="L6" s="8">
        <v>0.1</v>
      </c>
      <c r="M6" s="19">
        <v>1.3162829875946001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8">
        <v>37500</v>
      </c>
      <c r="K7" s="45">
        <v>0.215163760059329</v>
      </c>
      <c r="L7" s="8">
        <v>0.1</v>
      </c>
      <c r="M7" s="19">
        <v>1.3175460100173999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8">
        <v>15</v>
      </c>
      <c r="I8" s="8">
        <v>20</v>
      </c>
      <c r="J8" s="8">
        <v>37500</v>
      </c>
      <c r="K8" s="45">
        <v>0.22265759058215501</v>
      </c>
      <c r="L8" s="8">
        <v>0.1</v>
      </c>
      <c r="M8" s="19">
        <v>1.3173016309738199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8">
        <v>15</v>
      </c>
      <c r="I9" s="8">
        <v>20</v>
      </c>
      <c r="J9" s="8">
        <v>37500</v>
      </c>
      <c r="K9" s="45">
        <v>0.24412680716819599</v>
      </c>
      <c r="L9" s="8">
        <v>0.1</v>
      </c>
      <c r="M9" s="19">
        <v>1.3348031044006301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8">
        <v>37500</v>
      </c>
      <c r="K10" s="45">
        <v>0.27705835413945801</v>
      </c>
      <c r="L10" s="8">
        <v>0.1</v>
      </c>
      <c r="M10" s="19">
        <v>1.3193444013595601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8">
        <v>17</v>
      </c>
      <c r="H11" s="8">
        <v>15</v>
      </c>
      <c r="I11" s="8">
        <v>20</v>
      </c>
      <c r="J11" s="8">
        <v>37500</v>
      </c>
      <c r="K11" s="45">
        <v>0.29183213290452698</v>
      </c>
      <c r="L11" s="8">
        <v>0.1</v>
      </c>
      <c r="M11" s="19">
        <v>1.3181889057159399</v>
      </c>
    </row>
    <row r="12" spans="1:16" ht="15" x14ac:dyDescent="0.25">
      <c r="A12" s="7">
        <v>10</v>
      </c>
      <c r="B12" s="8">
        <v>7</v>
      </c>
      <c r="C12" s="8">
        <v>10</v>
      </c>
      <c r="D12" s="8">
        <v>10</v>
      </c>
      <c r="E12" s="8">
        <v>8</v>
      </c>
      <c r="F12" s="8">
        <v>1</v>
      </c>
      <c r="G12" s="8">
        <v>17</v>
      </c>
      <c r="H12" s="8">
        <v>15</v>
      </c>
      <c r="I12" s="8">
        <v>20</v>
      </c>
      <c r="J12" s="8">
        <v>37500</v>
      </c>
      <c r="K12" s="45">
        <v>0.31042218873536898</v>
      </c>
      <c r="L12" s="8">
        <v>0.1</v>
      </c>
      <c r="M12" s="19">
        <v>1.33180391788483</v>
      </c>
    </row>
    <row r="13" spans="1:16" ht="15" x14ac:dyDescent="0.25">
      <c r="A13" s="7">
        <v>10</v>
      </c>
      <c r="B13" s="8">
        <v>7</v>
      </c>
      <c r="C13" s="8">
        <v>10</v>
      </c>
      <c r="D13" s="8">
        <v>10</v>
      </c>
      <c r="E13" s="8">
        <v>8</v>
      </c>
      <c r="F13" s="8">
        <v>1</v>
      </c>
      <c r="G13" s="8">
        <v>17</v>
      </c>
      <c r="H13" s="8">
        <v>15</v>
      </c>
      <c r="I13" s="8">
        <v>20</v>
      </c>
      <c r="J13" s="8">
        <v>37500</v>
      </c>
      <c r="K13" s="45">
        <v>0.32412386482398498</v>
      </c>
      <c r="L13" s="8">
        <v>0.1</v>
      </c>
      <c r="M13" s="19">
        <v>1.3317574262619001</v>
      </c>
    </row>
    <row r="14" spans="1:16" ht="15" x14ac:dyDescent="0.25">
      <c r="A14" s="7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8">
        <v>17</v>
      </c>
      <c r="H14" s="8">
        <v>15</v>
      </c>
      <c r="I14" s="8">
        <v>20</v>
      </c>
      <c r="J14" s="8">
        <v>37500</v>
      </c>
      <c r="K14" s="45">
        <v>0.35318798675785501</v>
      </c>
      <c r="L14" s="8">
        <v>0.1</v>
      </c>
      <c r="M14" s="19">
        <v>1.3345379829406701</v>
      </c>
    </row>
    <row r="15" spans="1:16" ht="15" x14ac:dyDescent="0.25">
      <c r="A15" s="7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8">
        <v>17</v>
      </c>
      <c r="H15" s="8">
        <v>15</v>
      </c>
      <c r="I15" s="8">
        <v>20</v>
      </c>
      <c r="J15" s="8">
        <v>37500</v>
      </c>
      <c r="K15" s="45">
        <v>0.37218789554571102</v>
      </c>
      <c r="L15" s="8">
        <v>0.1</v>
      </c>
      <c r="M15" s="19">
        <v>1.3067973852157599</v>
      </c>
    </row>
    <row r="16" spans="1:16" ht="15" x14ac:dyDescent="0.25">
      <c r="A16" s="7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8">
        <v>17</v>
      </c>
      <c r="H16" s="8">
        <v>15</v>
      </c>
      <c r="I16" s="8">
        <v>20</v>
      </c>
      <c r="J16" s="8">
        <v>37500</v>
      </c>
      <c r="K16" s="45">
        <v>0.39168034061127999</v>
      </c>
      <c r="L16" s="8">
        <v>0.1</v>
      </c>
      <c r="M16" s="19">
        <v>1.2753719091415401</v>
      </c>
    </row>
    <row r="17" spans="1:13" ht="15" x14ac:dyDescent="0.25">
      <c r="A17" s="7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8">
        <v>17</v>
      </c>
      <c r="H17" s="8">
        <v>15</v>
      </c>
      <c r="I17" s="8">
        <v>20</v>
      </c>
      <c r="J17" s="8">
        <v>37500</v>
      </c>
      <c r="K17" s="45">
        <v>0.40979168977201302</v>
      </c>
      <c r="L17" s="8">
        <v>0.1</v>
      </c>
      <c r="M17" s="19">
        <v>1.2481647729873699</v>
      </c>
    </row>
    <row r="18" spans="1:13" ht="15" x14ac:dyDescent="0.25">
      <c r="A18" s="7">
        <v>10</v>
      </c>
      <c r="B18" s="8">
        <v>7</v>
      </c>
      <c r="C18" s="8">
        <v>10</v>
      </c>
      <c r="D18" s="8">
        <v>10</v>
      </c>
      <c r="E18" s="8">
        <v>8</v>
      </c>
      <c r="F18" s="8">
        <v>1</v>
      </c>
      <c r="G18" s="8">
        <v>17</v>
      </c>
      <c r="H18" s="8">
        <v>15</v>
      </c>
      <c r="I18" s="8">
        <v>20</v>
      </c>
      <c r="J18" s="8">
        <v>37500</v>
      </c>
      <c r="K18" s="45">
        <v>0.43555848462369101</v>
      </c>
      <c r="L18" s="8">
        <v>0.1</v>
      </c>
      <c r="M18" s="19">
        <v>1.24403512477875</v>
      </c>
    </row>
    <row r="19" spans="1:13" ht="15" x14ac:dyDescent="0.25">
      <c r="A19" s="7">
        <v>10</v>
      </c>
      <c r="B19" s="8">
        <v>7</v>
      </c>
      <c r="C19" s="8">
        <v>10</v>
      </c>
      <c r="D19" s="8">
        <v>10</v>
      </c>
      <c r="E19" s="8">
        <v>8</v>
      </c>
      <c r="F19" s="8">
        <v>1</v>
      </c>
      <c r="G19" s="8">
        <v>17</v>
      </c>
      <c r="H19" s="8">
        <v>15</v>
      </c>
      <c r="I19" s="8">
        <v>20</v>
      </c>
      <c r="J19" s="8">
        <v>37500</v>
      </c>
      <c r="K19" s="45">
        <v>0.45243554702326699</v>
      </c>
      <c r="L19" s="8">
        <v>0.1</v>
      </c>
      <c r="M19" s="19">
        <v>1.24868619441986</v>
      </c>
    </row>
    <row r="20" spans="1:13" ht="15" x14ac:dyDescent="0.25">
      <c r="A20" s="7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8">
        <v>17</v>
      </c>
      <c r="H20" s="8">
        <v>15</v>
      </c>
      <c r="I20" s="8">
        <v>20</v>
      </c>
      <c r="J20" s="8">
        <v>37500</v>
      </c>
      <c r="K20" s="45">
        <v>0.476312638641194</v>
      </c>
      <c r="L20" s="8">
        <v>0.1</v>
      </c>
      <c r="M20" s="19">
        <v>1.2501301765441899</v>
      </c>
    </row>
    <row r="21" spans="1:13" ht="15" x14ac:dyDescent="0.25">
      <c r="A21" s="10">
        <v>10</v>
      </c>
      <c r="B21" s="11">
        <v>7</v>
      </c>
      <c r="C21" s="11">
        <v>10</v>
      </c>
      <c r="D21" s="11">
        <v>10</v>
      </c>
      <c r="E21" s="11">
        <v>8</v>
      </c>
      <c r="F21" s="11">
        <v>1</v>
      </c>
      <c r="G21" s="11">
        <v>17</v>
      </c>
      <c r="H21" s="11">
        <v>15</v>
      </c>
      <c r="I21" s="11">
        <v>20</v>
      </c>
      <c r="J21" s="11">
        <v>37500</v>
      </c>
      <c r="K21" s="48">
        <v>0.48310375341578599</v>
      </c>
      <c r="L21" s="11">
        <v>0.1</v>
      </c>
      <c r="M21" s="22">
        <v>1.2503741979598999</v>
      </c>
    </row>
  </sheetData>
  <sortState xmlns:xlrd2="http://schemas.microsoft.com/office/spreadsheetml/2017/richdata2" ref="A2:M21">
    <sortCondition ref="K2"/>
  </sortState>
  <phoneticPr fontId="6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1"/>
  <sheetViews>
    <sheetView workbookViewId="0">
      <selection activeCell="I29" sqref="I29"/>
    </sheetView>
  </sheetViews>
  <sheetFormatPr defaultColWidth="9" defaultRowHeight="13.5" x14ac:dyDescent="0.15"/>
  <cols>
    <col min="1" max="9" width="10.625" customWidth="1"/>
    <col min="10" max="10" width="11.1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50" t="s">
        <v>13</v>
      </c>
      <c r="M1" s="28" t="s">
        <v>15</v>
      </c>
      <c r="O1" s="8" t="s">
        <v>30</v>
      </c>
      <c r="P1" s="8">
        <f>MAX(M2:M21)-MIN(M2:M21)</f>
        <v>1.33117437362671E-2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5">
        <v>17</v>
      </c>
      <c r="H2" s="5">
        <v>15</v>
      </c>
      <c r="I2" s="5">
        <v>20</v>
      </c>
      <c r="J2" s="15">
        <v>37500</v>
      </c>
      <c r="K2" s="5">
        <v>0.3</v>
      </c>
      <c r="L2" s="47">
        <v>4.1180943990607299E-3</v>
      </c>
      <c r="M2" s="16">
        <v>1.3153827190399201</v>
      </c>
      <c r="O2" s="8" t="s">
        <v>31</v>
      </c>
      <c r="P2" s="8">
        <f>AVERAGE(M2:M21)</f>
        <v>1.32042717337608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45">
        <v>1.01099369463226E-2</v>
      </c>
      <c r="M3" s="19">
        <v>1.3156149387359599</v>
      </c>
      <c r="O3" s="8" t="s">
        <v>32</v>
      </c>
      <c r="P3" s="8">
        <f>_xlfn.STDEV.S(M2:M21)</f>
        <v>3.8873490704749302E-3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45">
        <v>2.6547310176139E-2</v>
      </c>
      <c r="M4" s="19">
        <v>1.3162715435028101</v>
      </c>
      <c r="O4" s="8" t="s">
        <v>33</v>
      </c>
      <c r="P4" s="20">
        <f>P3/P2</f>
        <v>2.9440086881396999E-3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45">
        <v>3.95597885943045E-2</v>
      </c>
      <c r="M5" s="19">
        <v>1.3167941570282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45">
        <v>4.6751008487193803E-2</v>
      </c>
      <c r="M6" s="19">
        <v>1.3170863389968901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45">
        <v>5.91597358770539E-2</v>
      </c>
      <c r="M7" s="19">
        <v>1.31758165359497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8">
        <v>15</v>
      </c>
      <c r="I8" s="8">
        <v>20</v>
      </c>
      <c r="J8" s="18">
        <v>37500</v>
      </c>
      <c r="K8" s="8">
        <v>0.3</v>
      </c>
      <c r="L8" s="45">
        <v>6.7930447550688597E-2</v>
      </c>
      <c r="M8" s="19">
        <v>1.3179278373718299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45">
        <v>7.0439344648531896E-2</v>
      </c>
      <c r="M9" s="19">
        <v>1.3180416822433501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45">
        <v>8.5782950593378302E-2</v>
      </c>
      <c r="M10" s="19">
        <v>1.3264456987380999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8">
        <v>17</v>
      </c>
      <c r="H11" s="8">
        <v>15</v>
      </c>
      <c r="I11" s="8">
        <v>20</v>
      </c>
      <c r="J11" s="18">
        <v>37500</v>
      </c>
      <c r="K11" s="8">
        <v>0.3</v>
      </c>
      <c r="L11" s="45">
        <v>9.7185585641147695E-2</v>
      </c>
      <c r="M11" s="19">
        <v>1.3191210031509399</v>
      </c>
    </row>
    <row r="12" spans="1:16" ht="15" x14ac:dyDescent="0.25">
      <c r="A12" s="7">
        <v>10</v>
      </c>
      <c r="B12" s="8">
        <v>7</v>
      </c>
      <c r="C12" s="8">
        <v>10</v>
      </c>
      <c r="D12" s="8">
        <v>10</v>
      </c>
      <c r="E12" s="8">
        <v>8</v>
      </c>
      <c r="F12" s="8">
        <v>1</v>
      </c>
      <c r="G12" s="8">
        <v>17</v>
      </c>
      <c r="H12" s="8">
        <v>15</v>
      </c>
      <c r="I12" s="8">
        <v>20</v>
      </c>
      <c r="J12" s="18">
        <v>37500</v>
      </c>
      <c r="K12" s="8">
        <v>0.3</v>
      </c>
      <c r="L12" s="45">
        <v>0.105239666562721</v>
      </c>
      <c r="M12" s="19">
        <v>1.31944763660431</v>
      </c>
    </row>
    <row r="13" spans="1:16" ht="15" x14ac:dyDescent="0.25">
      <c r="A13" s="7">
        <v>10</v>
      </c>
      <c r="B13" s="8">
        <v>7</v>
      </c>
      <c r="C13" s="8">
        <v>10</v>
      </c>
      <c r="D13" s="8">
        <v>10</v>
      </c>
      <c r="E13" s="8">
        <v>8</v>
      </c>
      <c r="F13" s="8">
        <v>1</v>
      </c>
      <c r="G13" s="8">
        <v>17</v>
      </c>
      <c r="H13" s="8">
        <v>15</v>
      </c>
      <c r="I13" s="8">
        <v>20</v>
      </c>
      <c r="J13" s="18">
        <v>37500</v>
      </c>
      <c r="K13" s="8">
        <v>0.3</v>
      </c>
      <c r="L13" s="45">
        <v>0.112828044939514</v>
      </c>
      <c r="M13" s="19">
        <v>1.3275008201599101</v>
      </c>
    </row>
    <row r="14" spans="1:16" ht="15" x14ac:dyDescent="0.25">
      <c r="A14" s="7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8">
        <v>17</v>
      </c>
      <c r="H14" s="8">
        <v>15</v>
      </c>
      <c r="I14" s="8">
        <v>20</v>
      </c>
      <c r="J14" s="18">
        <v>37500</v>
      </c>
      <c r="K14" s="8">
        <v>0.3</v>
      </c>
      <c r="L14" s="45">
        <v>0.12896216869923999</v>
      </c>
      <c r="M14" s="19">
        <v>1.3203999996185301</v>
      </c>
    </row>
    <row r="15" spans="1:16" ht="15" x14ac:dyDescent="0.25">
      <c r="A15" s="7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8">
        <v>17</v>
      </c>
      <c r="H15" s="8">
        <v>15</v>
      </c>
      <c r="I15" s="8">
        <v>20</v>
      </c>
      <c r="J15" s="18">
        <v>37500</v>
      </c>
      <c r="K15" s="8">
        <v>0.3</v>
      </c>
      <c r="L15" s="45">
        <v>0.13468966870127599</v>
      </c>
      <c r="M15" s="19">
        <v>1.32063353061676</v>
      </c>
    </row>
    <row r="16" spans="1:16" ht="15" x14ac:dyDescent="0.25">
      <c r="A16" s="7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8">
        <v>17</v>
      </c>
      <c r="H16" s="8">
        <v>15</v>
      </c>
      <c r="I16" s="8">
        <v>20</v>
      </c>
      <c r="J16" s="18">
        <v>37500</v>
      </c>
      <c r="K16" s="8">
        <v>0.3</v>
      </c>
      <c r="L16" s="45">
        <v>0.14323424640614699</v>
      </c>
      <c r="M16" s="19">
        <v>1.3286944627761801</v>
      </c>
    </row>
    <row r="17" spans="1:13" ht="15" x14ac:dyDescent="0.25">
      <c r="A17" s="7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8">
        <v>17</v>
      </c>
      <c r="H17" s="8">
        <v>15</v>
      </c>
      <c r="I17" s="8">
        <v>20</v>
      </c>
      <c r="J17" s="18">
        <v>37500</v>
      </c>
      <c r="K17" s="8">
        <v>0.3</v>
      </c>
      <c r="L17" s="45">
        <v>0.15465505852282599</v>
      </c>
      <c r="M17" s="19">
        <v>1.3214375972747801</v>
      </c>
    </row>
    <row r="18" spans="1:13" ht="15" x14ac:dyDescent="0.25">
      <c r="A18" s="7">
        <v>10</v>
      </c>
      <c r="B18" s="8">
        <v>7</v>
      </c>
      <c r="C18" s="8">
        <v>10</v>
      </c>
      <c r="D18" s="8">
        <v>10</v>
      </c>
      <c r="E18" s="8">
        <v>8</v>
      </c>
      <c r="F18" s="8">
        <v>1</v>
      </c>
      <c r="G18" s="8">
        <v>17</v>
      </c>
      <c r="H18" s="8">
        <v>15</v>
      </c>
      <c r="I18" s="8">
        <v>20</v>
      </c>
      <c r="J18" s="18">
        <v>37500</v>
      </c>
      <c r="K18" s="8">
        <v>0.3</v>
      </c>
      <c r="L18" s="45">
        <v>0.16737526521019599</v>
      </c>
      <c r="M18" s="19">
        <v>1.3219466209411601</v>
      </c>
    </row>
    <row r="19" spans="1:13" ht="15" x14ac:dyDescent="0.25">
      <c r="A19" s="7">
        <v>10</v>
      </c>
      <c r="B19" s="8">
        <v>7</v>
      </c>
      <c r="C19" s="8">
        <v>10</v>
      </c>
      <c r="D19" s="8">
        <v>10</v>
      </c>
      <c r="E19" s="8">
        <v>8</v>
      </c>
      <c r="F19" s="8">
        <v>1</v>
      </c>
      <c r="G19" s="8">
        <v>17</v>
      </c>
      <c r="H19" s="8">
        <v>15</v>
      </c>
      <c r="I19" s="8">
        <v>20</v>
      </c>
      <c r="J19" s="18">
        <v>37500</v>
      </c>
      <c r="K19" s="8">
        <v>0.3</v>
      </c>
      <c r="L19" s="45">
        <v>0.17949366424711299</v>
      </c>
      <c r="M19" s="19">
        <v>1.3224455118179299</v>
      </c>
    </row>
    <row r="20" spans="1:13" ht="15" x14ac:dyDescent="0.25">
      <c r="A20" s="7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8">
        <v>17</v>
      </c>
      <c r="H20" s="8">
        <v>15</v>
      </c>
      <c r="I20" s="8">
        <v>20</v>
      </c>
      <c r="J20" s="18">
        <v>37500</v>
      </c>
      <c r="K20" s="8">
        <v>0.3</v>
      </c>
      <c r="L20" s="45">
        <v>0.18643463613480299</v>
      </c>
      <c r="M20" s="19">
        <v>1.32272565364838</v>
      </c>
    </row>
    <row r="21" spans="1:13" ht="15" x14ac:dyDescent="0.25">
      <c r="A21" s="10">
        <v>10</v>
      </c>
      <c r="B21" s="11">
        <v>7</v>
      </c>
      <c r="C21" s="11">
        <v>10</v>
      </c>
      <c r="D21" s="11">
        <v>10</v>
      </c>
      <c r="E21" s="11">
        <v>8</v>
      </c>
      <c r="F21" s="11">
        <v>1</v>
      </c>
      <c r="G21" s="11">
        <v>17</v>
      </c>
      <c r="H21" s="11">
        <v>15</v>
      </c>
      <c r="I21" s="11">
        <v>20</v>
      </c>
      <c r="J21" s="21">
        <v>37500</v>
      </c>
      <c r="K21" s="11">
        <v>0.3</v>
      </c>
      <c r="L21" s="48">
        <v>0.19434372841752701</v>
      </c>
      <c r="M21" s="22">
        <v>1.3230440616607699</v>
      </c>
    </row>
  </sheetData>
  <sortState xmlns:xlrd2="http://schemas.microsoft.com/office/spreadsheetml/2017/richdata2" ref="A2:M21">
    <sortCondition ref="L2"/>
  </sortState>
  <phoneticPr fontId="6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workbookViewId="0">
      <selection activeCell="L32" sqref="L32"/>
    </sheetView>
  </sheetViews>
  <sheetFormatPr defaultColWidth="9" defaultRowHeight="13.5" x14ac:dyDescent="0.15"/>
  <cols>
    <col min="1" max="6" width="10.625" customWidth="1"/>
    <col min="7" max="7" width="13.375" customWidth="1"/>
    <col min="8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50" t="s">
        <v>8</v>
      </c>
      <c r="H1" s="28" t="s">
        <v>9</v>
      </c>
      <c r="I1" s="28" t="s">
        <v>10</v>
      </c>
      <c r="J1" s="51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MAX(M2:M21)-MIN(M2:M21)</f>
        <v>0.88977688550949097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47">
        <v>10.685715787591</v>
      </c>
      <c r="H2" s="5">
        <v>15</v>
      </c>
      <c r="I2" s="5">
        <v>20</v>
      </c>
      <c r="J2" s="52">
        <v>37500</v>
      </c>
      <c r="K2" s="5">
        <v>0.3</v>
      </c>
      <c r="L2" s="5">
        <v>0.1</v>
      </c>
      <c r="M2" s="16">
        <v>1.8549493551254299</v>
      </c>
      <c r="O2" s="8" t="s">
        <v>31</v>
      </c>
      <c r="P2" s="8">
        <f>AVERAGE(M2:M21)</f>
        <v>1.27255103886127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45">
        <v>11.789174992409199</v>
      </c>
      <c r="H3" s="8">
        <v>15</v>
      </c>
      <c r="I3" s="8">
        <v>20</v>
      </c>
      <c r="J3" s="53">
        <v>37500</v>
      </c>
      <c r="K3" s="8">
        <v>0.3</v>
      </c>
      <c r="L3" s="8">
        <v>0.1</v>
      </c>
      <c r="M3" s="19">
        <v>1.7403249740600599</v>
      </c>
      <c r="O3" s="8" t="s">
        <v>32</v>
      </c>
      <c r="P3" s="8">
        <f>_xlfn.STDEV.S(M2:M21)</f>
        <v>0.27442502558037102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45">
        <v>12.293907127173499</v>
      </c>
      <c r="H4" s="8">
        <v>15</v>
      </c>
      <c r="I4" s="8">
        <v>20</v>
      </c>
      <c r="J4" s="53">
        <v>37500</v>
      </c>
      <c r="K4" s="8">
        <v>0.3</v>
      </c>
      <c r="L4" s="8">
        <v>0.1</v>
      </c>
      <c r="M4" s="19">
        <v>1.6748955249786399</v>
      </c>
      <c r="O4" s="8" t="s">
        <v>33</v>
      </c>
      <c r="P4" s="20">
        <f>P3/P2</f>
        <v>0.215649523830444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45">
        <v>13.5320452982247</v>
      </c>
      <c r="H5" s="8">
        <v>15</v>
      </c>
      <c r="I5" s="8">
        <v>20</v>
      </c>
      <c r="J5" s="53">
        <v>37500</v>
      </c>
      <c r="K5" s="8">
        <v>0.3</v>
      </c>
      <c r="L5" s="8">
        <v>0.1</v>
      </c>
      <c r="M5" s="19">
        <v>1.5613039731979399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45">
        <v>14.4242254426162</v>
      </c>
      <c r="H6" s="8">
        <v>15</v>
      </c>
      <c r="I6" s="8">
        <v>20</v>
      </c>
      <c r="J6" s="53">
        <v>37500</v>
      </c>
      <c r="K6" s="8">
        <v>0.3</v>
      </c>
      <c r="L6" s="8">
        <v>0.1</v>
      </c>
      <c r="M6" s="19">
        <v>1.49592137336731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45">
        <v>15.1592152131193</v>
      </c>
      <c r="H7" s="8">
        <v>15</v>
      </c>
      <c r="I7" s="8">
        <v>20</v>
      </c>
      <c r="J7" s="53">
        <v>37500</v>
      </c>
      <c r="K7" s="8">
        <v>0.3</v>
      </c>
      <c r="L7" s="8">
        <v>0.1</v>
      </c>
      <c r="M7" s="19">
        <v>1.43753778934479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45">
        <v>16.177987418496599</v>
      </c>
      <c r="H8" s="8">
        <v>15</v>
      </c>
      <c r="I8" s="8">
        <v>20</v>
      </c>
      <c r="J8" s="53">
        <v>37500</v>
      </c>
      <c r="K8" s="8">
        <v>0.3</v>
      </c>
      <c r="L8" s="8">
        <v>0.1</v>
      </c>
      <c r="M8" s="19">
        <v>1.3705308437347401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45">
        <v>17.4010280271659</v>
      </c>
      <c r="H9" s="8">
        <v>15</v>
      </c>
      <c r="I9" s="8">
        <v>20</v>
      </c>
      <c r="J9" s="53">
        <v>37500</v>
      </c>
      <c r="K9" s="8">
        <v>0.3</v>
      </c>
      <c r="L9" s="8">
        <v>0.1</v>
      </c>
      <c r="M9" s="19">
        <v>1.3012558221817001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45">
        <v>18.134576365485</v>
      </c>
      <c r="H10" s="8">
        <v>15</v>
      </c>
      <c r="I10" s="8">
        <v>20</v>
      </c>
      <c r="J10" s="53">
        <v>37500</v>
      </c>
      <c r="K10" s="8">
        <v>0.3</v>
      </c>
      <c r="L10" s="8">
        <v>0.1</v>
      </c>
      <c r="M10" s="19">
        <v>1.28941226005554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45">
        <v>19.1170553713686</v>
      </c>
      <c r="H11" s="8">
        <v>15</v>
      </c>
      <c r="I11" s="8">
        <v>20</v>
      </c>
      <c r="J11" s="53">
        <v>37500</v>
      </c>
      <c r="K11" s="8">
        <v>0.3</v>
      </c>
      <c r="L11" s="8">
        <v>0.1</v>
      </c>
      <c r="M11" s="19">
        <v>1.2261711359024099</v>
      </c>
    </row>
    <row r="12" spans="1:16" ht="15" x14ac:dyDescent="0.25">
      <c r="A12" s="7">
        <v>10</v>
      </c>
      <c r="B12" s="8">
        <v>7</v>
      </c>
      <c r="C12" s="8">
        <v>10</v>
      </c>
      <c r="D12" s="8">
        <v>10</v>
      </c>
      <c r="E12" s="8">
        <v>8</v>
      </c>
      <c r="F12" s="8">
        <v>1</v>
      </c>
      <c r="G12" s="45">
        <v>20.768687434558899</v>
      </c>
      <c r="H12" s="8">
        <v>15</v>
      </c>
      <c r="I12" s="8">
        <v>20</v>
      </c>
      <c r="J12" s="53">
        <v>37500</v>
      </c>
      <c r="K12" s="8">
        <v>0.3</v>
      </c>
      <c r="L12" s="8">
        <v>0.1</v>
      </c>
      <c r="M12" s="19">
        <v>1.1706862449646001</v>
      </c>
    </row>
    <row r="13" spans="1:16" ht="15" x14ac:dyDescent="0.25">
      <c r="A13" s="7">
        <v>10</v>
      </c>
      <c r="B13" s="8">
        <v>7</v>
      </c>
      <c r="C13" s="8">
        <v>10</v>
      </c>
      <c r="D13" s="8">
        <v>10</v>
      </c>
      <c r="E13" s="8">
        <v>8</v>
      </c>
      <c r="F13" s="8">
        <v>1</v>
      </c>
      <c r="G13" s="45">
        <v>21.984830888870299</v>
      </c>
      <c r="H13" s="8">
        <v>15</v>
      </c>
      <c r="I13" s="8">
        <v>20</v>
      </c>
      <c r="J13" s="53">
        <v>37500</v>
      </c>
      <c r="K13" s="8">
        <v>0.3</v>
      </c>
      <c r="L13" s="8">
        <v>0.1</v>
      </c>
      <c r="M13" s="19">
        <v>1.1263129711151101</v>
      </c>
    </row>
    <row r="14" spans="1:16" ht="15" x14ac:dyDescent="0.25">
      <c r="A14" s="7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45">
        <v>22.780410101403</v>
      </c>
      <c r="H14" s="8">
        <v>15</v>
      </c>
      <c r="I14" s="8">
        <v>20</v>
      </c>
      <c r="J14" s="53">
        <v>37500</v>
      </c>
      <c r="K14" s="8">
        <v>0.3</v>
      </c>
      <c r="L14" s="8">
        <v>0.1</v>
      </c>
      <c r="M14" s="19">
        <v>1.0966215133667001</v>
      </c>
    </row>
    <row r="15" spans="1:16" ht="15" x14ac:dyDescent="0.25">
      <c r="A15" s="7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45">
        <v>23.943196885233</v>
      </c>
      <c r="H15" s="8">
        <v>15</v>
      </c>
      <c r="I15" s="8">
        <v>20</v>
      </c>
      <c r="J15" s="53">
        <v>37500</v>
      </c>
      <c r="K15" s="8">
        <v>0.3</v>
      </c>
      <c r="L15" s="8">
        <v>0.1</v>
      </c>
      <c r="M15" s="19">
        <v>1.0680520534515401</v>
      </c>
    </row>
    <row r="16" spans="1:16" ht="15" x14ac:dyDescent="0.25">
      <c r="A16" s="7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45">
        <v>24.7323319565396</v>
      </c>
      <c r="H16" s="8">
        <v>15</v>
      </c>
      <c r="I16" s="8">
        <v>20</v>
      </c>
      <c r="J16" s="53">
        <v>37500</v>
      </c>
      <c r="K16" s="8">
        <v>0.3</v>
      </c>
      <c r="L16" s="8">
        <v>0.1</v>
      </c>
      <c r="M16" s="19">
        <v>1.0673223733902</v>
      </c>
    </row>
    <row r="17" spans="1:13" ht="15" x14ac:dyDescent="0.25">
      <c r="A17" s="7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45">
        <v>25.332203728255099</v>
      </c>
      <c r="H17" s="8">
        <v>15</v>
      </c>
      <c r="I17" s="8">
        <v>20</v>
      </c>
      <c r="J17" s="53">
        <v>37500</v>
      </c>
      <c r="K17" s="8">
        <v>0.3</v>
      </c>
      <c r="L17" s="8">
        <v>0.1</v>
      </c>
      <c r="M17" s="19">
        <v>1.0372958183288601</v>
      </c>
    </row>
    <row r="18" spans="1:13" ht="15" x14ac:dyDescent="0.25">
      <c r="A18" s="7">
        <v>10</v>
      </c>
      <c r="B18" s="8">
        <v>7</v>
      </c>
      <c r="C18" s="8">
        <v>10</v>
      </c>
      <c r="D18" s="8">
        <v>10</v>
      </c>
      <c r="E18" s="8">
        <v>8</v>
      </c>
      <c r="F18" s="8">
        <v>1</v>
      </c>
      <c r="G18" s="45">
        <v>26.879455087990099</v>
      </c>
      <c r="H18" s="8">
        <v>15</v>
      </c>
      <c r="I18" s="8">
        <v>20</v>
      </c>
      <c r="J18" s="53">
        <v>37500</v>
      </c>
      <c r="K18" s="8">
        <v>0.3</v>
      </c>
      <c r="L18" s="8">
        <v>0.1</v>
      </c>
      <c r="M18" s="19">
        <v>0.99677997827529896</v>
      </c>
    </row>
    <row r="19" spans="1:13" ht="15" x14ac:dyDescent="0.25">
      <c r="A19" s="7">
        <v>10</v>
      </c>
      <c r="B19" s="8">
        <v>7</v>
      </c>
      <c r="C19" s="8">
        <v>10</v>
      </c>
      <c r="D19" s="8">
        <v>10</v>
      </c>
      <c r="E19" s="8">
        <v>8</v>
      </c>
      <c r="F19" s="8">
        <v>1</v>
      </c>
      <c r="G19" s="45">
        <v>27.207311371527599</v>
      </c>
      <c r="H19" s="8">
        <v>15</v>
      </c>
      <c r="I19" s="8">
        <v>20</v>
      </c>
      <c r="J19" s="53">
        <v>37500</v>
      </c>
      <c r="K19" s="8">
        <v>0.3</v>
      </c>
      <c r="L19" s="8">
        <v>0.1</v>
      </c>
      <c r="M19" s="19">
        <v>0.98770672082901001</v>
      </c>
    </row>
    <row r="20" spans="1:13" ht="15" x14ac:dyDescent="0.25">
      <c r="A20" s="7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45">
        <v>28.181589099494399</v>
      </c>
      <c r="H20" s="8">
        <v>15</v>
      </c>
      <c r="I20" s="8">
        <v>20</v>
      </c>
      <c r="J20" s="53">
        <v>37500</v>
      </c>
      <c r="K20" s="8">
        <v>0.3</v>
      </c>
      <c r="L20" s="8">
        <v>0.1</v>
      </c>
      <c r="M20" s="19">
        <v>0.96517246961593595</v>
      </c>
    </row>
    <row r="21" spans="1:13" ht="15" x14ac:dyDescent="0.25">
      <c r="A21" s="10">
        <v>10</v>
      </c>
      <c r="B21" s="11">
        <v>7</v>
      </c>
      <c r="C21" s="11">
        <v>10</v>
      </c>
      <c r="D21" s="11">
        <v>10</v>
      </c>
      <c r="E21" s="11">
        <v>8</v>
      </c>
      <c r="F21" s="11">
        <v>1</v>
      </c>
      <c r="G21" s="48">
        <v>29.7017111651985</v>
      </c>
      <c r="H21" s="11">
        <v>15</v>
      </c>
      <c r="I21" s="11">
        <v>20</v>
      </c>
      <c r="J21" s="54">
        <v>37500</v>
      </c>
      <c r="K21" s="11">
        <v>0.3</v>
      </c>
      <c r="L21" s="11">
        <v>0.1</v>
      </c>
      <c r="M21" s="22">
        <v>0.98276758193969704</v>
      </c>
    </row>
  </sheetData>
  <sortState xmlns:xlrd2="http://schemas.microsoft.com/office/spreadsheetml/2017/richdata2" ref="A2:M21">
    <sortCondition ref="G2"/>
  </sortState>
  <phoneticPr fontId="6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1"/>
  <sheetViews>
    <sheetView workbookViewId="0">
      <selection activeCell="O1" sqref="O1:O4"/>
    </sheetView>
  </sheetViews>
  <sheetFormatPr defaultColWidth="9" defaultRowHeight="13.5" x14ac:dyDescent="0.15"/>
  <cols>
    <col min="1" max="7" width="10.625" customWidth="1"/>
    <col min="8" max="8" width="12.375" customWidth="1"/>
    <col min="9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1" t="s">
        <v>0</v>
      </c>
      <c r="B1" s="1" t="s">
        <v>14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15</v>
      </c>
      <c r="O1" s="8" t="s">
        <v>30</v>
      </c>
      <c r="P1" s="8">
        <f>MAX(M2:M21)-MIN(M2:M21)</f>
        <v>2.49939440237427</v>
      </c>
    </row>
    <row r="2" spans="1:16" ht="15" x14ac:dyDescent="0.25">
      <c r="A2" s="8">
        <v>10</v>
      </c>
      <c r="B2" s="8">
        <v>7</v>
      </c>
      <c r="C2" s="8">
        <v>10</v>
      </c>
      <c r="D2" s="8">
        <v>10</v>
      </c>
      <c r="E2" s="8">
        <v>8</v>
      </c>
      <c r="F2" s="8">
        <v>1</v>
      </c>
      <c r="G2" s="8">
        <v>17</v>
      </c>
      <c r="H2" s="45">
        <v>0.45865806245000001</v>
      </c>
      <c r="I2" s="8">
        <v>20</v>
      </c>
      <c r="J2" s="18">
        <v>37500</v>
      </c>
      <c r="K2" s="8">
        <v>0.3</v>
      </c>
      <c r="L2" s="8">
        <v>0.1</v>
      </c>
      <c r="M2" s="25">
        <v>0.355186</v>
      </c>
      <c r="O2" s="8" t="s">
        <v>31</v>
      </c>
      <c r="P2" s="8">
        <f>AVERAGE(M2:M21)</f>
        <v>1.7912583152799599</v>
      </c>
    </row>
    <row r="3" spans="1:16" ht="15" x14ac:dyDescent="0.25">
      <c r="A3" s="2">
        <v>10</v>
      </c>
      <c r="B3" s="2">
        <v>7</v>
      </c>
      <c r="C3" s="2">
        <v>10</v>
      </c>
      <c r="D3" s="2">
        <v>10</v>
      </c>
      <c r="E3" s="2">
        <v>8</v>
      </c>
      <c r="F3" s="2">
        <v>1</v>
      </c>
      <c r="G3" s="2">
        <v>17</v>
      </c>
      <c r="H3" s="46">
        <v>0.84692517492027097</v>
      </c>
      <c r="I3" s="2">
        <v>20</v>
      </c>
      <c r="J3" s="13">
        <v>37500</v>
      </c>
      <c r="K3" s="2">
        <v>0.3</v>
      </c>
      <c r="L3" s="2">
        <v>0.1</v>
      </c>
      <c r="M3" s="14">
        <v>0.41437400000000002</v>
      </c>
      <c r="O3" s="8" t="s">
        <v>32</v>
      </c>
      <c r="P3" s="8">
        <f>_xlfn.STDEV.S(M2:M21)</f>
        <v>0.80000615493686</v>
      </c>
    </row>
    <row r="4" spans="1:16" ht="15" x14ac:dyDescent="0.25">
      <c r="A4" s="4">
        <v>10</v>
      </c>
      <c r="B4" s="5">
        <v>7</v>
      </c>
      <c r="C4" s="5">
        <v>10</v>
      </c>
      <c r="D4" s="5">
        <v>10</v>
      </c>
      <c r="E4" s="5">
        <v>8</v>
      </c>
      <c r="F4" s="5">
        <v>1</v>
      </c>
      <c r="G4" s="5">
        <v>17</v>
      </c>
      <c r="H4" s="47">
        <v>3.8740917508062398</v>
      </c>
      <c r="I4" s="5">
        <v>20</v>
      </c>
      <c r="J4" s="15">
        <v>37500</v>
      </c>
      <c r="K4" s="5">
        <v>0.3</v>
      </c>
      <c r="L4" s="5">
        <v>0.1</v>
      </c>
      <c r="M4" s="16">
        <v>0.60870236158371005</v>
      </c>
      <c r="O4" s="8" t="s">
        <v>33</v>
      </c>
      <c r="P4" s="20">
        <f>P3/P2</f>
        <v>0.44661685481796298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45">
        <v>8.4586580624514003</v>
      </c>
      <c r="I5" s="8">
        <v>20</v>
      </c>
      <c r="J5" s="18">
        <v>37500</v>
      </c>
      <c r="K5" s="8">
        <v>0.3</v>
      </c>
      <c r="L5" s="8">
        <v>0.1</v>
      </c>
      <c r="M5" s="19">
        <v>0.98759627342224099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45">
        <v>10.017318824283</v>
      </c>
      <c r="I6" s="8">
        <v>20</v>
      </c>
      <c r="J6" s="18">
        <v>37500</v>
      </c>
      <c r="K6" s="8">
        <v>0.3</v>
      </c>
      <c r="L6" s="8">
        <v>0.1</v>
      </c>
      <c r="M6" s="19">
        <v>1.0781400203704801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45">
        <v>14.135754103228001</v>
      </c>
      <c r="I7" s="8">
        <v>20</v>
      </c>
      <c r="J7" s="18">
        <v>37500</v>
      </c>
      <c r="K7" s="8">
        <v>0.3</v>
      </c>
      <c r="L7" s="8">
        <v>0.1</v>
      </c>
      <c r="M7" s="19">
        <v>1.2760915756225599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45">
        <v>17.1137825897464</v>
      </c>
      <c r="I8" s="8">
        <v>20</v>
      </c>
      <c r="J8" s="18">
        <v>37500</v>
      </c>
      <c r="K8" s="8">
        <v>0.3</v>
      </c>
      <c r="L8" s="8">
        <v>0.1</v>
      </c>
      <c r="M8" s="19">
        <v>1.45408570766449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45">
        <v>18.1550402528392</v>
      </c>
      <c r="I9" s="8">
        <v>20</v>
      </c>
      <c r="J9" s="18">
        <v>37500</v>
      </c>
      <c r="K9" s="8">
        <v>0.3</v>
      </c>
      <c r="L9" s="8">
        <v>0.1</v>
      </c>
      <c r="M9" s="19">
        <v>1.55614006519318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45">
        <v>20.580990247190702</v>
      </c>
      <c r="I10" s="8">
        <v>20</v>
      </c>
      <c r="J10" s="18">
        <v>37500</v>
      </c>
      <c r="K10" s="8">
        <v>0.3</v>
      </c>
      <c r="L10" s="8">
        <v>0.1</v>
      </c>
      <c r="M10" s="19">
        <v>1.6570354700088501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8">
        <v>17</v>
      </c>
      <c r="H11" s="45">
        <v>24.302377310791499</v>
      </c>
      <c r="I11" s="8">
        <v>20</v>
      </c>
      <c r="J11" s="18">
        <v>37500</v>
      </c>
      <c r="K11" s="8">
        <v>0.3</v>
      </c>
      <c r="L11" s="8">
        <v>0.1</v>
      </c>
      <c r="M11" s="19">
        <v>1.8894907236099201</v>
      </c>
    </row>
    <row r="12" spans="1:16" ht="15" x14ac:dyDescent="0.25">
      <c r="A12" s="10">
        <v>10</v>
      </c>
      <c r="B12" s="11">
        <v>7</v>
      </c>
      <c r="C12" s="11">
        <v>10</v>
      </c>
      <c r="D12" s="11">
        <v>10</v>
      </c>
      <c r="E12" s="11">
        <v>8</v>
      </c>
      <c r="F12" s="11">
        <v>1</v>
      </c>
      <c r="G12" s="11">
        <v>17</v>
      </c>
      <c r="H12" s="48">
        <v>25.2823204553181</v>
      </c>
      <c r="I12" s="11">
        <v>20</v>
      </c>
      <c r="J12" s="21">
        <v>37500</v>
      </c>
      <c r="K12" s="11">
        <v>0.3</v>
      </c>
      <c r="L12" s="11">
        <v>0.1</v>
      </c>
      <c r="M12" s="22">
        <v>1.9345080852508501</v>
      </c>
    </row>
    <row r="13" spans="1:16" ht="15" x14ac:dyDescent="0.25">
      <c r="A13" s="23">
        <v>10</v>
      </c>
      <c r="B13" s="23">
        <v>7</v>
      </c>
      <c r="C13" s="23">
        <v>10</v>
      </c>
      <c r="D13" s="23">
        <v>10</v>
      </c>
      <c r="E13" s="23">
        <v>8</v>
      </c>
      <c r="F13" s="23">
        <v>1</v>
      </c>
      <c r="G13" s="23">
        <v>17</v>
      </c>
      <c r="H13" s="49">
        <v>29.624692023910701</v>
      </c>
      <c r="I13" s="23">
        <v>20</v>
      </c>
      <c r="J13" s="26">
        <v>37500</v>
      </c>
      <c r="K13" s="23">
        <v>0.3</v>
      </c>
      <c r="L13" s="23">
        <v>0.1</v>
      </c>
      <c r="M13" s="43">
        <v>2.1281833648681601</v>
      </c>
    </row>
    <row r="14" spans="1:16" ht="15" x14ac:dyDescent="0.25">
      <c r="A14" s="8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8">
        <v>17</v>
      </c>
      <c r="H14" s="45">
        <v>32.358277063952897</v>
      </c>
      <c r="I14" s="8">
        <v>20</v>
      </c>
      <c r="J14" s="18">
        <v>37500</v>
      </c>
      <c r="K14" s="8">
        <v>0.3</v>
      </c>
      <c r="L14" s="8">
        <v>0.1</v>
      </c>
      <c r="M14" s="44">
        <v>2.2609646320343</v>
      </c>
    </row>
    <row r="15" spans="1:16" ht="15" x14ac:dyDescent="0.25">
      <c r="A15" s="8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8">
        <v>17</v>
      </c>
      <c r="H15" s="45">
        <v>34.387093490368997</v>
      </c>
      <c r="I15" s="8">
        <v>20</v>
      </c>
      <c r="J15" s="18">
        <v>37500</v>
      </c>
      <c r="K15" s="8">
        <v>0.3</v>
      </c>
      <c r="L15" s="8">
        <v>0.1</v>
      </c>
      <c r="M15" s="44">
        <v>2.3570575714111301</v>
      </c>
    </row>
    <row r="16" spans="1:16" ht="15" x14ac:dyDescent="0.25">
      <c r="A16" s="8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8">
        <v>17</v>
      </c>
      <c r="H16" s="45">
        <v>37.361981347661199</v>
      </c>
      <c r="I16" s="8">
        <v>20</v>
      </c>
      <c r="J16" s="18">
        <v>37500</v>
      </c>
      <c r="K16" s="8">
        <v>0.3</v>
      </c>
      <c r="L16" s="8">
        <v>0.1</v>
      </c>
      <c r="M16" s="44">
        <v>2.4467194080352801</v>
      </c>
    </row>
    <row r="17" spans="1:13" ht="15" x14ac:dyDescent="0.25">
      <c r="A17" s="8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8">
        <v>17</v>
      </c>
      <c r="H17" s="45">
        <v>37.664277111287397</v>
      </c>
      <c r="I17" s="8">
        <v>20</v>
      </c>
      <c r="J17" s="18">
        <v>37500</v>
      </c>
      <c r="K17" s="8">
        <v>0.3</v>
      </c>
      <c r="L17" s="8">
        <v>0.1</v>
      </c>
      <c r="M17" s="44">
        <v>2.4704022407531698</v>
      </c>
    </row>
    <row r="18" spans="1:13" ht="15" x14ac:dyDescent="0.25">
      <c r="A18" s="8">
        <v>10</v>
      </c>
      <c r="B18" s="8">
        <v>7</v>
      </c>
      <c r="C18" s="8">
        <v>10</v>
      </c>
      <c r="D18" s="8">
        <v>10</v>
      </c>
      <c r="E18" s="8">
        <v>8</v>
      </c>
      <c r="F18" s="8">
        <v>1</v>
      </c>
      <c r="G18" s="8">
        <v>17</v>
      </c>
      <c r="H18" s="45">
        <v>41.951080203008203</v>
      </c>
      <c r="I18" s="8">
        <v>20</v>
      </c>
      <c r="J18" s="18">
        <v>37500</v>
      </c>
      <c r="K18" s="8">
        <v>0.3</v>
      </c>
      <c r="L18" s="8">
        <v>0.1</v>
      </c>
      <c r="M18" s="44">
        <v>2.6166291236877401</v>
      </c>
    </row>
    <row r="19" spans="1:13" ht="15" x14ac:dyDescent="0.25">
      <c r="A19" s="8">
        <v>10</v>
      </c>
      <c r="B19" s="8">
        <v>7</v>
      </c>
      <c r="C19" s="8">
        <v>10</v>
      </c>
      <c r="D19" s="8">
        <v>10</v>
      </c>
      <c r="E19" s="8">
        <v>8</v>
      </c>
      <c r="F19" s="8">
        <v>1</v>
      </c>
      <c r="G19" s="8">
        <v>17</v>
      </c>
      <c r="H19" s="45">
        <v>43.386223762981999</v>
      </c>
      <c r="I19" s="8">
        <v>20</v>
      </c>
      <c r="J19" s="18">
        <v>37500</v>
      </c>
      <c r="K19" s="8">
        <v>0.3</v>
      </c>
      <c r="L19" s="8">
        <v>0.1</v>
      </c>
      <c r="M19" s="44">
        <v>2.66617774963379</v>
      </c>
    </row>
    <row r="20" spans="1:13" ht="15" x14ac:dyDescent="0.25">
      <c r="A20" s="8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8">
        <v>17</v>
      </c>
      <c r="H20" s="45">
        <v>47.004131394356399</v>
      </c>
      <c r="I20" s="8">
        <v>20</v>
      </c>
      <c r="J20" s="18">
        <v>37500</v>
      </c>
      <c r="K20" s="8">
        <v>0.3</v>
      </c>
      <c r="L20" s="8">
        <v>0.1</v>
      </c>
      <c r="M20" s="44">
        <v>2.8131015300750701</v>
      </c>
    </row>
    <row r="21" spans="1:13" ht="15" x14ac:dyDescent="0.25">
      <c r="A21" s="8">
        <v>10</v>
      </c>
      <c r="B21" s="8">
        <v>7</v>
      </c>
      <c r="C21" s="8">
        <v>10</v>
      </c>
      <c r="D21" s="8">
        <v>10</v>
      </c>
      <c r="E21" s="8">
        <v>8</v>
      </c>
      <c r="F21" s="8">
        <v>1</v>
      </c>
      <c r="G21" s="8">
        <v>17</v>
      </c>
      <c r="H21" s="45">
        <v>48.038201433256297</v>
      </c>
      <c r="I21" s="8">
        <v>20</v>
      </c>
      <c r="J21" s="18">
        <v>37500</v>
      </c>
      <c r="K21" s="8">
        <v>0.3</v>
      </c>
      <c r="L21" s="8">
        <v>0.1</v>
      </c>
      <c r="M21" s="44">
        <v>2.8545804023742698</v>
      </c>
    </row>
  </sheetData>
  <sortState xmlns:xlrd2="http://schemas.microsoft.com/office/spreadsheetml/2017/richdata2" ref="A2:M21">
    <sortCondition ref="H2"/>
  </sortState>
  <phoneticPr fontId="6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1"/>
  <sheetViews>
    <sheetView workbookViewId="0">
      <selection activeCell="O1" sqref="O1:O4"/>
    </sheetView>
  </sheetViews>
  <sheetFormatPr defaultColWidth="9" defaultRowHeight="13.5" x14ac:dyDescent="0.15"/>
  <cols>
    <col min="1" max="7" width="10.625" customWidth="1"/>
    <col min="8" max="8" width="12.375" customWidth="1"/>
    <col min="9" max="9" width="16.7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MAX(M2:M21)-MIN(M2:M21)</f>
        <v>1.58891201019287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5">
        <v>17</v>
      </c>
      <c r="H2" s="34">
        <v>15</v>
      </c>
      <c r="I2" s="38">
        <v>1.39788283685565</v>
      </c>
      <c r="J2" s="15">
        <v>37500</v>
      </c>
      <c r="K2" s="5">
        <v>0.3</v>
      </c>
      <c r="L2" s="5">
        <v>0.1</v>
      </c>
      <c r="M2" s="16">
        <v>0.52343344688415505</v>
      </c>
      <c r="O2" s="8" t="s">
        <v>31</v>
      </c>
      <c r="P2" s="8">
        <f>AVERAGE(M2:M21)</f>
        <v>1.4468818694353101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8">
        <v>17</v>
      </c>
      <c r="H3" s="35">
        <v>15</v>
      </c>
      <c r="I3" s="39">
        <v>4.5940701605823504</v>
      </c>
      <c r="J3" s="18">
        <v>37500</v>
      </c>
      <c r="K3" s="8">
        <v>0.3</v>
      </c>
      <c r="L3" s="8">
        <v>0.1</v>
      </c>
      <c r="M3" s="19">
        <v>0.737723708152771</v>
      </c>
      <c r="O3" s="8" t="s">
        <v>32</v>
      </c>
      <c r="P3" s="8">
        <f>_xlfn.STDEV.S(M2:M21)</f>
        <v>0.46667728549487397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8">
        <v>17</v>
      </c>
      <c r="H4" s="35">
        <v>15</v>
      </c>
      <c r="I4" s="40">
        <v>5.5350356368868496</v>
      </c>
      <c r="J4" s="18">
        <v>37500</v>
      </c>
      <c r="K4" s="8">
        <v>0.3</v>
      </c>
      <c r="L4" s="8">
        <v>0.1</v>
      </c>
      <c r="M4" s="19">
        <v>0.81402486562728904</v>
      </c>
      <c r="O4" s="8" t="s">
        <v>33</v>
      </c>
      <c r="P4" s="20">
        <f>P3/P2</f>
        <v>0.32254000506413799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35">
        <v>15</v>
      </c>
      <c r="I5" s="40">
        <v>9.9816578826357905</v>
      </c>
      <c r="J5" s="18">
        <v>37500</v>
      </c>
      <c r="K5" s="8">
        <v>0.3</v>
      </c>
      <c r="L5" s="8">
        <v>0.1</v>
      </c>
      <c r="M5" s="19">
        <v>1.02950286865234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35">
        <v>15</v>
      </c>
      <c r="I6" s="40">
        <v>10.8227809489502</v>
      </c>
      <c r="J6" s="18">
        <v>37500</v>
      </c>
      <c r="K6" s="8">
        <v>0.3</v>
      </c>
      <c r="L6" s="8">
        <v>0.1</v>
      </c>
      <c r="M6" s="19">
        <v>1.07051849365234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35">
        <v>15</v>
      </c>
      <c r="I7" s="40">
        <v>13.1612185286561</v>
      </c>
      <c r="J7" s="18">
        <v>37500</v>
      </c>
      <c r="K7" s="8">
        <v>0.3</v>
      </c>
      <c r="L7" s="8">
        <v>0.1</v>
      </c>
      <c r="M7" s="19">
        <v>1.12380111217499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35">
        <v>15</v>
      </c>
      <c r="I8" s="40">
        <v>16.791426831862001</v>
      </c>
      <c r="J8" s="18">
        <v>37500</v>
      </c>
      <c r="K8" s="8">
        <v>0.3</v>
      </c>
      <c r="L8" s="8">
        <v>0.1</v>
      </c>
      <c r="M8" s="19">
        <v>1.227010846138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35">
        <v>15</v>
      </c>
      <c r="I9" s="40">
        <v>18.2449899514333</v>
      </c>
      <c r="J9" s="18">
        <v>37500</v>
      </c>
      <c r="K9" s="8">
        <v>0.3</v>
      </c>
      <c r="L9" s="8">
        <v>0.1</v>
      </c>
      <c r="M9" s="19">
        <v>1.2790889739990201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35">
        <v>15</v>
      </c>
      <c r="I10" s="40">
        <v>20.243686190430999</v>
      </c>
      <c r="J10" s="18">
        <v>37500</v>
      </c>
      <c r="K10" s="8">
        <v>0.3</v>
      </c>
      <c r="L10" s="8">
        <v>0.1</v>
      </c>
      <c r="M10" s="19">
        <v>1.3369840383529701</v>
      </c>
    </row>
    <row r="11" spans="1:16" ht="15" x14ac:dyDescent="0.25">
      <c r="A11" s="7">
        <v>10</v>
      </c>
      <c r="B11" s="8">
        <v>7</v>
      </c>
      <c r="C11" s="8">
        <v>10</v>
      </c>
      <c r="D11" s="8">
        <v>10</v>
      </c>
      <c r="E11" s="8">
        <v>8</v>
      </c>
      <c r="F11" s="8">
        <v>1</v>
      </c>
      <c r="G11" s="8">
        <v>17</v>
      </c>
      <c r="H11" s="35">
        <v>15</v>
      </c>
      <c r="I11" s="40">
        <v>22.6945026318954</v>
      </c>
      <c r="J11" s="18">
        <v>37500</v>
      </c>
      <c r="K11" s="8">
        <v>0.3</v>
      </c>
      <c r="L11" s="8">
        <v>0.1</v>
      </c>
      <c r="M11" s="19">
        <v>1.4337574243545499</v>
      </c>
    </row>
    <row r="12" spans="1:16" ht="15" x14ac:dyDescent="0.25">
      <c r="A12" s="7">
        <v>10</v>
      </c>
      <c r="B12" s="8">
        <v>7</v>
      </c>
      <c r="C12" s="8">
        <v>10</v>
      </c>
      <c r="D12" s="8">
        <v>10</v>
      </c>
      <c r="E12" s="8">
        <v>8</v>
      </c>
      <c r="F12" s="8">
        <v>1</v>
      </c>
      <c r="G12" s="8">
        <v>17</v>
      </c>
      <c r="H12" s="35">
        <v>15</v>
      </c>
      <c r="I12" s="40">
        <v>25.8734126251214</v>
      </c>
      <c r="J12" s="18">
        <v>37500</v>
      </c>
      <c r="K12" s="8">
        <v>0.3</v>
      </c>
      <c r="L12" s="8">
        <v>0.1</v>
      </c>
      <c r="M12" s="19">
        <v>1.5387928485870399</v>
      </c>
    </row>
    <row r="13" spans="1:16" ht="15" x14ac:dyDescent="0.25">
      <c r="A13" s="7">
        <v>10</v>
      </c>
      <c r="B13" s="8">
        <v>7</v>
      </c>
      <c r="C13" s="8">
        <v>10</v>
      </c>
      <c r="D13" s="8">
        <v>10</v>
      </c>
      <c r="E13" s="8">
        <v>8</v>
      </c>
      <c r="F13" s="8">
        <v>1</v>
      </c>
      <c r="G13" s="8">
        <v>17</v>
      </c>
      <c r="H13" s="35">
        <v>15</v>
      </c>
      <c r="I13" s="40">
        <v>28.907607499749599</v>
      </c>
      <c r="J13" s="18">
        <v>37500</v>
      </c>
      <c r="K13" s="8">
        <v>0.3</v>
      </c>
      <c r="L13" s="8">
        <v>0.1</v>
      </c>
      <c r="M13" s="19">
        <v>1.61906909942627</v>
      </c>
    </row>
    <row r="14" spans="1:16" ht="15" x14ac:dyDescent="0.25">
      <c r="A14" s="7">
        <v>10</v>
      </c>
      <c r="B14" s="8">
        <v>7</v>
      </c>
      <c r="C14" s="8">
        <v>10</v>
      </c>
      <c r="D14" s="8">
        <v>10</v>
      </c>
      <c r="E14" s="8">
        <v>8</v>
      </c>
      <c r="F14" s="8">
        <v>1</v>
      </c>
      <c r="G14" s="8">
        <v>17</v>
      </c>
      <c r="H14" s="35">
        <v>15</v>
      </c>
      <c r="I14" s="40">
        <v>30.776279484156799</v>
      </c>
      <c r="J14" s="18">
        <v>37500</v>
      </c>
      <c r="K14" s="8">
        <v>0.3</v>
      </c>
      <c r="L14" s="8">
        <v>0.1</v>
      </c>
      <c r="M14" s="19">
        <v>1.6652101278305</v>
      </c>
    </row>
    <row r="15" spans="1:16" ht="15" x14ac:dyDescent="0.25">
      <c r="A15" s="7">
        <v>10</v>
      </c>
      <c r="B15" s="8">
        <v>7</v>
      </c>
      <c r="C15" s="8">
        <v>10</v>
      </c>
      <c r="D15" s="8">
        <v>10</v>
      </c>
      <c r="E15" s="8">
        <v>8</v>
      </c>
      <c r="F15" s="8">
        <v>1</v>
      </c>
      <c r="G15" s="8">
        <v>17</v>
      </c>
      <c r="H15" s="35">
        <v>15</v>
      </c>
      <c r="I15" s="40">
        <v>32.7732207843843</v>
      </c>
      <c r="J15" s="18">
        <v>37500</v>
      </c>
      <c r="K15" s="8">
        <v>0.3</v>
      </c>
      <c r="L15" s="8">
        <v>0.1</v>
      </c>
      <c r="M15" s="19">
        <v>1.71326172351837</v>
      </c>
    </row>
    <row r="16" spans="1:16" ht="15" x14ac:dyDescent="0.25">
      <c r="A16" s="7">
        <v>10</v>
      </c>
      <c r="B16" s="8">
        <v>7</v>
      </c>
      <c r="C16" s="8">
        <v>10</v>
      </c>
      <c r="D16" s="8">
        <v>10</v>
      </c>
      <c r="E16" s="8">
        <v>8</v>
      </c>
      <c r="F16" s="8">
        <v>1</v>
      </c>
      <c r="G16" s="8">
        <v>17</v>
      </c>
      <c r="H16" s="35">
        <v>15</v>
      </c>
      <c r="I16" s="40">
        <v>35.8513754474574</v>
      </c>
      <c r="J16" s="18">
        <v>37500</v>
      </c>
      <c r="K16" s="8">
        <v>0.3</v>
      </c>
      <c r="L16" s="8">
        <v>0.1</v>
      </c>
      <c r="M16" s="19">
        <v>1.8122415542602499</v>
      </c>
    </row>
    <row r="17" spans="1:13" ht="15" x14ac:dyDescent="0.25">
      <c r="A17" s="7">
        <v>10</v>
      </c>
      <c r="B17" s="8">
        <v>7</v>
      </c>
      <c r="C17" s="8">
        <v>10</v>
      </c>
      <c r="D17" s="8">
        <v>10</v>
      </c>
      <c r="E17" s="8">
        <v>8</v>
      </c>
      <c r="F17" s="8">
        <v>1</v>
      </c>
      <c r="G17" s="8">
        <v>17</v>
      </c>
      <c r="H17" s="35">
        <v>15</v>
      </c>
      <c r="I17" s="40">
        <v>39.167593495027397</v>
      </c>
      <c r="J17" s="18">
        <v>37500</v>
      </c>
      <c r="K17" s="8">
        <v>0.3</v>
      </c>
      <c r="L17" s="8">
        <v>0.1</v>
      </c>
      <c r="M17" s="19">
        <v>1.8859794139862101</v>
      </c>
    </row>
    <row r="18" spans="1:13" ht="15" x14ac:dyDescent="0.25">
      <c r="A18" s="10">
        <v>10</v>
      </c>
      <c r="B18" s="11">
        <v>7</v>
      </c>
      <c r="C18" s="11">
        <v>10</v>
      </c>
      <c r="D18" s="11">
        <v>10</v>
      </c>
      <c r="E18" s="11">
        <v>8</v>
      </c>
      <c r="F18" s="11">
        <v>1</v>
      </c>
      <c r="G18" s="11">
        <v>17</v>
      </c>
      <c r="H18" s="36">
        <v>15</v>
      </c>
      <c r="I18" s="41">
        <v>40.512900472312197</v>
      </c>
      <c r="J18" s="21">
        <v>37500</v>
      </c>
      <c r="K18" s="11">
        <v>0.3</v>
      </c>
      <c r="L18" s="11">
        <v>0.1</v>
      </c>
      <c r="M18" s="22">
        <v>1.9203243255615201</v>
      </c>
    </row>
    <row r="19" spans="1:13" ht="15" x14ac:dyDescent="0.25">
      <c r="A19" s="23">
        <v>10</v>
      </c>
      <c r="B19" s="23">
        <v>7</v>
      </c>
      <c r="C19" s="23">
        <v>10</v>
      </c>
      <c r="D19" s="23">
        <v>10</v>
      </c>
      <c r="E19" s="23">
        <v>8</v>
      </c>
      <c r="F19" s="23">
        <v>1</v>
      </c>
      <c r="G19" s="23">
        <v>17</v>
      </c>
      <c r="H19" s="37">
        <v>15</v>
      </c>
      <c r="I19" s="42">
        <v>43.598984431432598</v>
      </c>
      <c r="J19" s="26">
        <v>37500</v>
      </c>
      <c r="K19" s="23">
        <v>0.3</v>
      </c>
      <c r="L19" s="23">
        <v>0.1</v>
      </c>
      <c r="M19" s="43">
        <v>2.01692914962769</v>
      </c>
    </row>
    <row r="20" spans="1:13" ht="15" x14ac:dyDescent="0.25">
      <c r="A20" s="8">
        <v>10</v>
      </c>
      <c r="B20" s="8">
        <v>7</v>
      </c>
      <c r="C20" s="8">
        <v>10</v>
      </c>
      <c r="D20" s="8">
        <v>10</v>
      </c>
      <c r="E20" s="8">
        <v>8</v>
      </c>
      <c r="F20" s="8">
        <v>1</v>
      </c>
      <c r="G20" s="8">
        <v>17</v>
      </c>
      <c r="H20" s="35">
        <v>15</v>
      </c>
      <c r="I20" s="40">
        <v>46.1147842499904</v>
      </c>
      <c r="J20" s="18">
        <v>37500</v>
      </c>
      <c r="K20" s="8">
        <v>0.3</v>
      </c>
      <c r="L20" s="8">
        <v>0.1</v>
      </c>
      <c r="M20" s="44">
        <v>2.0776379108428999</v>
      </c>
    </row>
    <row r="21" spans="1:13" ht="15" x14ac:dyDescent="0.25">
      <c r="A21" s="8">
        <v>10</v>
      </c>
      <c r="B21" s="8">
        <v>7</v>
      </c>
      <c r="C21" s="8">
        <v>10</v>
      </c>
      <c r="D21" s="8">
        <v>10</v>
      </c>
      <c r="E21" s="8">
        <v>8</v>
      </c>
      <c r="F21" s="8">
        <v>1</v>
      </c>
      <c r="G21" s="8">
        <v>17</v>
      </c>
      <c r="H21" s="35">
        <v>15</v>
      </c>
      <c r="I21" s="40">
        <v>47.525167354882498</v>
      </c>
      <c r="J21" s="18">
        <v>37500</v>
      </c>
      <c r="K21" s="8">
        <v>0.3</v>
      </c>
      <c r="L21" s="8">
        <v>0.1</v>
      </c>
      <c r="M21" s="44">
        <v>2.1123454570770299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>
      <selection activeCell="M33" sqref="M33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MAX(M2:M11)-MIN(M2:M11)</f>
        <v>1.0271310806273999E-2</v>
      </c>
    </row>
    <row r="2" spans="1:16" ht="15" x14ac:dyDescent="0.25">
      <c r="A2" s="4">
        <v>10</v>
      </c>
      <c r="B2" s="5">
        <v>7</v>
      </c>
      <c r="C2" s="5">
        <v>10</v>
      </c>
      <c r="D2" s="5">
        <v>10</v>
      </c>
      <c r="E2" s="5">
        <v>8</v>
      </c>
      <c r="F2" s="6">
        <v>1</v>
      </c>
      <c r="G2" s="5">
        <v>17</v>
      </c>
      <c r="H2" s="5">
        <v>15</v>
      </c>
      <c r="I2" s="5">
        <v>20</v>
      </c>
      <c r="J2" s="15">
        <v>37500</v>
      </c>
      <c r="K2" s="5">
        <v>0.3</v>
      </c>
      <c r="L2" s="5">
        <v>0.1</v>
      </c>
      <c r="M2" s="16">
        <v>1.31923139095306</v>
      </c>
      <c r="O2" s="8" t="s">
        <v>31</v>
      </c>
      <c r="P2" s="8">
        <f>AVERAGE(M2:M11)</f>
        <v>1.3253761529922501</v>
      </c>
    </row>
    <row r="3" spans="1:16" ht="15" x14ac:dyDescent="0.25">
      <c r="A3" s="7">
        <v>10</v>
      </c>
      <c r="B3" s="8">
        <v>7</v>
      </c>
      <c r="C3" s="8">
        <v>10</v>
      </c>
      <c r="D3" s="8">
        <v>10</v>
      </c>
      <c r="E3" s="8">
        <v>8</v>
      </c>
      <c r="F3" s="9">
        <v>2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8">
        <v>0.1</v>
      </c>
      <c r="M3" s="19">
        <v>1.3237210512161299</v>
      </c>
      <c r="O3" s="8" t="s">
        <v>32</v>
      </c>
      <c r="P3" s="8">
        <f>_xlfn.STDEV.S(M2:M11)</f>
        <v>3.5158963879180602E-3</v>
      </c>
    </row>
    <row r="4" spans="1:16" ht="15" x14ac:dyDescent="0.25">
      <c r="A4" s="7">
        <v>10</v>
      </c>
      <c r="B4" s="8">
        <v>7</v>
      </c>
      <c r="C4" s="8">
        <v>10</v>
      </c>
      <c r="D4" s="8">
        <v>10</v>
      </c>
      <c r="E4" s="8">
        <v>8</v>
      </c>
      <c r="F4" s="9">
        <v>3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19">
        <v>1.32575690746307</v>
      </c>
      <c r="O4" s="8" t="s">
        <v>33</v>
      </c>
      <c r="P4" s="20">
        <f>P3/P2</f>
        <v>2.65275362015558E-3</v>
      </c>
    </row>
    <row r="5" spans="1:16" ht="15" x14ac:dyDescent="0.25">
      <c r="A5" s="7">
        <v>10</v>
      </c>
      <c r="B5" s="8">
        <v>7</v>
      </c>
      <c r="C5" s="8">
        <v>10</v>
      </c>
      <c r="D5" s="8">
        <v>10</v>
      </c>
      <c r="E5" s="8">
        <v>8</v>
      </c>
      <c r="F5" s="9">
        <v>4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8">
        <v>0.1</v>
      </c>
      <c r="M5" s="19">
        <v>1.3269462585449201</v>
      </c>
    </row>
    <row r="6" spans="1:16" ht="15" x14ac:dyDescent="0.25">
      <c r="A6" s="7">
        <v>10</v>
      </c>
      <c r="B6" s="8">
        <v>7</v>
      </c>
      <c r="C6" s="8">
        <v>10</v>
      </c>
      <c r="D6" s="8">
        <v>10</v>
      </c>
      <c r="E6" s="8">
        <v>8</v>
      </c>
      <c r="F6" s="9">
        <v>5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8">
        <v>0.1</v>
      </c>
      <c r="M6" s="19">
        <v>1.3277443647384599</v>
      </c>
    </row>
    <row r="7" spans="1:16" ht="15" x14ac:dyDescent="0.25">
      <c r="A7" s="7">
        <v>10</v>
      </c>
      <c r="B7" s="8">
        <v>7</v>
      </c>
      <c r="C7" s="8">
        <v>10</v>
      </c>
      <c r="D7" s="8">
        <v>10</v>
      </c>
      <c r="E7" s="8">
        <v>8</v>
      </c>
      <c r="F7" s="9">
        <v>6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8">
        <v>0.1</v>
      </c>
      <c r="M7" s="19">
        <v>1.32833671569824</v>
      </c>
    </row>
    <row r="8" spans="1:16" ht="15" x14ac:dyDescent="0.25">
      <c r="A8" s="7">
        <v>10</v>
      </c>
      <c r="B8" s="8">
        <v>7</v>
      </c>
      <c r="C8" s="8">
        <v>10</v>
      </c>
      <c r="D8" s="8">
        <v>10</v>
      </c>
      <c r="E8" s="8">
        <v>8</v>
      </c>
      <c r="F8" s="9">
        <v>7</v>
      </c>
      <c r="G8" s="8">
        <v>17</v>
      </c>
      <c r="H8" s="8">
        <v>15</v>
      </c>
      <c r="I8" s="8">
        <v>20</v>
      </c>
      <c r="J8" s="18">
        <v>37500</v>
      </c>
      <c r="K8" s="8">
        <v>0.3</v>
      </c>
      <c r="L8" s="8">
        <v>0.1</v>
      </c>
      <c r="M8" s="19">
        <v>1.32880878448486</v>
      </c>
    </row>
    <row r="9" spans="1:16" ht="15" x14ac:dyDescent="0.25">
      <c r="A9" s="7">
        <v>10</v>
      </c>
      <c r="B9" s="8">
        <v>7</v>
      </c>
      <c r="C9" s="8">
        <v>10</v>
      </c>
      <c r="D9" s="8">
        <v>10</v>
      </c>
      <c r="E9" s="8">
        <v>8</v>
      </c>
      <c r="F9" s="9">
        <v>8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8">
        <v>0.1</v>
      </c>
      <c r="M9" s="19">
        <v>1.32155013084412</v>
      </c>
    </row>
    <row r="10" spans="1:16" ht="15" x14ac:dyDescent="0.25">
      <c r="A10" s="7">
        <v>10</v>
      </c>
      <c r="B10" s="8">
        <v>7</v>
      </c>
      <c r="C10" s="8">
        <v>10</v>
      </c>
      <c r="D10" s="8">
        <v>10</v>
      </c>
      <c r="E10" s="8">
        <v>8</v>
      </c>
      <c r="F10" s="9">
        <v>9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19">
        <v>1.3295027017593399</v>
      </c>
    </row>
    <row r="11" spans="1:16" ht="15" x14ac:dyDescent="0.25">
      <c r="A11" s="10">
        <v>10</v>
      </c>
      <c r="B11" s="11">
        <v>7</v>
      </c>
      <c r="C11" s="11">
        <v>10</v>
      </c>
      <c r="D11" s="11">
        <v>10</v>
      </c>
      <c r="E11" s="11">
        <v>8</v>
      </c>
      <c r="F11" s="12">
        <v>10</v>
      </c>
      <c r="G11" s="11">
        <v>17</v>
      </c>
      <c r="H11" s="11">
        <v>15</v>
      </c>
      <c r="I11" s="11">
        <v>20</v>
      </c>
      <c r="J11" s="21">
        <v>37500</v>
      </c>
      <c r="K11" s="11">
        <v>0.3</v>
      </c>
      <c r="L11" s="11">
        <v>0.1</v>
      </c>
      <c r="M11" s="22">
        <v>1.3221632242202801</v>
      </c>
    </row>
  </sheetData>
  <phoneticPr fontId="6" type="noConversion"/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>
      <selection activeCell="O1" sqref="O1:O4"/>
    </sheetView>
  </sheetViews>
  <sheetFormatPr defaultColWidth="9" defaultRowHeight="13.5" x14ac:dyDescent="0.15"/>
  <cols>
    <col min="1" max="9" width="10.625" customWidth="1"/>
    <col min="10" max="10" width="11.25"/>
    <col min="11" max="12" width="10.625" customWidth="1"/>
    <col min="13" max="13" width="14.875"/>
    <col min="15" max="15" width="27.5" customWidth="1"/>
    <col min="16" max="16" width="20.625" customWidth="1"/>
  </cols>
  <sheetData>
    <row r="1" spans="1:16" ht="15" x14ac:dyDescent="0.25">
      <c r="A1" s="28" t="s">
        <v>0</v>
      </c>
      <c r="B1" s="28" t="s">
        <v>14</v>
      </c>
      <c r="C1" s="28" t="s">
        <v>3</v>
      </c>
      <c r="D1" s="28" t="s">
        <v>5</v>
      </c>
      <c r="E1" s="28" t="s">
        <v>6</v>
      </c>
      <c r="F1" s="28" t="s">
        <v>7</v>
      </c>
      <c r="G1" s="28" t="s">
        <v>8</v>
      </c>
      <c r="H1" s="28" t="s">
        <v>9</v>
      </c>
      <c r="I1" s="28" t="s">
        <v>10</v>
      </c>
      <c r="J1" s="28" t="s">
        <v>11</v>
      </c>
      <c r="K1" s="28" t="s">
        <v>12</v>
      </c>
      <c r="L1" s="28" t="s">
        <v>13</v>
      </c>
      <c r="M1" s="28" t="s">
        <v>15</v>
      </c>
      <c r="O1" s="8" t="s">
        <v>30</v>
      </c>
      <c r="P1" s="8">
        <f>MAX(M2:M11)-MIN(M2:M11)</f>
        <v>1.9758939743041999E-2</v>
      </c>
    </row>
    <row r="2" spans="1:16" ht="15" x14ac:dyDescent="0.25">
      <c r="A2" s="31">
        <v>1</v>
      </c>
      <c r="B2" s="5">
        <v>7</v>
      </c>
      <c r="C2" s="5">
        <v>10</v>
      </c>
      <c r="D2" s="5">
        <v>10</v>
      </c>
      <c r="E2" s="5">
        <v>8</v>
      </c>
      <c r="F2" s="5">
        <v>1</v>
      </c>
      <c r="G2" s="5">
        <v>17</v>
      </c>
      <c r="H2" s="5">
        <v>15</v>
      </c>
      <c r="I2" s="5">
        <v>20</v>
      </c>
      <c r="J2" s="15">
        <v>37500</v>
      </c>
      <c r="K2" s="5">
        <v>0.3</v>
      </c>
      <c r="L2" s="5">
        <v>0.1</v>
      </c>
      <c r="M2" s="16">
        <v>1.3001068830490099</v>
      </c>
      <c r="O2" s="8" t="s">
        <v>31</v>
      </c>
      <c r="P2" s="8">
        <f>AVERAGE(M2:M11)</f>
        <v>1.3096222281456</v>
      </c>
    </row>
    <row r="3" spans="1:16" ht="15" x14ac:dyDescent="0.25">
      <c r="A3" s="32">
        <v>2</v>
      </c>
      <c r="B3" s="8">
        <v>7</v>
      </c>
      <c r="C3" s="8">
        <v>10</v>
      </c>
      <c r="D3" s="8">
        <v>10</v>
      </c>
      <c r="E3" s="8">
        <v>8</v>
      </c>
      <c r="F3" s="8">
        <v>1</v>
      </c>
      <c r="G3" s="8">
        <v>17</v>
      </c>
      <c r="H3" s="8">
        <v>15</v>
      </c>
      <c r="I3" s="8">
        <v>20</v>
      </c>
      <c r="J3" s="18">
        <v>37500</v>
      </c>
      <c r="K3" s="8">
        <v>0.3</v>
      </c>
      <c r="L3" s="8">
        <v>0.1</v>
      </c>
      <c r="M3" s="19">
        <v>1.2995811700820901</v>
      </c>
      <c r="O3" s="8" t="s">
        <v>32</v>
      </c>
      <c r="P3" s="8">
        <f>_xlfn.STDEV.S(M2:M11)</f>
        <v>7.3021403011859004E-3</v>
      </c>
    </row>
    <row r="4" spans="1:16" ht="15" x14ac:dyDescent="0.25">
      <c r="A4" s="32">
        <v>3</v>
      </c>
      <c r="B4" s="8">
        <v>7</v>
      </c>
      <c r="C4" s="8">
        <v>10</v>
      </c>
      <c r="D4" s="8">
        <v>10</v>
      </c>
      <c r="E4" s="8">
        <v>8</v>
      </c>
      <c r="F4" s="8">
        <v>1</v>
      </c>
      <c r="G4" s="8">
        <v>17</v>
      </c>
      <c r="H4" s="8">
        <v>15</v>
      </c>
      <c r="I4" s="8">
        <v>20</v>
      </c>
      <c r="J4" s="18">
        <v>37500</v>
      </c>
      <c r="K4" s="8">
        <v>0.3</v>
      </c>
      <c r="L4" s="8">
        <v>0.1</v>
      </c>
      <c r="M4" s="19">
        <v>1.3010780811309799</v>
      </c>
      <c r="O4" s="8" t="s">
        <v>33</v>
      </c>
      <c r="P4" s="20">
        <f>P3/P2</f>
        <v>5.5757608142659497E-3</v>
      </c>
    </row>
    <row r="5" spans="1:16" ht="15" x14ac:dyDescent="0.25">
      <c r="A5" s="32">
        <v>4</v>
      </c>
      <c r="B5" s="8">
        <v>7</v>
      </c>
      <c r="C5" s="8">
        <v>10</v>
      </c>
      <c r="D5" s="8">
        <v>10</v>
      </c>
      <c r="E5" s="8">
        <v>8</v>
      </c>
      <c r="F5" s="8">
        <v>1</v>
      </c>
      <c r="G5" s="8">
        <v>17</v>
      </c>
      <c r="H5" s="8">
        <v>15</v>
      </c>
      <c r="I5" s="8">
        <v>20</v>
      </c>
      <c r="J5" s="18">
        <v>37500</v>
      </c>
      <c r="K5" s="8">
        <v>0.3</v>
      </c>
      <c r="L5" s="8">
        <v>0.1</v>
      </c>
      <c r="M5" s="19">
        <v>1.30813431739807</v>
      </c>
    </row>
    <row r="6" spans="1:16" ht="15" x14ac:dyDescent="0.25">
      <c r="A6" s="32">
        <v>5</v>
      </c>
      <c r="B6" s="8">
        <v>7</v>
      </c>
      <c r="C6" s="8">
        <v>10</v>
      </c>
      <c r="D6" s="8">
        <v>10</v>
      </c>
      <c r="E6" s="8">
        <v>8</v>
      </c>
      <c r="F6" s="8">
        <v>1</v>
      </c>
      <c r="G6" s="8">
        <v>17</v>
      </c>
      <c r="H6" s="8">
        <v>15</v>
      </c>
      <c r="I6" s="8">
        <v>20</v>
      </c>
      <c r="J6" s="18">
        <v>37500</v>
      </c>
      <c r="K6" s="8">
        <v>0.3</v>
      </c>
      <c r="L6" s="8">
        <v>0.1</v>
      </c>
      <c r="M6" s="19">
        <v>1.3082460165023799</v>
      </c>
    </row>
    <row r="7" spans="1:16" ht="15" x14ac:dyDescent="0.25">
      <c r="A7" s="32">
        <v>6</v>
      </c>
      <c r="B7" s="8">
        <v>7</v>
      </c>
      <c r="C7" s="8">
        <v>10</v>
      </c>
      <c r="D7" s="8">
        <v>10</v>
      </c>
      <c r="E7" s="8">
        <v>8</v>
      </c>
      <c r="F7" s="8">
        <v>1</v>
      </c>
      <c r="G7" s="8">
        <v>17</v>
      </c>
      <c r="H7" s="8">
        <v>15</v>
      </c>
      <c r="I7" s="8">
        <v>20</v>
      </c>
      <c r="J7" s="18">
        <v>37500</v>
      </c>
      <c r="K7" s="8">
        <v>0.3</v>
      </c>
      <c r="L7" s="8">
        <v>0.1</v>
      </c>
      <c r="M7" s="19">
        <v>1.31421422958374</v>
      </c>
    </row>
    <row r="8" spans="1:16" ht="15" x14ac:dyDescent="0.25">
      <c r="A8" s="32">
        <v>7</v>
      </c>
      <c r="B8" s="8">
        <v>7</v>
      </c>
      <c r="C8" s="8">
        <v>10</v>
      </c>
      <c r="D8" s="8">
        <v>10</v>
      </c>
      <c r="E8" s="8">
        <v>8</v>
      </c>
      <c r="F8" s="8">
        <v>1</v>
      </c>
      <c r="G8" s="8">
        <v>17</v>
      </c>
      <c r="H8" s="8">
        <v>15</v>
      </c>
      <c r="I8" s="8">
        <v>20</v>
      </c>
      <c r="J8" s="18">
        <v>37500</v>
      </c>
      <c r="K8" s="8">
        <v>0.3</v>
      </c>
      <c r="L8" s="8">
        <v>0.1</v>
      </c>
      <c r="M8" s="19">
        <v>1.3140723705291799</v>
      </c>
    </row>
    <row r="9" spans="1:16" ht="15" x14ac:dyDescent="0.25">
      <c r="A9" s="32">
        <v>8</v>
      </c>
      <c r="B9" s="8">
        <v>7</v>
      </c>
      <c r="C9" s="8">
        <v>10</v>
      </c>
      <c r="D9" s="8">
        <v>10</v>
      </c>
      <c r="E9" s="8">
        <v>8</v>
      </c>
      <c r="F9" s="8">
        <v>1</v>
      </c>
      <c r="G9" s="8">
        <v>17</v>
      </c>
      <c r="H9" s="8">
        <v>15</v>
      </c>
      <c r="I9" s="8">
        <v>20</v>
      </c>
      <c r="J9" s="18">
        <v>37500</v>
      </c>
      <c r="K9" s="8">
        <v>0.3</v>
      </c>
      <c r="L9" s="8">
        <v>0.1</v>
      </c>
      <c r="M9" s="19">
        <v>1.3148267269134499</v>
      </c>
    </row>
    <row r="10" spans="1:16" ht="15" x14ac:dyDescent="0.25">
      <c r="A10" s="32">
        <v>9</v>
      </c>
      <c r="B10" s="8">
        <v>7</v>
      </c>
      <c r="C10" s="8">
        <v>10</v>
      </c>
      <c r="D10" s="8">
        <v>10</v>
      </c>
      <c r="E10" s="8">
        <v>8</v>
      </c>
      <c r="F10" s="8">
        <v>1</v>
      </c>
      <c r="G10" s="8">
        <v>17</v>
      </c>
      <c r="H10" s="8">
        <v>15</v>
      </c>
      <c r="I10" s="8">
        <v>20</v>
      </c>
      <c r="J10" s="18">
        <v>37500</v>
      </c>
      <c r="K10" s="8">
        <v>0.3</v>
      </c>
      <c r="L10" s="8">
        <v>0.1</v>
      </c>
      <c r="M10" s="19">
        <v>1.31662237644196</v>
      </c>
    </row>
    <row r="11" spans="1:16" ht="15" x14ac:dyDescent="0.25">
      <c r="A11" s="33">
        <v>10</v>
      </c>
      <c r="B11" s="11">
        <v>7</v>
      </c>
      <c r="C11" s="11">
        <v>10</v>
      </c>
      <c r="D11" s="11">
        <v>10</v>
      </c>
      <c r="E11" s="11">
        <v>8</v>
      </c>
      <c r="F11" s="11">
        <v>1</v>
      </c>
      <c r="G11" s="11">
        <v>17</v>
      </c>
      <c r="H11" s="11">
        <v>15</v>
      </c>
      <c r="I11" s="11">
        <v>20</v>
      </c>
      <c r="J11" s="21">
        <v>37500</v>
      </c>
      <c r="K11" s="11">
        <v>0.3</v>
      </c>
      <c r="L11" s="11">
        <v>0.1</v>
      </c>
      <c r="M11" s="22">
        <v>1.3193401098251301</v>
      </c>
    </row>
  </sheetData>
  <phoneticPr fontId="6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Summary Table</vt:lpstr>
      <vt:lpstr>Elastic modulus E</vt:lpstr>
      <vt:lpstr>Poisson's ratio V</vt:lpstr>
      <vt:lpstr>Shear expansion ratio psi</vt:lpstr>
      <vt:lpstr>Soil weight gamma</vt:lpstr>
      <vt:lpstr>Cohesion c</vt:lpstr>
      <vt:lpstr>Internal friction angle phi</vt:lpstr>
      <vt:lpstr>Soil thickness z</vt:lpstr>
      <vt:lpstr>Front platform length x1</vt:lpstr>
      <vt:lpstr>Middle platform length x2</vt:lpstr>
      <vt:lpstr>Rear platform length x3</vt:lpstr>
      <vt:lpstr>Front platform height y1</vt:lpstr>
      <vt:lpstr>Slope height y2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Xu Nangong</cp:lastModifiedBy>
  <dcterms:created xsi:type="dcterms:W3CDTF">2025-02-15T07:12:00Z</dcterms:created>
  <dcterms:modified xsi:type="dcterms:W3CDTF">2025-09-15T08:45:23Z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D3B1BE7EC01A4671B16CDBADE069CAC0_12</vt:lpwstr>
  </property>
  <property fmtid="{D5CDD505-2E9C-101B-9397-08002B2CF9AE}" pid="3" name="KSOProductBuildVer">
    <vt:lpwstr>2052-12.1.0.19770</vt:lpwstr>
  </property>
</Properties>
</file>