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一种解决工程问题的ChatGPT-python工作流程：以三维边坡稳定性分析为例\岩石力学投稿\岩土力学返修3.7\The-programming-performance-of-ChatGPT-in-Slope-stability-analysis\Strength reduction method(SRM)\Model generalization performance evaluation\"/>
    </mc:Choice>
  </mc:AlternateContent>
  <xr:revisionPtr revIDLastSave="0" documentId="13_ncr:1_{2F4014B0-E5E5-4CA4-AA9F-42F78A0DBA1E}" xr6:coauthVersionLast="47" xr6:coauthVersionMax="47" xr10:uidLastSave="{00000000-0000-0000-0000-000000000000}"/>
  <bookViews>
    <workbookView xWindow="-120" yWindow="-120" windowWidth="38640" windowHeight="21120" xr2:uid="{021D5BCA-FFEC-4C9D-A41E-8F89EC333840}"/>
  </bookViews>
  <sheets>
    <sheet name="Validation data set" sheetId="2" r:id="rId1"/>
    <sheet name="Statistical descrip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7" i="3"/>
  <c r="B7" i="3"/>
  <c r="B6" i="3"/>
  <c r="B5" i="3"/>
  <c r="B4" i="3"/>
  <c r="B3" i="3"/>
  <c r="B2" i="3"/>
  <c r="P73" i="2"/>
  <c r="Q57" i="2"/>
  <c r="Q58" i="2"/>
  <c r="Q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2" i="2"/>
  <c r="C2" i="3" l="1"/>
  <c r="C3" i="3"/>
  <c r="C4" i="3"/>
  <c r="C6" i="3"/>
</calcChain>
</file>

<file path=xl/sharedStrings.xml><?xml version="1.0" encoding="utf-8"?>
<sst xmlns="http://schemas.openxmlformats.org/spreadsheetml/2006/main" count="26" uniqueCount="24">
  <si>
    <t>gamma</t>
  </si>
  <si>
    <t>c0</t>
  </si>
  <si>
    <t>phi</t>
  </si>
  <si>
    <t>E</t>
  </si>
  <si>
    <t>v</t>
  </si>
  <si>
    <t>psi</t>
  </si>
  <si>
    <t>Business software control group</t>
    <phoneticPr fontId="1" type="noConversion"/>
  </si>
  <si>
    <t>Serial number</t>
    <phoneticPr fontId="1" type="noConversion"/>
  </si>
  <si>
    <t>x1(T2)</t>
    <phoneticPr fontId="1" type="noConversion"/>
  </si>
  <si>
    <t>x2(W)</t>
    <phoneticPr fontId="1" type="noConversion"/>
  </si>
  <si>
    <t>x3(T1)</t>
    <phoneticPr fontId="1" type="noConversion"/>
  </si>
  <si>
    <t>y1(H2)</t>
    <phoneticPr fontId="1" type="noConversion"/>
  </si>
  <si>
    <t>y2(H1)</t>
    <phoneticPr fontId="1" type="noConversion"/>
  </si>
  <si>
    <t>z(S)</t>
    <phoneticPr fontId="1" type="noConversion"/>
  </si>
  <si>
    <t>Fs(result)</t>
    <phoneticPr fontId="1" type="noConversion"/>
  </si>
  <si>
    <t>Percentage relative error</t>
    <phoneticPr fontId="1" type="noConversion"/>
  </si>
  <si>
    <t>Absolute error value</t>
    <phoneticPr fontId="1" type="noConversion"/>
  </si>
  <si>
    <t>Statistical description</t>
    <phoneticPr fontId="1" type="noConversion"/>
  </si>
  <si>
    <t>1st quartile （Q1）</t>
    <phoneticPr fontId="1" type="noConversion"/>
  </si>
  <si>
    <t>3rd quartile （Q3）</t>
    <phoneticPr fontId="1" type="noConversion"/>
  </si>
  <si>
    <t>Median value</t>
    <phoneticPr fontId="1" type="noConversion"/>
  </si>
  <si>
    <t>Mean value</t>
    <phoneticPr fontId="1" type="noConversion"/>
  </si>
  <si>
    <t>Minimum value</t>
    <phoneticPr fontId="1" type="noConversion"/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</si>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</sst>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0_ "/>
    <numFmt numFmtId="177" formatCode="0.0000_);[Red]\(0.0000\)"/>
    <numFmt numFmtId="178" formatCode="0.0000%"/>
  </numFmts>
  <fonts count="4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0" fillId="0" borderId="0" xfId="0" applyNumberFormat="1"/>
    <xf numFmtId="178" fontId="2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C21A-DFD1-4548-8A76-2AB7C138FFC7}">
  <dimension ref="A1:Q73"/>
  <sheetViews>
    <sheetView tabSelected="1" zoomScale="150" zoomScaleNormal="150" workbookViewId="0">
      <selection activeCell="O15" sqref="O15"/>
    </sheetView>
  </sheetViews>
  <sheetFormatPr defaultRowHeight="15" x14ac:dyDescent="0.2"/>
  <cols>
    <col min="1" max="1" width="16.125" style="2" customWidth="1"/>
    <col min="2" max="10" width="9" style="2"/>
    <col min="11" max="11" width="16.125" style="2" customWidth="1"/>
    <col min="12" max="13" width="9" style="2"/>
    <col min="14" max="14" width="18.625" style="19" customWidth="1"/>
    <col min="15" max="15" width="29.875" style="5" customWidth="1"/>
    <col min="16" max="16" width="22.375" style="12" customWidth="1"/>
    <col min="17" max="17" width="19.375" style="5" customWidth="1"/>
  </cols>
  <sheetData>
    <row r="1" spans="1:17" x14ac:dyDescent="0.2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7" t="s">
        <v>0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16" t="s">
        <v>14</v>
      </c>
      <c r="O1" s="16" t="s">
        <v>6</v>
      </c>
      <c r="P1" s="10" t="s">
        <v>15</v>
      </c>
      <c r="Q1" s="3" t="s">
        <v>16</v>
      </c>
    </row>
    <row r="2" spans="1:17" x14ac:dyDescent="0.2">
      <c r="A2" s="8">
        <v>1</v>
      </c>
      <c r="B2" s="8">
        <v>1</v>
      </c>
      <c r="C2" s="8">
        <v>1</v>
      </c>
      <c r="D2" s="8">
        <v>1</v>
      </c>
      <c r="E2" s="8">
        <v>15</v>
      </c>
      <c r="F2" s="8">
        <v>10</v>
      </c>
      <c r="G2" s="8">
        <v>8</v>
      </c>
      <c r="H2" s="9">
        <v>19.0546414818999</v>
      </c>
      <c r="I2" s="9">
        <v>19.6424647115211</v>
      </c>
      <c r="J2" s="9">
        <v>22.823991437761801</v>
      </c>
      <c r="K2" s="9">
        <v>66751829.419305302</v>
      </c>
      <c r="L2" s="9">
        <v>0.235072196254034</v>
      </c>
      <c r="M2" s="9">
        <v>0.2</v>
      </c>
      <c r="N2" s="17">
        <v>0.63250017166137695</v>
      </c>
      <c r="O2" s="17">
        <v>0.66322999999999999</v>
      </c>
      <c r="P2" s="11">
        <f t="shared" ref="P2:P33" si="0">(MAX(N2:O2)-MIN(N2:O2))/O2</f>
        <v>4.6333592175599771E-2</v>
      </c>
      <c r="Q2" s="13">
        <f t="shared" ref="Q2:Q33" si="1">(MAX(N2:O2)-MIN(N2:O2))</f>
        <v>3.0729828338623033E-2</v>
      </c>
    </row>
    <row r="3" spans="1:17" x14ac:dyDescent="0.2">
      <c r="A3" s="8">
        <v>2</v>
      </c>
      <c r="B3" s="8">
        <v>1</v>
      </c>
      <c r="C3" s="8">
        <v>1</v>
      </c>
      <c r="D3" s="8">
        <v>1</v>
      </c>
      <c r="E3" s="8">
        <v>15</v>
      </c>
      <c r="F3" s="8">
        <v>10</v>
      </c>
      <c r="G3" s="8">
        <v>14</v>
      </c>
      <c r="H3" s="9">
        <v>19.0546414818999</v>
      </c>
      <c r="I3" s="9">
        <v>19.6424647115211</v>
      </c>
      <c r="J3" s="9">
        <v>22.823991437761801</v>
      </c>
      <c r="K3" s="9">
        <v>33418829.419305298</v>
      </c>
      <c r="L3" s="9">
        <v>0.235072196254034</v>
      </c>
      <c r="M3" s="9">
        <v>0.186250812299014</v>
      </c>
      <c r="N3" s="17">
        <v>0.61474084854125899</v>
      </c>
      <c r="O3" s="17">
        <v>0.67525900000000005</v>
      </c>
      <c r="P3" s="11">
        <f t="shared" si="0"/>
        <v>8.9622132335505422E-2</v>
      </c>
      <c r="Q3" s="13">
        <f t="shared" si="1"/>
        <v>6.0518151458741065E-2</v>
      </c>
    </row>
    <row r="4" spans="1:17" x14ac:dyDescent="0.2">
      <c r="A4" s="8">
        <v>3</v>
      </c>
      <c r="B4" s="8">
        <v>1</v>
      </c>
      <c r="C4" s="8">
        <v>1</v>
      </c>
      <c r="D4" s="8">
        <v>1</v>
      </c>
      <c r="E4" s="8">
        <v>15</v>
      </c>
      <c r="F4" s="8">
        <v>10</v>
      </c>
      <c r="G4" s="8">
        <v>14</v>
      </c>
      <c r="H4" s="9">
        <v>19.0546414818999</v>
      </c>
      <c r="I4" s="9">
        <v>19.6424647115211</v>
      </c>
      <c r="J4" s="9">
        <v>22.823991437761801</v>
      </c>
      <c r="K4" s="9">
        <v>33418829.419305298</v>
      </c>
      <c r="L4" s="9">
        <v>0.235072196254034</v>
      </c>
      <c r="M4" s="9">
        <v>0.2</v>
      </c>
      <c r="N4" s="17">
        <v>0.61473929882049505</v>
      </c>
      <c r="O4" s="17">
        <v>0.672709</v>
      </c>
      <c r="P4" s="11">
        <f t="shared" si="0"/>
        <v>8.6173518088066239E-2</v>
      </c>
      <c r="Q4" s="13">
        <f t="shared" si="1"/>
        <v>5.7969701179504951E-2</v>
      </c>
    </row>
    <row r="5" spans="1:17" x14ac:dyDescent="0.2">
      <c r="A5" s="8">
        <v>4</v>
      </c>
      <c r="B5" s="8">
        <v>1</v>
      </c>
      <c r="C5" s="8">
        <v>1</v>
      </c>
      <c r="D5" s="8">
        <v>1</v>
      </c>
      <c r="E5" s="8">
        <v>15</v>
      </c>
      <c r="F5" s="8">
        <v>10</v>
      </c>
      <c r="G5" s="8">
        <v>14</v>
      </c>
      <c r="H5" s="9">
        <v>19.0546414818999</v>
      </c>
      <c r="I5" s="9">
        <v>19.6424647115211</v>
      </c>
      <c r="J5" s="9">
        <v>22.823991437761801</v>
      </c>
      <c r="K5" s="9">
        <v>66751829.419305302</v>
      </c>
      <c r="L5" s="9">
        <v>0.235072196254034</v>
      </c>
      <c r="M5" s="9">
        <v>0.2</v>
      </c>
      <c r="N5" s="17">
        <v>0.61475753784179599</v>
      </c>
      <c r="O5" s="17">
        <v>0.672709</v>
      </c>
      <c r="P5" s="11">
        <f t="shared" si="0"/>
        <v>8.614640529293352E-2</v>
      </c>
      <c r="Q5" s="13">
        <f t="shared" si="1"/>
        <v>5.7951462158204015E-2</v>
      </c>
    </row>
    <row r="6" spans="1:17" x14ac:dyDescent="0.2">
      <c r="A6" s="8">
        <v>5</v>
      </c>
      <c r="B6" s="8">
        <v>1</v>
      </c>
      <c r="C6" s="8">
        <v>1</v>
      </c>
      <c r="D6" s="8">
        <v>1</v>
      </c>
      <c r="E6" s="8">
        <v>20</v>
      </c>
      <c r="F6" s="8">
        <v>10</v>
      </c>
      <c r="G6" s="8">
        <v>8</v>
      </c>
      <c r="H6" s="9">
        <v>12.3879748152332</v>
      </c>
      <c r="I6" s="9">
        <v>19.6424647115211</v>
      </c>
      <c r="J6" s="9">
        <v>22.823991437761801</v>
      </c>
      <c r="K6" s="9">
        <v>66751829.419305302</v>
      </c>
      <c r="L6" s="9">
        <v>0.235072196254034</v>
      </c>
      <c r="M6" s="9">
        <v>0.2</v>
      </c>
      <c r="N6" s="17">
        <v>0.86392641067504805</v>
      </c>
      <c r="O6" s="17">
        <v>0.89849199999999996</v>
      </c>
      <c r="P6" s="11">
        <f t="shared" si="0"/>
        <v>3.8470670106079866E-2</v>
      </c>
      <c r="Q6" s="13">
        <f t="shared" si="1"/>
        <v>3.4565589324951906E-2</v>
      </c>
    </row>
    <row r="7" spans="1:17" x14ac:dyDescent="0.2">
      <c r="A7" s="8">
        <v>6</v>
      </c>
      <c r="B7" s="8">
        <v>1</v>
      </c>
      <c r="C7" s="8">
        <v>1</v>
      </c>
      <c r="D7" s="8">
        <v>1</v>
      </c>
      <c r="E7" s="8">
        <v>20</v>
      </c>
      <c r="F7" s="8">
        <v>10</v>
      </c>
      <c r="G7" s="8">
        <v>8</v>
      </c>
      <c r="H7" s="9">
        <v>19.0546414818999</v>
      </c>
      <c r="I7" s="9">
        <v>19.6424647115211</v>
      </c>
      <c r="J7" s="9">
        <v>22.823991437761801</v>
      </c>
      <c r="K7" s="9">
        <v>66751829.419305302</v>
      </c>
      <c r="L7" s="9">
        <v>0.235072196254034</v>
      </c>
      <c r="M7" s="9">
        <v>0.2</v>
      </c>
      <c r="N7" s="17">
        <v>0.61415731906890803</v>
      </c>
      <c r="O7" s="17">
        <v>0.68532000000000004</v>
      </c>
      <c r="P7" s="11">
        <f t="shared" si="0"/>
        <v>0.10383861689589098</v>
      </c>
      <c r="Q7" s="13">
        <f t="shared" si="1"/>
        <v>7.1162680931092015E-2</v>
      </c>
    </row>
    <row r="8" spans="1:17" x14ac:dyDescent="0.2">
      <c r="A8" s="8">
        <v>7</v>
      </c>
      <c r="B8" s="8">
        <v>1</v>
      </c>
      <c r="C8" s="8">
        <v>1</v>
      </c>
      <c r="D8" s="8">
        <v>3</v>
      </c>
      <c r="E8" s="8">
        <v>15</v>
      </c>
      <c r="F8" s="8">
        <v>10</v>
      </c>
      <c r="G8" s="8">
        <v>14</v>
      </c>
      <c r="H8" s="9">
        <v>19.0546414818999</v>
      </c>
      <c r="I8" s="9">
        <v>19.6424647115211</v>
      </c>
      <c r="J8" s="9">
        <v>22.823991437761801</v>
      </c>
      <c r="K8" s="9">
        <v>33418829.419305298</v>
      </c>
      <c r="L8" s="9">
        <v>0.235072196254034</v>
      </c>
      <c r="M8" s="9">
        <v>0.186250812299014</v>
      </c>
      <c r="N8" s="17">
        <v>0.67288988828659002</v>
      </c>
      <c r="O8" s="17">
        <v>0.68455999999999995</v>
      </c>
      <c r="P8" s="11">
        <f t="shared" si="0"/>
        <v>1.7047609725093383E-2</v>
      </c>
      <c r="Q8" s="13">
        <f t="shared" si="1"/>
        <v>1.1670111713409925E-2</v>
      </c>
    </row>
    <row r="9" spans="1:17" x14ac:dyDescent="0.2">
      <c r="A9" s="8">
        <v>8</v>
      </c>
      <c r="B9" s="8">
        <v>1</v>
      </c>
      <c r="C9" s="8">
        <v>1</v>
      </c>
      <c r="D9" s="8">
        <v>6</v>
      </c>
      <c r="E9" s="8">
        <v>5</v>
      </c>
      <c r="F9" s="8">
        <v>6</v>
      </c>
      <c r="G9" s="8">
        <v>17</v>
      </c>
      <c r="H9" s="9">
        <v>20.986202791712699</v>
      </c>
      <c r="I9" s="9">
        <v>4.87669967116992</v>
      </c>
      <c r="J9" s="9">
        <v>22.9262323103762</v>
      </c>
      <c r="K9" s="9">
        <v>94098198.502848804</v>
      </c>
      <c r="L9" s="9">
        <v>0.26467434746802398</v>
      </c>
      <c r="M9" s="9">
        <v>8.7557967485905705E-2</v>
      </c>
      <c r="N9" s="17">
        <v>0.39833867549896201</v>
      </c>
      <c r="O9" s="17">
        <v>0.45315699999999998</v>
      </c>
      <c r="P9" s="11">
        <f t="shared" si="0"/>
        <v>0.12096982833993068</v>
      </c>
      <c r="Q9" s="13">
        <f t="shared" si="1"/>
        <v>5.4818324501037963E-2</v>
      </c>
    </row>
    <row r="10" spans="1:17" x14ac:dyDescent="0.2">
      <c r="A10" s="8">
        <v>9</v>
      </c>
      <c r="B10" s="8">
        <v>1</v>
      </c>
      <c r="C10" s="8">
        <v>3</v>
      </c>
      <c r="D10" s="8">
        <v>7</v>
      </c>
      <c r="E10" s="8">
        <v>12</v>
      </c>
      <c r="F10" s="8">
        <v>11</v>
      </c>
      <c r="G10" s="8">
        <v>1</v>
      </c>
      <c r="H10" s="9">
        <v>16.590328730970899</v>
      </c>
      <c r="I10" s="9">
        <v>34.467776577606401</v>
      </c>
      <c r="J10" s="9">
        <v>29.1419091130849</v>
      </c>
      <c r="K10" s="9">
        <v>42178250.173155598</v>
      </c>
      <c r="L10" s="9">
        <v>0.293005930150675</v>
      </c>
      <c r="M10" s="9">
        <v>3.3466081610632102E-2</v>
      </c>
      <c r="N10" s="17">
        <v>1.4804381132125799</v>
      </c>
      <c r="O10" s="17">
        <v>1.3030200000000001</v>
      </c>
      <c r="P10" s="11">
        <f t="shared" si="0"/>
        <v>0.13615916349141213</v>
      </c>
      <c r="Q10" s="13">
        <f t="shared" si="1"/>
        <v>0.17741811321257983</v>
      </c>
    </row>
    <row r="11" spans="1:17" x14ac:dyDescent="0.2">
      <c r="A11" s="8">
        <v>10</v>
      </c>
      <c r="B11" s="8">
        <v>1</v>
      </c>
      <c r="C11" s="8">
        <v>3</v>
      </c>
      <c r="D11" s="8">
        <v>7</v>
      </c>
      <c r="E11" s="8">
        <v>12</v>
      </c>
      <c r="F11" s="8">
        <v>11</v>
      </c>
      <c r="G11" s="8">
        <v>1</v>
      </c>
      <c r="H11" s="9">
        <v>16.590328730970899</v>
      </c>
      <c r="I11" s="9">
        <v>34.467776577606401</v>
      </c>
      <c r="J11" s="9">
        <v>45.8085757797516</v>
      </c>
      <c r="K11" s="9">
        <v>42178250.173155598</v>
      </c>
      <c r="L11" s="9">
        <v>0.293005930150675</v>
      </c>
      <c r="M11" s="9">
        <v>3.3466081610632102E-2</v>
      </c>
      <c r="N11" s="17">
        <v>1.68733465671539</v>
      </c>
      <c r="O11" s="17">
        <v>1.65039</v>
      </c>
      <c r="P11" s="11">
        <f t="shared" si="0"/>
        <v>2.2385409942734708E-2</v>
      </c>
      <c r="Q11" s="13">
        <f t="shared" si="1"/>
        <v>3.6944656715389934E-2</v>
      </c>
    </row>
    <row r="12" spans="1:17" x14ac:dyDescent="0.2">
      <c r="A12" s="8">
        <v>11</v>
      </c>
      <c r="B12" s="8">
        <v>1</v>
      </c>
      <c r="C12" s="8">
        <v>3</v>
      </c>
      <c r="D12" s="8">
        <v>7</v>
      </c>
      <c r="E12" s="8">
        <v>12</v>
      </c>
      <c r="F12" s="8">
        <v>11</v>
      </c>
      <c r="G12" s="8">
        <v>5</v>
      </c>
      <c r="H12" s="9">
        <v>16.590328730970899</v>
      </c>
      <c r="I12" s="9">
        <v>34.467776577606401</v>
      </c>
      <c r="J12" s="9">
        <v>45.8085757797516</v>
      </c>
      <c r="K12" s="9">
        <v>42178250.173155598</v>
      </c>
      <c r="L12" s="9">
        <v>0.293005930150675</v>
      </c>
      <c r="M12" s="9">
        <v>3.3466081610632102E-2</v>
      </c>
      <c r="N12" s="17">
        <v>1.6921708583831701</v>
      </c>
      <c r="O12" s="17">
        <v>1.6996899999999999</v>
      </c>
      <c r="P12" s="11">
        <f t="shared" si="0"/>
        <v>4.4238311791149404E-3</v>
      </c>
      <c r="Q12" s="13">
        <f t="shared" si="1"/>
        <v>7.5191416168298719E-3</v>
      </c>
    </row>
    <row r="13" spans="1:17" x14ac:dyDescent="0.2">
      <c r="A13" s="8">
        <v>12</v>
      </c>
      <c r="B13" s="8">
        <v>1</v>
      </c>
      <c r="C13" s="8">
        <v>9</v>
      </c>
      <c r="D13" s="8">
        <v>11</v>
      </c>
      <c r="E13" s="8">
        <v>5</v>
      </c>
      <c r="F13" s="8">
        <v>20</v>
      </c>
      <c r="G13" s="8">
        <v>1</v>
      </c>
      <c r="H13" s="9">
        <v>20.661373633478298</v>
      </c>
      <c r="I13" s="9">
        <v>41.5250536190307</v>
      </c>
      <c r="J13" s="9">
        <v>29.3749774526392</v>
      </c>
      <c r="K13" s="9">
        <v>50692038.694430403</v>
      </c>
      <c r="L13" s="9">
        <v>0.46556619626219897</v>
      </c>
      <c r="M13" s="9">
        <v>0.102759542810813</v>
      </c>
      <c r="N13" s="17">
        <v>1.0104562044143599</v>
      </c>
      <c r="O13" s="17">
        <v>1.0461499999999999</v>
      </c>
      <c r="P13" s="11">
        <f t="shared" si="0"/>
        <v>3.4119194748018937E-2</v>
      </c>
      <c r="Q13" s="13">
        <f t="shared" si="1"/>
        <v>3.5693795585640009E-2</v>
      </c>
    </row>
    <row r="14" spans="1:17" x14ac:dyDescent="0.2">
      <c r="A14" s="8">
        <v>13</v>
      </c>
      <c r="B14" s="8">
        <v>1</v>
      </c>
      <c r="C14" s="8">
        <v>11</v>
      </c>
      <c r="D14" s="8">
        <v>7</v>
      </c>
      <c r="E14" s="8">
        <v>20</v>
      </c>
      <c r="F14" s="8">
        <v>19</v>
      </c>
      <c r="G14" s="8">
        <v>12</v>
      </c>
      <c r="H14" s="9">
        <v>21.567821227644799</v>
      </c>
      <c r="I14" s="9">
        <v>5.9431474048436197</v>
      </c>
      <c r="J14" s="9">
        <v>18.471320843487401</v>
      </c>
      <c r="K14" s="9">
        <v>88806051.407206401</v>
      </c>
      <c r="L14" s="9">
        <v>0.148393529064796</v>
      </c>
      <c r="M14" s="9">
        <v>9.8406969685184004E-2</v>
      </c>
      <c r="N14" s="17">
        <v>0.26047942042350702</v>
      </c>
      <c r="O14" s="17">
        <v>0.36769000000000002</v>
      </c>
      <c r="P14" s="11">
        <f t="shared" si="0"/>
        <v>0.29157872005355867</v>
      </c>
      <c r="Q14" s="13">
        <f t="shared" si="1"/>
        <v>0.10721057957649299</v>
      </c>
    </row>
    <row r="15" spans="1:17" x14ac:dyDescent="0.2">
      <c r="A15" s="8">
        <v>14</v>
      </c>
      <c r="B15" s="8">
        <v>1</v>
      </c>
      <c r="C15" s="8">
        <v>11</v>
      </c>
      <c r="D15" s="8">
        <v>7</v>
      </c>
      <c r="E15" s="8">
        <v>20</v>
      </c>
      <c r="F15" s="8">
        <v>19</v>
      </c>
      <c r="G15" s="8">
        <v>12</v>
      </c>
      <c r="H15" s="9">
        <v>21.567821227644799</v>
      </c>
      <c r="I15" s="9">
        <v>5.9431474048436197</v>
      </c>
      <c r="J15" s="9">
        <v>18.471320843487401</v>
      </c>
      <c r="K15" s="9">
        <v>88806051.407206401</v>
      </c>
      <c r="L15" s="9">
        <v>0.148393529064796</v>
      </c>
      <c r="M15" s="9">
        <v>0.16507363635185099</v>
      </c>
      <c r="N15" s="17">
        <v>0.26163616776466297</v>
      </c>
      <c r="O15" s="17">
        <v>0.36866100000000002</v>
      </c>
      <c r="P15" s="11">
        <f t="shared" si="0"/>
        <v>0.29030690047316382</v>
      </c>
      <c r="Q15" s="13">
        <f t="shared" si="1"/>
        <v>0.10702483223533704</v>
      </c>
    </row>
    <row r="16" spans="1:17" x14ac:dyDescent="0.2">
      <c r="A16" s="8">
        <v>15</v>
      </c>
      <c r="B16" s="8">
        <v>1</v>
      </c>
      <c r="C16" s="8">
        <v>11</v>
      </c>
      <c r="D16" s="8">
        <v>7</v>
      </c>
      <c r="E16" s="8">
        <v>20</v>
      </c>
      <c r="F16" s="8">
        <v>19</v>
      </c>
      <c r="G16" s="8">
        <v>18</v>
      </c>
      <c r="H16" s="9">
        <v>14.901154560978201</v>
      </c>
      <c r="I16" s="9">
        <v>22.6098140715103</v>
      </c>
      <c r="J16" s="9">
        <v>18.471320843487401</v>
      </c>
      <c r="K16" s="9">
        <v>55473051.407206401</v>
      </c>
      <c r="L16" s="9">
        <v>0.281726862398129</v>
      </c>
      <c r="M16" s="9">
        <v>9.8406969685184004E-2</v>
      </c>
      <c r="N16" s="17">
        <v>0.80100351572036699</v>
      </c>
      <c r="O16" s="17">
        <v>0.81540500000000005</v>
      </c>
      <c r="P16" s="11">
        <f t="shared" si="0"/>
        <v>1.7661756157532831E-2</v>
      </c>
      <c r="Q16" s="13">
        <f t="shared" si="1"/>
        <v>1.4401484279633059E-2</v>
      </c>
    </row>
    <row r="17" spans="1:17" x14ac:dyDescent="0.2">
      <c r="A17" s="8">
        <v>16</v>
      </c>
      <c r="B17" s="8">
        <v>1</v>
      </c>
      <c r="C17" s="8">
        <v>11</v>
      </c>
      <c r="D17" s="8">
        <v>7</v>
      </c>
      <c r="E17" s="8">
        <v>20</v>
      </c>
      <c r="F17" s="8">
        <v>19</v>
      </c>
      <c r="G17" s="8">
        <v>18</v>
      </c>
      <c r="H17" s="9">
        <v>14.901154560978201</v>
      </c>
      <c r="I17" s="9">
        <v>22.6098140715103</v>
      </c>
      <c r="J17" s="9">
        <v>18.471320843487401</v>
      </c>
      <c r="K17" s="9">
        <v>88806051.407206401</v>
      </c>
      <c r="L17" s="9">
        <v>0.281726862398129</v>
      </c>
      <c r="M17" s="9">
        <v>9.8406969685184004E-2</v>
      </c>
      <c r="N17" s="17">
        <v>0.80100345611572199</v>
      </c>
      <c r="O17" s="17">
        <v>0.845105</v>
      </c>
      <c r="P17" s="11">
        <f t="shared" si="0"/>
        <v>5.2184691706093335E-2</v>
      </c>
      <c r="Q17" s="13">
        <f t="shared" si="1"/>
        <v>4.4101543884278005E-2</v>
      </c>
    </row>
    <row r="18" spans="1:17" x14ac:dyDescent="0.2">
      <c r="A18" s="8">
        <v>17</v>
      </c>
      <c r="B18" s="8">
        <v>1</v>
      </c>
      <c r="C18" s="8">
        <v>11</v>
      </c>
      <c r="D18" s="8">
        <v>7</v>
      </c>
      <c r="E18" s="8">
        <v>20</v>
      </c>
      <c r="F18" s="8">
        <v>19</v>
      </c>
      <c r="G18" s="8">
        <v>18</v>
      </c>
      <c r="H18" s="9">
        <v>21.567821227644799</v>
      </c>
      <c r="I18" s="9">
        <v>5.9431474048436197</v>
      </c>
      <c r="J18" s="9">
        <v>18.471320843487401</v>
      </c>
      <c r="K18" s="9">
        <v>88806051.407206401</v>
      </c>
      <c r="L18" s="9">
        <v>0.148393529064796</v>
      </c>
      <c r="M18" s="9">
        <v>9.8406969685184004E-2</v>
      </c>
      <c r="N18" s="17">
        <v>0.26030325889587402</v>
      </c>
      <c r="O18" s="17">
        <v>0.35273500000000002</v>
      </c>
      <c r="P18" s="11">
        <f t="shared" si="0"/>
        <v>0.26204300991998525</v>
      </c>
      <c r="Q18" s="13">
        <f t="shared" si="1"/>
        <v>9.2431741104125997E-2</v>
      </c>
    </row>
    <row r="19" spans="1:17" x14ac:dyDescent="0.2">
      <c r="A19" s="8">
        <v>18</v>
      </c>
      <c r="B19" s="8">
        <v>1</v>
      </c>
      <c r="C19" s="8">
        <v>11</v>
      </c>
      <c r="D19" s="8">
        <v>7</v>
      </c>
      <c r="E19" s="8">
        <v>20</v>
      </c>
      <c r="F19" s="8">
        <v>19</v>
      </c>
      <c r="G19" s="8">
        <v>18</v>
      </c>
      <c r="H19" s="9">
        <v>21.567821227644799</v>
      </c>
      <c r="I19" s="9">
        <v>5.9431474048436197</v>
      </c>
      <c r="J19" s="9">
        <v>18.471320843487401</v>
      </c>
      <c r="K19" s="9">
        <v>88806051.407206401</v>
      </c>
      <c r="L19" s="9">
        <v>0.281726862398129</v>
      </c>
      <c r="M19" s="9">
        <v>9.8406969685184004E-2</v>
      </c>
      <c r="N19" s="17">
        <v>0.25816953182220398</v>
      </c>
      <c r="O19" s="17">
        <v>0.347603</v>
      </c>
      <c r="P19" s="11">
        <f t="shared" si="0"/>
        <v>0.25728623797204286</v>
      </c>
      <c r="Q19" s="13">
        <f t="shared" si="1"/>
        <v>8.9433468177796016E-2</v>
      </c>
    </row>
    <row r="20" spans="1:17" x14ac:dyDescent="0.2">
      <c r="A20" s="8">
        <v>19</v>
      </c>
      <c r="B20" s="8">
        <v>1</v>
      </c>
      <c r="C20" s="8">
        <v>11</v>
      </c>
      <c r="D20" s="8">
        <v>7</v>
      </c>
      <c r="E20" s="8">
        <v>20</v>
      </c>
      <c r="F20" s="8">
        <v>19</v>
      </c>
      <c r="G20" s="8">
        <v>18</v>
      </c>
      <c r="H20" s="9">
        <v>21.567821227644799</v>
      </c>
      <c r="I20" s="9">
        <v>22.6098140715103</v>
      </c>
      <c r="J20" s="9">
        <v>18.471320843487401</v>
      </c>
      <c r="K20" s="9">
        <v>88806051.407206401</v>
      </c>
      <c r="L20" s="9">
        <v>0.281726862398129</v>
      </c>
      <c r="M20" s="9">
        <v>9.8406969685184004E-2</v>
      </c>
      <c r="N20" s="17">
        <v>0.64409434795379605</v>
      </c>
      <c r="O20" s="17">
        <v>0.66988300000000001</v>
      </c>
      <c r="P20" s="11">
        <f t="shared" si="0"/>
        <v>3.8497248095867416E-2</v>
      </c>
      <c r="Q20" s="13">
        <f t="shared" si="1"/>
        <v>2.5788652046203953E-2</v>
      </c>
    </row>
    <row r="21" spans="1:17" x14ac:dyDescent="0.2">
      <c r="A21" s="8">
        <v>20</v>
      </c>
      <c r="B21" s="8">
        <v>2</v>
      </c>
      <c r="C21" s="8">
        <v>1</v>
      </c>
      <c r="D21" s="8">
        <v>3</v>
      </c>
      <c r="E21" s="8">
        <v>15</v>
      </c>
      <c r="F21" s="8">
        <v>10</v>
      </c>
      <c r="G21" s="8">
        <v>14</v>
      </c>
      <c r="H21" s="9">
        <v>19.0546414818999</v>
      </c>
      <c r="I21" s="9">
        <v>19.6424647115211</v>
      </c>
      <c r="J21" s="9">
        <v>22.823991437761801</v>
      </c>
      <c r="K21" s="9">
        <v>33418829.419305298</v>
      </c>
      <c r="L21" s="9">
        <v>0.235072196254034</v>
      </c>
      <c r="M21" s="9">
        <v>0.186250812299014</v>
      </c>
      <c r="N21" s="17">
        <v>0.67194545269012396</v>
      </c>
      <c r="O21" s="17">
        <v>0.6855</v>
      </c>
      <c r="P21" s="11">
        <f t="shared" si="0"/>
        <v>1.9773227293765197E-2</v>
      </c>
      <c r="Q21" s="13">
        <f t="shared" si="1"/>
        <v>1.3554547309876042E-2</v>
      </c>
    </row>
    <row r="22" spans="1:17" x14ac:dyDescent="0.2">
      <c r="A22" s="8">
        <v>21</v>
      </c>
      <c r="B22" s="8">
        <v>2</v>
      </c>
      <c r="C22" s="8">
        <v>1</v>
      </c>
      <c r="D22" s="8">
        <v>3</v>
      </c>
      <c r="E22" s="8">
        <v>15</v>
      </c>
      <c r="F22" s="8">
        <v>10</v>
      </c>
      <c r="G22" s="8">
        <v>14</v>
      </c>
      <c r="H22" s="9">
        <v>19.0546414818999</v>
      </c>
      <c r="I22" s="9">
        <v>19.6424647115211</v>
      </c>
      <c r="J22" s="9">
        <v>22.823991437761801</v>
      </c>
      <c r="K22" s="9">
        <v>33418829.419305298</v>
      </c>
      <c r="L22" s="9">
        <v>0.368405529587368</v>
      </c>
      <c r="M22" s="9">
        <v>0.186250812299014</v>
      </c>
      <c r="N22" s="17">
        <v>0.66861957311630205</v>
      </c>
      <c r="O22" s="17">
        <v>0.68674199999999996</v>
      </c>
      <c r="P22" s="11">
        <f t="shared" si="0"/>
        <v>2.6388988708565833E-2</v>
      </c>
      <c r="Q22" s="13">
        <f t="shared" si="1"/>
        <v>1.8122426883697917E-2</v>
      </c>
    </row>
    <row r="23" spans="1:17" x14ac:dyDescent="0.2">
      <c r="A23" s="8">
        <v>22</v>
      </c>
      <c r="B23" s="8">
        <v>2</v>
      </c>
      <c r="C23" s="8">
        <v>1</v>
      </c>
      <c r="D23" s="8">
        <v>3</v>
      </c>
      <c r="E23" s="8">
        <v>15</v>
      </c>
      <c r="F23" s="8">
        <v>10</v>
      </c>
      <c r="G23" s="8">
        <v>14</v>
      </c>
      <c r="H23" s="9">
        <v>19.0546414818999</v>
      </c>
      <c r="I23" s="9">
        <v>36.3091313781878</v>
      </c>
      <c r="J23" s="9">
        <v>22.823991437761801</v>
      </c>
      <c r="K23" s="9">
        <v>33418829.419305298</v>
      </c>
      <c r="L23" s="9">
        <v>0.368405529587368</v>
      </c>
      <c r="M23" s="9">
        <v>0.186250812299014</v>
      </c>
      <c r="N23" s="17">
        <v>1.059614777565</v>
      </c>
      <c r="O23" s="17">
        <v>1.00136</v>
      </c>
      <c r="P23" s="11">
        <f t="shared" si="0"/>
        <v>5.8175658669209845E-2</v>
      </c>
      <c r="Q23" s="13">
        <f t="shared" si="1"/>
        <v>5.8254777564999971E-2</v>
      </c>
    </row>
    <row r="24" spans="1:17" x14ac:dyDescent="0.2">
      <c r="A24" s="8">
        <v>23</v>
      </c>
      <c r="B24" s="8">
        <v>2</v>
      </c>
      <c r="C24" s="8">
        <v>1</v>
      </c>
      <c r="D24" s="8">
        <v>6</v>
      </c>
      <c r="E24" s="8">
        <v>5</v>
      </c>
      <c r="F24" s="8">
        <v>6</v>
      </c>
      <c r="G24" s="8">
        <v>17</v>
      </c>
      <c r="H24" s="9">
        <v>20.986202791712699</v>
      </c>
      <c r="I24" s="9">
        <v>4.87669967116992</v>
      </c>
      <c r="J24" s="9">
        <v>22.9262323103762</v>
      </c>
      <c r="K24" s="9">
        <v>60765198.502848797</v>
      </c>
      <c r="L24" s="9">
        <v>0.26467434746802398</v>
      </c>
      <c r="M24" s="9">
        <v>8.7557967485905705E-2</v>
      </c>
      <c r="N24" s="17">
        <v>0.39625802636146501</v>
      </c>
      <c r="O24" s="17">
        <v>0.45703300000000002</v>
      </c>
      <c r="P24" s="11">
        <f t="shared" si="0"/>
        <v>0.1329772109202946</v>
      </c>
      <c r="Q24" s="13">
        <f t="shared" si="1"/>
        <v>6.0774973638535013E-2</v>
      </c>
    </row>
    <row r="25" spans="1:17" x14ac:dyDescent="0.2">
      <c r="A25" s="8">
        <v>24</v>
      </c>
      <c r="B25" s="8">
        <v>2</v>
      </c>
      <c r="C25" s="8">
        <v>1</v>
      </c>
      <c r="D25" s="8">
        <v>6</v>
      </c>
      <c r="E25" s="8">
        <v>5</v>
      </c>
      <c r="F25" s="8">
        <v>6</v>
      </c>
      <c r="G25" s="8">
        <v>17</v>
      </c>
      <c r="H25" s="9">
        <v>20.986202791712699</v>
      </c>
      <c r="I25" s="9">
        <v>4.87669967116992</v>
      </c>
      <c r="J25" s="9">
        <v>22.9262323103762</v>
      </c>
      <c r="K25" s="9">
        <v>94098198.502848804</v>
      </c>
      <c r="L25" s="9">
        <v>0.26467434746802398</v>
      </c>
      <c r="M25" s="9">
        <v>8.7557967485905705E-2</v>
      </c>
      <c r="N25" s="17">
        <v>0.397018462419509</v>
      </c>
      <c r="O25" s="17">
        <v>0.45703300000000002</v>
      </c>
      <c r="P25" s="11">
        <f t="shared" si="0"/>
        <v>0.13131335719847587</v>
      </c>
      <c r="Q25" s="13">
        <f t="shared" si="1"/>
        <v>6.0014537580491023E-2</v>
      </c>
    </row>
    <row r="26" spans="1:17" x14ac:dyDescent="0.2">
      <c r="A26" s="8">
        <v>25</v>
      </c>
      <c r="B26" s="8">
        <v>2</v>
      </c>
      <c r="C26" s="8">
        <v>1</v>
      </c>
      <c r="D26" s="8">
        <v>6</v>
      </c>
      <c r="E26" s="8">
        <v>12</v>
      </c>
      <c r="F26" s="8">
        <v>6</v>
      </c>
      <c r="G26" s="8">
        <v>17</v>
      </c>
      <c r="H26" s="9">
        <v>20.986202791712699</v>
      </c>
      <c r="I26" s="9">
        <v>4.87669967116992</v>
      </c>
      <c r="J26" s="9">
        <v>22.9262323103762</v>
      </c>
      <c r="K26" s="9">
        <v>60765198.502848797</v>
      </c>
      <c r="L26" s="9">
        <v>0.26467434746802398</v>
      </c>
      <c r="M26" s="9">
        <v>8.7557967485905705E-2</v>
      </c>
      <c r="N26" s="17">
        <v>0.39759665727615301</v>
      </c>
      <c r="O26" s="17">
        <v>0.46049200000000001</v>
      </c>
      <c r="P26" s="11">
        <f t="shared" si="0"/>
        <v>0.13658292157919574</v>
      </c>
      <c r="Q26" s="13">
        <f t="shared" si="1"/>
        <v>6.2895342723847003E-2</v>
      </c>
    </row>
    <row r="27" spans="1:17" x14ac:dyDescent="0.2">
      <c r="A27" s="8">
        <v>26</v>
      </c>
      <c r="B27" s="8">
        <v>2</v>
      </c>
      <c r="C27" s="8">
        <v>2</v>
      </c>
      <c r="D27" s="8">
        <v>3</v>
      </c>
      <c r="E27" s="8">
        <v>15</v>
      </c>
      <c r="F27" s="8">
        <v>10</v>
      </c>
      <c r="G27" s="8">
        <v>14</v>
      </c>
      <c r="H27" s="9">
        <v>19.0546414818999</v>
      </c>
      <c r="I27" s="9">
        <v>36.3091313781878</v>
      </c>
      <c r="J27" s="9">
        <v>6.15732477109517</v>
      </c>
      <c r="K27" s="9">
        <v>33418829.419305298</v>
      </c>
      <c r="L27" s="9">
        <v>0.368405529587368</v>
      </c>
      <c r="M27" s="9">
        <v>0.186250812299014</v>
      </c>
      <c r="N27" s="17">
        <v>0.86345410346984797</v>
      </c>
      <c r="O27" s="17">
        <v>0.79557299999999997</v>
      </c>
      <c r="P27" s="11">
        <f t="shared" si="0"/>
        <v>8.5323538468308993E-2</v>
      </c>
      <c r="Q27" s="13">
        <f t="shared" si="1"/>
        <v>6.7881103469847992E-2</v>
      </c>
    </row>
    <row r="28" spans="1:17" x14ac:dyDescent="0.2">
      <c r="A28" s="8">
        <v>27</v>
      </c>
      <c r="B28" s="8">
        <v>2</v>
      </c>
      <c r="C28" s="8">
        <v>2</v>
      </c>
      <c r="D28" s="8">
        <v>3</v>
      </c>
      <c r="E28" s="8">
        <v>15</v>
      </c>
      <c r="F28" s="8">
        <v>10</v>
      </c>
      <c r="G28" s="8">
        <v>14</v>
      </c>
      <c r="H28" s="9">
        <v>19.0546414818999</v>
      </c>
      <c r="I28" s="9">
        <v>36.3091313781878</v>
      </c>
      <c r="J28" s="9">
        <v>22.823991437761801</v>
      </c>
      <c r="K28" s="9">
        <v>33418829.419305298</v>
      </c>
      <c r="L28" s="9">
        <v>0.368405529587368</v>
      </c>
      <c r="M28" s="9">
        <v>0.186250812299014</v>
      </c>
      <c r="N28" s="17">
        <v>1.16229307651519</v>
      </c>
      <c r="O28" s="17">
        <v>1.13202</v>
      </c>
      <c r="P28" s="11">
        <f t="shared" si="0"/>
        <v>2.6742527972288436E-2</v>
      </c>
      <c r="Q28" s="13">
        <f t="shared" si="1"/>
        <v>3.0273076515189956E-2</v>
      </c>
    </row>
    <row r="29" spans="1:17" x14ac:dyDescent="0.2">
      <c r="A29" s="8">
        <v>28</v>
      </c>
      <c r="B29" s="8">
        <v>2</v>
      </c>
      <c r="C29" s="8">
        <v>4</v>
      </c>
      <c r="D29" s="8">
        <v>6</v>
      </c>
      <c r="E29" s="8">
        <v>12</v>
      </c>
      <c r="F29" s="8">
        <v>6</v>
      </c>
      <c r="G29" s="8">
        <v>17</v>
      </c>
      <c r="H29" s="9">
        <v>20.986202791712699</v>
      </c>
      <c r="I29" s="9">
        <v>4.87669967116992</v>
      </c>
      <c r="J29" s="9">
        <v>22.9262323103762</v>
      </c>
      <c r="K29" s="9">
        <v>60765198.502848797</v>
      </c>
      <c r="L29" s="9">
        <v>0.26467434746802398</v>
      </c>
      <c r="M29" s="9">
        <v>8.7557967485905705E-2</v>
      </c>
      <c r="N29" s="17">
        <v>0.65593886375427202</v>
      </c>
      <c r="O29" s="17">
        <v>0.75539800000000001</v>
      </c>
      <c r="P29" s="11">
        <f t="shared" si="0"/>
        <v>0.13166454802068314</v>
      </c>
      <c r="Q29" s="13">
        <f t="shared" si="1"/>
        <v>9.9459136245727997E-2</v>
      </c>
    </row>
    <row r="30" spans="1:17" x14ac:dyDescent="0.2">
      <c r="A30" s="8">
        <v>29</v>
      </c>
      <c r="B30" s="8">
        <v>2</v>
      </c>
      <c r="C30" s="8">
        <v>4</v>
      </c>
      <c r="D30" s="8">
        <v>6</v>
      </c>
      <c r="E30" s="8">
        <v>12</v>
      </c>
      <c r="F30" s="8">
        <v>6</v>
      </c>
      <c r="G30" s="8">
        <v>17</v>
      </c>
      <c r="H30" s="9">
        <v>20.986202791712699</v>
      </c>
      <c r="I30" s="9">
        <v>4.87669967116992</v>
      </c>
      <c r="J30" s="9">
        <v>22.9262323103762</v>
      </c>
      <c r="K30" s="9">
        <v>60765198.502848797</v>
      </c>
      <c r="L30" s="9">
        <v>0.26467434746802398</v>
      </c>
      <c r="M30" s="9">
        <v>0.15422463415257201</v>
      </c>
      <c r="N30" s="17">
        <v>0.65751397609710605</v>
      </c>
      <c r="O30" s="17">
        <v>0.75553000000000003</v>
      </c>
      <c r="P30" s="11">
        <f t="shared" si="0"/>
        <v>0.12973147843618915</v>
      </c>
      <c r="Q30" s="13">
        <f t="shared" si="1"/>
        <v>9.8016023902893989E-2</v>
      </c>
    </row>
    <row r="31" spans="1:17" x14ac:dyDescent="0.2">
      <c r="A31" s="8">
        <v>30</v>
      </c>
      <c r="B31" s="8">
        <v>2</v>
      </c>
      <c r="C31" s="8">
        <v>4</v>
      </c>
      <c r="D31" s="8">
        <v>12</v>
      </c>
      <c r="E31" s="8">
        <v>12</v>
      </c>
      <c r="F31" s="8">
        <v>6</v>
      </c>
      <c r="G31" s="8">
        <v>11</v>
      </c>
      <c r="H31" s="9">
        <v>20.986202791712699</v>
      </c>
      <c r="I31" s="9">
        <v>21.543366337836598</v>
      </c>
      <c r="J31" s="9">
        <v>39.5928989770429</v>
      </c>
      <c r="K31" s="9">
        <v>60765198.502848797</v>
      </c>
      <c r="L31" s="9">
        <v>0.26467434746802398</v>
      </c>
      <c r="M31" s="9">
        <v>0.15422463415257201</v>
      </c>
      <c r="N31" s="17">
        <v>2.15628886222839</v>
      </c>
      <c r="O31" s="17">
        <v>2.1213899999999999</v>
      </c>
      <c r="P31" s="11">
        <f t="shared" si="0"/>
        <v>1.6450941235883133E-2</v>
      </c>
      <c r="Q31" s="13">
        <f t="shared" si="1"/>
        <v>3.4898862228390115E-2</v>
      </c>
    </row>
    <row r="32" spans="1:17" x14ac:dyDescent="0.2">
      <c r="A32" s="8">
        <v>31</v>
      </c>
      <c r="B32" s="8">
        <v>4</v>
      </c>
      <c r="C32" s="8">
        <v>7</v>
      </c>
      <c r="D32" s="8">
        <v>7</v>
      </c>
      <c r="E32" s="8">
        <v>3</v>
      </c>
      <c r="F32" s="8">
        <v>9</v>
      </c>
      <c r="G32" s="8">
        <v>1</v>
      </c>
      <c r="H32" s="9">
        <v>26.015911373542899</v>
      </c>
      <c r="I32" s="9">
        <v>17.589266779146499</v>
      </c>
      <c r="J32" s="9">
        <v>30.340022252680999</v>
      </c>
      <c r="K32" s="9">
        <v>44355434.499793001</v>
      </c>
      <c r="L32" s="9">
        <v>0.36790779404035201</v>
      </c>
      <c r="M32" s="9">
        <v>0.148991884314668</v>
      </c>
      <c r="N32" s="17">
        <v>1.0080108642578101</v>
      </c>
      <c r="O32" s="17">
        <v>1.2000999999999999</v>
      </c>
      <c r="P32" s="11">
        <f t="shared" si="0"/>
        <v>0.16006094137337712</v>
      </c>
      <c r="Q32" s="13">
        <f t="shared" si="1"/>
        <v>0.19208913574218989</v>
      </c>
    </row>
    <row r="33" spans="1:17" x14ac:dyDescent="0.2">
      <c r="A33" s="8">
        <v>32</v>
      </c>
      <c r="B33" s="8">
        <v>4</v>
      </c>
      <c r="C33" s="8">
        <v>7</v>
      </c>
      <c r="D33" s="8">
        <v>7</v>
      </c>
      <c r="E33" s="8">
        <v>3</v>
      </c>
      <c r="F33" s="8">
        <v>9</v>
      </c>
      <c r="G33" s="8">
        <v>1</v>
      </c>
      <c r="H33" s="9">
        <v>26.015911373542899</v>
      </c>
      <c r="I33" s="9">
        <v>17.589266779146499</v>
      </c>
      <c r="J33" s="9">
        <v>30.340022252680999</v>
      </c>
      <c r="K33" s="9">
        <v>44355434.499793001</v>
      </c>
      <c r="L33" s="9">
        <v>0.36790779404035201</v>
      </c>
      <c r="M33" s="9">
        <v>0.2</v>
      </c>
      <c r="N33" s="17">
        <v>1.01880919933319</v>
      </c>
      <c r="O33" s="17">
        <v>1.2002900000000001</v>
      </c>
      <c r="P33" s="11">
        <f t="shared" si="0"/>
        <v>0.15119746116922581</v>
      </c>
      <c r="Q33" s="13">
        <f t="shared" si="1"/>
        <v>0.18148080066681005</v>
      </c>
    </row>
    <row r="34" spans="1:17" x14ac:dyDescent="0.2">
      <c r="A34" s="8">
        <v>33</v>
      </c>
      <c r="B34" s="8">
        <v>4</v>
      </c>
      <c r="C34" s="8">
        <v>7</v>
      </c>
      <c r="D34" s="8">
        <v>7</v>
      </c>
      <c r="E34" s="8">
        <v>3</v>
      </c>
      <c r="F34" s="8">
        <v>15</v>
      </c>
      <c r="G34" s="8">
        <v>1</v>
      </c>
      <c r="H34" s="9">
        <v>26.015911373542899</v>
      </c>
      <c r="I34" s="9">
        <v>17.589266779146499</v>
      </c>
      <c r="J34" s="9">
        <v>30.340022252680999</v>
      </c>
      <c r="K34" s="9">
        <v>44355434.499793001</v>
      </c>
      <c r="L34" s="9">
        <v>0.36790779404035201</v>
      </c>
      <c r="M34" s="9">
        <v>0.148991884314668</v>
      </c>
      <c r="N34" s="17">
        <v>0.59730714559554998</v>
      </c>
      <c r="O34" s="17">
        <v>0.72880699999999998</v>
      </c>
      <c r="P34" s="11">
        <f t="shared" ref="P34:P56" si="2">(MAX(N34:O34)-MIN(N34:O34))/O34</f>
        <v>0.18043165667241121</v>
      </c>
      <c r="Q34" s="13">
        <f t="shared" ref="Q34:Q56" si="3">(MAX(N34:O34)-MIN(N34:O34))</f>
        <v>0.13149985440445</v>
      </c>
    </row>
    <row r="35" spans="1:17" x14ac:dyDescent="0.2">
      <c r="A35" s="8">
        <v>34</v>
      </c>
      <c r="B35" s="8">
        <v>4</v>
      </c>
      <c r="C35" s="8">
        <v>7</v>
      </c>
      <c r="D35" s="8">
        <v>7</v>
      </c>
      <c r="E35" s="8">
        <v>3</v>
      </c>
      <c r="F35" s="8">
        <v>15</v>
      </c>
      <c r="G35" s="8">
        <v>3</v>
      </c>
      <c r="H35" s="9">
        <v>26.015911373542899</v>
      </c>
      <c r="I35" s="9">
        <v>17.589266779146499</v>
      </c>
      <c r="J35" s="9">
        <v>13.6733555860144</v>
      </c>
      <c r="K35" s="9">
        <v>44355434.499793001</v>
      </c>
      <c r="L35" s="9">
        <v>0.23457446070701901</v>
      </c>
      <c r="M35" s="9">
        <v>0.148991884314668</v>
      </c>
      <c r="N35" s="17">
        <v>0.40007397532463002</v>
      </c>
      <c r="O35" s="17">
        <v>0.467225</v>
      </c>
      <c r="P35" s="11">
        <f t="shared" si="2"/>
        <v>0.14372309845442771</v>
      </c>
      <c r="Q35" s="13">
        <f t="shared" si="3"/>
        <v>6.7151024675369986E-2</v>
      </c>
    </row>
    <row r="36" spans="1:17" x14ac:dyDescent="0.2">
      <c r="A36" s="8">
        <v>35</v>
      </c>
      <c r="B36" s="8">
        <v>4</v>
      </c>
      <c r="C36" s="8">
        <v>7</v>
      </c>
      <c r="D36" s="8">
        <v>7</v>
      </c>
      <c r="E36" s="8">
        <v>3</v>
      </c>
      <c r="F36" s="8">
        <v>15</v>
      </c>
      <c r="G36" s="8">
        <v>3</v>
      </c>
      <c r="H36" s="9">
        <v>26.015911373542899</v>
      </c>
      <c r="I36" s="9">
        <v>17.589266779146499</v>
      </c>
      <c r="J36" s="9">
        <v>13.6733555860144</v>
      </c>
      <c r="K36" s="9">
        <v>44355434.499793001</v>
      </c>
      <c r="L36" s="9">
        <v>0.36790779404035201</v>
      </c>
      <c r="M36" s="9">
        <v>0.148991884314668</v>
      </c>
      <c r="N36" s="17">
        <v>0.36790779404035201</v>
      </c>
      <c r="O36" s="17">
        <v>0.46843800000000002</v>
      </c>
      <c r="P36" s="11">
        <f t="shared" si="2"/>
        <v>0.21460728198747328</v>
      </c>
      <c r="Q36" s="13">
        <f t="shared" si="3"/>
        <v>0.10053020595964801</v>
      </c>
    </row>
    <row r="37" spans="1:17" x14ac:dyDescent="0.2">
      <c r="A37" s="8">
        <v>36</v>
      </c>
      <c r="B37" s="8">
        <v>4</v>
      </c>
      <c r="C37" s="8">
        <v>7</v>
      </c>
      <c r="D37" s="8">
        <v>7</v>
      </c>
      <c r="E37" s="8">
        <v>3</v>
      </c>
      <c r="F37" s="8">
        <v>15</v>
      </c>
      <c r="G37" s="8">
        <v>3</v>
      </c>
      <c r="H37" s="9">
        <v>26.015911373542899</v>
      </c>
      <c r="I37" s="9">
        <v>17.589266779146499</v>
      </c>
      <c r="J37" s="9">
        <v>30.340022252680999</v>
      </c>
      <c r="K37" s="9">
        <v>44355434.499793001</v>
      </c>
      <c r="L37" s="9">
        <v>0.36790779404035201</v>
      </c>
      <c r="M37" s="9">
        <v>0.148991884314668</v>
      </c>
      <c r="N37" s="17">
        <v>0.58892965316772405</v>
      </c>
      <c r="O37" s="17">
        <v>0.72880699999999998</v>
      </c>
      <c r="P37" s="11">
        <f t="shared" si="2"/>
        <v>0.19192645903823088</v>
      </c>
      <c r="Q37" s="13">
        <f t="shared" si="3"/>
        <v>0.13987734683227593</v>
      </c>
    </row>
    <row r="38" spans="1:17" x14ac:dyDescent="0.2">
      <c r="A38" s="8">
        <v>37</v>
      </c>
      <c r="B38" s="8">
        <v>5</v>
      </c>
      <c r="C38" s="8">
        <v>5</v>
      </c>
      <c r="D38" s="8">
        <v>11</v>
      </c>
      <c r="E38" s="8">
        <v>6</v>
      </c>
      <c r="F38" s="8">
        <v>19</v>
      </c>
      <c r="G38" s="8">
        <v>19</v>
      </c>
      <c r="H38" s="9">
        <v>14.3364636962147</v>
      </c>
      <c r="I38" s="9">
        <v>46.8733062024681</v>
      </c>
      <c r="J38" s="9">
        <v>19.9752596330854</v>
      </c>
      <c r="K38" s="9">
        <v>1000</v>
      </c>
      <c r="L38" s="9">
        <v>0.27248571511792902</v>
      </c>
      <c r="M38" s="9">
        <v>3.05856768223608E-2</v>
      </c>
      <c r="N38" s="17">
        <v>1.15034508705139</v>
      </c>
      <c r="O38" s="17">
        <v>1.0666899999999999</v>
      </c>
      <c r="P38" s="11">
        <f t="shared" si="2"/>
        <v>7.8424928565365884E-2</v>
      </c>
      <c r="Q38" s="13">
        <f t="shared" si="3"/>
        <v>8.3655087051390131E-2</v>
      </c>
    </row>
    <row r="39" spans="1:17" x14ac:dyDescent="0.2">
      <c r="A39" s="8">
        <v>38</v>
      </c>
      <c r="B39" s="8">
        <v>5</v>
      </c>
      <c r="C39" s="8">
        <v>5</v>
      </c>
      <c r="D39" s="8">
        <v>11</v>
      </c>
      <c r="E39" s="8">
        <v>6</v>
      </c>
      <c r="F39" s="8">
        <v>19</v>
      </c>
      <c r="G39" s="8">
        <v>19</v>
      </c>
      <c r="H39" s="9">
        <v>14.3364636962147</v>
      </c>
      <c r="I39" s="9">
        <v>46.8733062024681</v>
      </c>
      <c r="J39" s="9">
        <v>19.9752596330854</v>
      </c>
      <c r="K39" s="9">
        <v>20377904.917087499</v>
      </c>
      <c r="L39" s="9">
        <v>0.27248571511792902</v>
      </c>
      <c r="M39" s="9">
        <v>3.05856768223608E-2</v>
      </c>
      <c r="N39" s="17">
        <v>1.1503448486328101</v>
      </c>
      <c r="O39" s="17">
        <v>1.0666899999999999</v>
      </c>
      <c r="P39" s="11">
        <f t="shared" si="2"/>
        <v>7.8424705052836483E-2</v>
      </c>
      <c r="Q39" s="13">
        <f t="shared" si="3"/>
        <v>8.3654848632810141E-2</v>
      </c>
    </row>
    <row r="40" spans="1:17" x14ac:dyDescent="0.2">
      <c r="A40" s="8">
        <v>39</v>
      </c>
      <c r="B40" s="8">
        <v>5</v>
      </c>
      <c r="C40" s="8">
        <v>9</v>
      </c>
      <c r="D40" s="8">
        <v>17</v>
      </c>
      <c r="E40" s="8">
        <v>3</v>
      </c>
      <c r="F40" s="8">
        <v>13</v>
      </c>
      <c r="G40" s="8">
        <v>2</v>
      </c>
      <c r="H40" s="9">
        <v>28.846201858217</v>
      </c>
      <c r="I40" s="9">
        <v>13.798761959137201</v>
      </c>
      <c r="J40" s="9">
        <v>13.6911004187073</v>
      </c>
      <c r="K40" s="9">
        <v>92051418.921065897</v>
      </c>
      <c r="L40" s="9">
        <v>0.297888972724974</v>
      </c>
      <c r="M40" s="9">
        <v>0.18446287416148999</v>
      </c>
      <c r="N40" s="17">
        <v>0.36741852760314903</v>
      </c>
      <c r="O40" s="17">
        <v>0.52088100000000004</v>
      </c>
      <c r="P40" s="11">
        <f t="shared" si="2"/>
        <v>0.29462098328956327</v>
      </c>
      <c r="Q40" s="13">
        <f t="shared" si="3"/>
        <v>0.15346247239685101</v>
      </c>
    </row>
    <row r="41" spans="1:17" x14ac:dyDescent="0.2">
      <c r="A41" s="8">
        <v>40</v>
      </c>
      <c r="B41" s="8">
        <v>5</v>
      </c>
      <c r="C41" s="8">
        <v>11</v>
      </c>
      <c r="D41" s="8">
        <v>5</v>
      </c>
      <c r="E41" s="8">
        <v>6</v>
      </c>
      <c r="F41" s="8">
        <v>19</v>
      </c>
      <c r="G41" s="8">
        <v>19</v>
      </c>
      <c r="H41" s="9">
        <v>14.3364636962147</v>
      </c>
      <c r="I41" s="9">
        <v>46.8733062024681</v>
      </c>
      <c r="J41" s="9">
        <v>19.9752596330854</v>
      </c>
      <c r="K41" s="9">
        <v>1000</v>
      </c>
      <c r="L41" s="9">
        <v>0.27248571511792902</v>
      </c>
      <c r="M41" s="9">
        <v>0</v>
      </c>
      <c r="N41" s="17">
        <v>1.30003213882446</v>
      </c>
      <c r="O41" s="17">
        <v>1.34209</v>
      </c>
      <c r="P41" s="11">
        <f t="shared" si="2"/>
        <v>3.1337586283736563E-2</v>
      </c>
      <c r="Q41" s="13">
        <f t="shared" si="3"/>
        <v>4.2057861175540001E-2</v>
      </c>
    </row>
    <row r="42" spans="1:17" x14ac:dyDescent="0.2">
      <c r="A42" s="8">
        <v>41</v>
      </c>
      <c r="B42" s="8">
        <v>5</v>
      </c>
      <c r="C42" s="8">
        <v>11</v>
      </c>
      <c r="D42" s="8">
        <v>5</v>
      </c>
      <c r="E42" s="8">
        <v>6</v>
      </c>
      <c r="F42" s="8">
        <v>20</v>
      </c>
      <c r="G42" s="8">
        <v>19</v>
      </c>
      <c r="H42" s="9">
        <v>14.3364636962147</v>
      </c>
      <c r="I42" s="9">
        <v>46.8733062024681</v>
      </c>
      <c r="J42" s="9">
        <v>19.9752596330854</v>
      </c>
      <c r="K42" s="9">
        <v>1000</v>
      </c>
      <c r="L42" s="9">
        <v>0.27248571511792902</v>
      </c>
      <c r="M42" s="9">
        <v>0</v>
      </c>
      <c r="N42" s="17">
        <v>1.2372715473175</v>
      </c>
      <c r="O42" s="17">
        <v>1.2715799999999999</v>
      </c>
      <c r="P42" s="11">
        <f t="shared" si="2"/>
        <v>2.698096280414912E-2</v>
      </c>
      <c r="Q42" s="13">
        <f t="shared" si="3"/>
        <v>3.4308452682499935E-2</v>
      </c>
    </row>
    <row r="43" spans="1:17" x14ac:dyDescent="0.2">
      <c r="A43" s="8">
        <v>42</v>
      </c>
      <c r="B43" s="8">
        <v>5</v>
      </c>
      <c r="C43" s="8">
        <v>11</v>
      </c>
      <c r="D43" s="8">
        <v>5</v>
      </c>
      <c r="E43" s="8">
        <v>6</v>
      </c>
      <c r="F43" s="8">
        <v>20</v>
      </c>
      <c r="G43" s="8">
        <v>19</v>
      </c>
      <c r="H43" s="9">
        <v>21.0031303628814</v>
      </c>
      <c r="I43" s="9">
        <v>46.8733062024681</v>
      </c>
      <c r="J43" s="9">
        <v>19.9752596330854</v>
      </c>
      <c r="K43" s="9">
        <v>1000</v>
      </c>
      <c r="L43" s="9">
        <v>0.27248571511792902</v>
      </c>
      <c r="M43" s="9">
        <v>0</v>
      </c>
      <c r="N43" s="17">
        <v>0.95838755369186401</v>
      </c>
      <c r="O43" s="17">
        <v>1.0067600000000001</v>
      </c>
      <c r="P43" s="11">
        <f t="shared" si="2"/>
        <v>4.804764423312019E-2</v>
      </c>
      <c r="Q43" s="13">
        <f t="shared" si="3"/>
        <v>4.8372446308136086E-2</v>
      </c>
    </row>
    <row r="44" spans="1:17" x14ac:dyDescent="0.2">
      <c r="A44" s="8">
        <v>43</v>
      </c>
      <c r="B44" s="8">
        <v>5</v>
      </c>
      <c r="C44" s="8">
        <v>11</v>
      </c>
      <c r="D44" s="8">
        <v>5</v>
      </c>
      <c r="E44" s="8">
        <v>6</v>
      </c>
      <c r="F44" s="8">
        <v>20</v>
      </c>
      <c r="G44" s="8">
        <v>19</v>
      </c>
      <c r="H44" s="9">
        <v>21.0031303628814</v>
      </c>
      <c r="I44" s="9">
        <v>50</v>
      </c>
      <c r="J44" s="9">
        <v>19.9752596330854</v>
      </c>
      <c r="K44" s="9">
        <v>1000</v>
      </c>
      <c r="L44" s="9">
        <v>0.27248571511792902</v>
      </c>
      <c r="M44" s="9">
        <v>0</v>
      </c>
      <c r="N44" s="17">
        <v>1.00073337554931</v>
      </c>
      <c r="O44" s="17">
        <v>1.0542</v>
      </c>
      <c r="P44" s="11">
        <f t="shared" si="2"/>
        <v>5.0717723819664252E-2</v>
      </c>
      <c r="Q44" s="13">
        <f t="shared" si="3"/>
        <v>5.3466624450690059E-2</v>
      </c>
    </row>
    <row r="45" spans="1:17" x14ac:dyDescent="0.2">
      <c r="A45" s="8">
        <v>44</v>
      </c>
      <c r="B45" s="8">
        <v>5</v>
      </c>
      <c r="C45" s="8">
        <v>11</v>
      </c>
      <c r="D45" s="8">
        <v>7</v>
      </c>
      <c r="E45" s="8">
        <v>20</v>
      </c>
      <c r="F45" s="8">
        <v>19</v>
      </c>
      <c r="G45" s="8">
        <v>18</v>
      </c>
      <c r="H45" s="9">
        <v>14.901154560978201</v>
      </c>
      <c r="I45" s="9">
        <v>22.6098140715103</v>
      </c>
      <c r="J45" s="9">
        <v>1.80465417682075</v>
      </c>
      <c r="K45" s="9">
        <v>55473051.407206401</v>
      </c>
      <c r="L45" s="9">
        <v>0.281726862398129</v>
      </c>
      <c r="M45" s="9">
        <v>9.8406969685184004E-2</v>
      </c>
      <c r="N45" s="17">
        <v>0.45380562543869002</v>
      </c>
      <c r="O45" s="17">
        <v>0.41974800000000001</v>
      </c>
      <c r="P45" s="11">
        <f t="shared" si="2"/>
        <v>8.11382673382363E-2</v>
      </c>
      <c r="Q45" s="13">
        <f t="shared" si="3"/>
        <v>3.4057625438690009E-2</v>
      </c>
    </row>
    <row r="46" spans="1:17" x14ac:dyDescent="0.2">
      <c r="A46" s="8">
        <v>45</v>
      </c>
      <c r="B46" s="8">
        <v>5</v>
      </c>
      <c r="C46" s="8">
        <v>11</v>
      </c>
      <c r="D46" s="8">
        <v>7</v>
      </c>
      <c r="E46" s="8">
        <v>20</v>
      </c>
      <c r="F46" s="8">
        <v>19</v>
      </c>
      <c r="G46" s="8">
        <v>18</v>
      </c>
      <c r="H46" s="9">
        <v>14.901154560978201</v>
      </c>
      <c r="I46" s="9">
        <v>22.6098140715103</v>
      </c>
      <c r="J46" s="9">
        <v>18.471320843487401</v>
      </c>
      <c r="K46" s="9">
        <v>55473051.407206401</v>
      </c>
      <c r="L46" s="9">
        <v>0.281726862398129</v>
      </c>
      <c r="M46" s="9">
        <v>9.8406969685184004E-2</v>
      </c>
      <c r="N46" s="17">
        <v>0.80123561620712203</v>
      </c>
      <c r="O46" s="17">
        <v>0.84456500000000001</v>
      </c>
      <c r="P46" s="11">
        <f t="shared" si="2"/>
        <v>5.1303788095502401E-2</v>
      </c>
      <c r="Q46" s="13">
        <f t="shared" si="3"/>
        <v>4.3329383792877985E-2</v>
      </c>
    </row>
    <row r="47" spans="1:17" x14ac:dyDescent="0.2">
      <c r="A47" s="8">
        <v>46</v>
      </c>
      <c r="B47" s="8">
        <v>5</v>
      </c>
      <c r="C47" s="8">
        <v>11</v>
      </c>
      <c r="D47" s="8">
        <v>11</v>
      </c>
      <c r="E47" s="8">
        <v>6</v>
      </c>
      <c r="F47" s="8">
        <v>19</v>
      </c>
      <c r="G47" s="8">
        <v>19</v>
      </c>
      <c r="H47" s="9">
        <v>14.3364636962147</v>
      </c>
      <c r="I47" s="9">
        <v>46.8733062024681</v>
      </c>
      <c r="J47" s="9">
        <v>19.9752596330854</v>
      </c>
      <c r="K47" s="9">
        <v>1000</v>
      </c>
      <c r="L47" s="9">
        <v>0.27248571511792902</v>
      </c>
      <c r="M47" s="9">
        <v>0</v>
      </c>
      <c r="N47" s="17">
        <v>1.2052515745162899</v>
      </c>
      <c r="O47" s="17">
        <v>1.26281</v>
      </c>
      <c r="P47" s="11">
        <f t="shared" si="2"/>
        <v>4.5579640233851519E-2</v>
      </c>
      <c r="Q47" s="13">
        <f t="shared" si="3"/>
        <v>5.7558425483710041E-2</v>
      </c>
    </row>
    <row r="48" spans="1:17" x14ac:dyDescent="0.2">
      <c r="A48" s="8">
        <v>47</v>
      </c>
      <c r="B48" s="8">
        <v>5</v>
      </c>
      <c r="C48" s="8">
        <v>11</v>
      </c>
      <c r="D48" s="8">
        <v>11</v>
      </c>
      <c r="E48" s="8">
        <v>6</v>
      </c>
      <c r="F48" s="8">
        <v>19</v>
      </c>
      <c r="G48" s="8">
        <v>19</v>
      </c>
      <c r="H48" s="9">
        <v>14.3364636962147</v>
      </c>
      <c r="I48" s="9">
        <v>46.8733062024681</v>
      </c>
      <c r="J48" s="9">
        <v>19.9752596330854</v>
      </c>
      <c r="K48" s="9">
        <v>1000</v>
      </c>
      <c r="L48" s="9">
        <v>0.27248571511792902</v>
      </c>
      <c r="M48" s="9">
        <v>3.05856768223608E-2</v>
      </c>
      <c r="N48" s="17">
        <v>1.2056686878204299</v>
      </c>
      <c r="O48" s="17">
        <v>1.2628999999999999</v>
      </c>
      <c r="P48" s="11">
        <f t="shared" si="2"/>
        <v>4.5317374439440977E-2</v>
      </c>
      <c r="Q48" s="13">
        <f t="shared" si="3"/>
        <v>5.7231312179570004E-2</v>
      </c>
    </row>
    <row r="49" spans="1:17" x14ac:dyDescent="0.2">
      <c r="A49" s="8">
        <v>48</v>
      </c>
      <c r="B49" s="8">
        <v>5</v>
      </c>
      <c r="C49" s="8">
        <v>11</v>
      </c>
      <c r="D49" s="8">
        <v>13</v>
      </c>
      <c r="E49" s="8">
        <v>15</v>
      </c>
      <c r="F49" s="8">
        <v>13</v>
      </c>
      <c r="G49" s="8">
        <v>18</v>
      </c>
      <c r="H49" s="9">
        <v>14.901154560978201</v>
      </c>
      <c r="I49" s="9">
        <v>22.6098140715103</v>
      </c>
      <c r="J49" s="9">
        <v>1.80465417682075</v>
      </c>
      <c r="K49" s="9">
        <v>55473051.407206401</v>
      </c>
      <c r="L49" s="9">
        <v>0.281726862398129</v>
      </c>
      <c r="M49" s="9">
        <v>9.8406969685184004E-2</v>
      </c>
      <c r="N49" s="17">
        <v>0.70217007398605302</v>
      </c>
      <c r="O49" s="17">
        <v>0.68358399999999997</v>
      </c>
      <c r="P49" s="11">
        <f t="shared" si="2"/>
        <v>2.7189158883258027E-2</v>
      </c>
      <c r="Q49" s="13">
        <f t="shared" si="3"/>
        <v>1.8586073986053053E-2</v>
      </c>
    </row>
    <row r="50" spans="1:17" x14ac:dyDescent="0.2">
      <c r="A50" s="8">
        <v>49</v>
      </c>
      <c r="B50" s="8">
        <v>5</v>
      </c>
      <c r="C50" s="8">
        <v>11</v>
      </c>
      <c r="D50" s="8">
        <v>13</v>
      </c>
      <c r="E50" s="8">
        <v>20</v>
      </c>
      <c r="F50" s="8">
        <v>13</v>
      </c>
      <c r="G50" s="8">
        <v>18</v>
      </c>
      <c r="H50" s="9">
        <v>14.901154560978201</v>
      </c>
      <c r="I50" s="9">
        <v>22.6098140715103</v>
      </c>
      <c r="J50" s="9">
        <v>1.80465417682075</v>
      </c>
      <c r="K50" s="9">
        <v>55473051.407206401</v>
      </c>
      <c r="L50" s="9">
        <v>0.281726862398129</v>
      </c>
      <c r="M50" s="9">
        <v>9.8406969685184004E-2</v>
      </c>
      <c r="N50" s="17">
        <v>0.77412796020507801</v>
      </c>
      <c r="O50" s="17">
        <v>0.69431100000000001</v>
      </c>
      <c r="P50" s="11">
        <f t="shared" si="2"/>
        <v>0.11495851312319408</v>
      </c>
      <c r="Q50" s="13">
        <f t="shared" si="3"/>
        <v>7.9816960205078002E-2</v>
      </c>
    </row>
    <row r="51" spans="1:17" x14ac:dyDescent="0.2">
      <c r="A51" s="8">
        <v>50</v>
      </c>
      <c r="B51" s="8">
        <v>5</v>
      </c>
      <c r="C51" s="8">
        <v>11</v>
      </c>
      <c r="D51" s="8">
        <v>13</v>
      </c>
      <c r="E51" s="8">
        <v>20</v>
      </c>
      <c r="F51" s="8">
        <v>19</v>
      </c>
      <c r="G51" s="8">
        <v>18</v>
      </c>
      <c r="H51" s="9">
        <v>14.901154560978201</v>
      </c>
      <c r="I51" s="9">
        <v>22.6098140715103</v>
      </c>
      <c r="J51" s="9">
        <v>1.80465417682075</v>
      </c>
      <c r="K51" s="9">
        <v>55473051.407206401</v>
      </c>
      <c r="L51" s="9">
        <v>0.281726862398129</v>
      </c>
      <c r="M51" s="9">
        <v>9.8406969685184004E-2</v>
      </c>
      <c r="N51" s="17">
        <v>0.51736414432525601</v>
      </c>
      <c r="O51" s="17">
        <v>0.44422699999999998</v>
      </c>
      <c r="P51" s="11">
        <f t="shared" si="2"/>
        <v>0.16463912442345024</v>
      </c>
      <c r="Q51" s="13">
        <f t="shared" si="3"/>
        <v>7.3137144325256032E-2</v>
      </c>
    </row>
    <row r="52" spans="1:17" x14ac:dyDescent="0.2">
      <c r="A52" s="8">
        <v>51</v>
      </c>
      <c r="B52" s="8">
        <v>5</v>
      </c>
      <c r="C52" s="8">
        <v>17</v>
      </c>
      <c r="D52" s="8">
        <v>9</v>
      </c>
      <c r="E52" s="8">
        <v>15</v>
      </c>
      <c r="F52" s="8">
        <v>13</v>
      </c>
      <c r="G52" s="8">
        <v>8</v>
      </c>
      <c r="H52" s="9">
        <v>21.943269104011598</v>
      </c>
      <c r="I52" s="9">
        <v>33.645792563080299</v>
      </c>
      <c r="J52" s="9">
        <v>12.0301392044653</v>
      </c>
      <c r="K52" s="9">
        <v>29153483.820796899</v>
      </c>
      <c r="L52" s="9">
        <v>0.1</v>
      </c>
      <c r="M52" s="9">
        <v>2.3022365899643099E-4</v>
      </c>
      <c r="N52" s="17">
        <v>1.25979888439178</v>
      </c>
      <c r="O52" s="17">
        <v>1.2426600000000001</v>
      </c>
      <c r="P52" s="11">
        <f t="shared" si="2"/>
        <v>1.3792094693463946E-2</v>
      </c>
      <c r="Q52" s="13">
        <f t="shared" si="3"/>
        <v>1.7138884391779907E-2</v>
      </c>
    </row>
    <row r="53" spans="1:17" x14ac:dyDescent="0.2">
      <c r="A53" s="8">
        <v>52</v>
      </c>
      <c r="B53" s="8">
        <v>5</v>
      </c>
      <c r="C53" s="8">
        <v>17</v>
      </c>
      <c r="D53" s="8">
        <v>9</v>
      </c>
      <c r="E53" s="8">
        <v>15</v>
      </c>
      <c r="F53" s="8">
        <v>13</v>
      </c>
      <c r="G53" s="8">
        <v>8</v>
      </c>
      <c r="H53" s="9">
        <v>21.943269104011598</v>
      </c>
      <c r="I53" s="9">
        <v>33.645792563080299</v>
      </c>
      <c r="J53" s="9">
        <v>12.0301392044653</v>
      </c>
      <c r="K53" s="9">
        <v>29153483.820796899</v>
      </c>
      <c r="L53" s="9">
        <v>0.19784699407877801</v>
      </c>
      <c r="M53" s="9">
        <v>2.3022365899643099E-4</v>
      </c>
      <c r="N53" s="17">
        <v>1.32022964954376</v>
      </c>
      <c r="O53" s="17">
        <v>1.24261</v>
      </c>
      <c r="P53" s="11">
        <f t="shared" si="2"/>
        <v>6.2465012790626176E-2</v>
      </c>
      <c r="Q53" s="13">
        <f t="shared" si="3"/>
        <v>7.7619649543759994E-2</v>
      </c>
    </row>
    <row r="54" spans="1:17" x14ac:dyDescent="0.2">
      <c r="A54" s="8">
        <v>53</v>
      </c>
      <c r="B54" s="8">
        <v>5</v>
      </c>
      <c r="C54" s="8">
        <v>17</v>
      </c>
      <c r="D54" s="8">
        <v>13</v>
      </c>
      <c r="E54" s="8">
        <v>15</v>
      </c>
      <c r="F54" s="8">
        <v>13</v>
      </c>
      <c r="G54" s="8">
        <v>18</v>
      </c>
      <c r="H54" s="9">
        <v>14.901154560978201</v>
      </c>
      <c r="I54" s="9">
        <v>22.6098140715103</v>
      </c>
      <c r="J54" s="9">
        <v>1.80465417682075</v>
      </c>
      <c r="K54" s="9">
        <v>55473051.407206401</v>
      </c>
      <c r="L54" s="9">
        <v>0.281726862398129</v>
      </c>
      <c r="M54" s="9">
        <v>9.8406969685184004E-2</v>
      </c>
      <c r="N54" s="17">
        <v>0.694205641746521</v>
      </c>
      <c r="O54" s="17">
        <v>0.75933600000000001</v>
      </c>
      <c r="P54" s="11">
        <f t="shared" si="2"/>
        <v>8.5772778129153654E-2</v>
      </c>
      <c r="Q54" s="13">
        <f t="shared" si="3"/>
        <v>6.5130358253479015E-2</v>
      </c>
    </row>
    <row r="55" spans="1:17" x14ac:dyDescent="0.2">
      <c r="A55" s="8">
        <v>54</v>
      </c>
      <c r="B55" s="8">
        <v>5</v>
      </c>
      <c r="C55" s="8">
        <v>17</v>
      </c>
      <c r="D55" s="8">
        <v>16</v>
      </c>
      <c r="E55" s="8">
        <v>15</v>
      </c>
      <c r="F55" s="8">
        <v>13</v>
      </c>
      <c r="G55" s="8">
        <v>8</v>
      </c>
      <c r="H55" s="9">
        <v>21.943269104011598</v>
      </c>
      <c r="I55" s="9">
        <v>33.645792563080299</v>
      </c>
      <c r="J55" s="9">
        <v>12.0301392044653</v>
      </c>
      <c r="K55" s="9">
        <v>29153483.820796899</v>
      </c>
      <c r="L55" s="9">
        <v>0.19784699407877801</v>
      </c>
      <c r="M55" s="9">
        <v>2.3022365899643099E-4</v>
      </c>
      <c r="N55" s="17">
        <v>1.25162029266357</v>
      </c>
      <c r="O55" s="17">
        <v>1.2768200000000001</v>
      </c>
      <c r="P55" s="11">
        <f t="shared" si="2"/>
        <v>1.9736303736180561E-2</v>
      </c>
      <c r="Q55" s="13">
        <f t="shared" si="3"/>
        <v>2.5199707336430066E-2</v>
      </c>
    </row>
    <row r="56" spans="1:17" x14ac:dyDescent="0.2">
      <c r="A56" s="8">
        <v>55</v>
      </c>
      <c r="B56" s="8">
        <v>5</v>
      </c>
      <c r="C56" s="8">
        <v>19</v>
      </c>
      <c r="D56" s="8">
        <v>8</v>
      </c>
      <c r="E56" s="8">
        <v>8</v>
      </c>
      <c r="F56" s="8">
        <v>18</v>
      </c>
      <c r="G56" s="8">
        <v>17</v>
      </c>
      <c r="H56" s="9">
        <v>18.4113718424193</v>
      </c>
      <c r="I56" s="9">
        <v>18.196864799575799</v>
      </c>
      <c r="J56" s="9">
        <v>9.4646190111149409</v>
      </c>
      <c r="K56" s="9">
        <v>24416233.6103516</v>
      </c>
      <c r="L56" s="9">
        <v>0.120079167708353</v>
      </c>
      <c r="M56" s="9">
        <v>6.1928466226983201E-3</v>
      </c>
      <c r="N56" s="17">
        <v>0.56948494911193803</v>
      </c>
      <c r="O56" s="17">
        <v>0.66935699999999998</v>
      </c>
      <c r="P56" s="11">
        <f t="shared" si="2"/>
        <v>0.14920595569787415</v>
      </c>
      <c r="Q56" s="13">
        <f t="shared" si="3"/>
        <v>9.9872050888061947E-2</v>
      </c>
    </row>
    <row r="57" spans="1:17" x14ac:dyDescent="0.2">
      <c r="A57" s="8">
        <v>56</v>
      </c>
      <c r="B57" s="8">
        <v>1</v>
      </c>
      <c r="C57" s="8">
        <v>15</v>
      </c>
      <c r="D57" s="8">
        <v>10</v>
      </c>
      <c r="E57" s="8">
        <v>1</v>
      </c>
      <c r="F57" s="8">
        <v>6</v>
      </c>
      <c r="G57" s="8">
        <v>1</v>
      </c>
      <c r="H57" s="9">
        <v>22.179535191550301</v>
      </c>
      <c r="I57" s="9">
        <v>0</v>
      </c>
      <c r="J57" s="9">
        <v>0</v>
      </c>
      <c r="K57" s="9">
        <v>92051418.921065897</v>
      </c>
      <c r="L57" s="9">
        <v>0.164555639391641</v>
      </c>
      <c r="M57" s="9">
        <v>0.2</v>
      </c>
      <c r="N57" s="18">
        <v>0</v>
      </c>
      <c r="O57" s="17">
        <v>0</v>
      </c>
      <c r="P57" s="11">
        <v>0</v>
      </c>
      <c r="Q57" s="13">
        <f t="shared" ref="Q57:Q59" si="4">(MAX(N57:O57)-MIN(N57:O57))</f>
        <v>0</v>
      </c>
    </row>
    <row r="58" spans="1:17" x14ac:dyDescent="0.2">
      <c r="A58" s="8">
        <v>57</v>
      </c>
      <c r="B58" s="8">
        <v>1</v>
      </c>
      <c r="C58" s="8">
        <v>15</v>
      </c>
      <c r="D58" s="8">
        <v>10</v>
      </c>
      <c r="E58" s="8">
        <v>1</v>
      </c>
      <c r="F58" s="8">
        <v>6</v>
      </c>
      <c r="G58" s="8">
        <v>1</v>
      </c>
      <c r="H58" s="9">
        <v>22.179535191550301</v>
      </c>
      <c r="I58" s="9">
        <v>0</v>
      </c>
      <c r="J58" s="9">
        <v>0</v>
      </c>
      <c r="K58" s="9">
        <v>100000000</v>
      </c>
      <c r="L58" s="9">
        <v>0.164555639391641</v>
      </c>
      <c r="M58" s="9">
        <v>0.2</v>
      </c>
      <c r="N58" s="18">
        <v>0</v>
      </c>
      <c r="O58" s="17">
        <v>0</v>
      </c>
      <c r="P58" s="11">
        <v>0</v>
      </c>
      <c r="Q58" s="13">
        <f t="shared" si="4"/>
        <v>0</v>
      </c>
    </row>
    <row r="59" spans="1:17" x14ac:dyDescent="0.2">
      <c r="A59" s="8">
        <v>58</v>
      </c>
      <c r="B59" s="8">
        <v>1</v>
      </c>
      <c r="C59" s="8">
        <v>15</v>
      </c>
      <c r="D59" s="8">
        <v>17</v>
      </c>
      <c r="E59" s="8">
        <v>1</v>
      </c>
      <c r="F59" s="8">
        <v>6</v>
      </c>
      <c r="G59" s="8">
        <v>1</v>
      </c>
      <c r="H59" s="9">
        <v>22.179535191550301</v>
      </c>
      <c r="I59" s="9">
        <v>0</v>
      </c>
      <c r="J59" s="9">
        <v>0</v>
      </c>
      <c r="K59" s="9">
        <v>92051418.921065897</v>
      </c>
      <c r="L59" s="9">
        <v>0.164555639391641</v>
      </c>
      <c r="M59" s="9">
        <v>0.2</v>
      </c>
      <c r="N59" s="18">
        <v>0</v>
      </c>
      <c r="O59" s="17">
        <v>0</v>
      </c>
      <c r="P59" s="11">
        <v>0</v>
      </c>
      <c r="Q59" s="13">
        <f t="shared" si="4"/>
        <v>0</v>
      </c>
    </row>
    <row r="60" spans="1:17" x14ac:dyDescent="0.2">
      <c r="A60" s="8">
        <v>59</v>
      </c>
      <c r="B60" s="8">
        <v>5</v>
      </c>
      <c r="C60" s="8">
        <v>19</v>
      </c>
      <c r="D60" s="8">
        <v>8</v>
      </c>
      <c r="E60" s="8">
        <v>8</v>
      </c>
      <c r="F60" s="8">
        <v>18</v>
      </c>
      <c r="G60" s="8">
        <v>17</v>
      </c>
      <c r="H60" s="9">
        <v>18.4113718424193</v>
      </c>
      <c r="I60" s="9">
        <v>18.196864799575799</v>
      </c>
      <c r="J60" s="9">
        <v>9.4646190111149409</v>
      </c>
      <c r="K60" s="9">
        <v>24416233.6103516</v>
      </c>
      <c r="L60" s="9">
        <v>0.253412501041687</v>
      </c>
      <c r="M60" s="9">
        <v>6.1928466226983201E-3</v>
      </c>
      <c r="N60" s="17">
        <v>0.56640386581420898</v>
      </c>
      <c r="O60" s="17">
        <v>0.66891400000000001</v>
      </c>
      <c r="P60" s="11">
        <f t="shared" ref="P60:P73" si="5">(MAX(N60:O60)-MIN(N60:O60))/O60</f>
        <v>0.15324860024725304</v>
      </c>
      <c r="Q60" s="13">
        <f t="shared" ref="Q60:Q73" si="6">(MAX(N60:O60)-MIN(N60:O60))</f>
        <v>0.10251013418579102</v>
      </c>
    </row>
    <row r="61" spans="1:17" x14ac:dyDescent="0.2">
      <c r="A61" s="8">
        <v>60</v>
      </c>
      <c r="B61" s="8">
        <v>5</v>
      </c>
      <c r="C61" s="8">
        <v>20</v>
      </c>
      <c r="D61" s="8">
        <v>9</v>
      </c>
      <c r="E61" s="8">
        <v>20</v>
      </c>
      <c r="F61" s="8">
        <v>19</v>
      </c>
      <c r="G61" s="8">
        <v>8</v>
      </c>
      <c r="H61" s="9">
        <v>15.2766024373449</v>
      </c>
      <c r="I61" s="9">
        <v>33.645792563080299</v>
      </c>
      <c r="J61" s="9">
        <v>12.0301392044653</v>
      </c>
      <c r="K61" s="9">
        <v>29153483.820796899</v>
      </c>
      <c r="L61" s="9">
        <v>0.1</v>
      </c>
      <c r="M61" s="9">
        <v>2.3022365899643099E-4</v>
      </c>
      <c r="N61" s="17">
        <v>1.2011073827743499</v>
      </c>
      <c r="O61" s="17">
        <v>1.0317400000000001</v>
      </c>
      <c r="P61" s="11">
        <f t="shared" si="5"/>
        <v>0.16415703837628648</v>
      </c>
      <c r="Q61" s="13">
        <f t="shared" si="6"/>
        <v>0.16936738277434982</v>
      </c>
    </row>
    <row r="62" spans="1:17" x14ac:dyDescent="0.2">
      <c r="A62" s="8">
        <v>61</v>
      </c>
      <c r="B62" s="8">
        <v>5</v>
      </c>
      <c r="C62" s="8">
        <v>20</v>
      </c>
      <c r="D62" s="8">
        <v>9</v>
      </c>
      <c r="E62" s="8">
        <v>20</v>
      </c>
      <c r="F62" s="8">
        <v>19</v>
      </c>
      <c r="G62" s="8">
        <v>15</v>
      </c>
      <c r="H62" s="9">
        <v>15.2766024373449</v>
      </c>
      <c r="I62" s="9">
        <v>33.645792563080299</v>
      </c>
      <c r="J62" s="9">
        <v>12.0301392044653</v>
      </c>
      <c r="K62" s="9">
        <v>29153483.820796899</v>
      </c>
      <c r="L62" s="9">
        <v>0.1</v>
      </c>
      <c r="M62" s="9">
        <v>2.3022365899643099E-4</v>
      </c>
      <c r="N62" s="17">
        <v>1.2011401653289699</v>
      </c>
      <c r="O62" s="17">
        <v>1.03416</v>
      </c>
      <c r="P62" s="11">
        <f t="shared" si="5"/>
        <v>0.16146453675347139</v>
      </c>
      <c r="Q62" s="13">
        <f t="shared" si="6"/>
        <v>0.16698016532896998</v>
      </c>
    </row>
    <row r="63" spans="1:17" x14ac:dyDescent="0.2">
      <c r="A63" s="8">
        <v>62</v>
      </c>
      <c r="B63" s="8">
        <v>5</v>
      </c>
      <c r="C63" s="8">
        <v>20</v>
      </c>
      <c r="D63" s="8">
        <v>9</v>
      </c>
      <c r="E63" s="8">
        <v>20</v>
      </c>
      <c r="F63" s="8">
        <v>19</v>
      </c>
      <c r="G63" s="8">
        <v>15</v>
      </c>
      <c r="H63" s="9">
        <v>15.2766024373449</v>
      </c>
      <c r="I63" s="9">
        <v>33.645792563080299</v>
      </c>
      <c r="J63" s="9">
        <v>12.0301392044653</v>
      </c>
      <c r="K63" s="9">
        <v>29153483.820796899</v>
      </c>
      <c r="L63" s="9">
        <v>0.1</v>
      </c>
      <c r="M63" s="9">
        <v>6.6896890325663094E-2</v>
      </c>
      <c r="N63" s="17">
        <v>1.1736916303634599</v>
      </c>
      <c r="O63" s="17">
        <v>1.0372399999999999</v>
      </c>
      <c r="P63" s="11">
        <f t="shared" si="5"/>
        <v>0.13155261112515906</v>
      </c>
      <c r="Q63" s="13">
        <f t="shared" si="6"/>
        <v>0.13645163036345997</v>
      </c>
    </row>
    <row r="64" spans="1:17" x14ac:dyDescent="0.2">
      <c r="A64" s="8">
        <v>63</v>
      </c>
      <c r="B64" s="8">
        <v>6</v>
      </c>
      <c r="C64" s="8">
        <v>5</v>
      </c>
      <c r="D64" s="8">
        <v>8</v>
      </c>
      <c r="E64" s="8">
        <v>17</v>
      </c>
      <c r="F64" s="8">
        <v>11</v>
      </c>
      <c r="G64" s="8">
        <v>11</v>
      </c>
      <c r="H64" s="9">
        <v>20.934770377241001</v>
      </c>
      <c r="I64" s="9">
        <v>26.770245406294901</v>
      </c>
      <c r="J64" s="9">
        <v>10.259979279469899</v>
      </c>
      <c r="K64" s="9">
        <v>22938692.916779801</v>
      </c>
      <c r="L64" s="9">
        <v>0.31172970962256602</v>
      </c>
      <c r="M64" s="9">
        <v>0.13658509018270501</v>
      </c>
      <c r="N64" s="17">
        <v>0.94525182247161799</v>
      </c>
      <c r="O64" s="17">
        <v>0.81749799999999995</v>
      </c>
      <c r="P64" s="11">
        <f t="shared" si="5"/>
        <v>0.15627417127823928</v>
      </c>
      <c r="Q64" s="13">
        <f t="shared" si="6"/>
        <v>0.12775382247161804</v>
      </c>
    </row>
    <row r="65" spans="1:17" x14ac:dyDescent="0.2">
      <c r="A65" s="8">
        <v>64</v>
      </c>
      <c r="B65" s="8">
        <v>6</v>
      </c>
      <c r="C65" s="8">
        <v>5</v>
      </c>
      <c r="D65" s="8">
        <v>8</v>
      </c>
      <c r="E65" s="8">
        <v>17</v>
      </c>
      <c r="F65" s="8">
        <v>11</v>
      </c>
      <c r="G65" s="8">
        <v>11</v>
      </c>
      <c r="H65" s="9">
        <v>20.934770377241001</v>
      </c>
      <c r="I65" s="9">
        <v>26.770245406294901</v>
      </c>
      <c r="J65" s="9">
        <v>10.259979279469899</v>
      </c>
      <c r="K65" s="9">
        <v>22938692.916779801</v>
      </c>
      <c r="L65" s="9">
        <v>0.44506304295589899</v>
      </c>
      <c r="M65" s="9">
        <v>0.13658509018270501</v>
      </c>
      <c r="N65" s="17">
        <v>0.94524919986724798</v>
      </c>
      <c r="O65" s="17">
        <v>0.82206299999999999</v>
      </c>
      <c r="P65" s="11">
        <f t="shared" si="5"/>
        <v>0.14985007215657192</v>
      </c>
      <c r="Q65" s="13">
        <f t="shared" si="6"/>
        <v>0.12318619986724799</v>
      </c>
    </row>
    <row r="66" spans="1:17" x14ac:dyDescent="0.2">
      <c r="A66" s="8">
        <v>65</v>
      </c>
      <c r="B66" s="8">
        <v>6</v>
      </c>
      <c r="C66" s="8">
        <v>5</v>
      </c>
      <c r="D66" s="8">
        <v>14</v>
      </c>
      <c r="E66" s="8">
        <v>11</v>
      </c>
      <c r="F66" s="8">
        <v>11</v>
      </c>
      <c r="G66" s="8">
        <v>11</v>
      </c>
      <c r="H66" s="9">
        <v>20.934770377241001</v>
      </c>
      <c r="I66" s="9">
        <v>26.770245406294901</v>
      </c>
      <c r="J66" s="9">
        <v>10.259979279469899</v>
      </c>
      <c r="K66" s="9">
        <v>22938692.916779801</v>
      </c>
      <c r="L66" s="9">
        <v>0.44506304295589899</v>
      </c>
      <c r="M66" s="9">
        <v>0.13658509018270501</v>
      </c>
      <c r="N66" s="17">
        <v>0.86941969394683805</v>
      </c>
      <c r="O66" s="17">
        <v>0.82289699999999999</v>
      </c>
      <c r="P66" s="11">
        <f t="shared" si="5"/>
        <v>5.6535257689404698E-2</v>
      </c>
      <c r="Q66" s="13">
        <f t="shared" si="6"/>
        <v>4.6522693946838056E-2</v>
      </c>
    </row>
    <row r="67" spans="1:17" x14ac:dyDescent="0.2">
      <c r="A67" s="8">
        <v>66</v>
      </c>
      <c r="B67" s="8">
        <v>6</v>
      </c>
      <c r="C67" s="8">
        <v>5</v>
      </c>
      <c r="D67" s="8">
        <v>14</v>
      </c>
      <c r="E67" s="8">
        <v>17</v>
      </c>
      <c r="F67" s="8">
        <v>11</v>
      </c>
      <c r="G67" s="8">
        <v>11</v>
      </c>
      <c r="H67" s="9">
        <v>20.934770377241001</v>
      </c>
      <c r="I67" s="9">
        <v>26.770245406294901</v>
      </c>
      <c r="J67" s="9">
        <v>10.259979279469899</v>
      </c>
      <c r="K67" s="9">
        <v>22938692.916779801</v>
      </c>
      <c r="L67" s="9">
        <v>0.44506304295589899</v>
      </c>
      <c r="M67" s="9">
        <v>0.13658509018270501</v>
      </c>
      <c r="N67" s="17">
        <v>0.95492887496948198</v>
      </c>
      <c r="O67" s="17">
        <v>0.83081499999999997</v>
      </c>
      <c r="P67" s="11">
        <f t="shared" si="5"/>
        <v>0.14938810080400813</v>
      </c>
      <c r="Q67" s="13">
        <f t="shared" si="6"/>
        <v>0.12411387496948201</v>
      </c>
    </row>
    <row r="68" spans="1:17" x14ac:dyDescent="0.2">
      <c r="A68" s="8">
        <v>67</v>
      </c>
      <c r="B68" s="8">
        <v>6</v>
      </c>
      <c r="C68" s="8">
        <v>9</v>
      </c>
      <c r="D68" s="8">
        <v>11</v>
      </c>
      <c r="E68" s="8">
        <v>5</v>
      </c>
      <c r="F68" s="8">
        <v>20</v>
      </c>
      <c r="G68" s="8">
        <v>1</v>
      </c>
      <c r="H68" s="9">
        <v>13.9947069668116</v>
      </c>
      <c r="I68" s="9">
        <v>41.5250536190307</v>
      </c>
      <c r="J68" s="9">
        <v>29.3749774526392</v>
      </c>
      <c r="K68" s="9">
        <v>50692038.694430403</v>
      </c>
      <c r="L68" s="9">
        <v>0.46556619626219897</v>
      </c>
      <c r="M68" s="9">
        <v>0.102759542810813</v>
      </c>
      <c r="N68" s="17">
        <v>1.16921234130859</v>
      </c>
      <c r="O68" s="17">
        <v>1.3480700000000001</v>
      </c>
      <c r="P68" s="11">
        <f t="shared" si="5"/>
        <v>0.13267683331830699</v>
      </c>
      <c r="Q68" s="13">
        <f t="shared" si="6"/>
        <v>0.17885765869141013</v>
      </c>
    </row>
    <row r="69" spans="1:17" x14ac:dyDescent="0.2">
      <c r="A69" s="8">
        <v>68</v>
      </c>
      <c r="B69" s="8">
        <v>6</v>
      </c>
      <c r="C69" s="8">
        <v>9</v>
      </c>
      <c r="D69" s="8">
        <v>11</v>
      </c>
      <c r="E69" s="8">
        <v>5</v>
      </c>
      <c r="F69" s="8">
        <v>20</v>
      </c>
      <c r="G69" s="8">
        <v>1</v>
      </c>
      <c r="H69" s="9">
        <v>20.661373633478298</v>
      </c>
      <c r="I69" s="9">
        <v>41.5250536190307</v>
      </c>
      <c r="J69" s="9">
        <v>29.3749774526392</v>
      </c>
      <c r="K69" s="9">
        <v>50692038.694430403</v>
      </c>
      <c r="L69" s="9">
        <v>0.46556619626219897</v>
      </c>
      <c r="M69" s="9">
        <v>0.102759542810813</v>
      </c>
      <c r="N69" s="17">
        <v>0.96483516693115201</v>
      </c>
      <c r="O69" s="17">
        <v>1.0910500000000001</v>
      </c>
      <c r="P69" s="11">
        <f t="shared" si="5"/>
        <v>0.11568198805632011</v>
      </c>
      <c r="Q69" s="13">
        <f t="shared" si="6"/>
        <v>0.12621483306884806</v>
      </c>
    </row>
    <row r="70" spans="1:17" x14ac:dyDescent="0.2">
      <c r="A70" s="8">
        <v>69</v>
      </c>
      <c r="B70" s="8">
        <v>6</v>
      </c>
      <c r="C70" s="8">
        <v>9</v>
      </c>
      <c r="D70" s="8">
        <v>11</v>
      </c>
      <c r="E70" s="8">
        <v>5</v>
      </c>
      <c r="F70" s="8">
        <v>20</v>
      </c>
      <c r="G70" s="8">
        <v>3</v>
      </c>
      <c r="H70" s="9">
        <v>13.9947069668116</v>
      </c>
      <c r="I70" s="9">
        <v>41.5250536190307</v>
      </c>
      <c r="J70" s="9">
        <v>29.3749774526392</v>
      </c>
      <c r="K70" s="9">
        <v>50692038.694430403</v>
      </c>
      <c r="L70" s="9">
        <v>0.46556619626219897</v>
      </c>
      <c r="M70" s="9">
        <v>0.102759542810813</v>
      </c>
      <c r="N70" s="17">
        <v>1.16935646533966</v>
      </c>
      <c r="O70" s="17">
        <v>1.3572500000000001</v>
      </c>
      <c r="P70" s="11">
        <f t="shared" si="5"/>
        <v>0.13843693841248117</v>
      </c>
      <c r="Q70" s="13">
        <f t="shared" si="6"/>
        <v>0.18789353466034009</v>
      </c>
    </row>
    <row r="71" spans="1:17" x14ac:dyDescent="0.2">
      <c r="A71" s="8">
        <v>70</v>
      </c>
      <c r="B71" s="8">
        <v>6</v>
      </c>
      <c r="C71" s="8">
        <v>11</v>
      </c>
      <c r="D71" s="8">
        <v>8</v>
      </c>
      <c r="E71" s="8">
        <v>17</v>
      </c>
      <c r="F71" s="8">
        <v>11</v>
      </c>
      <c r="G71" s="8">
        <v>5</v>
      </c>
      <c r="H71" s="9">
        <v>14.2681037105743</v>
      </c>
      <c r="I71" s="9">
        <v>43.436912072961498</v>
      </c>
      <c r="J71" s="9">
        <v>10.259979279469899</v>
      </c>
      <c r="K71" s="9">
        <v>1000</v>
      </c>
      <c r="L71" s="9">
        <v>0.31172970962256602</v>
      </c>
      <c r="M71" s="9">
        <v>0.13658509018270501</v>
      </c>
      <c r="N71" s="17">
        <v>2.0323197841644198</v>
      </c>
      <c r="O71" s="17">
        <v>1.9767999999999999</v>
      </c>
      <c r="P71" s="11">
        <f t="shared" si="5"/>
        <v>2.8085686040277186E-2</v>
      </c>
      <c r="Q71" s="13">
        <f t="shared" si="6"/>
        <v>5.5519784164419939E-2</v>
      </c>
    </row>
    <row r="72" spans="1:17" x14ac:dyDescent="0.2">
      <c r="A72" s="8">
        <v>71</v>
      </c>
      <c r="B72" s="8">
        <v>6</v>
      </c>
      <c r="C72" s="8">
        <v>11</v>
      </c>
      <c r="D72" s="8">
        <v>8</v>
      </c>
      <c r="E72" s="8">
        <v>17</v>
      </c>
      <c r="F72" s="8">
        <v>11</v>
      </c>
      <c r="G72" s="8">
        <v>11</v>
      </c>
      <c r="H72" s="9">
        <v>14.2681037105743</v>
      </c>
      <c r="I72" s="9">
        <v>26.770245406294901</v>
      </c>
      <c r="J72" s="9">
        <v>10.259979279469899</v>
      </c>
      <c r="K72" s="9">
        <v>1000</v>
      </c>
      <c r="L72" s="9">
        <v>0.31172970962256602</v>
      </c>
      <c r="M72" s="9">
        <v>0.13658509018270501</v>
      </c>
      <c r="N72" s="18">
        <v>1.4061869382858201</v>
      </c>
      <c r="O72" s="17">
        <v>1.39916</v>
      </c>
      <c r="P72" s="11">
        <f t="shared" si="5"/>
        <v>5.0222549857200953E-3</v>
      </c>
      <c r="Q72" s="13">
        <f t="shared" si="6"/>
        <v>7.0269382858201279E-3</v>
      </c>
    </row>
    <row r="73" spans="1:17" x14ac:dyDescent="0.2">
      <c r="A73" s="8">
        <v>72</v>
      </c>
      <c r="B73" s="8">
        <v>6</v>
      </c>
      <c r="C73" s="8">
        <v>11</v>
      </c>
      <c r="D73" s="8">
        <v>8</v>
      </c>
      <c r="E73" s="8">
        <v>17</v>
      </c>
      <c r="F73" s="8">
        <v>11</v>
      </c>
      <c r="G73" s="8">
        <v>11</v>
      </c>
      <c r="H73" s="9">
        <v>14.2681037105743</v>
      </c>
      <c r="I73" s="9">
        <v>26.770245406294901</v>
      </c>
      <c r="J73" s="9">
        <v>10.259979279469899</v>
      </c>
      <c r="K73" s="9">
        <v>22938692.916779801</v>
      </c>
      <c r="L73" s="9">
        <v>0.31172970962256602</v>
      </c>
      <c r="M73" s="9">
        <v>0.13658509018270501</v>
      </c>
      <c r="N73" s="18">
        <v>1.4061222076</v>
      </c>
      <c r="O73" s="17">
        <v>1.39916</v>
      </c>
      <c r="P73" s="11">
        <f t="shared" si="5"/>
        <v>4.9759910231853346E-3</v>
      </c>
      <c r="Q73" s="13">
        <f t="shared" si="6"/>
        <v>6.9622075999999922E-3</v>
      </c>
    </row>
  </sheetData>
  <sortState xmlns:xlrd2="http://schemas.microsoft.com/office/spreadsheetml/2017/richdata2" ref="A2:Q137">
    <sortCondition ref="A1:A137"/>
  </sortState>
  <phoneticPr fontId="1" type="noConversion"/>
  <conditionalFormatting sqref="P2:P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CA81-E320-4D46-A59C-3E75E0B6717B}">
  <dimension ref="A1:C7"/>
  <sheetViews>
    <sheetView zoomScale="170" zoomScaleNormal="170" workbookViewId="0">
      <selection activeCell="E9" sqref="E9"/>
    </sheetView>
  </sheetViews>
  <sheetFormatPr defaultRowHeight="14.25" x14ac:dyDescent="0.2"/>
  <cols>
    <col min="1" max="1" width="18" customWidth="1"/>
    <col min="2" max="2" width="21.5" style="14" customWidth="1"/>
    <col min="3" max="3" width="20.75" style="1" customWidth="1"/>
  </cols>
  <sheetData>
    <row r="1" spans="1:3" ht="15" x14ac:dyDescent="0.2">
      <c r="A1" s="10" t="s">
        <v>17</v>
      </c>
      <c r="B1" s="10" t="s">
        <v>15</v>
      </c>
      <c r="C1" s="3" t="s">
        <v>16</v>
      </c>
    </row>
    <row r="2" spans="1:3" ht="15" x14ac:dyDescent="0.2">
      <c r="A2" s="10" t="s">
        <v>21</v>
      </c>
      <c r="B2" s="15">
        <f>AVERAGE('Validation data set'!P2:P73)</f>
        <v>9.6518367497166455E-2</v>
      </c>
      <c r="C2" s="4">
        <f>AVERAGE('Validation data set'!Q2:Q73)</f>
        <v>7.279365643451903E-2</v>
      </c>
    </row>
    <row r="3" spans="1:3" ht="15" x14ac:dyDescent="0.2">
      <c r="A3" s="10" t="s">
        <v>22</v>
      </c>
      <c r="B3" s="15">
        <f>MIN('Validation data set'!P:P)</f>
        <v>0</v>
      </c>
      <c r="C3" s="4">
        <f>MIN('Validation data set'!Q:Q)</f>
        <v>0</v>
      </c>
    </row>
    <row r="4" spans="1:3" ht="15" x14ac:dyDescent="0.2">
      <c r="A4" s="10" t="s">
        <v>18</v>
      </c>
      <c r="B4" s="15">
        <f>_xlfn.QUARTILE.INC('Validation data set'!P2:P73,1)</f>
        <v>3.0524611222871718E-2</v>
      </c>
      <c r="C4" s="4">
        <f>_xlfn.QUARTILE.INC('Validation data set'!Q2:Q73,1)</f>
        <v>3.4501305164338913E-2</v>
      </c>
    </row>
    <row r="5" spans="1:3" ht="15" x14ac:dyDescent="0.2">
      <c r="A5" s="10" t="s">
        <v>20</v>
      </c>
      <c r="B5" s="15">
        <f>_xlfn.QUARTILE.INC('Validation data set'!P2:P73,2)</f>
        <v>8.554815829873133E-2</v>
      </c>
      <c r="C5" s="4">
        <f>_xlfn.QUARTILE.INC('Validation data set'!Q2:Q73,2)</f>
        <v>6.0266344519616044E-2</v>
      </c>
    </row>
    <row r="6" spans="1:3" ht="15" x14ac:dyDescent="0.2">
      <c r="A6" s="10" t="s">
        <v>19</v>
      </c>
      <c r="B6" s="15">
        <f>_xlfn.QUARTILE.INC('Validation data set'!P2:P73,3)</f>
        <v>0.14509381276528932</v>
      </c>
      <c r="C6" s="4">
        <f>_xlfn.QUARTILE.INC('Validation data set'!Q2:Q73,3)</f>
        <v>0.10102518801618376</v>
      </c>
    </row>
    <row r="7" spans="1:3" ht="15" x14ac:dyDescent="0.2">
      <c r="A7" s="10" t="s">
        <v>23</v>
      </c>
      <c r="B7" s="15">
        <f>MAX('Validation data set'!P:P)</f>
        <v>0.29462098328956327</v>
      </c>
      <c r="C7" s="4">
        <f>MAX('Validation data set'!Q:Q)</f>
        <v>0.19208913574218989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Validation data set</vt:lpstr>
      <vt:lpstr>Statistical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Nangong</dc:creator>
  <cp:lastModifiedBy>Xu Nangong</cp:lastModifiedBy>
  <dcterms:created xsi:type="dcterms:W3CDTF">2025-03-24T04:31:00Z</dcterms:created>
  <dcterms:modified xsi:type="dcterms:W3CDTF">2025-03-26T05:49:57Z</dcterms:modified>
</cp:coreProperties>
</file>