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4 Experiments documents_QIONG\14 Knockdowns Experiments\Results\25 MDA-MB-231\siGFPT2-FBS\"/>
    </mc:Choice>
  </mc:AlternateContent>
  <xr:revisionPtr revIDLastSave="0" documentId="13_ncr:1_{3F5D64DB-12C9-429F-B6BF-CAB5F357F5E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q" sheetId="1" r:id="rId1"/>
    <sheet name="Plotting" sheetId="3" r:id="rId2"/>
  </sheets>
  <definedNames>
    <definedName name="_xlnm._FilterDatabase" localSheetId="1" hidden="1">Plotting!#REF!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3" l="1"/>
  <c r="L4" i="3"/>
  <c r="K5" i="3"/>
  <c r="K4" i="3"/>
  <c r="H5" i="3"/>
  <c r="H4" i="3"/>
  <c r="G4" i="3"/>
  <c r="G5" i="3"/>
  <c r="P3" i="1"/>
  <c r="O3" i="1"/>
  <c r="L19" i="1"/>
  <c r="L10" i="1"/>
  <c r="K19" i="1"/>
  <c r="K10" i="1"/>
  <c r="K3" i="1"/>
  <c r="J3" i="1"/>
  <c r="I3" i="1"/>
  <c r="H3" i="1"/>
  <c r="G3" i="1"/>
  <c r="G19" i="1"/>
  <c r="M19" i="1" s="1"/>
  <c r="H19" i="1"/>
  <c r="G10" i="1"/>
  <c r="H10" i="1"/>
  <c r="N10" i="1" s="1"/>
  <c r="N19" i="1" l="1"/>
  <c r="M10" i="1"/>
  <c r="J2" i="3"/>
  <c r="K3" i="3" s="1"/>
  <c r="F2" i="3"/>
  <c r="G3" i="3" s="1"/>
  <c r="H20" i="1" l="1"/>
  <c r="H18" i="1"/>
  <c r="H17" i="1"/>
  <c r="H16" i="1"/>
  <c r="H15" i="1"/>
  <c r="H14" i="1"/>
  <c r="H13" i="1"/>
  <c r="H12" i="1"/>
  <c r="H11" i="1"/>
  <c r="H9" i="1"/>
  <c r="H8" i="1"/>
  <c r="H7" i="1"/>
  <c r="H6" i="1"/>
  <c r="H5" i="1"/>
  <c r="H4" i="1"/>
  <c r="G6" i="1"/>
  <c r="G5" i="1"/>
  <c r="G4" i="1"/>
  <c r="G20" i="1"/>
  <c r="G18" i="1"/>
  <c r="G17" i="1"/>
  <c r="G16" i="1"/>
  <c r="L11" i="1" l="1"/>
  <c r="N11" i="1" s="1"/>
  <c r="L18" i="1"/>
  <c r="N18" i="1" s="1"/>
  <c r="G15" i="1"/>
  <c r="G13" i="1"/>
  <c r="G14" i="1"/>
  <c r="L17" i="1" l="1"/>
  <c r="N17" i="1" s="1"/>
  <c r="L16" i="1"/>
  <c r="N16" i="1" s="1"/>
  <c r="L20" i="1"/>
  <c r="N20" i="1" s="1"/>
  <c r="L7" i="1" l="1"/>
  <c r="N7" i="1" s="1"/>
  <c r="L15" i="1"/>
  <c r="N15" i="1" s="1"/>
  <c r="L9" i="1"/>
  <c r="N9" i="1" s="1"/>
  <c r="L4" i="1"/>
  <c r="N4" i="1" s="1"/>
  <c r="L12" i="1"/>
  <c r="N12" i="1" s="1"/>
  <c r="L6" i="1"/>
  <c r="N6" i="1" s="1"/>
  <c r="L14" i="1"/>
  <c r="N14" i="1" s="1"/>
  <c r="L3" i="1"/>
  <c r="N3" i="1" s="1"/>
  <c r="L5" i="1"/>
  <c r="N5" i="1" s="1"/>
  <c r="L13" i="1"/>
  <c r="N13" i="1" s="1"/>
  <c r="L8" i="1"/>
  <c r="N8" i="1" s="1"/>
  <c r="G12" i="1" l="1"/>
  <c r="G11" i="1"/>
  <c r="G9" i="1"/>
  <c r="G8" i="1"/>
  <c r="G7" i="1"/>
  <c r="K11" i="1" l="1"/>
  <c r="M11" i="1" s="1"/>
  <c r="K20" i="1"/>
  <c r="M20" i="1" s="1"/>
  <c r="K18" i="1"/>
  <c r="M18" i="1" s="1"/>
  <c r="K16" i="1"/>
  <c r="M16" i="1" s="1"/>
  <c r="K17" i="1"/>
  <c r="M17" i="1" s="1"/>
  <c r="K12" i="1" l="1"/>
  <c r="M12" i="1" s="1"/>
  <c r="K9" i="1"/>
  <c r="M9" i="1" s="1"/>
  <c r="M3" i="1"/>
  <c r="K6" i="1"/>
  <c r="M6" i="1" s="1"/>
  <c r="K5" i="1"/>
  <c r="M5" i="1" s="1"/>
  <c r="K7" i="1"/>
  <c r="M7" i="1" s="1"/>
  <c r="K8" i="1"/>
  <c r="M8" i="1" s="1"/>
  <c r="K4" i="1"/>
  <c r="M4" i="1" s="1"/>
  <c r="K15" i="1"/>
  <c r="M15" i="1" s="1"/>
  <c r="K13" i="1"/>
  <c r="M13" i="1" s="1"/>
  <c r="K14" i="1"/>
  <c r="M14" i="1" s="1"/>
</calcChain>
</file>

<file path=xl/sharedStrings.xml><?xml version="1.0" encoding="utf-8"?>
<sst xmlns="http://schemas.openxmlformats.org/spreadsheetml/2006/main" count="67" uniqueCount="35">
  <si>
    <t>delta Cq</t>
    <phoneticPr fontId="2" type="noConversion"/>
  </si>
  <si>
    <t>delta Cq (average)</t>
    <phoneticPr fontId="2" type="noConversion"/>
  </si>
  <si>
    <t>delta delta Cq</t>
    <phoneticPr fontId="2" type="noConversion"/>
  </si>
  <si>
    <t>Fold changes</t>
  </si>
  <si>
    <t>No.</t>
  </si>
  <si>
    <t>Sample Name</t>
  </si>
  <si>
    <t>ACNB</t>
    <phoneticPr fontId="2" type="noConversion"/>
  </si>
  <si>
    <t>Cq</t>
    <phoneticPr fontId="2" type="noConversion"/>
  </si>
  <si>
    <t>Sample</t>
    <phoneticPr fontId="2" type="noConversion"/>
  </si>
  <si>
    <t>sd</t>
    <phoneticPr fontId="2" type="noConversion"/>
  </si>
  <si>
    <t>Scramble</t>
    <phoneticPr fontId="2" type="noConversion"/>
  </si>
  <si>
    <t>GFPT2</t>
  </si>
  <si>
    <t>SQRDL</t>
  </si>
  <si>
    <t>SQRDL</t>
    <phoneticPr fontId="2" type="noConversion"/>
  </si>
  <si>
    <t>MDA-MB231_Scr_1</t>
  </si>
  <si>
    <t>MDA-MB231_Scr_2</t>
  </si>
  <si>
    <t>MDA-MB231_Scr_3</t>
  </si>
  <si>
    <t>MDA-MB231_Scr_4</t>
  </si>
  <si>
    <t>MDA-MB231_Scr_5</t>
  </si>
  <si>
    <t>MDA-MB231_Scr_6</t>
  </si>
  <si>
    <t>MDA-MB231_Scr_7</t>
  </si>
  <si>
    <t>MDA-MB231_Scr_8</t>
  </si>
  <si>
    <t>MDA-MB231_siGFPT2_1_1</t>
  </si>
  <si>
    <t>MDA-MB231_siGFPT2_1_2</t>
  </si>
  <si>
    <t>MDA-MB231_siGFPT2_1_3</t>
  </si>
  <si>
    <t>MDA-MB231_siGFPT2_1_4</t>
  </si>
  <si>
    <t>MDA-MB231_siGFPT2_1_5</t>
  </si>
  <si>
    <t>MDA-MB231_siGFPT2_1_6</t>
  </si>
  <si>
    <t>MDA-MB231_siGFPT2_1_7</t>
  </si>
  <si>
    <t>MDA-MB231_siGFPT2_1_8</t>
  </si>
  <si>
    <t>MDA-MB231_Scr_9</t>
    <phoneticPr fontId="2" type="noConversion"/>
  </si>
  <si>
    <t>MDA-MB231_siGFPT2_1_9</t>
    <phoneticPr fontId="2" type="noConversion"/>
  </si>
  <si>
    <t>MDA-MB231_Scr_9</t>
    <phoneticPr fontId="2" type="noConversion"/>
  </si>
  <si>
    <t>MDA-MB231_siGFPT2_1_9</t>
    <phoneticPr fontId="2" type="noConversion"/>
  </si>
  <si>
    <t>siGFPT2_1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</si>
</sst>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"/>
  </numFmts>
  <fonts count="17">
    <font>
      <sz val="11"/>
      <color theme="1"/>
      <name val="等线"/>
      <family val="2"/>
      <charset val="134"/>
      <scheme val="minor"/>
    </font>
    <font>
      <b/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等线"/>
      <family val="2"/>
      <charset val="134"/>
      <scheme val="minor"/>
    </font>
    <font>
      <sz val="9"/>
      <name val="Arial"/>
      <family val="2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b/>
      <sz val="11"/>
      <name val="等线"/>
      <family val="2"/>
      <scheme val="minor"/>
    </font>
    <font>
      <b/>
      <sz val="11"/>
      <name val="等线"/>
      <scheme val="minor"/>
    </font>
    <font>
      <sz val="10"/>
      <name val="等线"/>
      <scheme val="minor"/>
    </font>
    <font>
      <b/>
      <sz val="10"/>
      <name val="等线"/>
      <scheme val="minor"/>
    </font>
    <font>
      <sz val="9"/>
      <color rgb="FF7030A0"/>
      <name val="Arial"/>
      <family val="2"/>
    </font>
    <font>
      <sz val="11"/>
      <color rgb="FF7030A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7" fillId="0" borderId="0" xfId="0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178" fontId="13" fillId="0" borderId="17" xfId="0" applyNumberFormat="1" applyFont="1" applyFill="1" applyBorder="1" applyAlignment="1">
      <alignment horizontal="center" vertical="center"/>
    </xf>
    <xf numFmtId="178" fontId="13" fillId="0" borderId="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178" fontId="13" fillId="0" borderId="16" xfId="0" applyNumberFormat="1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18" xfId="0" applyNumberFormat="1" applyFont="1" applyFill="1" applyBorder="1" applyAlignment="1">
      <alignment horizontal="center" vertical="center"/>
    </xf>
    <xf numFmtId="178" fontId="13" fillId="0" borderId="9" xfId="0" applyNumberFormat="1" applyFont="1" applyFill="1" applyBorder="1" applyAlignment="1">
      <alignment horizontal="center" vertical="center"/>
    </xf>
    <xf numFmtId="178" fontId="13" fillId="0" borderId="23" xfId="0" applyNumberFormat="1" applyFont="1" applyFill="1" applyBorder="1" applyAlignment="1">
      <alignment horizontal="center" vertical="center"/>
    </xf>
    <xf numFmtId="178" fontId="13" fillId="0" borderId="15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8" fontId="13" fillId="0" borderId="0" xfId="0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8" fontId="7" fillId="0" borderId="17" xfId="0" applyNumberFormat="1" applyFont="1" applyBorder="1" applyAlignment="1">
      <alignment horizontal="center" vertical="center"/>
    </xf>
    <xf numFmtId="178" fontId="7" fillId="0" borderId="1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3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Alignment="1">
      <alignment horizontal="center" vertical="center"/>
    </xf>
    <xf numFmtId="0" fontId="16" fillId="0" borderId="0" xfId="0" applyFont="1" applyFill="1">
      <alignment vertical="center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2" fontId="15" fillId="0" borderId="4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2" fontId="15" fillId="0" borderId="6" xfId="0" applyNumberFormat="1" applyFont="1" applyFill="1" applyBorder="1" applyAlignment="1">
      <alignment horizontal="center" vertical="center"/>
    </xf>
    <xf numFmtId="176" fontId="15" fillId="0" borderId="4" xfId="0" applyNumberFormat="1" applyFont="1" applyFill="1" applyBorder="1" applyAlignment="1">
      <alignment horizontal="center" vertical="center"/>
    </xf>
    <xf numFmtId="176" fontId="15" fillId="0" borderId="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4" xfId="0" applyNumberFormat="1" applyFont="1" applyFill="1" applyBorder="1" applyAlignment="1">
      <alignment horizontal="center" vertical="center"/>
    </xf>
    <xf numFmtId="177" fontId="15" fillId="0" borderId="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6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2" fontId="15" fillId="0" borderId="7" xfId="0" applyNumberFormat="1" applyFont="1" applyFill="1" applyBorder="1" applyAlignment="1">
      <alignment horizontal="center" vertical="center"/>
    </xf>
    <xf numFmtId="2" fontId="15" fillId="0" borderId="8" xfId="0" applyNumberFormat="1" applyFont="1" applyFill="1" applyBorder="1" applyAlignment="1">
      <alignment horizontal="center" vertical="center"/>
    </xf>
    <xf numFmtId="2" fontId="15" fillId="0" borderId="9" xfId="0" applyNumberFormat="1" applyFont="1" applyFill="1" applyBorder="1" applyAlignment="1">
      <alignment horizontal="center" vertical="center"/>
    </xf>
    <xf numFmtId="176" fontId="15" fillId="0" borderId="7" xfId="0" applyNumberFormat="1" applyFont="1" applyFill="1" applyBorder="1" applyAlignment="1">
      <alignment horizontal="center" vertical="center"/>
    </xf>
    <xf numFmtId="176" fontId="15" fillId="0" borderId="9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178" fontId="15" fillId="0" borderId="9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2" fontId="15" fillId="0" borderId="13" xfId="0" applyNumberFormat="1" applyFont="1" applyFill="1" applyBorder="1" applyAlignment="1">
      <alignment horizontal="center" vertical="center"/>
    </xf>
    <xf numFmtId="2" fontId="15" fillId="0" borderId="14" xfId="0" applyNumberFormat="1" applyFont="1" applyFill="1" applyBorder="1" applyAlignment="1">
      <alignment horizontal="center" vertical="center"/>
    </xf>
    <xf numFmtId="2" fontId="15" fillId="0" borderId="15" xfId="0" applyNumberFormat="1" applyFont="1" applyFill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176" fontId="15" fillId="0" borderId="15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8" fontId="15" fillId="0" borderId="23" xfId="0" applyNumberFormat="1" applyFont="1" applyFill="1" applyBorder="1" applyAlignment="1">
      <alignment horizontal="center" vertical="center"/>
    </xf>
    <xf numFmtId="178" fontId="15" fillId="0" borderId="15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 wrapText="1"/>
    </xf>
    <xf numFmtId="2" fontId="15" fillId="0" borderId="41" xfId="0" applyNumberFormat="1" applyFont="1" applyFill="1" applyBorder="1" applyAlignment="1">
      <alignment horizontal="center" vertical="center"/>
    </xf>
    <xf numFmtId="2" fontId="15" fillId="0" borderId="42" xfId="0" applyNumberFormat="1" applyFont="1" applyFill="1" applyBorder="1" applyAlignment="1">
      <alignment horizontal="center" vertical="center"/>
    </xf>
    <xf numFmtId="2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Plotting!$J$4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Plotting!$L$4</c:f>
                <c:numCache>
                  <c:formatCode>General</c:formatCode>
                  <c:ptCount val="1"/>
                  <c:pt idx="0">
                    <c:v>0.10531063541259017</c:v>
                  </c:pt>
                </c:numCache>
              </c:numRef>
            </c:plus>
            <c:minus>
              <c:numRef>
                <c:f>Plotting!$L$4</c:f>
                <c:numCache>
                  <c:formatCode>General</c:formatCode>
                  <c:ptCount val="1"/>
                  <c:pt idx="0">
                    <c:v>0.10531063541259017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Plotting!$K$4</c:f>
              <c:numCache>
                <c:formatCode>0.000</c:formatCode>
                <c:ptCount val="1"/>
                <c:pt idx="0">
                  <c:v>1.0047676644608377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C-4900-BD29-080AAC10EC44}"/>
            </c:ext>
          </c:extLst>
        </c:ser>
        <c:ser>
          <c:idx val="1"/>
          <c:order val="1"/>
          <c:tx>
            <c:strRef>
              <c:f>Plotting!$J$5</c:f>
              <c:strCache>
                <c:ptCount val="1"/>
                <c:pt idx="0">
                  <c:v>siGFPT2_1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Plotting!$L$5</c:f>
                <c:numCache>
                  <c:formatCode>General</c:formatCode>
                  <c:ptCount val="1"/>
                  <c:pt idx="0">
                    <c:v>0.15465743084166159</c:v>
                  </c:pt>
                </c:numCache>
              </c:numRef>
            </c:plus>
            <c:minus>
              <c:numRef>
                <c:f>Plotting!$L$5</c:f>
                <c:numCache>
                  <c:formatCode>General</c:formatCode>
                  <c:ptCount val="1"/>
                  <c:pt idx="0">
                    <c:v>0.15465743084166159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Plotting!$K$5</c:f>
              <c:numCache>
                <c:formatCode>0.000</c:formatCode>
                <c:ptCount val="1"/>
                <c:pt idx="0">
                  <c:v>0.46160591883350321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C-4900-BD29-080AAC10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Plotting!$F$4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Plotting!$H$4</c:f>
                <c:numCache>
                  <c:formatCode>General</c:formatCode>
                  <c:ptCount val="1"/>
                  <c:pt idx="0">
                    <c:v>0.10920628474476006</c:v>
                  </c:pt>
                </c:numCache>
              </c:numRef>
            </c:plus>
            <c:minus>
              <c:numRef>
                <c:f>Plotting!$H$4</c:f>
                <c:numCache>
                  <c:formatCode>General</c:formatCode>
                  <c:ptCount val="1"/>
                  <c:pt idx="0">
                    <c:v>0.10920628474476006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Plotting!$G$4</c:f>
              <c:numCache>
                <c:formatCode>0.000</c:formatCode>
                <c:ptCount val="1"/>
                <c:pt idx="0">
                  <c:v>1.0058698179941248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A-4533-B3AE-908455393E8B}"/>
            </c:ext>
          </c:extLst>
        </c:ser>
        <c:ser>
          <c:idx val="1"/>
          <c:order val="1"/>
          <c:tx>
            <c:strRef>
              <c:f>Plotting!$F$5</c:f>
              <c:strCache>
                <c:ptCount val="1"/>
                <c:pt idx="0">
                  <c:v>siGFPT2_1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Plotting!$H$5</c:f>
                <c:numCache>
                  <c:formatCode>General</c:formatCode>
                  <c:ptCount val="1"/>
                  <c:pt idx="0">
                    <c:v>0.16485299552689722</c:v>
                  </c:pt>
                </c:numCache>
              </c:numRef>
            </c:plus>
            <c:minus>
              <c:numRef>
                <c:f>Plotting!$H$5</c:f>
                <c:numCache>
                  <c:formatCode>General</c:formatCode>
                  <c:ptCount val="1"/>
                  <c:pt idx="0">
                    <c:v>0.16485299552689722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Plotting!$G$3</c:f>
              <c:strCache>
                <c:ptCount val="1"/>
                <c:pt idx="0">
                  <c:v>GFPT2</c:v>
                </c:pt>
              </c:strCache>
            </c:strRef>
          </c:cat>
          <c:val>
            <c:numRef>
              <c:f>Plotting!$G$5</c:f>
              <c:numCache>
                <c:formatCode>0.000</c:formatCode>
                <c:ptCount val="1"/>
                <c:pt idx="0">
                  <c:v>0.10607470519589975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A-4533-B3AE-90845539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Plotting!$J$4</c:f>
              <c:strCache>
                <c:ptCount val="1"/>
                <c:pt idx="0">
                  <c:v>Scramble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Plotting!$L$4</c:f>
                <c:numCache>
                  <c:formatCode>General</c:formatCode>
                  <c:ptCount val="1"/>
                  <c:pt idx="0">
                    <c:v>0.10531063541259017</c:v>
                  </c:pt>
                </c:numCache>
              </c:numRef>
            </c:plus>
            <c:minus>
              <c:numRef>
                <c:f>Plotting!$L$4</c:f>
                <c:numCache>
                  <c:formatCode>General</c:formatCode>
                  <c:ptCount val="1"/>
                  <c:pt idx="0">
                    <c:v>0.10531063541259017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Plotting!$K$4</c:f>
              <c:numCache>
                <c:formatCode>0.000</c:formatCode>
                <c:ptCount val="1"/>
                <c:pt idx="0">
                  <c:v>1.0047676644608377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0-401A-A68A-C6BD4EF6F8F3}"/>
            </c:ext>
          </c:extLst>
        </c:ser>
        <c:ser>
          <c:idx val="1"/>
          <c:order val="1"/>
          <c:tx>
            <c:strRef>
              <c:f>Plotting!$J$5</c:f>
              <c:strCache>
                <c:ptCount val="1"/>
                <c:pt idx="0">
                  <c:v>siGFPT2_1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Plotting!$L$5</c:f>
                <c:numCache>
                  <c:formatCode>General</c:formatCode>
                  <c:ptCount val="1"/>
                  <c:pt idx="0">
                    <c:v>0.15465743084166159</c:v>
                  </c:pt>
                </c:numCache>
              </c:numRef>
            </c:plus>
            <c:minus>
              <c:numRef>
                <c:f>Plotting!$L$5</c:f>
                <c:numCache>
                  <c:formatCode>General</c:formatCode>
                  <c:ptCount val="1"/>
                  <c:pt idx="0">
                    <c:v>0.15465743084166159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Plotting!$K$3</c:f>
              <c:strCache>
                <c:ptCount val="1"/>
                <c:pt idx="0">
                  <c:v>SQRDL</c:v>
                </c:pt>
              </c:strCache>
            </c:strRef>
          </c:cat>
          <c:val>
            <c:numRef>
              <c:f>Plotting!$K$5</c:f>
              <c:numCache>
                <c:formatCode>0.000</c:formatCode>
                <c:ptCount val="1"/>
                <c:pt idx="0">
                  <c:v>0.46160591883350321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0-401A-A68A-C6BD4EF6F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23264"/>
        <c:axId val="869631504"/>
      </c:barChart>
      <c:catAx>
        <c:axId val="8651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9631504"/>
        <c:crosses val="autoZero"/>
        <c:auto val="1"/>
        <c:lblAlgn val="ctr"/>
        <c:lblOffset val="100"/>
        <c:noMultiLvlLbl val="0"/>
      </c:catAx>
      <c:valAx>
        <c:axId val="86963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_);[Red]\(#,##0.000\)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651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6</xdr:row>
      <xdr:rowOff>57150</xdr:rowOff>
    </xdr:from>
    <xdr:to>
      <xdr:col>13</xdr:col>
      <xdr:colOff>406400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CECEB-47A1-41CE-9315-72164944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6</xdr:row>
      <xdr:rowOff>95250</xdr:rowOff>
    </xdr:from>
    <xdr:to>
      <xdr:col>8</xdr:col>
      <xdr:colOff>501650</xdr:colOff>
      <xdr:row>19</xdr:row>
      <xdr:rowOff>57710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2E26B-55FB-4FF6-AA27-6B4514E39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26</xdr:row>
      <xdr:rowOff>158750</xdr:rowOff>
    </xdr:from>
    <xdr:to>
      <xdr:col>8</xdr:col>
      <xdr:colOff>514350</xdr:colOff>
      <xdr:row>39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A4A6D-0CDF-4898-AE83-B0C6D5EC1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3" sqref="M3:N20"/>
    </sheetView>
  </sheetViews>
  <sheetFormatPr defaultColWidth="8.75" defaultRowHeight="14"/>
  <cols>
    <col min="1" max="1" width="1.75" style="2" customWidth="1"/>
    <col min="2" max="2" width="3.4140625" style="2" customWidth="1"/>
    <col min="3" max="3" width="20.1640625" style="2" customWidth="1"/>
    <col min="4" max="4" width="9.4140625" style="3" customWidth="1"/>
    <col min="5" max="5" width="9.58203125" style="3" customWidth="1"/>
    <col min="6" max="6" width="9.1640625" style="3" bestFit="1" customWidth="1"/>
    <col min="7" max="8" width="8.83203125" style="3" customWidth="1"/>
    <col min="9" max="10" width="8.58203125" style="3" customWidth="1"/>
    <col min="11" max="12" width="8.4140625" style="2" customWidth="1"/>
    <col min="13" max="14" width="7.83203125" style="2" customWidth="1"/>
    <col min="15" max="16" width="8.25" style="2" customWidth="1"/>
    <col min="17" max="16384" width="8.75" style="2"/>
  </cols>
  <sheetData>
    <row r="1" spans="2:16" s="1" customFormat="1" ht="16.5" customHeight="1" thickBot="1">
      <c r="B1" s="118"/>
      <c r="C1" s="119"/>
      <c r="D1" s="120" t="s">
        <v>7</v>
      </c>
      <c r="E1" s="121"/>
      <c r="F1" s="122"/>
      <c r="G1" s="123" t="s">
        <v>0</v>
      </c>
      <c r="H1" s="124"/>
      <c r="I1" s="125" t="s">
        <v>1</v>
      </c>
      <c r="J1" s="125"/>
      <c r="K1" s="126" t="s">
        <v>2</v>
      </c>
      <c r="L1" s="127"/>
      <c r="M1" s="116" t="s">
        <v>3</v>
      </c>
      <c r="N1" s="117"/>
    </row>
    <row r="2" spans="2:16" s="9" customFormat="1" ht="14.5" thickBot="1">
      <c r="B2" s="29" t="s">
        <v>4</v>
      </c>
      <c r="C2" s="30" t="s">
        <v>5</v>
      </c>
      <c r="D2" s="20" t="s">
        <v>11</v>
      </c>
      <c r="E2" s="31" t="s">
        <v>13</v>
      </c>
      <c r="F2" s="21" t="s">
        <v>6</v>
      </c>
      <c r="G2" s="20" t="s">
        <v>11</v>
      </c>
      <c r="H2" s="21" t="s">
        <v>13</v>
      </c>
      <c r="I2" s="32" t="s">
        <v>11</v>
      </c>
      <c r="J2" s="33" t="s">
        <v>13</v>
      </c>
      <c r="K2" s="20" t="s">
        <v>11</v>
      </c>
      <c r="L2" s="21" t="s">
        <v>13</v>
      </c>
      <c r="M2" s="32" t="s">
        <v>11</v>
      </c>
      <c r="N2" s="21" t="s">
        <v>13</v>
      </c>
      <c r="O2" s="32" t="s">
        <v>11</v>
      </c>
      <c r="P2" s="21" t="s">
        <v>13</v>
      </c>
    </row>
    <row r="3" spans="2:16" s="62" customFormat="1">
      <c r="B3" s="48">
        <v>1</v>
      </c>
      <c r="C3" s="49" t="s">
        <v>14</v>
      </c>
      <c r="D3" s="50">
        <v>24.882468718427599</v>
      </c>
      <c r="E3" s="51">
        <v>22.705301895209899</v>
      </c>
      <c r="F3" s="52">
        <v>24.352277218992999</v>
      </c>
      <c r="G3" s="53">
        <f>D3-F3</f>
        <v>0.53019149943460064</v>
      </c>
      <c r="H3" s="54">
        <f>E3-F3</f>
        <v>-1.6469753237830993</v>
      </c>
      <c r="I3" s="55">
        <f>AVERAGE(G3:G11)</f>
        <v>0.60671980706602158</v>
      </c>
      <c r="J3" s="56">
        <f>AVERAGE(H3:H11)</f>
        <v>-1.59511754239879</v>
      </c>
      <c r="K3" s="57">
        <f>G3-I3</f>
        <v>-7.6528307631420933E-2</v>
      </c>
      <c r="L3" s="58">
        <f>H3-J3</f>
        <v>-5.1857781384309298E-2</v>
      </c>
      <c r="M3" s="59">
        <f t="shared" ref="M3:M20" si="0">2^(-K3)</f>
        <v>1.0544774969265054</v>
      </c>
      <c r="N3" s="60">
        <f t="shared" ref="N3:N7" si="1">2^(-L3)</f>
        <v>1.0365989096872359</v>
      </c>
      <c r="O3" s="61">
        <f>2^(-I3)</f>
        <v>0.65668808896716524</v>
      </c>
      <c r="P3" s="61">
        <f>2^(-J3)</f>
        <v>3.0211913101901477</v>
      </c>
    </row>
    <row r="4" spans="2:16" s="62" customFormat="1">
      <c r="B4" s="63">
        <v>2</v>
      </c>
      <c r="C4" s="64" t="s">
        <v>15</v>
      </c>
      <c r="D4" s="65">
        <v>24.878471881836401</v>
      </c>
      <c r="E4" s="66">
        <v>22.5754900726822</v>
      </c>
      <c r="F4" s="67">
        <v>24.141246223024101</v>
      </c>
      <c r="G4" s="68">
        <f t="shared" ref="G4:G20" si="2">D4-F4</f>
        <v>0.7372256588122994</v>
      </c>
      <c r="H4" s="69">
        <f t="shared" ref="H4:H20" si="3">E4-F4</f>
        <v>-1.5657561503419011</v>
      </c>
      <c r="I4" s="70"/>
      <c r="J4" s="71"/>
      <c r="K4" s="72">
        <f>G4-I3</f>
        <v>0.13050585174627782</v>
      </c>
      <c r="L4" s="73">
        <f>H4-J3</f>
        <v>2.9361392056888924E-2</v>
      </c>
      <c r="M4" s="74">
        <f t="shared" si="0"/>
        <v>0.91351108993865193</v>
      </c>
      <c r="N4" s="75">
        <f t="shared" si="1"/>
        <v>0.97985393325858972</v>
      </c>
    </row>
    <row r="5" spans="2:16" s="62" customFormat="1">
      <c r="B5" s="63">
        <v>3</v>
      </c>
      <c r="C5" s="64" t="s">
        <v>16</v>
      </c>
      <c r="D5" s="65">
        <v>24.5421962586314</v>
      </c>
      <c r="E5" s="66">
        <v>22.415420778520499</v>
      </c>
      <c r="F5" s="67">
        <v>23.988182174521</v>
      </c>
      <c r="G5" s="68">
        <f t="shared" si="2"/>
        <v>0.5540140841103991</v>
      </c>
      <c r="H5" s="69">
        <f t="shared" si="3"/>
        <v>-1.5727613960005016</v>
      </c>
      <c r="I5" s="70"/>
      <c r="J5" s="71"/>
      <c r="K5" s="72">
        <f>G5-I3</f>
        <v>-5.270572295562248E-2</v>
      </c>
      <c r="L5" s="73">
        <f>H5-J3</f>
        <v>2.2356146398288423E-2</v>
      </c>
      <c r="M5" s="74">
        <f t="shared" si="0"/>
        <v>1.0372083480245993</v>
      </c>
      <c r="N5" s="75">
        <f t="shared" si="1"/>
        <v>0.98462334692874198</v>
      </c>
    </row>
    <row r="6" spans="2:16" s="62" customFormat="1">
      <c r="B6" s="63">
        <v>4</v>
      </c>
      <c r="C6" s="64" t="s">
        <v>17</v>
      </c>
      <c r="D6" s="65">
        <v>25.200272515620799</v>
      </c>
      <c r="E6" s="66">
        <v>22.8398944544399</v>
      </c>
      <c r="F6" s="67">
        <v>24.199545206906901</v>
      </c>
      <c r="G6" s="68">
        <f t="shared" si="2"/>
        <v>1.0007273087138984</v>
      </c>
      <c r="H6" s="69">
        <f t="shared" si="3"/>
        <v>-1.359650752467001</v>
      </c>
      <c r="I6" s="70"/>
      <c r="J6" s="71"/>
      <c r="K6" s="72">
        <f>G6-I3</f>
        <v>0.39400750164787679</v>
      </c>
      <c r="L6" s="73">
        <f>H6-J3</f>
        <v>0.23546678993178904</v>
      </c>
      <c r="M6" s="74">
        <f t="shared" si="0"/>
        <v>0.76101273333641772</v>
      </c>
      <c r="N6" s="75">
        <f t="shared" si="1"/>
        <v>0.84941012452292097</v>
      </c>
    </row>
    <row r="7" spans="2:16" s="62" customFormat="1" ht="13.5" customHeight="1">
      <c r="B7" s="63">
        <v>5</v>
      </c>
      <c r="C7" s="64" t="s">
        <v>18</v>
      </c>
      <c r="D7" s="65">
        <v>24.4693216880816</v>
      </c>
      <c r="E7" s="66">
        <v>22.281761654045098</v>
      </c>
      <c r="F7" s="67">
        <v>24.002940798954899</v>
      </c>
      <c r="G7" s="68">
        <f t="shared" si="2"/>
        <v>0.46638088912670028</v>
      </c>
      <c r="H7" s="69">
        <f t="shared" si="3"/>
        <v>-1.7211791449098008</v>
      </c>
      <c r="I7" s="70"/>
      <c r="J7" s="71"/>
      <c r="K7" s="72">
        <f>G7-I3</f>
        <v>-0.14033891793932129</v>
      </c>
      <c r="L7" s="73">
        <f>H7-J3</f>
        <v>-0.12606160251101084</v>
      </c>
      <c r="M7" s="74">
        <f t="shared" si="0"/>
        <v>1.1021640058499766</v>
      </c>
      <c r="N7" s="75">
        <f t="shared" si="1"/>
        <v>1.091310474588266</v>
      </c>
    </row>
    <row r="8" spans="2:16" s="62" customFormat="1">
      <c r="B8" s="63">
        <v>6</v>
      </c>
      <c r="C8" s="64" t="s">
        <v>19</v>
      </c>
      <c r="D8" s="65">
        <v>24.5859507262319</v>
      </c>
      <c r="E8" s="66">
        <v>22.576130964067499</v>
      </c>
      <c r="F8" s="67">
        <v>24.068635851809301</v>
      </c>
      <c r="G8" s="68">
        <f t="shared" si="2"/>
        <v>0.51731487442259905</v>
      </c>
      <c r="H8" s="69">
        <f t="shared" si="3"/>
        <v>-1.4925048877418021</v>
      </c>
      <c r="I8" s="76"/>
      <c r="J8" s="77"/>
      <c r="K8" s="72">
        <f>G8-I3</f>
        <v>-8.940493264342253E-2</v>
      </c>
      <c r="L8" s="73">
        <f>H8-J3</f>
        <v>0.10261265465698788</v>
      </c>
      <c r="M8" s="74">
        <f t="shared" si="0"/>
        <v>1.0639312530000296</v>
      </c>
      <c r="N8" s="75">
        <f t="shared" ref="N8:N15" si="4">2^(-L8)</f>
        <v>0.93134484055682476</v>
      </c>
    </row>
    <row r="9" spans="2:16" s="62" customFormat="1">
      <c r="B9" s="63">
        <v>7</v>
      </c>
      <c r="C9" s="64" t="s">
        <v>20</v>
      </c>
      <c r="D9" s="65">
        <v>24.655086167727099</v>
      </c>
      <c r="E9" s="66">
        <v>22.312899610058299</v>
      </c>
      <c r="F9" s="67">
        <v>24.187694509790902</v>
      </c>
      <c r="G9" s="68">
        <f t="shared" si="2"/>
        <v>0.46739165793619719</v>
      </c>
      <c r="H9" s="69">
        <f t="shared" si="3"/>
        <v>-1.8747948997326027</v>
      </c>
      <c r="I9" s="70"/>
      <c r="J9" s="71"/>
      <c r="K9" s="72">
        <f>G9-I3</f>
        <v>-0.13932814912982439</v>
      </c>
      <c r="L9" s="73">
        <f>H9-J3</f>
        <v>-0.27967735733381272</v>
      </c>
      <c r="M9" s="74">
        <f t="shared" si="0"/>
        <v>1.1013920874559786</v>
      </c>
      <c r="N9" s="75">
        <f t="shared" si="4"/>
        <v>1.2139233736034001</v>
      </c>
    </row>
    <row r="10" spans="2:16" s="62" customFormat="1">
      <c r="B10" s="108">
        <v>8</v>
      </c>
      <c r="C10" s="64" t="s">
        <v>21</v>
      </c>
      <c r="D10" s="109">
        <v>24.687315456357801</v>
      </c>
      <c r="E10" s="110">
        <v>22.645025947704099</v>
      </c>
      <c r="F10" s="111">
        <v>24.136375296641599</v>
      </c>
      <c r="G10" s="68">
        <f t="shared" ref="G10" si="5">D10-F10</f>
        <v>0.5509401597162018</v>
      </c>
      <c r="H10" s="69">
        <f t="shared" ref="H10" si="6">E10-F10</f>
        <v>-1.4913493489375007</v>
      </c>
      <c r="I10" s="112"/>
      <c r="J10" s="113"/>
      <c r="K10" s="72">
        <f>G10-I3</f>
        <v>-5.5779647349819772E-2</v>
      </c>
      <c r="L10" s="73">
        <f>H10-J3</f>
        <v>0.10376819346128929</v>
      </c>
      <c r="M10" s="74">
        <f t="shared" ref="M10" si="7">2^(-K10)</f>
        <v>1.0394206652453981</v>
      </c>
      <c r="N10" s="75">
        <f t="shared" ref="N10" si="8">2^(-L10)</f>
        <v>0.93059917068882525</v>
      </c>
    </row>
    <row r="11" spans="2:16" s="62" customFormat="1" ht="14.5" thickBot="1">
      <c r="B11" s="78">
        <v>9</v>
      </c>
      <c r="C11" s="79" t="s">
        <v>30</v>
      </c>
      <c r="D11" s="80">
        <v>24.581243371972899</v>
      </c>
      <c r="E11" s="81">
        <v>22.313865262976702</v>
      </c>
      <c r="F11" s="82">
        <v>23.944951240651601</v>
      </c>
      <c r="G11" s="83">
        <f t="shared" si="2"/>
        <v>0.63629213132129792</v>
      </c>
      <c r="H11" s="84">
        <f t="shared" si="3"/>
        <v>-1.6310859776748998</v>
      </c>
      <c r="I11" s="85"/>
      <c r="J11" s="86"/>
      <c r="K11" s="87">
        <f>G11-I3</f>
        <v>2.9572324255276339E-2</v>
      </c>
      <c r="L11" s="88">
        <f>H11-J3</f>
        <v>-3.5968435276109822E-2</v>
      </c>
      <c r="M11" s="89">
        <f t="shared" si="0"/>
        <v>0.97971068216956403</v>
      </c>
      <c r="N11" s="90">
        <f t="shared" si="4"/>
        <v>1.0252448063127335</v>
      </c>
    </row>
    <row r="12" spans="2:16" s="62" customFormat="1">
      <c r="B12" s="91">
        <v>10</v>
      </c>
      <c r="C12" s="92" t="s">
        <v>22</v>
      </c>
      <c r="D12" s="93">
        <v>28.079344962938201</v>
      </c>
      <c r="E12" s="94">
        <v>23.015589510136099</v>
      </c>
      <c r="F12" s="95">
        <v>23.804973214626902</v>
      </c>
      <c r="G12" s="96">
        <f t="shared" si="2"/>
        <v>4.2743717483112995</v>
      </c>
      <c r="H12" s="97">
        <f t="shared" si="3"/>
        <v>-0.78938370449080253</v>
      </c>
      <c r="I12" s="98"/>
      <c r="J12" s="99"/>
      <c r="K12" s="100">
        <f>G12-I3</f>
        <v>3.6676519412452779</v>
      </c>
      <c r="L12" s="101">
        <f>H12-J3</f>
        <v>0.80573383790798747</v>
      </c>
      <c r="M12" s="102">
        <f t="shared" si="0"/>
        <v>7.8691305799451397E-2</v>
      </c>
      <c r="N12" s="103">
        <f t="shared" si="4"/>
        <v>0.57207101796504722</v>
      </c>
    </row>
    <row r="13" spans="2:16" s="62" customFormat="1">
      <c r="B13" s="63">
        <v>11</v>
      </c>
      <c r="C13" s="64" t="s">
        <v>23</v>
      </c>
      <c r="D13" s="65">
        <v>28.683439413347699</v>
      </c>
      <c r="E13" s="66">
        <v>23.311269492421399</v>
      </c>
      <c r="F13" s="67">
        <v>24.058659216074201</v>
      </c>
      <c r="G13" s="68">
        <f t="shared" si="2"/>
        <v>4.6247801972734983</v>
      </c>
      <c r="H13" s="69">
        <f t="shared" si="3"/>
        <v>-0.74738972365280176</v>
      </c>
      <c r="I13" s="76"/>
      <c r="J13" s="77"/>
      <c r="K13" s="72">
        <f>G13-I3</f>
        <v>4.0180603902074772</v>
      </c>
      <c r="L13" s="73">
        <f>H13-J3</f>
        <v>0.84772781874598824</v>
      </c>
      <c r="M13" s="74">
        <f t="shared" si="0"/>
        <v>6.1722470126739863E-2</v>
      </c>
      <c r="N13" s="75">
        <f t="shared" si="4"/>
        <v>0.55565918602864839</v>
      </c>
    </row>
    <row r="14" spans="2:16" s="62" customFormat="1">
      <c r="B14" s="63">
        <v>12</v>
      </c>
      <c r="C14" s="64" t="s">
        <v>24</v>
      </c>
      <c r="D14" s="65">
        <v>32.13410293151</v>
      </c>
      <c r="E14" s="66">
        <v>31.835420063245699</v>
      </c>
      <c r="F14" s="67">
        <v>30.647423102044399</v>
      </c>
      <c r="G14" s="68">
        <f t="shared" si="2"/>
        <v>1.4866798294656007</v>
      </c>
      <c r="H14" s="69">
        <f t="shared" si="3"/>
        <v>1.1879969612012999</v>
      </c>
      <c r="I14" s="76"/>
      <c r="J14" s="77"/>
      <c r="K14" s="72">
        <f>G14-I3</f>
        <v>0.87996002239957916</v>
      </c>
      <c r="L14" s="73">
        <f>H14-J3</f>
        <v>2.7831145036000899</v>
      </c>
      <c r="M14" s="74">
        <f t="shared" si="0"/>
        <v>0.54338248837933245</v>
      </c>
      <c r="N14" s="75">
        <f t="shared" si="4"/>
        <v>0.14527773260124593</v>
      </c>
    </row>
    <row r="15" spans="2:16" s="62" customFormat="1">
      <c r="B15" s="63">
        <v>13</v>
      </c>
      <c r="C15" s="64" t="s">
        <v>25</v>
      </c>
      <c r="D15" s="65">
        <v>29.035051566691202</v>
      </c>
      <c r="E15" s="66">
        <v>23.5073806696454</v>
      </c>
      <c r="F15" s="67">
        <v>24.241313610189302</v>
      </c>
      <c r="G15" s="68">
        <f t="shared" si="2"/>
        <v>4.7937379565019</v>
      </c>
      <c r="H15" s="69">
        <f t="shared" si="3"/>
        <v>-0.73393294054390168</v>
      </c>
      <c r="I15" s="76"/>
      <c r="J15" s="77"/>
      <c r="K15" s="72">
        <f>G15-I3</f>
        <v>4.1870181494358789</v>
      </c>
      <c r="L15" s="73">
        <f>H15-J3</f>
        <v>0.86118460185488832</v>
      </c>
      <c r="M15" s="74">
        <f t="shared" si="0"/>
        <v>5.4901213590642019E-2</v>
      </c>
      <c r="N15" s="75">
        <f t="shared" si="4"/>
        <v>0.55050035457829138</v>
      </c>
    </row>
    <row r="16" spans="2:16" s="62" customFormat="1">
      <c r="B16" s="63">
        <v>14</v>
      </c>
      <c r="C16" s="64" t="s">
        <v>26</v>
      </c>
      <c r="D16" s="65">
        <v>32.028936309588502</v>
      </c>
      <c r="E16" s="66">
        <v>26.489457760421299</v>
      </c>
      <c r="F16" s="67">
        <v>26.157409619988499</v>
      </c>
      <c r="G16" s="68">
        <f t="shared" si="2"/>
        <v>5.8715266896000031</v>
      </c>
      <c r="H16" s="69">
        <f t="shared" si="3"/>
        <v>0.33204814043279995</v>
      </c>
      <c r="I16" s="70"/>
      <c r="J16" s="71"/>
      <c r="K16" s="72">
        <f>G16-I3</f>
        <v>5.264806882533982</v>
      </c>
      <c r="L16" s="73">
        <f>H16-J3</f>
        <v>1.92716568283159</v>
      </c>
      <c r="M16" s="74">
        <f t="shared" si="0"/>
        <v>2.6009691853566712E-2</v>
      </c>
      <c r="N16" s="75">
        <f t="shared" ref="N16:N20" si="9">2^(-L16)</f>
        <v>0.26294524575451766</v>
      </c>
    </row>
    <row r="17" spans="2:14" s="62" customFormat="1">
      <c r="B17" s="63">
        <v>15</v>
      </c>
      <c r="C17" s="64" t="s">
        <v>27</v>
      </c>
      <c r="D17" s="65">
        <v>29.228500377854299</v>
      </c>
      <c r="E17" s="66">
        <v>23.934773624601799</v>
      </c>
      <c r="F17" s="67">
        <v>24.790721328106699</v>
      </c>
      <c r="G17" s="68">
        <f t="shared" si="2"/>
        <v>4.4377790497476006</v>
      </c>
      <c r="H17" s="69">
        <f t="shared" si="3"/>
        <v>-0.85594770350489924</v>
      </c>
      <c r="I17" s="70"/>
      <c r="J17" s="71"/>
      <c r="K17" s="72">
        <f>G17-I3</f>
        <v>3.831059242681579</v>
      </c>
      <c r="L17" s="73">
        <f>H17-J3</f>
        <v>0.73916983889389076</v>
      </c>
      <c r="M17" s="74">
        <f t="shared" si="0"/>
        <v>7.0264547340736894E-2</v>
      </c>
      <c r="N17" s="75">
        <f t="shared" si="9"/>
        <v>0.59908398034489074</v>
      </c>
    </row>
    <row r="18" spans="2:14" s="62" customFormat="1">
      <c r="B18" s="63">
        <v>16</v>
      </c>
      <c r="C18" s="64" t="s">
        <v>28</v>
      </c>
      <c r="D18" s="65">
        <v>29.770790115015799</v>
      </c>
      <c r="E18" s="66">
        <v>24.1102479802957</v>
      </c>
      <c r="F18" s="67">
        <v>24.578931265437699</v>
      </c>
      <c r="G18" s="68">
        <f t="shared" si="2"/>
        <v>5.1918588495781002</v>
      </c>
      <c r="H18" s="69">
        <f t="shared" si="3"/>
        <v>-0.46868328514199931</v>
      </c>
      <c r="I18" s="76"/>
      <c r="J18" s="77"/>
      <c r="K18" s="72">
        <f>G18-I3</f>
        <v>4.585139042512079</v>
      </c>
      <c r="L18" s="73">
        <f>H18-J3</f>
        <v>1.1264342572567907</v>
      </c>
      <c r="M18" s="74">
        <f t="shared" si="0"/>
        <v>4.1661568251758589E-2</v>
      </c>
      <c r="N18" s="75">
        <f t="shared" si="9"/>
        <v>0.45804642768987641</v>
      </c>
    </row>
    <row r="19" spans="2:14" s="62" customFormat="1">
      <c r="B19" s="63">
        <v>17</v>
      </c>
      <c r="C19" s="64" t="s">
        <v>29</v>
      </c>
      <c r="D19" s="109">
        <v>30.057699096933</v>
      </c>
      <c r="E19" s="110">
        <v>24.1882295081103</v>
      </c>
      <c r="F19" s="111">
        <v>24.8205382600595</v>
      </c>
      <c r="G19" s="68">
        <f t="shared" ref="G19" si="10">D19-F19</f>
        <v>5.2371608368734996</v>
      </c>
      <c r="H19" s="69">
        <f t="shared" ref="H19" si="11">E19-F19</f>
        <v>-0.63230875194919989</v>
      </c>
      <c r="I19" s="114"/>
      <c r="J19" s="115"/>
      <c r="K19" s="72">
        <f>G19-I3</f>
        <v>4.6304410298074785</v>
      </c>
      <c r="L19" s="73">
        <f>H19-J3</f>
        <v>0.96280879044959011</v>
      </c>
      <c r="M19" s="74">
        <f t="shared" ref="M19" si="12">2^(-K19)</f>
        <v>4.0373681894012914E-2</v>
      </c>
      <c r="N19" s="75">
        <f t="shared" ref="N19" si="13">2^(-L19)</f>
        <v>0.51305706687912589</v>
      </c>
    </row>
    <row r="20" spans="2:14" s="62" customFormat="1" ht="14.5" thickBot="1">
      <c r="B20" s="78">
        <v>18</v>
      </c>
      <c r="C20" s="79" t="s">
        <v>31</v>
      </c>
      <c r="D20" s="80">
        <v>30.643209705855199</v>
      </c>
      <c r="E20" s="81">
        <v>24.717081573584601</v>
      </c>
      <c r="F20" s="82">
        <v>25.305872775415398</v>
      </c>
      <c r="G20" s="83">
        <f t="shared" si="2"/>
        <v>5.3373369304398004</v>
      </c>
      <c r="H20" s="84">
        <f t="shared" si="3"/>
        <v>-0.58879120183079792</v>
      </c>
      <c r="I20" s="104"/>
      <c r="J20" s="105"/>
      <c r="K20" s="87">
        <f>G20-I3</f>
        <v>4.7306171233737793</v>
      </c>
      <c r="L20" s="88">
        <f>H20-J3</f>
        <v>1.0063263405679921</v>
      </c>
      <c r="M20" s="89">
        <f t="shared" si="0"/>
        <v>3.7665379526856897E-2</v>
      </c>
      <c r="N20" s="90">
        <f t="shared" si="9"/>
        <v>0.49781225765988529</v>
      </c>
    </row>
  </sheetData>
  <mergeCells count="6">
    <mergeCell ref="M1:N1"/>
    <mergeCell ref="B1:C1"/>
    <mergeCell ref="D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4"/>
  <sheetViews>
    <sheetView tabSelected="1" workbookViewId="0">
      <selection activeCell="N2" sqref="N2"/>
    </sheetView>
  </sheetViews>
  <sheetFormatPr defaultColWidth="8.75" defaultRowHeight="14"/>
  <cols>
    <col min="1" max="1" width="2.83203125" style="5" customWidth="1"/>
    <col min="2" max="2" width="22.58203125" style="6" customWidth="1"/>
    <col min="3" max="3" width="8.75" style="5"/>
    <col min="4" max="4" width="9.25" style="5" customWidth="1"/>
    <col min="5" max="7" width="8.75" style="5"/>
    <col min="8" max="8" width="8.1640625" style="5" customWidth="1"/>
    <col min="9" max="16384" width="8.75" style="5"/>
  </cols>
  <sheetData>
    <row r="1" spans="2:12" ht="14.5" thickBot="1"/>
    <row r="2" spans="2:12" s="6" customFormat="1" ht="14.5" thickBot="1">
      <c r="B2" s="37" t="s">
        <v>5</v>
      </c>
      <c r="C2" s="38" t="s">
        <v>11</v>
      </c>
      <c r="D2" s="39" t="s">
        <v>12</v>
      </c>
      <c r="F2" s="7" t="str">
        <f>C2</f>
        <v>GFPT2</v>
      </c>
      <c r="G2" s="4"/>
      <c r="H2" s="5"/>
      <c r="J2" s="7" t="str">
        <f>D2</f>
        <v>SQRDL</v>
      </c>
      <c r="K2" s="4"/>
      <c r="L2" s="5"/>
    </row>
    <row r="3" spans="2:12">
      <c r="B3" s="12" t="s">
        <v>14</v>
      </c>
      <c r="C3" s="23">
        <v>1.0544774969265054</v>
      </c>
      <c r="D3" s="24">
        <v>1.0365989096872359</v>
      </c>
      <c r="F3" s="36" t="s">
        <v>8</v>
      </c>
      <c r="G3" s="43" t="str">
        <f>F2</f>
        <v>GFPT2</v>
      </c>
      <c r="H3" s="40" t="s">
        <v>9</v>
      </c>
      <c r="J3" s="36" t="s">
        <v>8</v>
      </c>
      <c r="K3" s="43" t="str">
        <f>J2</f>
        <v>SQRDL</v>
      </c>
      <c r="L3" s="40" t="s">
        <v>9</v>
      </c>
    </row>
    <row r="4" spans="2:12">
      <c r="B4" s="13" t="s">
        <v>15</v>
      </c>
      <c r="C4" s="16">
        <v>0.91351108993865193</v>
      </c>
      <c r="D4" s="17">
        <v>0.97985393325858972</v>
      </c>
      <c r="F4" s="46" t="s">
        <v>10</v>
      </c>
      <c r="G4" s="44">
        <f>AVERAGE(C3:C11)</f>
        <v>1.0058698179941248</v>
      </c>
      <c r="H4" s="41">
        <f>STDEV(C3:C11)</f>
        <v>0.10920628474476006</v>
      </c>
      <c r="J4" s="46" t="s">
        <v>10</v>
      </c>
      <c r="K4" s="44">
        <f>AVERAGE(D3:D11)</f>
        <v>1.0047676644608377</v>
      </c>
      <c r="L4" s="41">
        <f>STDEV(D3:D11)</f>
        <v>0.10531063541259017</v>
      </c>
    </row>
    <row r="5" spans="2:12" ht="14.5" thickBot="1">
      <c r="B5" s="13" t="s">
        <v>16</v>
      </c>
      <c r="C5" s="16">
        <v>1.0372083480245993</v>
      </c>
      <c r="D5" s="17">
        <v>0.98462334692874198</v>
      </c>
      <c r="F5" s="47" t="s">
        <v>34</v>
      </c>
      <c r="G5" s="45">
        <f>AVERAGE(C12:C20)</f>
        <v>0.10607470519589975</v>
      </c>
      <c r="H5" s="42">
        <f>STDEV(C12:C20)</f>
        <v>0.16485299552689722</v>
      </c>
      <c r="J5" s="47" t="s">
        <v>34</v>
      </c>
      <c r="K5" s="45">
        <f>AVERAGE(D12:D20)</f>
        <v>0.46160591883350321</v>
      </c>
      <c r="L5" s="42">
        <f>STDEV(D12:D20)</f>
        <v>0.15465743084166159</v>
      </c>
    </row>
    <row r="6" spans="2:12">
      <c r="B6" s="13" t="s">
        <v>17</v>
      </c>
      <c r="C6" s="16">
        <v>0.76101273333641772</v>
      </c>
      <c r="D6" s="17">
        <v>0.84941012452292097</v>
      </c>
      <c r="F6" s="10"/>
      <c r="G6" s="11"/>
      <c r="H6" s="11"/>
    </row>
    <row r="7" spans="2:12">
      <c r="B7" s="13" t="s">
        <v>18</v>
      </c>
      <c r="C7" s="16">
        <v>1.1021640058499766</v>
      </c>
      <c r="D7" s="17">
        <v>1.091310474588266</v>
      </c>
      <c r="E7" s="8"/>
      <c r="F7" s="10"/>
      <c r="G7" s="11"/>
      <c r="H7" s="11"/>
      <c r="J7" s="10"/>
      <c r="K7" s="11"/>
      <c r="L7" s="11"/>
    </row>
    <row r="8" spans="2:12">
      <c r="B8" s="13" t="s">
        <v>19</v>
      </c>
      <c r="C8" s="16">
        <v>1.0639312530000296</v>
      </c>
      <c r="D8" s="17">
        <v>0.93134484055682476</v>
      </c>
      <c r="E8" s="8"/>
      <c r="F8" s="106"/>
      <c r="G8" s="18"/>
      <c r="H8" s="107"/>
    </row>
    <row r="9" spans="2:12">
      <c r="B9" s="13" t="s">
        <v>20</v>
      </c>
      <c r="C9" s="16">
        <v>1.1013920874559786</v>
      </c>
      <c r="D9" s="17">
        <v>1.2139233736034001</v>
      </c>
      <c r="F9" s="106"/>
      <c r="G9" s="106"/>
      <c r="H9" s="106"/>
    </row>
    <row r="10" spans="2:12">
      <c r="B10" s="13" t="s">
        <v>21</v>
      </c>
      <c r="C10" s="16">
        <v>1.0394206652453981</v>
      </c>
      <c r="D10" s="17">
        <v>0.93059917068882525</v>
      </c>
      <c r="F10" s="18"/>
      <c r="G10" s="19"/>
      <c r="H10" s="19"/>
    </row>
    <row r="11" spans="2:12" ht="14.5" thickBot="1">
      <c r="B11" s="14" t="s">
        <v>32</v>
      </c>
      <c r="C11" s="25">
        <v>0.97971068216956403</v>
      </c>
      <c r="D11" s="26">
        <v>1.0252448063127335</v>
      </c>
      <c r="F11" s="18"/>
      <c r="G11" s="19"/>
      <c r="H11" s="19"/>
    </row>
    <row r="12" spans="2:12">
      <c r="B12" s="22" t="s">
        <v>22</v>
      </c>
      <c r="C12" s="27">
        <v>7.8691305799451397E-2</v>
      </c>
      <c r="D12" s="28">
        <v>0.57207101796504722</v>
      </c>
      <c r="F12" s="10"/>
      <c r="G12" s="11"/>
      <c r="H12" s="11"/>
    </row>
    <row r="13" spans="2:12">
      <c r="B13" s="15" t="s">
        <v>23</v>
      </c>
      <c r="C13" s="16">
        <v>6.1722470126739863E-2</v>
      </c>
      <c r="D13" s="17">
        <v>0.55565918602864839</v>
      </c>
      <c r="F13" s="18"/>
      <c r="G13" s="19"/>
      <c r="H13" s="19"/>
    </row>
    <row r="14" spans="2:12">
      <c r="B14" s="15" t="s">
        <v>24</v>
      </c>
      <c r="C14" s="16">
        <v>0.54338248837933245</v>
      </c>
      <c r="D14" s="17">
        <v>0.14527773260124593</v>
      </c>
      <c r="F14" s="10"/>
      <c r="G14" s="11"/>
      <c r="H14" s="11"/>
    </row>
    <row r="15" spans="2:12">
      <c r="B15" s="15" t="s">
        <v>25</v>
      </c>
      <c r="C15" s="16">
        <v>5.4901213590642019E-2</v>
      </c>
      <c r="D15" s="17">
        <v>0.55050035457829138</v>
      </c>
    </row>
    <row r="16" spans="2:12">
      <c r="B16" s="15" t="s">
        <v>26</v>
      </c>
      <c r="C16" s="16">
        <v>2.6009691853566712E-2</v>
      </c>
      <c r="D16" s="17">
        <v>0.26294524575451766</v>
      </c>
    </row>
    <row r="17" spans="2:8">
      <c r="B17" s="15" t="s">
        <v>27</v>
      </c>
      <c r="C17" s="16">
        <v>7.0264547340736894E-2</v>
      </c>
      <c r="D17" s="17">
        <v>0.59908398034489074</v>
      </c>
    </row>
    <row r="18" spans="2:8">
      <c r="B18" s="15" t="s">
        <v>28</v>
      </c>
      <c r="C18" s="16">
        <v>4.1661568251758589E-2</v>
      </c>
      <c r="D18" s="17">
        <v>0.45804642768987641</v>
      </c>
    </row>
    <row r="19" spans="2:8">
      <c r="B19" s="15" t="s">
        <v>29</v>
      </c>
      <c r="C19" s="16">
        <v>4.0373681894012914E-2</v>
      </c>
      <c r="D19" s="17">
        <v>0.51305706687912589</v>
      </c>
    </row>
    <row r="20" spans="2:8" ht="14.5" thickBot="1">
      <c r="B20" s="14" t="s">
        <v>33</v>
      </c>
      <c r="C20" s="25">
        <v>3.7665379526856897E-2</v>
      </c>
      <c r="D20" s="26">
        <v>0.49781225765988529</v>
      </c>
      <c r="F20" s="10"/>
      <c r="G20" s="11"/>
      <c r="H20" s="11"/>
    </row>
    <row r="21" spans="2:8">
      <c r="B21" s="34"/>
      <c r="C21" s="35"/>
      <c r="D21" s="35"/>
    </row>
    <row r="22" spans="2:8">
      <c r="B22" s="34"/>
      <c r="C22" s="35"/>
      <c r="D22" s="35"/>
    </row>
    <row r="30" spans="2:8">
      <c r="D30" s="4"/>
      <c r="E30" s="4"/>
    </row>
    <row r="32" spans="2:8" s="6" customFormat="1">
      <c r="C32" s="5"/>
    </row>
    <row r="34" spans="3:3">
      <c r="C34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Cq</vt:lpstr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2019-10-27T11:00:31Z</dcterms:created>
  <dcterms:modified xsi:type="dcterms:W3CDTF">2020-09-12T13:25:53Z</dcterms:modified>
</cp:coreProperties>
</file>