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4 Experiments documents_QIONG\14 Knockdowns Experiments\Results\14 SQRDL\Knockdown\"/>
    </mc:Choice>
  </mc:AlternateContent>
  <xr:revisionPtr revIDLastSave="67" documentId="13_ncr:1_{63826139-C598-4688-99FB-16086D52C5DD}" xr6:coauthVersionLast="45" xr6:coauthVersionMax="45" xr10:uidLastSave="{2ADDA580-AB49-48DA-AFAA-C693E52070E6}"/>
  <bookViews>
    <workbookView xWindow="-110" yWindow="-110" windowWidth="19420" windowHeight="10420" activeTab="1" xr2:uid="{B7FBA3FC-C891-4711-99CC-6A3C3418785D}"/>
  </bookViews>
  <sheets>
    <sheet name="Cq" sheetId="1" r:id="rId1"/>
    <sheet name="Plotting" sheetId="3" r:id="rId2"/>
  </sheets>
  <definedNames>
    <definedName name="_xlnm._FilterDatabase" localSheetId="1" hidden="1">Plotting!$G$2:$H$2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E27" i="3"/>
  <c r="E25" i="3"/>
  <c r="E24" i="3"/>
  <c r="Q3" i="1"/>
  <c r="L8" i="1"/>
  <c r="N20" i="1" l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C28" i="3" l="1"/>
  <c r="C27" i="3"/>
  <c r="C25" i="3"/>
  <c r="C24" i="3"/>
  <c r="J20" i="1"/>
  <c r="G28" i="3" l="1"/>
  <c r="G27" i="3"/>
  <c r="F28" i="3"/>
  <c r="F27" i="3"/>
  <c r="E28" i="3"/>
  <c r="D28" i="3"/>
  <c r="D27" i="3"/>
  <c r="G25" i="3"/>
  <c r="G24" i="3"/>
  <c r="F25" i="3"/>
  <c r="F24" i="3"/>
  <c r="D25" i="3"/>
  <c r="D24" i="3"/>
  <c r="M19" i="1"/>
  <c r="L19" i="1"/>
  <c r="K19" i="1"/>
  <c r="J19" i="1"/>
  <c r="M10" i="1"/>
  <c r="L10" i="1"/>
  <c r="K10" i="1"/>
  <c r="J10" i="1"/>
  <c r="M20" i="1" l="1"/>
  <c r="M18" i="1"/>
  <c r="M17" i="1"/>
  <c r="M16" i="1"/>
  <c r="M15" i="1"/>
  <c r="M14" i="1"/>
  <c r="M13" i="1"/>
  <c r="M12" i="1"/>
  <c r="M11" i="1"/>
  <c r="M9" i="1"/>
  <c r="M8" i="1"/>
  <c r="M7" i="1"/>
  <c r="M6" i="1"/>
  <c r="M5" i="1"/>
  <c r="M4" i="1"/>
  <c r="M3" i="1"/>
  <c r="L20" i="1"/>
  <c r="L18" i="1"/>
  <c r="L17" i="1"/>
  <c r="L16" i="1"/>
  <c r="L15" i="1"/>
  <c r="L14" i="1"/>
  <c r="L13" i="1"/>
  <c r="L12" i="1"/>
  <c r="L11" i="1"/>
  <c r="L9" i="1"/>
  <c r="K3" i="1"/>
  <c r="K20" i="1"/>
  <c r="K18" i="1"/>
  <c r="K17" i="1"/>
  <c r="K16" i="1"/>
  <c r="K15" i="1"/>
  <c r="K14" i="1"/>
  <c r="K13" i="1"/>
  <c r="K12" i="1"/>
  <c r="K11" i="1"/>
  <c r="K9" i="1"/>
  <c r="K8" i="1"/>
  <c r="K7" i="1"/>
  <c r="K6" i="1"/>
  <c r="K5" i="1"/>
  <c r="K4" i="1"/>
  <c r="J3" i="1"/>
  <c r="R3" i="1" l="1"/>
  <c r="P3" i="1"/>
  <c r="U14" i="1" l="1"/>
  <c r="Z14" i="1" s="1"/>
  <c r="U19" i="1"/>
  <c r="Z19" i="1" s="1"/>
  <c r="U10" i="1"/>
  <c r="Z10" i="1" s="1"/>
  <c r="AG3" i="1"/>
  <c r="W19" i="1"/>
  <c r="AB19" i="1" s="1"/>
  <c r="W10" i="1"/>
  <c r="AB10" i="1" s="1"/>
  <c r="V12" i="1"/>
  <c r="AA12" i="1" s="1"/>
  <c r="V10" i="1"/>
  <c r="AA10" i="1" s="1"/>
  <c r="V19" i="1"/>
  <c r="AA19" i="1" s="1"/>
  <c r="U13" i="1"/>
  <c r="Z13" i="1" s="1"/>
  <c r="V14" i="1"/>
  <c r="AA14" i="1" s="1"/>
  <c r="W9" i="1"/>
  <c r="AB9" i="1" s="1"/>
  <c r="W3" i="1"/>
  <c r="AB3" i="1" s="1"/>
  <c r="V11" i="1"/>
  <c r="AA11" i="1" s="1"/>
  <c r="W16" i="1"/>
  <c r="AB16" i="1" s="1"/>
  <c r="W13" i="1"/>
  <c r="AB13" i="1" s="1"/>
  <c r="U18" i="1"/>
  <c r="Z18" i="1" s="1"/>
  <c r="W18" i="1"/>
  <c r="AB18" i="1" s="1"/>
  <c r="W5" i="1"/>
  <c r="AB5" i="1" s="1"/>
  <c r="W6" i="1"/>
  <c r="AB6" i="1" s="1"/>
  <c r="W12" i="1"/>
  <c r="AB12" i="1" s="1"/>
  <c r="W7" i="1"/>
  <c r="AB7" i="1" s="1"/>
  <c r="V5" i="1"/>
  <c r="AA5" i="1" s="1"/>
  <c r="AF3" i="1"/>
  <c r="W14" i="1"/>
  <c r="AB14" i="1" s="1"/>
  <c r="U4" i="1"/>
  <c r="Z4" i="1" s="1"/>
  <c r="W17" i="1"/>
  <c r="AB17" i="1" s="1"/>
  <c r="W4" i="1"/>
  <c r="AB4" i="1" s="1"/>
  <c r="U17" i="1"/>
  <c r="Z17" i="1" s="1"/>
  <c r="AE3" i="1"/>
  <c r="W8" i="1"/>
  <c r="AB8" i="1" s="1"/>
  <c r="W11" i="1"/>
  <c r="AB11" i="1" s="1"/>
  <c r="U9" i="1"/>
  <c r="Z9" i="1" s="1"/>
  <c r="V7" i="1"/>
  <c r="AA7" i="1" s="1"/>
  <c r="W15" i="1"/>
  <c r="AB15" i="1" s="1"/>
  <c r="W20" i="1"/>
  <c r="AB20" i="1" s="1"/>
  <c r="U12" i="1"/>
  <c r="Z12" i="1" s="1"/>
  <c r="U20" i="1"/>
  <c r="Z20" i="1" s="1"/>
  <c r="V3" i="1"/>
  <c r="AA3" i="1" s="1"/>
  <c r="V9" i="1"/>
  <c r="AA9" i="1" s="1"/>
  <c r="U16" i="1"/>
  <c r="Z16" i="1" s="1"/>
  <c r="V18" i="1"/>
  <c r="AA18" i="1" s="1"/>
  <c r="U5" i="1"/>
  <c r="Z5" i="1" s="1"/>
  <c r="U8" i="1"/>
  <c r="Z8" i="1" s="1"/>
  <c r="U15" i="1"/>
  <c r="Z15" i="1" s="1"/>
  <c r="V15" i="1"/>
  <c r="AA15" i="1" s="1"/>
  <c r="V13" i="1"/>
  <c r="AA13" i="1" s="1"/>
  <c r="V8" i="1"/>
  <c r="AA8" i="1" s="1"/>
  <c r="U11" i="1"/>
  <c r="Z11" i="1" s="1"/>
  <c r="U3" i="1"/>
  <c r="Z3" i="1" s="1"/>
  <c r="V20" i="1"/>
  <c r="AA20" i="1" s="1"/>
  <c r="U6" i="1"/>
  <c r="Z6" i="1" s="1"/>
  <c r="U7" i="1"/>
  <c r="Z7" i="1" s="1"/>
  <c r="V17" i="1"/>
  <c r="AA17" i="1" s="1"/>
  <c r="V6" i="1"/>
  <c r="AA6" i="1" s="1"/>
  <c r="V4" i="1"/>
  <c r="AA4" i="1" s="1"/>
  <c r="V16" i="1"/>
  <c r="AA16" i="1" s="1"/>
  <c r="J11" i="1"/>
  <c r="J9" i="1"/>
  <c r="J8" i="1"/>
  <c r="J7" i="1"/>
  <c r="S3" i="1" l="1"/>
  <c r="J4" i="1"/>
  <c r="J5" i="1"/>
  <c r="J6" i="1"/>
  <c r="J12" i="1"/>
  <c r="J13" i="1"/>
  <c r="J14" i="1"/>
  <c r="J15" i="1"/>
  <c r="J16" i="1"/>
  <c r="J17" i="1"/>
  <c r="J18" i="1"/>
  <c r="AH3" i="1" l="1"/>
  <c r="X19" i="1"/>
  <c r="AC19" i="1" s="1"/>
  <c r="X10" i="1"/>
  <c r="AC10" i="1" s="1"/>
  <c r="O3" i="1"/>
  <c r="X3" i="1"/>
  <c r="AC3" i="1" s="1"/>
  <c r="X11" i="1"/>
  <c r="AC11" i="1" s="1"/>
  <c r="X14" i="1"/>
  <c r="AC14" i="1" s="1"/>
  <c r="X13" i="1"/>
  <c r="AC13" i="1" s="1"/>
  <c r="X7" i="1"/>
  <c r="AC7" i="1" s="1"/>
  <c r="X6" i="1"/>
  <c r="AC6" i="1" s="1"/>
  <c r="X4" i="1"/>
  <c r="AC4" i="1" s="1"/>
  <c r="X9" i="1"/>
  <c r="AC9" i="1" s="1"/>
  <c r="X5" i="1"/>
  <c r="AC5" i="1" s="1"/>
  <c r="X17" i="1"/>
  <c r="AC17" i="1" s="1"/>
  <c r="X18" i="1"/>
  <c r="AC18" i="1" s="1"/>
  <c r="X8" i="1"/>
  <c r="AC8" i="1" s="1"/>
  <c r="X20" i="1"/>
  <c r="AC20" i="1" s="1"/>
  <c r="X16" i="1"/>
  <c r="AC16" i="1" s="1"/>
  <c r="X15" i="1"/>
  <c r="AC15" i="1" s="1"/>
  <c r="X12" i="1"/>
  <c r="AC12" i="1" s="1"/>
  <c r="T20" i="1" l="1"/>
  <c r="Y20" i="1" s="1"/>
  <c r="T19" i="1"/>
  <c r="Y19" i="1" s="1"/>
  <c r="T10" i="1"/>
  <c r="Y10" i="1" s="1"/>
  <c r="T3" i="1"/>
  <c r="Y3" i="1" s="1"/>
  <c r="AD3" i="1"/>
  <c r="T17" i="1"/>
  <c r="Y17" i="1" s="1"/>
  <c r="T5" i="1"/>
  <c r="Y5" i="1" s="1"/>
  <c r="T13" i="1"/>
  <c r="Y13" i="1" s="1"/>
  <c r="T11" i="1"/>
  <c r="Y11" i="1" s="1"/>
  <c r="T16" i="1"/>
  <c r="Y16" i="1" s="1"/>
  <c r="T15" i="1"/>
  <c r="Y15" i="1" s="1"/>
  <c r="T7" i="1"/>
  <c r="Y7" i="1" s="1"/>
  <c r="T8" i="1"/>
  <c r="Y8" i="1" s="1"/>
  <c r="T6" i="1"/>
  <c r="Y6" i="1" s="1"/>
  <c r="T12" i="1"/>
  <c r="Y12" i="1" s="1"/>
  <c r="T18" i="1"/>
  <c r="Y18" i="1" s="1"/>
  <c r="T14" i="1"/>
  <c r="Y14" i="1" s="1"/>
  <c r="T4" i="1"/>
  <c r="Y4" i="1" s="1"/>
  <c r="T9" i="1"/>
  <c r="Y9" i="1" s="1"/>
</calcChain>
</file>

<file path=xl/sharedStrings.xml><?xml version="1.0" encoding="utf-8"?>
<sst xmlns="http://schemas.openxmlformats.org/spreadsheetml/2006/main" count="98" uniqueCount="56">
  <si>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</si>
  <si>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</si>
  <si>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</si>
  <si>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</si>
  <si>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</si>
  <si>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</si>
  <si>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</si>
  <si>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</si>
  <si>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</si>
  <si>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</si>
  <si>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Scramble</t>
    <phoneticPr fontId="2" type="noConversion"/>
  </si>
  <si>
    <t>CDH1&amp;CDH2</t>
    <phoneticPr fontId="2" type="noConversion"/>
  </si>
  <si>
    <t>siGFPT2</t>
    <phoneticPr fontId="2" type="noConversion"/>
  </si>
  <si>
    <t>CDH1</t>
    <phoneticPr fontId="2" type="noConversion"/>
  </si>
  <si>
    <t>CDH2</t>
    <phoneticPr fontId="2" type="noConversion"/>
  </si>
  <si>
    <t>NQO1</t>
    <phoneticPr fontId="2" type="noConversion"/>
  </si>
  <si>
    <t>GCLM</t>
    <phoneticPr fontId="2" type="noConversion"/>
  </si>
  <si>
    <t>NFE2L2</t>
  </si>
  <si>
    <t>NFE2L2</t>
    <phoneticPr fontId="2" type="noConversion"/>
  </si>
  <si>
    <t>D492M_Scr_1</t>
  </si>
  <si>
    <t>D492M_Scr_2</t>
  </si>
  <si>
    <t>D492M_Scr_3</t>
  </si>
  <si>
    <t>D492M_Scr_4</t>
  </si>
  <si>
    <t>D492M_Scr_5</t>
  </si>
  <si>
    <t>D492M_Scr_6</t>
  </si>
  <si>
    <t>D492M_Scr_7</t>
  </si>
  <si>
    <t>D492M_Scr_8</t>
  </si>
  <si>
    <t>D492M_siGFPT2_1</t>
  </si>
  <si>
    <t>D492M_siGFPT2_2</t>
  </si>
  <si>
    <t>D492M_siGFPT2_3</t>
  </si>
  <si>
    <t>D492M_siGFPT2_4</t>
  </si>
  <si>
    <t>D492M_siGFPT2_5</t>
  </si>
  <si>
    <t>D492M_siGFPT2_6</t>
  </si>
  <si>
    <t>D492M_siGFPT2_7</t>
  </si>
  <si>
    <t>D492M_siGFPT2_8</t>
  </si>
  <si>
    <t>D492M_Scr_9</t>
    <phoneticPr fontId="2" type="noConversion"/>
  </si>
  <si>
    <t>D492M_siGFPT2_9</t>
    <phoneticPr fontId="2" type="noConversion"/>
  </si>
  <si>
    <t>D492_Scr_1</t>
  </si>
  <si>
    <t>D492_Scr_2</t>
  </si>
  <si>
    <t>D492_Scr_3</t>
  </si>
  <si>
    <t>D492_Scr_4</t>
  </si>
  <si>
    <t>D492_Scr_5</t>
  </si>
  <si>
    <t>D492_Scr_6</t>
  </si>
  <si>
    <t>D492_Scr_7</t>
  </si>
  <si>
    <t>D492_Scr_8</t>
  </si>
  <si>
    <t>D492_Scr_9</t>
  </si>
  <si>
    <t>D492_siGFPT2_1</t>
  </si>
  <si>
    <t>D492_siGFPT2_2</t>
  </si>
  <si>
    <t>D492_siGFPT2_3</t>
  </si>
  <si>
    <t>D492_siGFPT2_4</t>
  </si>
  <si>
    <t>D492_siGFPT2_5</t>
  </si>
  <si>
    <t>D492_siGFPT2_6</t>
  </si>
  <si>
    <t>D492_siGFPT2_7</t>
  </si>
  <si>
    <t>D492_siGFPT2_8</t>
  </si>
  <si>
    <t>D492_siGFPT2_9</t>
  </si>
  <si>
    <t>deleted 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</si>
</sst>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14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scheme val="minor"/>
    </font>
    <font>
      <b/>
      <sz val="11"/>
      <color theme="1"/>
      <name val="等线"/>
      <scheme val="minor"/>
    </font>
    <font>
      <sz val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color rgb="FFFF0000"/>
      <name val="Arial"/>
      <family val="2"/>
    </font>
    <font>
      <sz val="10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8" fontId="7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0" fillId="0" borderId="14" xfId="0" applyNumberFormat="1" applyFont="1" applyFill="1" applyBorder="1" applyAlignment="1">
      <alignment horizontal="center" vertical="center"/>
    </xf>
    <xf numFmtId="178" fontId="10" fillId="0" borderId="15" xfId="0" applyNumberFormat="1" applyFont="1" applyFill="1" applyBorder="1" applyAlignment="1">
      <alignment horizontal="center" vertical="center"/>
    </xf>
    <xf numFmtId="178" fontId="10" fillId="0" borderId="5" xfId="0" applyNumberFormat="1" applyFont="1" applyFill="1" applyBorder="1" applyAlignment="1">
      <alignment horizontal="center" vertical="center"/>
    </xf>
    <xf numFmtId="178" fontId="10" fillId="0" borderId="6" xfId="0" applyNumberFormat="1" applyFont="1" applyFill="1" applyBorder="1" applyAlignment="1">
      <alignment horizontal="center" vertical="center"/>
    </xf>
    <xf numFmtId="178" fontId="10" fillId="0" borderId="8" xfId="0" applyNumberFormat="1" applyFont="1" applyFill="1" applyBorder="1" applyAlignment="1">
      <alignment horizontal="center" vertical="center"/>
    </xf>
    <xf numFmtId="178" fontId="10" fillId="0" borderId="9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178" fontId="10" fillId="0" borderId="4" xfId="0" applyNumberFormat="1" applyFont="1" applyFill="1" applyBorder="1" applyAlignment="1">
      <alignment horizontal="center" vertical="center"/>
    </xf>
    <xf numFmtId="178" fontId="10" fillId="0" borderId="7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8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78" fontId="7" fillId="0" borderId="28" xfId="0" applyNumberFormat="1" applyFont="1" applyBorder="1" applyAlignment="1">
      <alignment horizontal="center" vertical="center"/>
    </xf>
    <xf numFmtId="178" fontId="7" fillId="0" borderId="29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178" fontId="10" fillId="0" borderId="39" xfId="0" applyNumberFormat="1" applyFont="1" applyFill="1" applyBorder="1" applyAlignment="1">
      <alignment horizontal="center" vertical="center"/>
    </xf>
    <xf numFmtId="178" fontId="10" fillId="0" borderId="41" xfId="0" applyNumberFormat="1" applyFont="1" applyFill="1" applyBorder="1" applyAlignment="1">
      <alignment horizontal="center" vertical="center"/>
    </xf>
    <xf numFmtId="178" fontId="10" fillId="0" borderId="42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176" fontId="6" fillId="7" borderId="27" xfId="0" applyNumberFormat="1" applyFont="1" applyFill="1" applyBorder="1" applyAlignment="1">
      <alignment horizontal="center" vertical="center"/>
    </xf>
    <xf numFmtId="176" fontId="6" fillId="7" borderId="2" xfId="0" applyNumberFormat="1" applyFont="1" applyFill="1" applyBorder="1" applyAlignment="1">
      <alignment horizontal="center" vertical="center"/>
    </xf>
    <xf numFmtId="176" fontId="6" fillId="7" borderId="22" xfId="0" applyNumberFormat="1" applyFont="1" applyFill="1" applyBorder="1" applyAlignment="1">
      <alignment horizontal="center" vertical="center"/>
    </xf>
    <xf numFmtId="177" fontId="6" fillId="7" borderId="1" xfId="0" applyNumberFormat="1" applyFont="1" applyFill="1" applyBorder="1" applyAlignment="1">
      <alignment horizontal="center" vertical="center"/>
    </xf>
    <xf numFmtId="177" fontId="6" fillId="7" borderId="2" xfId="0" applyNumberFormat="1" applyFont="1" applyFill="1" applyBorder="1" applyAlignment="1">
      <alignment horizontal="center" vertical="center"/>
    </xf>
    <xf numFmtId="177" fontId="6" fillId="7" borderId="22" xfId="0" applyNumberFormat="1" applyFont="1" applyFill="1" applyBorder="1" applyAlignment="1">
      <alignment horizontal="center" vertical="center"/>
    </xf>
    <xf numFmtId="177" fontId="6" fillId="7" borderId="27" xfId="0" applyNumberFormat="1" applyFont="1" applyFill="1" applyBorder="1" applyAlignment="1">
      <alignment horizontal="center" vertical="center"/>
    </xf>
    <xf numFmtId="177" fontId="6" fillId="7" borderId="3" xfId="0" applyNumberFormat="1" applyFont="1" applyFill="1" applyBorder="1" applyAlignment="1">
      <alignment horizontal="center" vertical="center"/>
    </xf>
    <xf numFmtId="178" fontId="6" fillId="7" borderId="27" xfId="0" applyNumberFormat="1" applyFont="1" applyFill="1" applyBorder="1" applyAlignment="1">
      <alignment horizontal="center" vertical="center"/>
    </xf>
    <xf numFmtId="178" fontId="6" fillId="7" borderId="2" xfId="0" applyNumberFormat="1" applyFont="1" applyFill="1" applyBorder="1" applyAlignment="1">
      <alignment horizontal="center" vertical="center"/>
    </xf>
    <xf numFmtId="178" fontId="6" fillId="7" borderId="3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2" fontId="6" fillId="7" borderId="4" xfId="0" applyNumberFormat="1" applyFont="1" applyFill="1" applyBorder="1" applyAlignment="1">
      <alignment horizontal="center"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7" borderId="6" xfId="0" applyNumberFormat="1" applyFont="1" applyFill="1" applyBorder="1" applyAlignment="1">
      <alignment horizontal="center" vertical="center"/>
    </xf>
    <xf numFmtId="176" fontId="6" fillId="7" borderId="28" xfId="0" applyNumberFormat="1" applyFont="1" applyFill="1" applyBorder="1" applyAlignment="1">
      <alignment horizontal="center" vertical="center"/>
    </xf>
    <xf numFmtId="176" fontId="6" fillId="7" borderId="5" xfId="0" applyNumberFormat="1" applyFont="1" applyFill="1" applyBorder="1" applyAlignment="1">
      <alignment horizontal="center" vertical="center"/>
    </xf>
    <xf numFmtId="176" fontId="6" fillId="7" borderId="23" xfId="0" applyNumberFormat="1" applyFont="1" applyFill="1" applyBorder="1" applyAlignment="1">
      <alignment horizontal="center" vertical="center"/>
    </xf>
    <xf numFmtId="177" fontId="6" fillId="7" borderId="4" xfId="0" applyNumberFormat="1" applyFont="1" applyFill="1" applyBorder="1" applyAlignment="1">
      <alignment horizontal="center" vertical="center"/>
    </xf>
    <xf numFmtId="177" fontId="6" fillId="7" borderId="5" xfId="0" applyNumberFormat="1" applyFont="1" applyFill="1" applyBorder="1" applyAlignment="1">
      <alignment horizontal="center" vertical="center"/>
    </xf>
    <xf numFmtId="177" fontId="6" fillId="7" borderId="23" xfId="0" applyNumberFormat="1" applyFont="1" applyFill="1" applyBorder="1" applyAlignment="1">
      <alignment horizontal="center" vertical="center"/>
    </xf>
    <xf numFmtId="177" fontId="6" fillId="7" borderId="28" xfId="0" applyNumberFormat="1" applyFont="1" applyFill="1" applyBorder="1" applyAlignment="1">
      <alignment horizontal="center" vertical="center"/>
    </xf>
    <xf numFmtId="177" fontId="6" fillId="7" borderId="6" xfId="0" applyNumberFormat="1" applyFont="1" applyFill="1" applyBorder="1" applyAlignment="1">
      <alignment horizontal="center" vertical="center"/>
    </xf>
    <xf numFmtId="178" fontId="6" fillId="7" borderId="28" xfId="0" applyNumberFormat="1" applyFont="1" applyFill="1" applyBorder="1" applyAlignment="1">
      <alignment horizontal="center" vertical="center"/>
    </xf>
    <xf numFmtId="178" fontId="6" fillId="7" borderId="5" xfId="0" applyNumberFormat="1" applyFont="1" applyFill="1" applyBorder="1" applyAlignment="1">
      <alignment horizontal="center" vertical="center"/>
    </xf>
    <xf numFmtId="178" fontId="6" fillId="7" borderId="6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 wrapText="1"/>
    </xf>
    <xf numFmtId="2" fontId="6" fillId="7" borderId="39" xfId="0" applyNumberFormat="1" applyFont="1" applyFill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/>
    </xf>
    <xf numFmtId="2" fontId="6" fillId="7" borderId="42" xfId="0" applyNumberFormat="1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2" fontId="6" fillId="7" borderId="7" xfId="0" applyNumberFormat="1" applyFont="1" applyFill="1" applyBorder="1" applyAlignment="1">
      <alignment horizontal="center" vertical="center"/>
    </xf>
    <xf numFmtId="2" fontId="6" fillId="7" borderId="8" xfId="0" applyNumberFormat="1" applyFont="1" applyFill="1" applyBorder="1" applyAlignment="1">
      <alignment horizontal="center" vertical="center"/>
    </xf>
    <xf numFmtId="2" fontId="6" fillId="7" borderId="9" xfId="0" applyNumberFormat="1" applyFont="1" applyFill="1" applyBorder="1" applyAlignment="1">
      <alignment horizontal="center" vertical="center"/>
    </xf>
    <xf numFmtId="176" fontId="6" fillId="7" borderId="29" xfId="0" applyNumberFormat="1" applyFont="1" applyFill="1" applyBorder="1" applyAlignment="1">
      <alignment horizontal="center" vertical="center"/>
    </xf>
    <xf numFmtId="176" fontId="6" fillId="7" borderId="8" xfId="0" applyNumberFormat="1" applyFont="1" applyFill="1" applyBorder="1" applyAlignment="1">
      <alignment horizontal="center" vertical="center"/>
    </xf>
    <xf numFmtId="176" fontId="6" fillId="7" borderId="24" xfId="0" applyNumberFormat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177" fontId="6" fillId="7" borderId="7" xfId="0" applyNumberFormat="1" applyFont="1" applyFill="1" applyBorder="1" applyAlignment="1">
      <alignment horizontal="center" vertical="center"/>
    </xf>
    <xf numFmtId="177" fontId="6" fillId="7" borderId="29" xfId="0" applyNumberFormat="1" applyFont="1" applyFill="1" applyBorder="1" applyAlignment="1">
      <alignment horizontal="center" vertical="center"/>
    </xf>
    <xf numFmtId="177" fontId="6" fillId="7" borderId="9" xfId="0" applyNumberFormat="1" applyFont="1" applyFill="1" applyBorder="1" applyAlignment="1">
      <alignment horizontal="center" vertical="center"/>
    </xf>
    <xf numFmtId="178" fontId="6" fillId="7" borderId="29" xfId="0" applyNumberFormat="1" applyFont="1" applyFill="1" applyBorder="1" applyAlignment="1">
      <alignment horizontal="center" vertical="center"/>
    </xf>
    <xf numFmtId="178" fontId="6" fillId="7" borderId="8" xfId="0" applyNumberFormat="1" applyFont="1" applyFill="1" applyBorder="1" applyAlignment="1">
      <alignment horizontal="center" vertical="center"/>
    </xf>
    <xf numFmtId="178" fontId="6" fillId="7" borderId="9" xfId="0" applyNumberFormat="1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2" fontId="6" fillId="8" borderId="13" xfId="0" applyNumberFormat="1" applyFont="1" applyFill="1" applyBorder="1" applyAlignment="1">
      <alignment horizontal="center" vertical="center"/>
    </xf>
    <xf numFmtId="2" fontId="6" fillId="8" borderId="14" xfId="0" applyNumberFormat="1" applyFont="1" applyFill="1" applyBorder="1" applyAlignment="1">
      <alignment horizontal="center" vertical="center"/>
    </xf>
    <xf numFmtId="2" fontId="6" fillId="8" borderId="15" xfId="0" applyNumberFormat="1" applyFont="1" applyFill="1" applyBorder="1" applyAlignment="1">
      <alignment horizontal="center" vertical="center"/>
    </xf>
    <xf numFmtId="176" fontId="6" fillId="8" borderId="30" xfId="0" applyNumberFormat="1" applyFont="1" applyFill="1" applyBorder="1" applyAlignment="1">
      <alignment horizontal="center" vertical="center"/>
    </xf>
    <xf numFmtId="176" fontId="6" fillId="8" borderId="14" xfId="0" applyNumberFormat="1" applyFont="1" applyFill="1" applyBorder="1" applyAlignment="1">
      <alignment horizontal="center" vertical="center"/>
    </xf>
    <xf numFmtId="176" fontId="6" fillId="8" borderId="25" xfId="0" applyNumberFormat="1" applyFont="1" applyFill="1" applyBorder="1" applyAlignment="1">
      <alignment horizontal="center" vertical="center"/>
    </xf>
    <xf numFmtId="177" fontId="6" fillId="8" borderId="13" xfId="0" applyNumberFormat="1" applyFont="1" applyFill="1" applyBorder="1" applyAlignment="1">
      <alignment horizontal="center" vertical="center"/>
    </xf>
    <xf numFmtId="177" fontId="6" fillId="8" borderId="14" xfId="0" applyNumberFormat="1" applyFont="1" applyFill="1" applyBorder="1" applyAlignment="1">
      <alignment horizontal="center" vertical="center"/>
    </xf>
    <xf numFmtId="177" fontId="6" fillId="8" borderId="25" xfId="0" applyNumberFormat="1" applyFont="1" applyFill="1" applyBorder="1" applyAlignment="1">
      <alignment horizontal="center" vertical="center"/>
    </xf>
    <xf numFmtId="177" fontId="6" fillId="8" borderId="30" xfId="0" applyNumberFormat="1" applyFont="1" applyFill="1" applyBorder="1" applyAlignment="1">
      <alignment horizontal="center" vertical="center"/>
    </xf>
    <xf numFmtId="177" fontId="6" fillId="8" borderId="15" xfId="0" applyNumberFormat="1" applyFont="1" applyFill="1" applyBorder="1" applyAlignment="1">
      <alignment horizontal="center" vertical="center"/>
    </xf>
    <xf numFmtId="178" fontId="6" fillId="8" borderId="30" xfId="0" applyNumberFormat="1" applyFont="1" applyFill="1" applyBorder="1" applyAlignment="1">
      <alignment horizontal="center" vertical="center"/>
    </xf>
    <xf numFmtId="178" fontId="6" fillId="8" borderId="14" xfId="0" applyNumberFormat="1" applyFont="1" applyFill="1" applyBorder="1" applyAlignment="1">
      <alignment horizontal="center" vertical="center"/>
    </xf>
    <xf numFmtId="178" fontId="6" fillId="8" borderId="15" xfId="0" applyNumberFormat="1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2" fontId="6" fillId="8" borderId="4" xfId="0" applyNumberFormat="1" applyFont="1" applyFill="1" applyBorder="1" applyAlignment="1">
      <alignment horizontal="center" vertical="center"/>
    </xf>
    <xf numFmtId="2" fontId="6" fillId="8" borderId="5" xfId="0" applyNumberFormat="1" applyFont="1" applyFill="1" applyBorder="1" applyAlignment="1">
      <alignment horizontal="center" vertical="center"/>
    </xf>
    <xf numFmtId="2" fontId="6" fillId="8" borderId="6" xfId="0" applyNumberFormat="1" applyFont="1" applyFill="1" applyBorder="1" applyAlignment="1">
      <alignment horizontal="center" vertical="center"/>
    </xf>
    <xf numFmtId="176" fontId="6" fillId="8" borderId="28" xfId="0" applyNumberFormat="1" applyFont="1" applyFill="1" applyBorder="1" applyAlignment="1">
      <alignment horizontal="center" vertical="center"/>
    </xf>
    <xf numFmtId="176" fontId="6" fillId="8" borderId="5" xfId="0" applyNumberFormat="1" applyFont="1" applyFill="1" applyBorder="1" applyAlignment="1">
      <alignment horizontal="center" vertical="center"/>
    </xf>
    <xf numFmtId="176" fontId="6" fillId="8" borderId="23" xfId="0" applyNumberFormat="1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177" fontId="6" fillId="8" borderId="4" xfId="0" applyNumberFormat="1" applyFont="1" applyFill="1" applyBorder="1" applyAlignment="1">
      <alignment horizontal="center" vertical="center"/>
    </xf>
    <xf numFmtId="177" fontId="6" fillId="8" borderId="28" xfId="0" applyNumberFormat="1" applyFont="1" applyFill="1" applyBorder="1" applyAlignment="1">
      <alignment horizontal="center" vertical="center"/>
    </xf>
    <xf numFmtId="177" fontId="6" fillId="8" borderId="6" xfId="0" applyNumberFormat="1" applyFont="1" applyFill="1" applyBorder="1" applyAlignment="1">
      <alignment horizontal="center" vertical="center"/>
    </xf>
    <xf numFmtId="178" fontId="6" fillId="8" borderId="28" xfId="0" applyNumberFormat="1" applyFont="1" applyFill="1" applyBorder="1" applyAlignment="1">
      <alignment horizontal="center" vertical="center"/>
    </xf>
    <xf numFmtId="178" fontId="6" fillId="8" borderId="5" xfId="0" applyNumberFormat="1" applyFont="1" applyFill="1" applyBorder="1" applyAlignment="1">
      <alignment horizontal="center" vertical="center"/>
    </xf>
    <xf numFmtId="178" fontId="6" fillId="8" borderId="6" xfId="0" applyNumberFormat="1" applyFont="1" applyFill="1" applyBorder="1" applyAlignment="1">
      <alignment horizontal="center" vertical="center"/>
    </xf>
    <xf numFmtId="177" fontId="6" fillId="8" borderId="5" xfId="0" applyNumberFormat="1" applyFont="1" applyFill="1" applyBorder="1" applyAlignment="1">
      <alignment horizontal="center" vertical="center"/>
    </xf>
    <xf numFmtId="177" fontId="6" fillId="8" borderId="23" xfId="0" applyNumberFormat="1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/>
    </xf>
    <xf numFmtId="2" fontId="6" fillId="8" borderId="42" xfId="0" applyNumberFormat="1" applyFont="1" applyFill="1" applyBorder="1" applyAlignment="1">
      <alignment horizontal="center" vertical="center"/>
    </xf>
    <xf numFmtId="0" fontId="6" fillId="8" borderId="39" xfId="0" applyFont="1" applyFill="1" applyBorder="1" applyAlignment="1">
      <alignment horizontal="center" vertical="center"/>
    </xf>
    <xf numFmtId="0" fontId="6" fillId="8" borderId="41" xfId="0" applyFont="1" applyFill="1" applyBorder="1" applyAlignment="1">
      <alignment horizontal="center" vertical="center"/>
    </xf>
    <xf numFmtId="0" fontId="6" fillId="8" borderId="40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2" fontId="6" fillId="8" borderId="7" xfId="0" applyNumberFormat="1" applyFont="1" applyFill="1" applyBorder="1" applyAlignment="1">
      <alignment horizontal="center" vertical="center"/>
    </xf>
    <xf numFmtId="2" fontId="6" fillId="8" borderId="8" xfId="0" applyNumberFormat="1" applyFont="1" applyFill="1" applyBorder="1" applyAlignment="1">
      <alignment horizontal="center" vertical="center"/>
    </xf>
    <xf numFmtId="2" fontId="6" fillId="8" borderId="9" xfId="0" applyNumberFormat="1" applyFont="1" applyFill="1" applyBorder="1" applyAlignment="1">
      <alignment horizontal="center" vertical="center"/>
    </xf>
    <xf numFmtId="176" fontId="6" fillId="8" borderId="29" xfId="0" applyNumberFormat="1" applyFont="1" applyFill="1" applyBorder="1" applyAlignment="1">
      <alignment horizontal="center" vertical="center"/>
    </xf>
    <xf numFmtId="176" fontId="6" fillId="8" borderId="8" xfId="0" applyNumberFormat="1" applyFont="1" applyFill="1" applyBorder="1" applyAlignment="1">
      <alignment horizontal="center" vertical="center"/>
    </xf>
    <xf numFmtId="176" fontId="6" fillId="8" borderId="24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177" fontId="6" fillId="8" borderId="7" xfId="0" applyNumberFormat="1" applyFont="1" applyFill="1" applyBorder="1" applyAlignment="1">
      <alignment horizontal="center" vertical="center"/>
    </xf>
    <xf numFmtId="177" fontId="6" fillId="8" borderId="29" xfId="0" applyNumberFormat="1" applyFont="1" applyFill="1" applyBorder="1" applyAlignment="1">
      <alignment horizontal="center" vertical="center"/>
    </xf>
    <xf numFmtId="177" fontId="6" fillId="8" borderId="9" xfId="0" applyNumberFormat="1" applyFont="1" applyFill="1" applyBorder="1" applyAlignment="1">
      <alignment horizontal="center" vertical="center"/>
    </xf>
    <xf numFmtId="178" fontId="6" fillId="8" borderId="29" xfId="0" applyNumberFormat="1" applyFont="1" applyFill="1" applyBorder="1" applyAlignment="1">
      <alignment horizontal="center" vertical="center"/>
    </xf>
    <xf numFmtId="178" fontId="6" fillId="8" borderId="8" xfId="0" applyNumberFormat="1" applyFont="1" applyFill="1" applyBorder="1" applyAlignment="1">
      <alignment horizontal="center" vertical="center"/>
    </xf>
    <xf numFmtId="178" fontId="6" fillId="8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76" fontId="12" fillId="7" borderId="5" xfId="0" applyNumberFormat="1" applyFont="1" applyFill="1" applyBorder="1" applyAlignment="1">
      <alignment horizontal="center" vertical="center"/>
    </xf>
    <xf numFmtId="2" fontId="12" fillId="7" borderId="5" xfId="0" applyNumberFormat="1" applyFont="1" applyFill="1" applyBorder="1" applyAlignment="1">
      <alignment horizontal="center" vertical="center"/>
    </xf>
    <xf numFmtId="177" fontId="12" fillId="7" borderId="2" xfId="0" applyNumberFormat="1" applyFont="1" applyFill="1" applyBorder="1" applyAlignment="1">
      <alignment horizontal="center" vertical="center"/>
    </xf>
    <xf numFmtId="177" fontId="12" fillId="7" borderId="28" xfId="0" applyNumberFormat="1" applyFont="1" applyFill="1" applyBorder="1" applyAlignment="1">
      <alignment horizontal="center" vertical="center"/>
    </xf>
    <xf numFmtId="178" fontId="12" fillId="7" borderId="5" xfId="0" applyNumberFormat="1" applyFont="1" applyFill="1" applyBorder="1" applyAlignment="1">
      <alignment horizontal="center" vertical="center"/>
    </xf>
    <xf numFmtId="178" fontId="13" fillId="0" borderId="5" xfId="0" applyNumberFormat="1" applyFont="1" applyFill="1" applyBorder="1" applyAlignment="1">
      <alignment horizontal="center" vertical="center"/>
    </xf>
    <xf numFmtId="178" fontId="13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Plotting!$B$24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DCF-4F46-8317-77674D0099A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36A-4ACC-B28E-022EF8503251}"/>
              </c:ext>
            </c:extLst>
          </c:dPt>
          <c:cat>
            <c:strRef>
              <c:f>Plotting!$C$23:$G$23</c:f>
              <c:strCache>
                <c:ptCount val="5"/>
                <c:pt idx="0">
                  <c:v>CDH1</c:v>
                </c:pt>
                <c:pt idx="1">
                  <c:v>CDH2</c:v>
                </c:pt>
                <c:pt idx="2">
                  <c:v>NFE2L2</c:v>
                </c:pt>
                <c:pt idx="3">
                  <c:v>NQO1</c:v>
                </c:pt>
                <c:pt idx="4">
                  <c:v>GCLM</c:v>
                </c:pt>
              </c:strCache>
            </c:strRef>
          </c:cat>
          <c:val>
            <c:numRef>
              <c:f>Plotting!$C$24:$G$24</c:f>
              <c:numCache>
                <c:formatCode>0.000</c:formatCode>
                <c:ptCount val="5"/>
                <c:pt idx="0">
                  <c:v>1.0597873255146908</c:v>
                </c:pt>
                <c:pt idx="1">
                  <c:v>1.0731360326062271</c:v>
                </c:pt>
                <c:pt idx="2">
                  <c:v>1.0776383442427546</c:v>
                </c:pt>
                <c:pt idx="3">
                  <c:v>1.0536696207117504</c:v>
                </c:pt>
                <c:pt idx="4">
                  <c:v>1.0365698506069763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C-4900-BD29-080AAC10EC44}"/>
            </c:ext>
          </c:extLst>
        </c:ser>
        <c:ser>
          <c:idx val="1"/>
          <c:order val="1"/>
          <c:tx>
            <c:strRef>
              <c:f>Plotting!$B$25</c:f>
              <c:strCache>
                <c:ptCount val="1"/>
                <c:pt idx="0">
                  <c:v>siGFPT2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Plotting!$C$23:$G$23</c:f>
              <c:strCache>
                <c:ptCount val="5"/>
                <c:pt idx="0">
                  <c:v>CDH1</c:v>
                </c:pt>
                <c:pt idx="1">
                  <c:v>CDH2</c:v>
                </c:pt>
                <c:pt idx="2">
                  <c:v>NFE2L2</c:v>
                </c:pt>
                <c:pt idx="3">
                  <c:v>NQO1</c:v>
                </c:pt>
                <c:pt idx="4">
                  <c:v>GCLM</c:v>
                </c:pt>
              </c:strCache>
            </c:strRef>
          </c:cat>
          <c:val>
            <c:numRef>
              <c:f>Plotting!$C$25:$G$25</c:f>
              <c:numCache>
                <c:formatCode>0.000</c:formatCode>
                <c:ptCount val="5"/>
                <c:pt idx="0">
                  <c:v>0.77277828622840705</c:v>
                </c:pt>
                <c:pt idx="1">
                  <c:v>1.1638714982898919</c:v>
                </c:pt>
                <c:pt idx="2">
                  <c:v>0.68420794075579672</c:v>
                </c:pt>
                <c:pt idx="3">
                  <c:v>0.66903689096383223</c:v>
                </c:pt>
                <c:pt idx="4">
                  <c:v>0.65455842702329492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C-4900-BD29-080AAC10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28</xdr:row>
      <xdr:rowOff>165100</xdr:rowOff>
    </xdr:from>
    <xdr:to>
      <xdr:col>9</xdr:col>
      <xdr:colOff>57150</xdr:colOff>
      <xdr:row>46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CECEB-47A1-41CE-9315-72164944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D6B3-50D3-4284-A43B-A188BAD84D62}">
  <dimension ref="B1:AH20"/>
  <sheetViews>
    <sheetView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L3" sqref="L3"/>
    </sheetView>
  </sheetViews>
  <sheetFormatPr defaultColWidth="8.75" defaultRowHeight="14"/>
  <cols>
    <col min="1" max="1" width="1.6640625" style="2" customWidth="1"/>
    <col min="2" max="2" width="3.5" style="2" customWidth="1"/>
    <col min="3" max="3" width="20.08203125" style="2" customWidth="1"/>
    <col min="4" max="4" width="9.4140625" style="3" customWidth="1"/>
    <col min="5" max="5" width="9.58203125" style="3" bestFit="1" customWidth="1"/>
    <col min="6" max="8" width="9.58203125" style="3" customWidth="1"/>
    <col min="9" max="9" width="9.1640625" style="3" bestFit="1" customWidth="1"/>
    <col min="10" max="10" width="8.83203125" style="3" customWidth="1"/>
    <col min="11" max="13" width="9.58203125" style="3" customWidth="1"/>
    <col min="14" max="19" width="8.58203125" style="3" customWidth="1"/>
    <col min="20" max="23" width="8.4140625" style="2" customWidth="1"/>
    <col min="24" max="24" width="9" style="2" customWidth="1"/>
    <col min="25" max="28" width="7.9140625" style="2" customWidth="1"/>
    <col min="29" max="30" width="11.6640625" style="2" customWidth="1"/>
    <col min="31" max="31" width="11.58203125" style="2" customWidth="1"/>
    <col min="32" max="16384" width="8.75" style="2"/>
  </cols>
  <sheetData>
    <row r="1" spans="2:34" s="1" customFormat="1" ht="16.5" customHeight="1" thickBot="1">
      <c r="B1" s="13"/>
      <c r="C1" s="14"/>
      <c r="D1" s="171" t="s">
        <v>7</v>
      </c>
      <c r="E1" s="172"/>
      <c r="F1" s="172"/>
      <c r="G1" s="172"/>
      <c r="H1" s="172"/>
      <c r="I1" s="173"/>
      <c r="J1" s="174" t="s">
        <v>0</v>
      </c>
      <c r="K1" s="175"/>
      <c r="L1" s="175"/>
      <c r="M1" s="175"/>
      <c r="N1" s="175"/>
      <c r="O1" s="176" t="s">
        <v>1</v>
      </c>
      <c r="P1" s="177"/>
      <c r="Q1" s="177"/>
      <c r="R1" s="177"/>
      <c r="S1" s="178"/>
      <c r="T1" s="179" t="s">
        <v>2</v>
      </c>
      <c r="U1" s="179"/>
      <c r="V1" s="179"/>
      <c r="W1" s="179"/>
      <c r="X1" s="179"/>
      <c r="Y1" s="180" t="s">
        <v>3</v>
      </c>
      <c r="Z1" s="181"/>
      <c r="AA1" s="181"/>
      <c r="AB1" s="181"/>
      <c r="AC1" s="182"/>
    </row>
    <row r="2" spans="2:34" ht="14.5" thickBot="1">
      <c r="B2" s="10" t="s">
        <v>4</v>
      </c>
      <c r="C2" s="22" t="s">
        <v>5</v>
      </c>
      <c r="D2" s="24" t="s">
        <v>13</v>
      </c>
      <c r="E2" s="11" t="s">
        <v>14</v>
      </c>
      <c r="F2" s="11" t="s">
        <v>17</v>
      </c>
      <c r="G2" s="11" t="s">
        <v>15</v>
      </c>
      <c r="H2" s="11" t="s">
        <v>16</v>
      </c>
      <c r="I2" s="12" t="s">
        <v>6</v>
      </c>
      <c r="J2" s="23" t="s">
        <v>13</v>
      </c>
      <c r="K2" s="11" t="s">
        <v>14</v>
      </c>
      <c r="L2" s="11" t="s">
        <v>17</v>
      </c>
      <c r="M2" s="11" t="s">
        <v>15</v>
      </c>
      <c r="N2" s="21" t="s">
        <v>16</v>
      </c>
      <c r="O2" s="24" t="s">
        <v>13</v>
      </c>
      <c r="P2" s="11" t="s">
        <v>14</v>
      </c>
      <c r="Q2" s="11" t="s">
        <v>17</v>
      </c>
      <c r="R2" s="11" t="s">
        <v>15</v>
      </c>
      <c r="S2" s="21" t="s">
        <v>16</v>
      </c>
      <c r="T2" s="24" t="s">
        <v>13</v>
      </c>
      <c r="U2" s="11" t="s">
        <v>14</v>
      </c>
      <c r="V2" s="11" t="s">
        <v>17</v>
      </c>
      <c r="W2" s="11" t="s">
        <v>15</v>
      </c>
      <c r="X2" s="12" t="s">
        <v>16</v>
      </c>
      <c r="Y2" s="25" t="s">
        <v>13</v>
      </c>
      <c r="Z2" s="26" t="s">
        <v>14</v>
      </c>
      <c r="AA2" s="26" t="s">
        <v>17</v>
      </c>
      <c r="AB2" s="26" t="s">
        <v>15</v>
      </c>
      <c r="AC2" s="27" t="s">
        <v>16</v>
      </c>
      <c r="AD2" s="25" t="s">
        <v>13</v>
      </c>
      <c r="AE2" s="26" t="s">
        <v>14</v>
      </c>
      <c r="AF2" s="26" t="s">
        <v>17</v>
      </c>
      <c r="AG2" s="26" t="s">
        <v>15</v>
      </c>
      <c r="AH2" s="27" t="s">
        <v>16</v>
      </c>
    </row>
    <row r="3" spans="2:34">
      <c r="B3" s="53">
        <v>1</v>
      </c>
      <c r="C3" s="54" t="s">
        <v>37</v>
      </c>
      <c r="D3" s="55">
        <v>21.359930867880198</v>
      </c>
      <c r="E3" s="56">
        <v>25.129147269758299</v>
      </c>
      <c r="F3" s="56">
        <v>20.9434252618044</v>
      </c>
      <c r="G3" s="56">
        <v>21.739063116597599</v>
      </c>
      <c r="H3" s="56">
        <v>22.373162616253001</v>
      </c>
      <c r="I3" s="57">
        <v>25.433242085220002</v>
      </c>
      <c r="J3" s="58">
        <f>D3-I3</f>
        <v>-4.0733112173398034</v>
      </c>
      <c r="K3" s="59">
        <f t="shared" ref="K3:K20" si="0">E3-I3</f>
        <v>-0.30409481546170269</v>
      </c>
      <c r="L3" s="59">
        <f t="shared" ref="L3:L20" si="1">F3-I3</f>
        <v>-4.4898168234156017</v>
      </c>
      <c r="M3" s="59">
        <f t="shared" ref="M3:M20" si="2">G3-I3</f>
        <v>-3.6941789686224027</v>
      </c>
      <c r="N3" s="60">
        <f t="shared" ref="N3:N20" si="3">H3-I3</f>
        <v>-3.0600794689670003</v>
      </c>
      <c r="O3" s="61">
        <f>AVERAGE(J3:J11)</f>
        <v>-4.6322655995358577</v>
      </c>
      <c r="P3" s="62">
        <f>AVERAGE(K3:K11)</f>
        <v>-0.87419114891862293</v>
      </c>
      <c r="Q3" s="185">
        <f>AVERAGE(L3:L7,L9:L11)</f>
        <v>-5.0911630090822371</v>
      </c>
      <c r="R3" s="62">
        <f t="shared" ref="Q3:S3" si="4">AVERAGE(M3:M11)</f>
        <v>-3.8729102035976002</v>
      </c>
      <c r="S3" s="63">
        <f t="shared" si="4"/>
        <v>-3.2540956313498342</v>
      </c>
      <c r="T3" s="61">
        <f>J3-O3</f>
        <v>0.55895438219605431</v>
      </c>
      <c r="U3" s="64">
        <f>K3-P3</f>
        <v>0.57009633345692023</v>
      </c>
      <c r="V3" s="64">
        <f>L3-Q3</f>
        <v>0.60134618566663534</v>
      </c>
      <c r="W3" s="64">
        <f>M3-R3</f>
        <v>0.17873123497519749</v>
      </c>
      <c r="X3" s="65">
        <f>N3-S3</f>
        <v>0.19401616238283381</v>
      </c>
      <c r="Y3" s="66">
        <f>2^(-T3)</f>
        <v>0.67879395296513179</v>
      </c>
      <c r="Z3" s="67">
        <f t="shared" ref="Z3:Z20" si="5">2^(-U3)</f>
        <v>0.67357181034284097</v>
      </c>
      <c r="AA3" s="67">
        <f t="shared" ref="AA3:AA20" si="6">2^(-V3)</f>
        <v>0.65913862293377257</v>
      </c>
      <c r="AB3" s="67">
        <f t="shared" ref="AB3:AB20" si="7">2^(-W3)</f>
        <v>0.88347962285643966</v>
      </c>
      <c r="AC3" s="68">
        <f t="shared" ref="AC3:AC20" si="8">2^(-X3)</f>
        <v>0.87416882712074073</v>
      </c>
      <c r="AD3" s="9">
        <f>2^(-O3)</f>
        <v>24.79995503149453</v>
      </c>
      <c r="AE3" s="9">
        <f>2^(-P3)</f>
        <v>1.8329801327446031</v>
      </c>
      <c r="AF3" s="9">
        <f t="shared" ref="AF3:AH3" si="9">2^(-Q3)</f>
        <v>34.08731379224718</v>
      </c>
      <c r="AG3" s="9">
        <f t="shared" si="9"/>
        <v>14.650827055728357</v>
      </c>
      <c r="AH3" s="9">
        <f t="shared" si="9"/>
        <v>9.5407033784784421</v>
      </c>
    </row>
    <row r="4" spans="2:34">
      <c r="B4" s="69">
        <v>2</v>
      </c>
      <c r="C4" s="70" t="s">
        <v>38</v>
      </c>
      <c r="D4" s="71">
        <v>20.9163823111925</v>
      </c>
      <c r="E4" s="72">
        <v>25.164318548144099</v>
      </c>
      <c r="F4" s="72">
        <v>20.875784046717101</v>
      </c>
      <c r="G4" s="72">
        <v>21.8677244284255</v>
      </c>
      <c r="H4" s="72">
        <v>22.346417175314102</v>
      </c>
      <c r="I4" s="73">
        <v>25.445408115286401</v>
      </c>
      <c r="J4" s="74">
        <f t="shared" ref="J4:J18" si="10">D4-I4</f>
        <v>-4.5290258040939015</v>
      </c>
      <c r="K4" s="75">
        <f t="shared" si="0"/>
        <v>-0.2810895671423026</v>
      </c>
      <c r="L4" s="75">
        <f t="shared" si="1"/>
        <v>-4.5696240685693006</v>
      </c>
      <c r="M4" s="75">
        <f t="shared" si="2"/>
        <v>-3.577683686860901</v>
      </c>
      <c r="N4" s="76">
        <f t="shared" si="3"/>
        <v>-3.0989909399722997</v>
      </c>
      <c r="O4" s="77"/>
      <c r="P4" s="78"/>
      <c r="Q4" s="78"/>
      <c r="R4" s="78"/>
      <c r="S4" s="79"/>
      <c r="T4" s="77">
        <f>J4-O3</f>
        <v>0.10323979544195616</v>
      </c>
      <c r="U4" s="80">
        <f>K4-P3</f>
        <v>0.59310158177632033</v>
      </c>
      <c r="V4" s="80">
        <f>L4-Q3</f>
        <v>0.52153894051293648</v>
      </c>
      <c r="W4" s="80">
        <f>M4-R3</f>
        <v>0.2952265167366992</v>
      </c>
      <c r="X4" s="81">
        <f>N4-S3</f>
        <v>0.15510469137753446</v>
      </c>
      <c r="Y4" s="82">
        <f t="shared" ref="Y4:Y18" si="11">2^(-T4)</f>
        <v>0.93094007213020491</v>
      </c>
      <c r="Z4" s="83">
        <f t="shared" si="5"/>
        <v>0.66291620183254651</v>
      </c>
      <c r="AA4" s="83">
        <f t="shared" si="6"/>
        <v>0.69662833469868568</v>
      </c>
      <c r="AB4" s="83">
        <f t="shared" si="7"/>
        <v>0.81494436840032136</v>
      </c>
      <c r="AC4" s="84">
        <f t="shared" si="8"/>
        <v>0.89806720089599035</v>
      </c>
    </row>
    <row r="5" spans="2:34">
      <c r="B5" s="69">
        <v>3</v>
      </c>
      <c r="C5" s="70" t="s">
        <v>39</v>
      </c>
      <c r="D5" s="71">
        <v>22.288075751221399</v>
      </c>
      <c r="E5" s="72">
        <v>25.9691428422149</v>
      </c>
      <c r="F5" s="72">
        <v>21.616081505319499</v>
      </c>
      <c r="G5" s="72">
        <v>22.229426719069501</v>
      </c>
      <c r="H5" s="72">
        <v>22.901559842141101</v>
      </c>
      <c r="I5" s="73">
        <v>25.830572906131302</v>
      </c>
      <c r="J5" s="74">
        <f t="shared" si="10"/>
        <v>-3.5424971549099027</v>
      </c>
      <c r="K5" s="75">
        <f t="shared" si="0"/>
        <v>0.13856993608359858</v>
      </c>
      <c r="L5" s="75">
        <f t="shared" si="1"/>
        <v>-4.2144914008118022</v>
      </c>
      <c r="M5" s="75">
        <f t="shared" si="2"/>
        <v>-3.6011461870618007</v>
      </c>
      <c r="N5" s="76">
        <f t="shared" si="3"/>
        <v>-2.929013063990201</v>
      </c>
      <c r="O5" s="77"/>
      <c r="P5" s="78"/>
      <c r="Q5" s="78"/>
      <c r="R5" s="78"/>
      <c r="S5" s="79"/>
      <c r="T5" s="77">
        <f>J5-O3</f>
        <v>1.089768444625955</v>
      </c>
      <c r="U5" s="80">
        <f>K5-P3</f>
        <v>1.0127610850022215</v>
      </c>
      <c r="V5" s="80">
        <f>L5-Q3</f>
        <v>0.87667160827043489</v>
      </c>
      <c r="W5" s="80">
        <f>M5-R3</f>
        <v>0.27176401653579951</v>
      </c>
      <c r="X5" s="81">
        <f>N5-S3</f>
        <v>0.32508256735963315</v>
      </c>
      <c r="Y5" s="82">
        <f t="shared" si="11"/>
        <v>0.46983677827691178</v>
      </c>
      <c r="Z5" s="83">
        <f t="shared" si="5"/>
        <v>0.49559684728880327</v>
      </c>
      <c r="AA5" s="83">
        <f t="shared" si="6"/>
        <v>0.54462246259527247</v>
      </c>
      <c r="AB5" s="83">
        <f t="shared" si="7"/>
        <v>0.82830613734346281</v>
      </c>
      <c r="AC5" s="84">
        <f t="shared" si="8"/>
        <v>0.79825269998359583</v>
      </c>
    </row>
    <row r="6" spans="2:34">
      <c r="B6" s="69">
        <v>4</v>
      </c>
      <c r="C6" s="70" t="s">
        <v>40</v>
      </c>
      <c r="D6" s="71">
        <v>20.934251247252501</v>
      </c>
      <c r="E6" s="72">
        <v>24.494083239963</v>
      </c>
      <c r="F6" s="72">
        <v>20.192470348025601</v>
      </c>
      <c r="G6" s="72">
        <v>22.1461634558597</v>
      </c>
      <c r="H6" s="72">
        <v>22.147846554279099</v>
      </c>
      <c r="I6" s="73">
        <v>25.9560679749532</v>
      </c>
      <c r="J6" s="74">
        <f t="shared" si="10"/>
        <v>-5.0218167277006991</v>
      </c>
      <c r="K6" s="75">
        <f t="shared" si="0"/>
        <v>-1.4619847349901995</v>
      </c>
      <c r="L6" s="75">
        <f t="shared" si="1"/>
        <v>-5.7635976269275986</v>
      </c>
      <c r="M6" s="75">
        <f t="shared" si="2"/>
        <v>-3.8099045190935001</v>
      </c>
      <c r="N6" s="76">
        <f t="shared" si="3"/>
        <v>-3.8082214206741014</v>
      </c>
      <c r="O6" s="77"/>
      <c r="P6" s="78"/>
      <c r="Q6" s="78"/>
      <c r="R6" s="78"/>
      <c r="S6" s="79"/>
      <c r="T6" s="77">
        <f>J6-O3</f>
        <v>-0.38955112816484139</v>
      </c>
      <c r="U6" s="80">
        <f>K6-P3</f>
        <v>-0.58779358607157661</v>
      </c>
      <c r="V6" s="80">
        <f>L6-Q3</f>
        <v>-0.67243461784536152</v>
      </c>
      <c r="W6" s="80">
        <f>M6-R3</f>
        <v>6.3005684504100046E-2</v>
      </c>
      <c r="X6" s="81">
        <f>N6-S3</f>
        <v>-0.55412578932426726</v>
      </c>
      <c r="Y6" s="82">
        <f t="shared" si="11"/>
        <v>1.3099857590128401</v>
      </c>
      <c r="Z6" s="83">
        <f t="shared" si="5"/>
        <v>1.5029464282720975</v>
      </c>
      <c r="AA6" s="83">
        <f t="shared" si="6"/>
        <v>1.5937602471215886</v>
      </c>
      <c r="AB6" s="83">
        <f t="shared" si="7"/>
        <v>0.95726768636365311</v>
      </c>
      <c r="AC6" s="84">
        <f t="shared" si="8"/>
        <v>1.4682786504255718</v>
      </c>
    </row>
    <row r="7" spans="2:34" ht="13.5" customHeight="1">
      <c r="B7" s="69">
        <v>5</v>
      </c>
      <c r="C7" s="70" t="s">
        <v>41</v>
      </c>
      <c r="D7" s="71">
        <v>20.908792032722499</v>
      </c>
      <c r="E7" s="72">
        <v>24.5097002924931</v>
      </c>
      <c r="F7" s="72">
        <v>20.1912122461375</v>
      </c>
      <c r="G7" s="72">
        <v>21.658868598429599</v>
      </c>
      <c r="H7" s="72">
        <v>22.095654203858199</v>
      </c>
      <c r="I7" s="73">
        <v>25.472725980404199</v>
      </c>
      <c r="J7" s="74">
        <f t="shared" si="10"/>
        <v>-4.5639339476817007</v>
      </c>
      <c r="K7" s="75">
        <f t="shared" si="0"/>
        <v>-0.96302568791109877</v>
      </c>
      <c r="L7" s="75">
        <f t="shared" si="1"/>
        <v>-5.2815137342666993</v>
      </c>
      <c r="M7" s="75">
        <f t="shared" si="2"/>
        <v>-3.8138573819746</v>
      </c>
      <c r="N7" s="76">
        <f t="shared" si="3"/>
        <v>-3.3770717765459999</v>
      </c>
      <c r="O7" s="77"/>
      <c r="P7" s="78"/>
      <c r="Q7" s="78"/>
      <c r="R7" s="78"/>
      <c r="S7" s="79"/>
      <c r="T7" s="77">
        <f>J7-O3</f>
        <v>6.8331651854157016E-2</v>
      </c>
      <c r="U7" s="80">
        <f>K7-P3</f>
        <v>-8.8834538992475842E-2</v>
      </c>
      <c r="V7" s="80">
        <f>L7-Q3</f>
        <v>-0.19035072518446228</v>
      </c>
      <c r="W7" s="80">
        <f>M7-R3</f>
        <v>5.9052821623000185E-2</v>
      </c>
      <c r="X7" s="81">
        <f>N7-S3</f>
        <v>-0.12297614519616573</v>
      </c>
      <c r="Y7" s="82">
        <f t="shared" si="11"/>
        <v>0.9537402761465309</v>
      </c>
      <c r="Z7" s="83">
        <f t="shared" si="5"/>
        <v>1.0635106931004619</v>
      </c>
      <c r="AA7" s="83">
        <f t="shared" si="6"/>
        <v>1.1410410739999797</v>
      </c>
      <c r="AB7" s="83">
        <f t="shared" si="7"/>
        <v>0.95989411563958793</v>
      </c>
      <c r="AC7" s="84">
        <f t="shared" si="8"/>
        <v>1.0889790090390916</v>
      </c>
    </row>
    <row r="8" spans="2:34">
      <c r="B8" s="69">
        <v>6</v>
      </c>
      <c r="C8" s="70" t="s">
        <v>42</v>
      </c>
      <c r="D8" s="71">
        <v>20.698276742972698</v>
      </c>
      <c r="E8" s="72">
        <v>24.454912533949699</v>
      </c>
      <c r="F8" s="184">
        <v>32.579901143727298</v>
      </c>
      <c r="G8" s="72">
        <v>21.526263199860601</v>
      </c>
      <c r="H8" s="72">
        <v>22.4336422074119</v>
      </c>
      <c r="I8" s="73">
        <v>25.279506860413601</v>
      </c>
      <c r="J8" s="74">
        <f t="shared" si="10"/>
        <v>-4.5812301174409029</v>
      </c>
      <c r="K8" s="75">
        <f t="shared" si="0"/>
        <v>-0.82459432646390241</v>
      </c>
      <c r="L8" s="183">
        <f>F8-I8</f>
        <v>7.3003942833136968</v>
      </c>
      <c r="M8" s="75">
        <f t="shared" si="2"/>
        <v>-3.7532436605530002</v>
      </c>
      <c r="N8" s="76">
        <f t="shared" si="3"/>
        <v>-2.8458646530017013</v>
      </c>
      <c r="O8" s="77"/>
      <c r="P8" s="78"/>
      <c r="Q8" s="78"/>
      <c r="R8" s="78"/>
      <c r="S8" s="79"/>
      <c r="T8" s="77">
        <f>J8-O3</f>
        <v>5.1035482094954787E-2</v>
      </c>
      <c r="U8" s="80">
        <f>K8-P3</f>
        <v>4.9596822454720524E-2</v>
      </c>
      <c r="V8" s="186">
        <f>L8-Q3</f>
        <v>12.391557292395934</v>
      </c>
      <c r="W8" s="80">
        <f>M8-R3</f>
        <v>0.1196665430446</v>
      </c>
      <c r="X8" s="81">
        <f>N8-S3</f>
        <v>0.40823097834813282</v>
      </c>
      <c r="Y8" s="82">
        <f t="shared" si="11"/>
        <v>0.96524328508331092</v>
      </c>
      <c r="Z8" s="83">
        <f t="shared" si="5"/>
        <v>0.96620630854581779</v>
      </c>
      <c r="AA8" s="187">
        <f>2^(-V8)</f>
        <v>1.8610993695285298E-4</v>
      </c>
      <c r="AB8" s="83">
        <f t="shared" si="7"/>
        <v>0.92040036254766222</v>
      </c>
      <c r="AC8" s="84">
        <f t="shared" si="8"/>
        <v>0.75354680077802583</v>
      </c>
    </row>
    <row r="9" spans="2:34">
      <c r="B9" s="69">
        <v>7</v>
      </c>
      <c r="C9" s="70" t="s">
        <v>43</v>
      </c>
      <c r="D9" s="71">
        <v>20.600654538842399</v>
      </c>
      <c r="E9" s="72">
        <v>24.3627316660613</v>
      </c>
      <c r="F9" s="72">
        <v>20.299999502132302</v>
      </c>
      <c r="G9" s="72">
        <v>20.9652777554514</v>
      </c>
      <c r="H9" s="72">
        <v>21.9748235726892</v>
      </c>
      <c r="I9" s="73">
        <v>25.812329478095201</v>
      </c>
      <c r="J9" s="74">
        <f t="shared" si="10"/>
        <v>-5.2116749392528021</v>
      </c>
      <c r="K9" s="75">
        <f t="shared" si="0"/>
        <v>-1.4495978120339004</v>
      </c>
      <c r="L9" s="75">
        <f t="shared" si="1"/>
        <v>-5.5123299759628992</v>
      </c>
      <c r="M9" s="75">
        <f t="shared" si="2"/>
        <v>-4.8470517226438012</v>
      </c>
      <c r="N9" s="76">
        <f t="shared" si="3"/>
        <v>-3.837505905406001</v>
      </c>
      <c r="O9" s="85"/>
      <c r="P9" s="86"/>
      <c r="Q9" s="86"/>
      <c r="R9" s="86"/>
      <c r="S9" s="87"/>
      <c r="T9" s="77">
        <f>J9-O3</f>
        <v>-0.57940933971694442</v>
      </c>
      <c r="U9" s="80">
        <f>K9-P3</f>
        <v>-0.57540666311527744</v>
      </c>
      <c r="V9" s="80">
        <f>L9-Q3</f>
        <v>-0.42116696688066213</v>
      </c>
      <c r="W9" s="80">
        <f>M9-R3</f>
        <v>-0.97414151904620105</v>
      </c>
      <c r="X9" s="81">
        <f>N9-S3</f>
        <v>-0.58341027405616686</v>
      </c>
      <c r="Y9" s="82">
        <f t="shared" si="11"/>
        <v>1.4942373609288806</v>
      </c>
      <c r="Z9" s="83">
        <f t="shared" si="5"/>
        <v>1.4900974287072402</v>
      </c>
      <c r="AA9" s="83">
        <f t="shared" si="6"/>
        <v>1.3390102151752705</v>
      </c>
      <c r="AB9" s="83">
        <f t="shared" si="7"/>
        <v>1.9644718830530929</v>
      </c>
      <c r="AC9" s="84">
        <f t="shared" si="8"/>
        <v>1.4983869855894336</v>
      </c>
    </row>
    <row r="10" spans="2:34">
      <c r="B10" s="88">
        <v>8</v>
      </c>
      <c r="C10" s="70" t="s">
        <v>44</v>
      </c>
      <c r="D10" s="89">
        <v>20.449557951916599</v>
      </c>
      <c r="E10" s="90">
        <v>24.244983324182201</v>
      </c>
      <c r="F10" s="90">
        <v>19.754456193621799</v>
      </c>
      <c r="G10" s="90">
        <v>21.147253593705301</v>
      </c>
      <c r="H10" s="90">
        <v>22.016568082480799</v>
      </c>
      <c r="I10" s="91">
        <v>25.5717039047024</v>
      </c>
      <c r="J10" s="74">
        <f t="shared" ref="J10" si="12">D10-I10</f>
        <v>-5.1221459527858002</v>
      </c>
      <c r="K10" s="75">
        <f t="shared" ref="K10" si="13">E10-I10</f>
        <v>-1.3267205805201989</v>
      </c>
      <c r="L10" s="75">
        <f t="shared" ref="L10" si="14">F10-I10</f>
        <v>-5.8172477110806007</v>
      </c>
      <c r="M10" s="75">
        <f t="shared" ref="M10" si="15">G10-I10</f>
        <v>-4.4244503109970985</v>
      </c>
      <c r="N10" s="76">
        <f t="shared" si="3"/>
        <v>-3.555135822221601</v>
      </c>
      <c r="O10" s="92"/>
      <c r="P10" s="93"/>
      <c r="Q10" s="93"/>
      <c r="R10" s="93"/>
      <c r="S10" s="94"/>
      <c r="T10" s="77">
        <f>J10-O3</f>
        <v>-0.4898803532499425</v>
      </c>
      <c r="U10" s="80">
        <f>K10-P3</f>
        <v>-0.45252943160157599</v>
      </c>
      <c r="V10" s="80">
        <f>L10-Q3</f>
        <v>-0.72608470199836361</v>
      </c>
      <c r="W10" s="80">
        <f>M10-R3</f>
        <v>-0.55154010739949832</v>
      </c>
      <c r="X10" s="81">
        <f>N10-S3</f>
        <v>-0.30104019087176681</v>
      </c>
      <c r="Y10" s="82">
        <f t="shared" ref="Y10" si="16">2^(-T10)</f>
        <v>1.4043284060111692</v>
      </c>
      <c r="Z10" s="83">
        <f t="shared" ref="Z10" si="17">2^(-U10)</f>
        <v>1.3684373927438525</v>
      </c>
      <c r="AA10" s="83">
        <f t="shared" ref="AA10" si="18">2^(-V10)</f>
        <v>1.6541438503948223</v>
      </c>
      <c r="AB10" s="83">
        <f t="shared" ref="AB10" si="19">2^(-W10)</f>
        <v>1.4656494728546938</v>
      </c>
      <c r="AC10" s="84">
        <f t="shared" ref="AC10" si="20">2^(-X10)</f>
        <v>1.2320323951595553</v>
      </c>
    </row>
    <row r="11" spans="2:34" ht="14.5" thickBot="1">
      <c r="B11" s="95">
        <v>9</v>
      </c>
      <c r="C11" s="96" t="s">
        <v>45</v>
      </c>
      <c r="D11" s="97">
        <v>20.505677831985199</v>
      </c>
      <c r="E11" s="98">
        <v>24.155249614774501</v>
      </c>
      <c r="F11" s="98">
        <v>20.469749634978999</v>
      </c>
      <c r="G11" s="98">
        <v>22.215756972031102</v>
      </c>
      <c r="H11" s="98">
        <v>22.775454735232799</v>
      </c>
      <c r="I11" s="99">
        <v>25.550432366602401</v>
      </c>
      <c r="J11" s="100">
        <f t="shared" si="10"/>
        <v>-5.0447545346172014</v>
      </c>
      <c r="K11" s="101">
        <f t="shared" si="0"/>
        <v>-1.3951827518278996</v>
      </c>
      <c r="L11" s="101">
        <f t="shared" si="1"/>
        <v>-5.0806827316234013</v>
      </c>
      <c r="M11" s="101">
        <f t="shared" si="2"/>
        <v>-3.334675394571299</v>
      </c>
      <c r="N11" s="102">
        <f t="shared" si="3"/>
        <v>-2.7749776313696017</v>
      </c>
      <c r="O11" s="103"/>
      <c r="P11" s="104"/>
      <c r="Q11" s="104"/>
      <c r="R11" s="104"/>
      <c r="S11" s="105"/>
      <c r="T11" s="106">
        <f>J11-O3</f>
        <v>-0.41248893508134366</v>
      </c>
      <c r="U11" s="107">
        <f>K11-P3</f>
        <v>-0.52099160290927671</v>
      </c>
      <c r="V11" s="107">
        <f>L11-Q3</f>
        <v>1.0480277458835729E-2</v>
      </c>
      <c r="W11" s="107">
        <f>M11-R3</f>
        <v>0.53823480902630116</v>
      </c>
      <c r="X11" s="108">
        <f>N11-S3</f>
        <v>0.47911799998023241</v>
      </c>
      <c r="Y11" s="109">
        <f t="shared" si="11"/>
        <v>1.3309800390772366</v>
      </c>
      <c r="Z11" s="110">
        <f t="shared" si="5"/>
        <v>1.4349411826223837</v>
      </c>
      <c r="AA11" s="110">
        <f t="shared" si="6"/>
        <v>0.99276194702264409</v>
      </c>
      <c r="AB11" s="110">
        <f t="shared" si="7"/>
        <v>0.68861293734684015</v>
      </c>
      <c r="AC11" s="111">
        <f t="shared" si="8"/>
        <v>0.71741608647078214</v>
      </c>
    </row>
    <row r="12" spans="2:34">
      <c r="B12" s="112">
        <v>10</v>
      </c>
      <c r="C12" s="113" t="s">
        <v>46</v>
      </c>
      <c r="D12" s="114">
        <v>21.2284689416141</v>
      </c>
      <c r="E12" s="115">
        <v>24.3583783969762</v>
      </c>
      <c r="F12" s="115">
        <v>21.701035665302999</v>
      </c>
      <c r="G12" s="115">
        <v>22.534257436337398</v>
      </c>
      <c r="H12" s="115">
        <v>23.448728345203602</v>
      </c>
      <c r="I12" s="116">
        <v>25.7041830238811</v>
      </c>
      <c r="J12" s="117">
        <f t="shared" si="10"/>
        <v>-4.4757140822670003</v>
      </c>
      <c r="K12" s="118">
        <f t="shared" si="0"/>
        <v>-1.3458046269049007</v>
      </c>
      <c r="L12" s="118">
        <f t="shared" si="1"/>
        <v>-4.0031473585781008</v>
      </c>
      <c r="M12" s="118">
        <f t="shared" si="2"/>
        <v>-3.1699255875437018</v>
      </c>
      <c r="N12" s="119">
        <f t="shared" si="3"/>
        <v>-2.2554546786774985</v>
      </c>
      <c r="O12" s="120"/>
      <c r="P12" s="121"/>
      <c r="Q12" s="121"/>
      <c r="R12" s="121"/>
      <c r="S12" s="122"/>
      <c r="T12" s="120">
        <f>J12-O3</f>
        <v>0.15655151726885741</v>
      </c>
      <c r="U12" s="123">
        <f>K12-P3</f>
        <v>-0.47161347798627773</v>
      </c>
      <c r="V12" s="123">
        <f>L12-Q3</f>
        <v>1.0880156505041363</v>
      </c>
      <c r="W12" s="123">
        <f>M12-R3</f>
        <v>0.70298461605389839</v>
      </c>
      <c r="X12" s="124">
        <f>N12-S3</f>
        <v>0.99864095267233566</v>
      </c>
      <c r="Y12" s="125">
        <f t="shared" si="11"/>
        <v>0.89716701372843177</v>
      </c>
      <c r="Z12" s="126">
        <f t="shared" si="5"/>
        <v>1.3866594102245917</v>
      </c>
      <c r="AA12" s="126">
        <f t="shared" si="6"/>
        <v>0.47040795069539976</v>
      </c>
      <c r="AB12" s="126">
        <f t="shared" si="7"/>
        <v>0.61430004067739929</v>
      </c>
      <c r="AC12" s="127">
        <f t="shared" si="8"/>
        <v>0.50047123183172482</v>
      </c>
    </row>
    <row r="13" spans="2:34">
      <c r="B13" s="128">
        <v>11</v>
      </c>
      <c r="C13" s="129" t="s">
        <v>47</v>
      </c>
      <c r="D13" s="130">
        <v>20.965604033763601</v>
      </c>
      <c r="E13" s="131">
        <v>23.910506690580998</v>
      </c>
      <c r="F13" s="131">
        <v>20.7376092950872</v>
      </c>
      <c r="G13" s="131">
        <v>22.412559818588399</v>
      </c>
      <c r="H13" s="131">
        <v>22.810879605552898</v>
      </c>
      <c r="I13" s="132">
        <v>25.244509247311399</v>
      </c>
      <c r="J13" s="133">
        <f t="shared" si="10"/>
        <v>-4.2789052135477981</v>
      </c>
      <c r="K13" s="134">
        <f t="shared" si="0"/>
        <v>-1.3340025567304004</v>
      </c>
      <c r="L13" s="134">
        <f t="shared" si="1"/>
        <v>-4.5068999522241988</v>
      </c>
      <c r="M13" s="134">
        <f t="shared" si="2"/>
        <v>-2.831949428723</v>
      </c>
      <c r="N13" s="135">
        <f t="shared" si="3"/>
        <v>-2.4336296417585004</v>
      </c>
      <c r="O13" s="136"/>
      <c r="P13" s="137"/>
      <c r="Q13" s="137"/>
      <c r="R13" s="137"/>
      <c r="S13" s="138"/>
      <c r="T13" s="139">
        <f>J13-O3</f>
        <v>0.35336038598805963</v>
      </c>
      <c r="U13" s="140">
        <f>K13-P3</f>
        <v>-0.45981140781177743</v>
      </c>
      <c r="V13" s="140">
        <f>L13-Q3</f>
        <v>0.58426305685803825</v>
      </c>
      <c r="W13" s="140">
        <f>M13-R3</f>
        <v>1.0409607748746001</v>
      </c>
      <c r="X13" s="141">
        <f>N13-S3</f>
        <v>0.82046598959133377</v>
      </c>
      <c r="Y13" s="142">
        <f t="shared" si="11"/>
        <v>0.78275873828342857</v>
      </c>
      <c r="Z13" s="143">
        <f t="shared" si="5"/>
        <v>1.3753620161170537</v>
      </c>
      <c r="AA13" s="143">
        <f t="shared" si="6"/>
        <v>0.66698995672313299</v>
      </c>
      <c r="AB13" s="143">
        <f t="shared" si="7"/>
        <v>0.48600370766139833</v>
      </c>
      <c r="AC13" s="144">
        <f t="shared" si="8"/>
        <v>0.56625901180135219</v>
      </c>
    </row>
    <row r="14" spans="2:34">
      <c r="B14" s="128">
        <v>12</v>
      </c>
      <c r="C14" s="129" t="s">
        <v>48</v>
      </c>
      <c r="D14" s="130">
        <v>20.705916825563001</v>
      </c>
      <c r="E14" s="131">
        <v>23.875659055425</v>
      </c>
      <c r="F14" s="131">
        <v>20.436465068075002</v>
      </c>
      <c r="G14" s="131">
        <v>21.531763585412001</v>
      </c>
      <c r="H14" s="131">
        <v>22.193071803135201</v>
      </c>
      <c r="I14" s="132">
        <v>24.643541487579501</v>
      </c>
      <c r="J14" s="133">
        <f t="shared" si="10"/>
        <v>-3.9376246620164999</v>
      </c>
      <c r="K14" s="134">
        <f t="shared" si="0"/>
        <v>-0.7678824321545008</v>
      </c>
      <c r="L14" s="134">
        <f t="shared" si="1"/>
        <v>-4.2070764195044994</v>
      </c>
      <c r="M14" s="134">
        <f t="shared" si="2"/>
        <v>-3.1117779021674998</v>
      </c>
      <c r="N14" s="135">
        <f t="shared" si="3"/>
        <v>-2.4504696844443004</v>
      </c>
      <c r="O14" s="136"/>
      <c r="P14" s="137"/>
      <c r="Q14" s="137"/>
      <c r="R14" s="137"/>
      <c r="S14" s="138"/>
      <c r="T14" s="139">
        <f>J14-O3</f>
        <v>0.69464093751935785</v>
      </c>
      <c r="U14" s="140">
        <f>K14-P3</f>
        <v>0.10630871676412212</v>
      </c>
      <c r="V14" s="140">
        <f>L14-Q3</f>
        <v>0.88408658957773767</v>
      </c>
      <c r="W14" s="140">
        <f>M14-R3</f>
        <v>0.76113230143010036</v>
      </c>
      <c r="X14" s="141">
        <f>N14-S3</f>
        <v>0.80362594690553379</v>
      </c>
      <c r="Y14" s="142">
        <f t="shared" si="11"/>
        <v>0.61786307513496108</v>
      </c>
      <c r="Z14" s="143">
        <f t="shared" si="5"/>
        <v>0.92896186800283587</v>
      </c>
      <c r="AA14" s="143">
        <f t="shared" si="6"/>
        <v>0.54183046214964659</v>
      </c>
      <c r="AB14" s="143">
        <f t="shared" si="7"/>
        <v>0.59003306058090566</v>
      </c>
      <c r="AC14" s="144">
        <f t="shared" si="8"/>
        <v>0.57290746965938089</v>
      </c>
    </row>
    <row r="15" spans="2:34">
      <c r="B15" s="128">
        <v>13</v>
      </c>
      <c r="C15" s="129" t="s">
        <v>49</v>
      </c>
      <c r="D15" s="130">
        <v>20.730993887728399</v>
      </c>
      <c r="E15" s="131">
        <v>23.913131605241698</v>
      </c>
      <c r="F15" s="131">
        <v>20.154036683871698</v>
      </c>
      <c r="G15" s="131">
        <v>21.413007531833401</v>
      </c>
      <c r="H15" s="131">
        <v>22.1511465827354</v>
      </c>
      <c r="I15" s="132">
        <v>24.854130105559499</v>
      </c>
      <c r="J15" s="133">
        <f t="shared" si="10"/>
        <v>-4.1231362178310995</v>
      </c>
      <c r="K15" s="134">
        <f t="shared" si="0"/>
        <v>-0.94099850031780008</v>
      </c>
      <c r="L15" s="134">
        <f t="shared" si="1"/>
        <v>-4.7000934216878001</v>
      </c>
      <c r="M15" s="134">
        <f t="shared" si="2"/>
        <v>-3.4411225737260978</v>
      </c>
      <c r="N15" s="135">
        <f t="shared" si="3"/>
        <v>-2.7029835228240984</v>
      </c>
      <c r="O15" s="136"/>
      <c r="P15" s="137"/>
      <c r="Q15" s="137"/>
      <c r="R15" s="137"/>
      <c r="S15" s="138"/>
      <c r="T15" s="139">
        <f>J15-O3</f>
        <v>0.50912938170475819</v>
      </c>
      <c r="U15" s="140">
        <f>K15-P3</f>
        <v>-6.6807351399177151E-2</v>
      </c>
      <c r="V15" s="140">
        <f>L15-Q3</f>
        <v>0.39106958739443698</v>
      </c>
      <c r="W15" s="140">
        <f>M15-R3</f>
        <v>0.43178762987150243</v>
      </c>
      <c r="X15" s="141">
        <f>N15-S3</f>
        <v>0.55111210852573578</v>
      </c>
      <c r="Y15" s="142">
        <f t="shared" si="11"/>
        <v>0.70264633355832828</v>
      </c>
      <c r="Z15" s="143">
        <f t="shared" si="5"/>
        <v>1.0473962549230114</v>
      </c>
      <c r="AA15" s="143">
        <f t="shared" si="6"/>
        <v>0.76256404399341848</v>
      </c>
      <c r="AB15" s="143">
        <f t="shared" si="7"/>
        <v>0.74134262528853467</v>
      </c>
      <c r="AC15" s="144">
        <f t="shared" si="8"/>
        <v>0.68249382185093221</v>
      </c>
    </row>
    <row r="16" spans="2:34">
      <c r="B16" s="128">
        <v>14</v>
      </c>
      <c r="C16" s="129" t="s">
        <v>50</v>
      </c>
      <c r="D16" s="130">
        <v>20.698614213012199</v>
      </c>
      <c r="E16" s="131">
        <v>24.031748494827202</v>
      </c>
      <c r="F16" s="131">
        <v>20.6062617915366</v>
      </c>
      <c r="G16" s="131">
        <v>21.963488075009199</v>
      </c>
      <c r="H16" s="131">
        <v>22.430341041411101</v>
      </c>
      <c r="I16" s="132">
        <v>25.149178584874399</v>
      </c>
      <c r="J16" s="133">
        <f t="shared" si="10"/>
        <v>-4.4505643718621997</v>
      </c>
      <c r="K16" s="134">
        <f t="shared" si="0"/>
        <v>-1.117430090047197</v>
      </c>
      <c r="L16" s="134">
        <f t="shared" si="1"/>
        <v>-4.542916793337799</v>
      </c>
      <c r="M16" s="134">
        <f t="shared" si="2"/>
        <v>-3.1856905098652</v>
      </c>
      <c r="N16" s="135">
        <f t="shared" si="3"/>
        <v>-2.7188375434632981</v>
      </c>
      <c r="O16" s="139"/>
      <c r="P16" s="145"/>
      <c r="Q16" s="145"/>
      <c r="R16" s="145"/>
      <c r="S16" s="146"/>
      <c r="T16" s="139">
        <f>J16-O3</f>
        <v>0.18170122767365804</v>
      </c>
      <c r="U16" s="140">
        <f>K16-P3</f>
        <v>-0.24323894112857403</v>
      </c>
      <c r="V16" s="140">
        <f>L16-Q3</f>
        <v>0.5482462157444381</v>
      </c>
      <c r="W16" s="140">
        <f>M16-R3</f>
        <v>0.68721969373240022</v>
      </c>
      <c r="X16" s="141">
        <f>N16-S3</f>
        <v>0.53525808788653606</v>
      </c>
      <c r="Y16" s="142">
        <f t="shared" si="11"/>
        <v>0.88166272535354384</v>
      </c>
      <c r="Z16" s="143">
        <f t="shared" si="5"/>
        <v>1.1836470427638237</v>
      </c>
      <c r="AA16" s="143">
        <f t="shared" si="6"/>
        <v>0.68385093342761682</v>
      </c>
      <c r="AB16" s="143">
        <f t="shared" si="7"/>
        <v>0.6210495602073568</v>
      </c>
      <c r="AC16" s="144">
        <f t="shared" si="8"/>
        <v>0.69003522326026823</v>
      </c>
    </row>
    <row r="17" spans="2:29">
      <c r="B17" s="128">
        <v>15</v>
      </c>
      <c r="C17" s="129" t="s">
        <v>51</v>
      </c>
      <c r="D17" s="130">
        <v>20.802260977180801</v>
      </c>
      <c r="E17" s="131">
        <v>23.990895637640399</v>
      </c>
      <c r="F17" s="131">
        <v>20.414522048654401</v>
      </c>
      <c r="G17" s="131">
        <v>21.452680198764401</v>
      </c>
      <c r="H17" s="131">
        <v>22.420957070583899</v>
      </c>
      <c r="I17" s="132">
        <v>25.134436831322301</v>
      </c>
      <c r="J17" s="133">
        <f t="shared" si="10"/>
        <v>-4.3321758541415001</v>
      </c>
      <c r="K17" s="134">
        <f t="shared" si="0"/>
        <v>-1.1435411936819015</v>
      </c>
      <c r="L17" s="134">
        <f t="shared" si="1"/>
        <v>-4.7199147826678995</v>
      </c>
      <c r="M17" s="134">
        <f t="shared" si="2"/>
        <v>-3.6817566325578994</v>
      </c>
      <c r="N17" s="135">
        <f t="shared" si="3"/>
        <v>-2.7134797607384016</v>
      </c>
      <c r="O17" s="136"/>
      <c r="P17" s="137"/>
      <c r="Q17" s="137"/>
      <c r="R17" s="137"/>
      <c r="S17" s="138"/>
      <c r="T17" s="139">
        <f>J17-O3</f>
        <v>0.30008974539435762</v>
      </c>
      <c r="U17" s="140">
        <f>K17-P3</f>
        <v>-0.26935004476327862</v>
      </c>
      <c r="V17" s="140">
        <f>L17-Q3</f>
        <v>0.37124822641433752</v>
      </c>
      <c r="W17" s="140">
        <f>M17-R3</f>
        <v>0.19115357103970076</v>
      </c>
      <c r="X17" s="141">
        <f>N17-S3</f>
        <v>0.54061587061143257</v>
      </c>
      <c r="Y17" s="142">
        <f t="shared" si="11"/>
        <v>0.81220187033216218</v>
      </c>
      <c r="Z17" s="143">
        <f t="shared" si="5"/>
        <v>1.2052647159606507</v>
      </c>
      <c r="AA17" s="143">
        <f t="shared" si="6"/>
        <v>0.77311330611543794</v>
      </c>
      <c r="AB17" s="143">
        <f t="shared" si="7"/>
        <v>0.87590507234542059</v>
      </c>
      <c r="AC17" s="144">
        <f t="shared" si="8"/>
        <v>0.68747736990824082</v>
      </c>
    </row>
    <row r="18" spans="2:29">
      <c r="B18" s="128">
        <v>16</v>
      </c>
      <c r="C18" s="129" t="s">
        <v>52</v>
      </c>
      <c r="D18" s="130">
        <v>20.2963483308069</v>
      </c>
      <c r="E18" s="131">
        <v>23.697005015412199</v>
      </c>
      <c r="F18" s="131">
        <v>19.7956617172436</v>
      </c>
      <c r="G18" s="131">
        <v>21.439418330852099</v>
      </c>
      <c r="H18" s="131">
        <v>21.722951801495402</v>
      </c>
      <c r="I18" s="132">
        <v>24.4271138852985</v>
      </c>
      <c r="J18" s="133">
        <f t="shared" si="10"/>
        <v>-4.1307655544915995</v>
      </c>
      <c r="K18" s="134">
        <f t="shared" si="0"/>
        <v>-0.73010886988630119</v>
      </c>
      <c r="L18" s="134">
        <f t="shared" si="1"/>
        <v>-4.6314521680548992</v>
      </c>
      <c r="M18" s="134">
        <f t="shared" si="2"/>
        <v>-2.9876955544464003</v>
      </c>
      <c r="N18" s="135">
        <f t="shared" si="3"/>
        <v>-2.704162083803098</v>
      </c>
      <c r="O18" s="136"/>
      <c r="P18" s="137"/>
      <c r="Q18" s="137"/>
      <c r="R18" s="137"/>
      <c r="S18" s="138"/>
      <c r="T18" s="139">
        <f>J18-O3</f>
        <v>0.50150004504425816</v>
      </c>
      <c r="U18" s="140">
        <f>K18-P3</f>
        <v>0.14408227903232174</v>
      </c>
      <c r="V18" s="140">
        <f>L18-Q3</f>
        <v>0.45971084102733784</v>
      </c>
      <c r="W18" s="140">
        <f>M18-R3</f>
        <v>0.88521464915119985</v>
      </c>
      <c r="X18" s="141">
        <f>N18-S3</f>
        <v>0.54993354754673618</v>
      </c>
      <c r="Y18" s="142">
        <f t="shared" si="11"/>
        <v>0.70637194758999544</v>
      </c>
      <c r="Z18" s="143">
        <f t="shared" si="5"/>
        <v>0.9049548504973548</v>
      </c>
      <c r="AA18" s="143">
        <f t="shared" si="6"/>
        <v>0.72713198292049441</v>
      </c>
      <c r="AB18" s="143">
        <f t="shared" si="7"/>
        <v>0.54140696437207381</v>
      </c>
      <c r="AC18" s="144">
        <f t="shared" si="8"/>
        <v>0.68305158991772652</v>
      </c>
    </row>
    <row r="19" spans="2:29">
      <c r="B19" s="147">
        <v>17</v>
      </c>
      <c r="C19" s="129" t="s">
        <v>53</v>
      </c>
      <c r="D19" s="148">
        <v>20.6379291361777</v>
      </c>
      <c r="E19" s="149">
        <v>23.7715435440665</v>
      </c>
      <c r="F19" s="149">
        <v>20.266071870763199</v>
      </c>
      <c r="G19" s="149">
        <v>21.361149956317799</v>
      </c>
      <c r="H19" s="149">
        <v>21.979074400246802</v>
      </c>
      <c r="I19" s="150">
        <v>24.959756365897501</v>
      </c>
      <c r="J19" s="133">
        <f t="shared" ref="J19" si="21">D19-I19</f>
        <v>-4.3218272297198013</v>
      </c>
      <c r="K19" s="134">
        <f t="shared" ref="K19" si="22">E19-I19</f>
        <v>-1.1882128218310015</v>
      </c>
      <c r="L19" s="134">
        <f t="shared" ref="L19" si="23">F19-I19</f>
        <v>-4.6936844951343026</v>
      </c>
      <c r="M19" s="134">
        <f t="shared" ref="M19" si="24">G19-I19</f>
        <v>-3.5986064095797019</v>
      </c>
      <c r="N19" s="135">
        <f t="shared" si="3"/>
        <v>-2.9806819656506995</v>
      </c>
      <c r="O19" s="151"/>
      <c r="P19" s="152"/>
      <c r="Q19" s="152"/>
      <c r="R19" s="152"/>
      <c r="S19" s="153"/>
      <c r="T19" s="139">
        <f>J19-O3</f>
        <v>0.31043836981605644</v>
      </c>
      <c r="U19" s="140">
        <f>K19-P3</f>
        <v>-0.31402167291237859</v>
      </c>
      <c r="V19" s="140">
        <f>L19-Q3</f>
        <v>0.39747851394793443</v>
      </c>
      <c r="W19" s="140">
        <f>M19-R3</f>
        <v>0.27430379401789828</v>
      </c>
      <c r="X19" s="141">
        <f>N19-S3</f>
        <v>0.27341366569913461</v>
      </c>
      <c r="Y19" s="142">
        <f>2^(-T19)</f>
        <v>0.80639669448399331</v>
      </c>
      <c r="Z19" s="143">
        <f t="shared" ref="Z19" si="25">2^(-U19)</f>
        <v>1.2431683442826291</v>
      </c>
      <c r="AA19" s="143">
        <f t="shared" ref="AA19" si="26">2^(-V19)</f>
        <v>0.75918399654413649</v>
      </c>
      <c r="AB19" s="143">
        <f t="shared" ref="AB19" si="27">2^(-W19)</f>
        <v>0.82684923718618797</v>
      </c>
      <c r="AC19" s="144">
        <f t="shared" ref="AC19" si="28">2^(-X19)</f>
        <v>0.82735955225631275</v>
      </c>
    </row>
    <row r="20" spans="2:29" ht="14.5" thickBot="1">
      <c r="B20" s="154">
        <v>18</v>
      </c>
      <c r="C20" s="155" t="s">
        <v>54</v>
      </c>
      <c r="D20" s="156">
        <v>20.8074961775378</v>
      </c>
      <c r="E20" s="157">
        <v>23.8842099632874</v>
      </c>
      <c r="F20" s="157">
        <v>20.301421018360799</v>
      </c>
      <c r="G20" s="157">
        <v>21.6128970489683</v>
      </c>
      <c r="H20" s="157">
        <v>22.320988858607901</v>
      </c>
      <c r="I20" s="158">
        <v>25.020748850425399</v>
      </c>
      <c r="J20" s="159">
        <f>D20-I20</f>
        <v>-4.2132526728875987</v>
      </c>
      <c r="K20" s="160">
        <f t="shared" si="0"/>
        <v>-1.1365388871379984</v>
      </c>
      <c r="L20" s="160">
        <f t="shared" si="1"/>
        <v>-4.7193278320646002</v>
      </c>
      <c r="M20" s="160">
        <f t="shared" si="2"/>
        <v>-3.4078518014570989</v>
      </c>
      <c r="N20" s="161">
        <f t="shared" si="3"/>
        <v>-2.6997599918174977</v>
      </c>
      <c r="O20" s="162"/>
      <c r="P20" s="163"/>
      <c r="Q20" s="163"/>
      <c r="R20" s="163"/>
      <c r="S20" s="164"/>
      <c r="T20" s="165">
        <f>J20-O3</f>
        <v>0.41901292664825895</v>
      </c>
      <c r="U20" s="166">
        <f>K20-P3</f>
        <v>-0.26234773821937551</v>
      </c>
      <c r="V20" s="166">
        <f>L20-Q3</f>
        <v>0.37183517701763691</v>
      </c>
      <c r="W20" s="166">
        <f>M20-R3</f>
        <v>0.46505840214050131</v>
      </c>
      <c r="X20" s="167">
        <f>N20-S3</f>
        <v>0.55433563953233644</v>
      </c>
      <c r="Y20" s="168">
        <f>2^(-T20)</f>
        <v>0.74793617759081843</v>
      </c>
      <c r="Z20" s="169">
        <f t="shared" si="5"/>
        <v>1.1994289818370745</v>
      </c>
      <c r="AA20" s="169">
        <f t="shared" si="6"/>
        <v>0.77279883423288731</v>
      </c>
      <c r="AB20" s="169">
        <f t="shared" si="7"/>
        <v>0.72444175035521274</v>
      </c>
      <c r="AC20" s="170">
        <f t="shared" si="8"/>
        <v>0.68097057272371508</v>
      </c>
    </row>
  </sheetData>
  <mergeCells count="5">
    <mergeCell ref="D1:I1"/>
    <mergeCell ref="J1:N1"/>
    <mergeCell ref="O1:S1"/>
    <mergeCell ref="T1:X1"/>
    <mergeCell ref="Y1:AC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4E8E-5859-48CD-A833-6A7910A2D396}">
  <dimension ref="B1:I28"/>
  <sheetViews>
    <sheetView tabSelected="1" workbookViewId="0">
      <selection activeCell="I8" sqref="I8"/>
    </sheetView>
  </sheetViews>
  <sheetFormatPr defaultRowHeight="14"/>
  <cols>
    <col min="1" max="1" width="2.9140625" style="5" customWidth="1"/>
    <col min="2" max="2" width="21.33203125" style="6" customWidth="1"/>
    <col min="3" max="16384" width="8.6640625" style="5"/>
  </cols>
  <sheetData>
    <row r="1" spans="2:9" ht="14.5" thickBot="1">
      <c r="F1" s="28"/>
      <c r="G1" s="28"/>
      <c r="H1" s="28"/>
    </row>
    <row r="2" spans="2:9" s="6" customFormat="1" ht="14.5" thickBot="1">
      <c r="B2" s="31" t="s">
        <v>5</v>
      </c>
      <c r="C2" s="25" t="s">
        <v>13</v>
      </c>
      <c r="D2" s="26" t="s">
        <v>14</v>
      </c>
      <c r="E2" s="26" t="s">
        <v>17</v>
      </c>
      <c r="F2" s="26" t="s">
        <v>15</v>
      </c>
      <c r="G2" s="27" t="s">
        <v>16</v>
      </c>
      <c r="H2" s="29"/>
    </row>
    <row r="3" spans="2:9">
      <c r="B3" s="32" t="s">
        <v>19</v>
      </c>
      <c r="C3" s="38">
        <v>0.67879395296513179</v>
      </c>
      <c r="D3" s="15">
        <v>0.67357181034284097</v>
      </c>
      <c r="E3" s="15">
        <v>0.65913862293377257</v>
      </c>
      <c r="F3" s="15">
        <v>0.88347962285643966</v>
      </c>
      <c r="G3" s="16">
        <v>0.87416882712074073</v>
      </c>
      <c r="H3" s="30"/>
    </row>
    <row r="4" spans="2:9">
      <c r="B4" s="33" t="s">
        <v>20</v>
      </c>
      <c r="C4" s="36">
        <v>0.93094007213020491</v>
      </c>
      <c r="D4" s="17">
        <v>0.66291620183254651</v>
      </c>
      <c r="E4" s="17">
        <v>0.69662833469868568</v>
      </c>
      <c r="F4" s="17">
        <v>0.81494436840032136</v>
      </c>
      <c r="G4" s="18">
        <v>0.89806720089599035</v>
      </c>
      <c r="H4" s="30"/>
    </row>
    <row r="5" spans="2:9">
      <c r="B5" s="33" t="s">
        <v>21</v>
      </c>
      <c r="C5" s="36">
        <v>0.46983677827691178</v>
      </c>
      <c r="D5" s="17">
        <v>0.49559684728880327</v>
      </c>
      <c r="E5" s="17">
        <v>0.54462246259527247</v>
      </c>
      <c r="F5" s="17">
        <v>0.82830613734346281</v>
      </c>
      <c r="G5" s="18">
        <v>0.79825269998359583</v>
      </c>
      <c r="H5" s="30"/>
    </row>
    <row r="6" spans="2:9">
      <c r="B6" s="33" t="s">
        <v>22</v>
      </c>
      <c r="C6" s="36">
        <v>1.3099857590128401</v>
      </c>
      <c r="D6" s="17">
        <v>1.5029464282720975</v>
      </c>
      <c r="E6" s="17">
        <v>1.5937602471215886</v>
      </c>
      <c r="F6" s="17">
        <v>0.95726768636365311</v>
      </c>
      <c r="G6" s="18">
        <v>1.4682786504255718</v>
      </c>
      <c r="H6" s="30"/>
    </row>
    <row r="7" spans="2:9">
      <c r="B7" s="33" t="s">
        <v>23</v>
      </c>
      <c r="C7" s="36">
        <v>0.9537402761465309</v>
      </c>
      <c r="D7" s="17">
        <v>1.0635106931004619</v>
      </c>
      <c r="E7" s="17">
        <v>1.1410410739999797</v>
      </c>
      <c r="F7" s="17">
        <v>0.95989411563958793</v>
      </c>
      <c r="G7" s="18">
        <v>1.0889790090390916</v>
      </c>
      <c r="H7" s="30"/>
    </row>
    <row r="8" spans="2:9">
      <c r="B8" s="33" t="s">
        <v>24</v>
      </c>
      <c r="C8" s="36">
        <v>0.96524328508331092</v>
      </c>
      <c r="D8" s="17">
        <v>0.96620630854581779</v>
      </c>
      <c r="E8" s="188">
        <v>1.8610993695285298E-4</v>
      </c>
      <c r="F8" s="17">
        <v>0.92040036254766222</v>
      </c>
      <c r="G8" s="18">
        <v>0.75354680077802583</v>
      </c>
      <c r="H8" s="30"/>
      <c r="I8" s="190" t="s">
        <v>55</v>
      </c>
    </row>
    <row r="9" spans="2:9">
      <c r="B9" s="33" t="s">
        <v>25</v>
      </c>
      <c r="C9" s="36">
        <v>1.4942373609288806</v>
      </c>
      <c r="D9" s="17">
        <v>1.4900974287072402</v>
      </c>
      <c r="E9" s="17">
        <v>1.3390102151752705</v>
      </c>
      <c r="F9" s="17">
        <v>1.9644718830530929</v>
      </c>
      <c r="G9" s="18">
        <v>1.4983869855894336</v>
      </c>
      <c r="H9" s="30"/>
    </row>
    <row r="10" spans="2:9">
      <c r="B10" s="33" t="s">
        <v>26</v>
      </c>
      <c r="C10" s="50">
        <v>1.4043284060111692</v>
      </c>
      <c r="D10" s="51">
        <v>1.3684373927438525</v>
      </c>
      <c r="E10" s="51">
        <v>1.6541438503948223</v>
      </c>
      <c r="F10" s="51">
        <v>1.4656494728546938</v>
      </c>
      <c r="G10" s="52">
        <v>1.2320323951595553</v>
      </c>
      <c r="H10" s="30"/>
    </row>
    <row r="11" spans="2:9" ht="14.5" thickBot="1">
      <c r="B11" s="34" t="s">
        <v>35</v>
      </c>
      <c r="C11" s="37">
        <v>1.3309800390772366</v>
      </c>
      <c r="D11" s="19">
        <v>1.4349411826223837</v>
      </c>
      <c r="E11" s="19">
        <v>0.99276194702264409</v>
      </c>
      <c r="F11" s="19">
        <v>0.68861293734684015</v>
      </c>
      <c r="G11" s="20">
        <v>0.71741608647078214</v>
      </c>
      <c r="H11" s="30"/>
    </row>
    <row r="12" spans="2:9">
      <c r="B12" s="35" t="s">
        <v>27</v>
      </c>
      <c r="C12" s="38">
        <v>0.89716701372843177</v>
      </c>
      <c r="D12" s="15">
        <v>1.3866594102245917</v>
      </c>
      <c r="E12" s="189">
        <v>0.47040795069539976</v>
      </c>
      <c r="F12" s="15">
        <v>0.61430004067739929</v>
      </c>
      <c r="G12" s="16">
        <v>0.50047123183172482</v>
      </c>
    </row>
    <row r="13" spans="2:9">
      <c r="B13" s="33" t="s">
        <v>28</v>
      </c>
      <c r="C13" s="36">
        <v>0.78275873828342857</v>
      </c>
      <c r="D13" s="17">
        <v>1.3753620161170537</v>
      </c>
      <c r="E13" s="17">
        <v>0.66698995672313299</v>
      </c>
      <c r="F13" s="17">
        <v>0.48600370766139833</v>
      </c>
      <c r="G13" s="18">
        <v>0.56625901180135219</v>
      </c>
    </row>
    <row r="14" spans="2:9">
      <c r="B14" s="33" t="s">
        <v>29</v>
      </c>
      <c r="C14" s="36">
        <v>0.61786307513496108</v>
      </c>
      <c r="D14" s="17">
        <v>0.92896186800283587</v>
      </c>
      <c r="E14" s="17">
        <v>0.54183046214964659</v>
      </c>
      <c r="F14" s="17">
        <v>0.59003306058090566</v>
      </c>
      <c r="G14" s="18">
        <v>0.57290746965938089</v>
      </c>
    </row>
    <row r="15" spans="2:9">
      <c r="B15" s="33" t="s">
        <v>30</v>
      </c>
      <c r="C15" s="36">
        <v>0.70264633355832828</v>
      </c>
      <c r="D15" s="17">
        <v>1.0473962549230114</v>
      </c>
      <c r="E15" s="17">
        <v>0.76256404399341848</v>
      </c>
      <c r="F15" s="17">
        <v>0.74134262528853467</v>
      </c>
      <c r="G15" s="18">
        <v>0.68249382185093221</v>
      </c>
    </row>
    <row r="16" spans="2:9">
      <c r="B16" s="33" t="s">
        <v>31</v>
      </c>
      <c r="C16" s="36">
        <v>0.88166272535354384</v>
      </c>
      <c r="D16" s="17">
        <v>1.1836470427638237</v>
      </c>
      <c r="E16" s="17">
        <v>0.68385093342761682</v>
      </c>
      <c r="F16" s="17">
        <v>0.6210495602073568</v>
      </c>
      <c r="G16" s="18">
        <v>0.69003522326026823</v>
      </c>
    </row>
    <row r="17" spans="2:8">
      <c r="B17" s="33" t="s">
        <v>32</v>
      </c>
      <c r="C17" s="36">
        <v>0.81220187033216218</v>
      </c>
      <c r="D17" s="17">
        <v>1.2052647159606507</v>
      </c>
      <c r="E17" s="17">
        <v>0.77311330611543794</v>
      </c>
      <c r="F17" s="17">
        <v>0.87590507234542059</v>
      </c>
      <c r="G17" s="18">
        <v>0.68747736990824082</v>
      </c>
    </row>
    <row r="18" spans="2:8">
      <c r="B18" s="33" t="s">
        <v>33</v>
      </c>
      <c r="C18" s="36">
        <v>0.70637194758999544</v>
      </c>
      <c r="D18" s="17">
        <v>0.9049548504973548</v>
      </c>
      <c r="E18" s="17">
        <v>0.72713198292049441</v>
      </c>
      <c r="F18" s="17">
        <v>0.54140696437207381</v>
      </c>
      <c r="G18" s="18">
        <v>0.68305158991772652</v>
      </c>
    </row>
    <row r="19" spans="2:8">
      <c r="B19" s="33" t="s">
        <v>34</v>
      </c>
      <c r="C19" s="50">
        <v>0.80639669448399331</v>
      </c>
      <c r="D19" s="51">
        <v>1.2431683442826291</v>
      </c>
      <c r="E19" s="51">
        <v>0.75918399654413649</v>
      </c>
      <c r="F19" s="51">
        <v>0.82684923718618797</v>
      </c>
      <c r="G19" s="52">
        <v>0.82735955225631275</v>
      </c>
    </row>
    <row r="20" spans="2:8" ht="14.5" thickBot="1">
      <c r="B20" s="34" t="s">
        <v>36</v>
      </c>
      <c r="C20" s="37">
        <v>0.74793617759081843</v>
      </c>
      <c r="D20" s="19">
        <v>1.1994289818370745</v>
      </c>
      <c r="E20" s="19">
        <v>0.77279883423288731</v>
      </c>
      <c r="F20" s="19">
        <v>0.72444175035521274</v>
      </c>
      <c r="G20" s="20">
        <v>0.68097057272371508</v>
      </c>
    </row>
    <row r="21" spans="2:8">
      <c r="C21" s="4"/>
      <c r="D21" s="4"/>
      <c r="E21" s="4"/>
      <c r="F21" s="4"/>
      <c r="G21" s="4"/>
      <c r="H21" s="4"/>
    </row>
    <row r="22" spans="2:8" ht="14.5" thickBot="1">
      <c r="B22" s="7" t="s">
        <v>11</v>
      </c>
      <c r="C22" s="4"/>
      <c r="D22" s="4"/>
    </row>
    <row r="23" spans="2:8" s="6" customFormat="1" ht="14.5" thickBot="1">
      <c r="B23" s="47" t="s">
        <v>8</v>
      </c>
      <c r="C23" s="25" t="s">
        <v>13</v>
      </c>
      <c r="D23" s="26" t="s">
        <v>14</v>
      </c>
      <c r="E23" s="26" t="s">
        <v>18</v>
      </c>
      <c r="F23" s="26" t="s">
        <v>15</v>
      </c>
      <c r="G23" s="27" t="s">
        <v>16</v>
      </c>
    </row>
    <row r="24" spans="2:8">
      <c r="B24" s="48" t="s">
        <v>10</v>
      </c>
      <c r="C24" s="45">
        <f>AVERAGE(C3:C11)</f>
        <v>1.0597873255146908</v>
      </c>
      <c r="D24" s="8">
        <f>AVERAGE(D3:D11)</f>
        <v>1.0731360326062271</v>
      </c>
      <c r="E24" s="8">
        <f>AVERAGE(E3:E7, E9:E11)</f>
        <v>1.0776383442427546</v>
      </c>
      <c r="F24" s="8">
        <f>AVERAGE(F3:F11)</f>
        <v>1.0536696207117504</v>
      </c>
      <c r="G24" s="41">
        <f>AVERAGE(G3:G11)</f>
        <v>1.0365698506069763</v>
      </c>
    </row>
    <row r="25" spans="2:8" ht="14.5" thickBot="1">
      <c r="B25" s="49" t="s">
        <v>12</v>
      </c>
      <c r="C25" s="46">
        <f>AVERAGE(C12:C20)</f>
        <v>0.77277828622840705</v>
      </c>
      <c r="D25" s="42">
        <f>AVERAGE(D12:D20)</f>
        <v>1.1638714982898919</v>
      </c>
      <c r="E25" s="42">
        <f>AVERAGE(E12:E20)</f>
        <v>0.68420794075579672</v>
      </c>
      <c r="F25" s="42">
        <f>AVERAGE(F12:F20)</f>
        <v>0.66903689096383223</v>
      </c>
      <c r="G25" s="43">
        <f>AVERAGE(G12:G20)</f>
        <v>0.65455842702329492</v>
      </c>
    </row>
    <row r="26" spans="2:8">
      <c r="B26" s="47" t="s">
        <v>8</v>
      </c>
      <c r="C26" s="44" t="s">
        <v>9</v>
      </c>
      <c r="D26" s="39" t="s">
        <v>9</v>
      </c>
      <c r="E26" s="39" t="s">
        <v>9</v>
      </c>
      <c r="F26" s="39" t="s">
        <v>9</v>
      </c>
      <c r="G26" s="40" t="s">
        <v>9</v>
      </c>
    </row>
    <row r="27" spans="2:8">
      <c r="B27" s="48" t="s">
        <v>10</v>
      </c>
      <c r="C27" s="45">
        <f>STDEV(C3:C11)</f>
        <v>0.34885238613806413</v>
      </c>
      <c r="D27" s="8">
        <f>STDEV(D3:D11)</f>
        <v>0.39523879535614054</v>
      </c>
      <c r="E27" s="8">
        <f>STDEV(E3:E7,E9:E11)</f>
        <v>0.42806811128809968</v>
      </c>
      <c r="F27" s="8">
        <f>STDEV(F3:F11)</f>
        <v>0.40390987489374652</v>
      </c>
      <c r="G27" s="41">
        <f>STDEV(G3:G11)</f>
        <v>0.30102184156617268</v>
      </c>
    </row>
    <row r="28" spans="2:8" ht="14.5" thickBot="1">
      <c r="B28" s="49" t="s">
        <v>12</v>
      </c>
      <c r="C28" s="46">
        <f>STDEV(C12:C20)</f>
        <v>8.9482224477465913E-2</v>
      </c>
      <c r="D28" s="42">
        <f>STDEV(D12:D20)</f>
        <v>0.17313518385466392</v>
      </c>
      <c r="E28" s="42">
        <f>STDEV(E12:E20)</f>
        <v>0.10933574452184552</v>
      </c>
      <c r="F28" s="42">
        <f>STDEV(F12:F20)</f>
        <v>0.13101910882003395</v>
      </c>
      <c r="G28" s="43">
        <f>STDEV(G12:G20)</f>
        <v>9.5327636404067828E-2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Qiong Wang</cp:lastModifiedBy>
  <dcterms:created xsi:type="dcterms:W3CDTF">2019-10-27T11:00:31Z</dcterms:created>
  <dcterms:modified xsi:type="dcterms:W3CDTF">2020-02-27T16:24:54Z</dcterms:modified>
</cp:coreProperties>
</file>