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qiw1_hi_is/Documents/PC-HI/4 Experiments documents_QIONG/14 Knockdowns Experiments/Results/18 GSK3B/Real-Time Data/"/>
    </mc:Choice>
  </mc:AlternateContent>
  <xr:revisionPtr revIDLastSave="678" documentId="13_ncr:1_{3ACB2F7A-B65B-4F16-86B3-931805ACA3BC}" xr6:coauthVersionLast="45" xr6:coauthVersionMax="45" xr10:uidLastSave="{C15C44BB-EBC2-4039-9FEA-AC0CCF27902B}"/>
  <bookViews>
    <workbookView xWindow="-110" yWindow="-110" windowWidth="19420" windowHeight="10420" xr2:uid="{B7FBA3FC-C891-4711-99CC-6A3C3418785D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P19" i="1" s="1"/>
  <c r="H17" i="3"/>
  <c r="I16" i="3"/>
  <c r="H16" i="3"/>
  <c r="I18" i="3"/>
  <c r="I17" i="3"/>
  <c r="H18" i="3"/>
  <c r="I12" i="3"/>
  <c r="I11" i="3"/>
  <c r="I10" i="3"/>
  <c r="H12" i="3"/>
  <c r="H11" i="3"/>
  <c r="H10" i="3"/>
  <c r="I6" i="3"/>
  <c r="I5" i="3"/>
  <c r="I4" i="3"/>
  <c r="H6" i="3"/>
  <c r="H5" i="3"/>
  <c r="H4" i="3"/>
  <c r="U3" i="1"/>
  <c r="T3" i="1"/>
  <c r="N3" i="1"/>
  <c r="J3" i="1"/>
  <c r="I3" i="1"/>
  <c r="H3" i="1"/>
  <c r="L3" i="1"/>
  <c r="K3" i="1"/>
  <c r="Q3" i="1" s="1"/>
  <c r="R18" i="1"/>
  <c r="R14" i="1"/>
  <c r="R10" i="1"/>
  <c r="R5" i="1"/>
  <c r="O20" i="1"/>
  <c r="R20" i="1" s="1"/>
  <c r="O19" i="1"/>
  <c r="R19" i="1" s="1"/>
  <c r="O18" i="1"/>
  <c r="O17" i="1"/>
  <c r="R17" i="1" s="1"/>
  <c r="O16" i="1"/>
  <c r="R16" i="1" s="1"/>
  <c r="O15" i="1"/>
  <c r="R15" i="1" s="1"/>
  <c r="O14" i="1"/>
  <c r="O13" i="1"/>
  <c r="R13" i="1" s="1"/>
  <c r="O12" i="1"/>
  <c r="R12" i="1" s="1"/>
  <c r="O11" i="1"/>
  <c r="R11" i="1" s="1"/>
  <c r="O10" i="1"/>
  <c r="O9" i="1"/>
  <c r="R9" i="1" s="1"/>
  <c r="O8" i="1"/>
  <c r="R8" i="1" s="1"/>
  <c r="O7" i="1"/>
  <c r="R7" i="1" s="1"/>
  <c r="O6" i="1"/>
  <c r="R6" i="1" s="1"/>
  <c r="O5" i="1"/>
  <c r="O4" i="1"/>
  <c r="R4" i="1" s="1"/>
  <c r="O3" i="1"/>
  <c r="R3" i="1" s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0" i="1"/>
  <c r="I19" i="1"/>
  <c r="I18" i="1"/>
  <c r="I17" i="1"/>
  <c r="H20" i="1"/>
  <c r="H18" i="1"/>
  <c r="H19" i="1"/>
  <c r="P13" i="1" l="1"/>
  <c r="S13" i="1" s="1"/>
  <c r="V3" i="1"/>
  <c r="P7" i="1"/>
  <c r="S7" i="1" s="1"/>
  <c r="P16" i="1"/>
  <c r="S16" i="1" s="1"/>
  <c r="P9" i="1"/>
  <c r="S9" i="1" s="1"/>
  <c r="P17" i="1"/>
  <c r="S17" i="1" s="1"/>
  <c r="P6" i="1"/>
  <c r="P10" i="1"/>
  <c r="S10" i="1" s="1"/>
  <c r="P3" i="1"/>
  <c r="S3" i="1" s="1"/>
  <c r="P12" i="1"/>
  <c r="S12" i="1" s="1"/>
  <c r="P14" i="1"/>
  <c r="S14" i="1" s="1"/>
  <c r="P15" i="1"/>
  <c r="S15" i="1" s="1"/>
  <c r="P8" i="1"/>
  <c r="S8" i="1" s="1"/>
  <c r="P11" i="1"/>
  <c r="S11" i="1" s="1"/>
  <c r="P4" i="1"/>
  <c r="P5" i="1"/>
  <c r="N18" i="1"/>
  <c r="Q18" i="1" s="1"/>
  <c r="N19" i="1"/>
  <c r="Q19" i="1" s="1"/>
  <c r="N20" i="1"/>
  <c r="Q20" i="1" s="1"/>
  <c r="N17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N5" i="1" l="1"/>
  <c r="N13" i="1"/>
  <c r="N10" i="1"/>
  <c r="N11" i="1"/>
  <c r="N4" i="1"/>
  <c r="N12" i="1"/>
  <c r="N6" i="1"/>
  <c r="N14" i="1"/>
  <c r="N7" i="1"/>
  <c r="N15" i="1"/>
  <c r="N8" i="1"/>
  <c r="N16" i="1"/>
  <c r="N9" i="1"/>
  <c r="P18" i="1" l="1"/>
  <c r="S18" i="1" s="1"/>
  <c r="S19" i="1"/>
  <c r="P20" i="1"/>
  <c r="S20" i="1" s="1"/>
  <c r="Q17" i="1"/>
  <c r="Q16" i="1"/>
  <c r="Q15" i="1"/>
  <c r="Q14" i="1"/>
  <c r="Q13" i="1"/>
  <c r="S6" i="1"/>
  <c r="S4" i="1"/>
  <c r="S5" i="1"/>
  <c r="Q12" i="1" l="1"/>
  <c r="Q4" i="1"/>
  <c r="Q7" i="1"/>
  <c r="Q5" i="1"/>
  <c r="Q11" i="1"/>
  <c r="Q9" i="1"/>
  <c r="Q6" i="1"/>
  <c r="Q8" i="1"/>
  <c r="Q10" i="1"/>
</calcChain>
</file>

<file path=xl/sharedStrings.xml><?xml version="1.0" encoding="utf-8"?>
<sst xmlns="http://schemas.openxmlformats.org/spreadsheetml/2006/main" count="87" uniqueCount="36">
  <si>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</si>
  <si>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</si>
  <si>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</si>
  <si>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</si>
  <si>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</si>
  <si>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</si>
  <si>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</si>
  <si>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GFPT2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</si>
  <si>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</si>
  <si>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</si>
  <si>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</si>
  <si>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</si>
  <si>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D492_Scr_1</t>
  </si>
  <si>
    <t>D492_Scr_2</t>
  </si>
  <si>
    <t>D492_Scr_3</t>
  </si>
  <si>
    <t>D492_Scr_4</t>
  </si>
  <si>
    <t>D492_Scr_5</t>
  </si>
  <si>
    <t>D492_Scr_6</t>
  </si>
  <si>
    <t>D492_siGSK3B_1_1</t>
    <phoneticPr fontId="2" type="noConversion"/>
  </si>
  <si>
    <t>D492_siGSK3B_1_2</t>
  </si>
  <si>
    <t>D492_siGSK3B_1_3</t>
  </si>
  <si>
    <t>D492_siGSK3B_1_4</t>
  </si>
  <si>
    <t>D492_siGSK3B_1_5</t>
  </si>
  <si>
    <t>D492_siGSK3B_1_6</t>
  </si>
  <si>
    <t>D492_siGSK3B_2_1</t>
    <phoneticPr fontId="2" type="noConversion"/>
  </si>
  <si>
    <t>D492_siGSK3B_2_2</t>
  </si>
  <si>
    <t>D492_siGSK3B_2_3</t>
  </si>
  <si>
    <t>D492_siGSK3B_2_4</t>
  </si>
  <si>
    <t>D492_siGSK3B_2_5</t>
  </si>
  <si>
    <t>D492_siGSK3B_2_6</t>
  </si>
  <si>
    <t>GSK3B</t>
    <phoneticPr fontId="2" type="noConversion"/>
  </si>
  <si>
    <t>NFkB</t>
    <phoneticPr fontId="2" type="noConversion"/>
  </si>
  <si>
    <t>D492_siGSK3B_1_1</t>
  </si>
  <si>
    <t>D492_siGSK3B_2_1</t>
  </si>
  <si>
    <t>siGSK3B_1</t>
    <phoneticPr fontId="2" type="noConversion"/>
  </si>
  <si>
    <t>siGSK3B_2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</si>
</sst>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6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scheme val="minor"/>
    </font>
    <font>
      <b/>
      <sz val="11"/>
      <color theme="1"/>
      <name val="等线"/>
      <scheme val="minor"/>
    </font>
    <font>
      <sz val="10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sz val="9"/>
      <color rgb="FF0070C0"/>
      <name val="Arial"/>
      <family val="2"/>
    </font>
    <font>
      <sz val="11"/>
      <color rgb="FF0070C0"/>
      <name val="等线"/>
      <family val="2"/>
      <charset val="134"/>
      <scheme val="minor"/>
    </font>
    <font>
      <b/>
      <sz val="11"/>
      <color rgb="FFFF0000"/>
      <name val="等线"/>
      <scheme val="minor"/>
    </font>
    <font>
      <sz val="10"/>
      <color rgb="FFFF0000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9" fillId="0" borderId="13" xfId="0" applyFont="1" applyFill="1" applyBorder="1" applyAlignment="1">
      <alignment horizontal="center" vertical="center"/>
    </xf>
    <xf numFmtId="178" fontId="10" fillId="0" borderId="15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78" fontId="10" fillId="0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2" fillId="0" borderId="25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0" borderId="32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26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6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8" fontId="12" fillId="0" borderId="4" xfId="0" applyNumberFormat="1" applyFont="1" applyFill="1" applyBorder="1" applyAlignment="1">
      <alignment horizontal="center" vertical="center"/>
    </xf>
    <xf numFmtId="178" fontId="12" fillId="0" borderId="33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2" fontId="12" fillId="0" borderId="7" xfId="0" applyNumberFormat="1" applyFont="1" applyFill="1" applyBorder="1" applyAlignment="1">
      <alignment horizontal="center" vertical="center"/>
    </xf>
    <xf numFmtId="2" fontId="12" fillId="0" borderId="27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2" fontId="12" fillId="0" borderId="9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27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9" xfId="0" applyNumberFormat="1" applyFont="1" applyFill="1" applyBorder="1" applyAlignment="1">
      <alignment horizontal="center" vertical="center"/>
    </xf>
    <xf numFmtId="177" fontId="12" fillId="0" borderId="7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8" fontId="12" fillId="0" borderId="7" xfId="0" applyNumberFormat="1" applyFont="1" applyFill="1" applyBorder="1" applyAlignment="1">
      <alignment horizontal="center" vertical="center"/>
    </xf>
    <xf numFmtId="178" fontId="12" fillId="0" borderId="34" xfId="0" applyNumberFormat="1" applyFont="1" applyFill="1" applyBorder="1" applyAlignment="1">
      <alignment horizontal="center" vertical="center"/>
    </xf>
    <xf numFmtId="178" fontId="12" fillId="0" borderId="9" xfId="0" applyNumberFormat="1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2" fontId="12" fillId="0" borderId="13" xfId="0" applyNumberFormat="1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2" fontId="12" fillId="0" borderId="14" xfId="0" applyNumberFormat="1" applyFont="1" applyFill="1" applyBorder="1" applyAlignment="1">
      <alignment horizontal="center" vertical="center"/>
    </xf>
    <xf numFmtId="2" fontId="12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8" fontId="12" fillId="0" borderId="13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176" fontId="12" fillId="0" borderId="32" xfId="0" applyNumberFormat="1" applyFont="1" applyFill="1" applyBorder="1" applyAlignment="1">
      <alignment horizontal="center" vertical="center"/>
    </xf>
    <xf numFmtId="176" fontId="12" fillId="0" borderId="33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78" fontId="10" fillId="0" borderId="5" xfId="0" applyNumberFormat="1" applyFont="1" applyFill="1" applyBorder="1" applyAlignment="1">
      <alignment horizontal="center" vertical="center"/>
    </xf>
    <xf numFmtId="178" fontId="10" fillId="0" borderId="14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center" vertical="center"/>
    </xf>
    <xf numFmtId="178" fontId="10" fillId="0" borderId="38" xfId="0" applyNumberFormat="1" applyFont="1" applyFill="1" applyBorder="1" applyAlignment="1">
      <alignment horizontal="center" vertical="center"/>
    </xf>
    <xf numFmtId="178" fontId="10" fillId="0" borderId="20" xfId="0" applyNumberFormat="1" applyFont="1" applyFill="1" applyBorder="1" applyAlignment="1">
      <alignment horizontal="center" vertical="center"/>
    </xf>
    <xf numFmtId="178" fontId="11" fillId="0" borderId="2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/>
    </xf>
    <xf numFmtId="178" fontId="15" fillId="0" borderId="6" xfId="0" applyNumberFormat="1" applyFont="1" applyFill="1" applyBorder="1" applyAlignment="1">
      <alignment horizontal="center" vertical="center"/>
    </xf>
    <xf numFmtId="178" fontId="11" fillId="0" borderId="6" xfId="0" applyNumberFormat="1" applyFont="1" applyFill="1" applyBorder="1" applyAlignment="1">
      <alignment horizontal="center" vertical="center"/>
    </xf>
    <xf numFmtId="176" fontId="12" fillId="6" borderId="32" xfId="0" applyNumberFormat="1" applyFont="1" applyFill="1" applyBorder="1" applyAlignment="1">
      <alignment horizontal="center" vertical="center"/>
    </xf>
    <xf numFmtId="176" fontId="12" fillId="6" borderId="33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2" fontId="12" fillId="6" borderId="4" xfId="0" applyNumberFormat="1" applyFont="1" applyFill="1" applyBorder="1" applyAlignment="1">
      <alignment horizontal="center" vertical="center"/>
    </xf>
    <xf numFmtId="2" fontId="12" fillId="6" borderId="26" xfId="0" applyNumberFormat="1" applyFont="1" applyFill="1" applyBorder="1" applyAlignment="1">
      <alignment horizontal="center" vertical="center"/>
    </xf>
    <xf numFmtId="2" fontId="12" fillId="6" borderId="5" xfId="0" applyNumberFormat="1" applyFont="1" applyFill="1" applyBorder="1" applyAlignment="1">
      <alignment horizontal="center" vertical="center"/>
    </xf>
    <xf numFmtId="2" fontId="12" fillId="6" borderId="6" xfId="0" applyNumberFormat="1" applyFont="1" applyFill="1" applyBorder="1" applyAlignment="1">
      <alignment horizontal="center" vertical="center"/>
    </xf>
    <xf numFmtId="176" fontId="12" fillId="6" borderId="4" xfId="0" applyNumberFormat="1" applyFont="1" applyFill="1" applyBorder="1" applyAlignment="1">
      <alignment horizontal="center" vertical="center"/>
    </xf>
    <xf numFmtId="176" fontId="12" fillId="6" borderId="26" xfId="0" applyNumberFormat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22" xfId="0" applyNumberFormat="1" applyFont="1" applyFill="1" applyBorder="1" applyAlignment="1">
      <alignment horizontal="center" vertical="center"/>
    </xf>
    <xf numFmtId="177" fontId="12" fillId="6" borderId="6" xfId="0" applyNumberFormat="1" applyFont="1" applyFill="1" applyBorder="1" applyAlignment="1">
      <alignment horizontal="center" vertical="center"/>
    </xf>
    <xf numFmtId="177" fontId="12" fillId="6" borderId="33" xfId="0" applyNumberFormat="1" applyFont="1" applyFill="1" applyBorder="1" applyAlignment="1">
      <alignment horizontal="center" vertical="center"/>
    </xf>
    <xf numFmtId="178" fontId="12" fillId="6" borderId="4" xfId="0" applyNumberFormat="1" applyFont="1" applyFill="1" applyBorder="1" applyAlignment="1">
      <alignment horizontal="center" vertical="center"/>
    </xf>
    <xf numFmtId="178" fontId="12" fillId="6" borderId="33" xfId="0" applyNumberFormat="1" applyFont="1" applyFill="1" applyBorder="1" applyAlignment="1">
      <alignment horizontal="center" vertical="center"/>
    </xf>
    <xf numFmtId="178" fontId="12" fillId="6" borderId="6" xfId="0" applyNumberFormat="1" applyFont="1" applyFill="1" applyBorder="1" applyAlignment="1">
      <alignment horizontal="center" vertical="center"/>
    </xf>
    <xf numFmtId="0" fontId="13" fillId="6" borderId="0" xfId="0" applyFont="1" applyFill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2" fontId="12" fillId="6" borderId="1" xfId="0" applyNumberFormat="1" applyFont="1" applyFill="1" applyBorder="1" applyAlignment="1">
      <alignment horizontal="center" vertical="center"/>
    </xf>
    <xf numFmtId="2" fontId="12" fillId="6" borderId="25" xfId="0" applyNumberFormat="1" applyFont="1" applyFill="1" applyBorder="1" applyAlignment="1">
      <alignment horizontal="center" vertical="center"/>
    </xf>
    <xf numFmtId="2" fontId="12" fillId="6" borderId="2" xfId="0" applyNumberFormat="1" applyFont="1" applyFill="1" applyBorder="1" applyAlignment="1">
      <alignment horizontal="center" vertical="center"/>
    </xf>
    <xf numFmtId="2" fontId="12" fillId="6" borderId="3" xfId="0" applyNumberFormat="1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176" fontId="12" fillId="6" borderId="25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/>
    </xf>
    <xf numFmtId="177" fontId="12" fillId="6" borderId="32" xfId="0" applyNumberFormat="1" applyFont="1" applyFill="1" applyBorder="1" applyAlignment="1">
      <alignment horizontal="center" vertical="center"/>
    </xf>
    <xf numFmtId="177" fontId="12" fillId="6" borderId="3" xfId="0" applyNumberFormat="1" applyFont="1" applyFill="1" applyBorder="1" applyAlignment="1">
      <alignment horizontal="center" vertical="center"/>
    </xf>
    <xf numFmtId="178" fontId="12" fillId="6" borderId="1" xfId="0" applyNumberFormat="1" applyFont="1" applyFill="1" applyBorder="1" applyAlignment="1">
      <alignment horizontal="center" vertical="center"/>
    </xf>
    <xf numFmtId="178" fontId="12" fillId="6" borderId="32" xfId="0" applyNumberFormat="1" applyFont="1" applyFill="1" applyBorder="1" applyAlignment="1">
      <alignment horizontal="center" vertical="center"/>
    </xf>
    <xf numFmtId="178" fontId="12" fillId="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Plotting!$G$16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Plotting!$I$16</c:f>
                <c:numCache>
                  <c:formatCode>General</c:formatCode>
                  <c:ptCount val="1"/>
                  <c:pt idx="0">
                    <c:v>0.11768995088533232</c:v>
                  </c:pt>
                </c:numCache>
              </c:numRef>
            </c:plus>
            <c:minus>
              <c:numRef>
                <c:f>Plotting!$I$16</c:f>
                <c:numCache>
                  <c:formatCode>General</c:formatCode>
                  <c:ptCount val="1"/>
                  <c:pt idx="0">
                    <c:v>0.11768995088533232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NFkB</c:v>
                </c:pt>
              </c:strCache>
            </c:strRef>
          </c:cat>
          <c:val>
            <c:numRef>
              <c:f>Plotting!$H$16</c:f>
              <c:numCache>
                <c:formatCode>0.000</c:formatCode>
                <c:ptCount val="1"/>
                <c:pt idx="0">
                  <c:v>1.0045815349961753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Plotting!$G$17</c:f>
              <c:strCache>
                <c:ptCount val="1"/>
                <c:pt idx="0">
                  <c:v>siGSK3B_1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Plotting!$I$17</c:f>
                <c:numCache>
                  <c:formatCode>General</c:formatCode>
                  <c:ptCount val="1"/>
                  <c:pt idx="0">
                    <c:v>0.14372077855137436</c:v>
                  </c:pt>
                </c:numCache>
              </c:numRef>
            </c:plus>
            <c:minus>
              <c:numRef>
                <c:f>Plotting!$I$17</c:f>
                <c:numCache>
                  <c:formatCode>General</c:formatCode>
                  <c:ptCount val="1"/>
                  <c:pt idx="0">
                    <c:v>0.14372077855137436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NFkB</c:v>
                </c:pt>
              </c:strCache>
            </c:strRef>
          </c:cat>
          <c:val>
            <c:numRef>
              <c:f>Plotting!$H$17</c:f>
              <c:numCache>
                <c:formatCode>0.000</c:formatCode>
                <c:ptCount val="1"/>
                <c:pt idx="0">
                  <c:v>1.5175725818785197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ser>
          <c:idx val="2"/>
          <c:order val="2"/>
          <c:tx>
            <c:strRef>
              <c:f>Plotting!$G$18</c:f>
              <c:strCache>
                <c:ptCount val="1"/>
                <c:pt idx="0">
                  <c:v>siGSK3B_2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Plotting!$I$18</c:f>
                <c:numCache>
                  <c:formatCode>General</c:formatCode>
                  <c:ptCount val="1"/>
                  <c:pt idx="0">
                    <c:v>0.12212046651864433</c:v>
                  </c:pt>
                </c:numCache>
              </c:numRef>
            </c:plus>
            <c:minus>
              <c:numRef>
                <c:f>Plotting!$I$18</c:f>
                <c:numCache>
                  <c:formatCode>General</c:formatCode>
                  <c:ptCount val="1"/>
                  <c:pt idx="0">
                    <c:v>0.12212046651864433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NFkB</c:v>
                </c:pt>
              </c:strCache>
            </c:strRef>
          </c:cat>
          <c:val>
            <c:numRef>
              <c:f>Plotting!$H$18</c:f>
              <c:numCache>
                <c:formatCode>0.000</c:formatCode>
                <c:ptCount val="1"/>
                <c:pt idx="0">
                  <c:v>1.3990312888320104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4B9-8175-577E90EE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Plotting!$I$4</c:f>
                <c:numCache>
                  <c:formatCode>General</c:formatCode>
                  <c:ptCount val="1"/>
                  <c:pt idx="0">
                    <c:v>0.11663998743820013</c:v>
                  </c:pt>
                </c:numCache>
              </c:numRef>
            </c:plus>
            <c:minus>
              <c:numRef>
                <c:f>Plotting!$I$4</c:f>
                <c:numCache>
                  <c:formatCode>General</c:formatCode>
                  <c:ptCount val="1"/>
                  <c:pt idx="0">
                    <c:v>0.11663998743820013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GSK3B</c:v>
                </c:pt>
              </c:strCache>
            </c:strRef>
          </c:cat>
          <c:val>
            <c:numRef>
              <c:f>Plotting!$H$4</c:f>
              <c:numCache>
                <c:formatCode>0.000</c:formatCode>
                <c:ptCount val="1"/>
                <c:pt idx="0">
                  <c:v>1.0054557589070436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Plotting!$G$5</c:f>
              <c:strCache>
                <c:ptCount val="1"/>
                <c:pt idx="0">
                  <c:v>siGSK3B_1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Plotting!$I$5</c:f>
                <c:numCache>
                  <c:formatCode>General</c:formatCode>
                  <c:ptCount val="1"/>
                  <c:pt idx="0">
                    <c:v>0.14053250613871315</c:v>
                  </c:pt>
                </c:numCache>
              </c:numRef>
            </c:plus>
            <c:minus>
              <c:numRef>
                <c:f>Plotting!$I$5</c:f>
                <c:numCache>
                  <c:formatCode>General</c:formatCode>
                  <c:ptCount val="1"/>
                  <c:pt idx="0">
                    <c:v>0.14053250613871315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GSK3B</c:v>
                </c:pt>
              </c:strCache>
            </c:strRef>
          </c:cat>
          <c:val>
            <c:numRef>
              <c:f>Plotting!$H$5</c:f>
              <c:numCache>
                <c:formatCode>0.000</c:formatCode>
                <c:ptCount val="1"/>
                <c:pt idx="0">
                  <c:v>0.49476086095343774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ser>
          <c:idx val="2"/>
          <c:order val="2"/>
          <c:tx>
            <c:strRef>
              <c:f>Plotting!$G$6</c:f>
              <c:strCache>
                <c:ptCount val="1"/>
                <c:pt idx="0">
                  <c:v>siGSK3B_2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Plotting!$I$6</c:f>
                <c:numCache>
                  <c:formatCode>General</c:formatCode>
                  <c:ptCount val="1"/>
                  <c:pt idx="0">
                    <c:v>8.0884888412105227E-2</c:v>
                  </c:pt>
                </c:numCache>
              </c:numRef>
            </c:plus>
            <c:minus>
              <c:numRef>
                <c:f>Plotting!$I$6</c:f>
                <c:numCache>
                  <c:formatCode>General</c:formatCode>
                  <c:ptCount val="1"/>
                  <c:pt idx="0">
                    <c:v>8.0884888412105227E-2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GSK3B</c:v>
                </c:pt>
              </c:strCache>
            </c:strRef>
          </c:cat>
          <c:val>
            <c:numRef>
              <c:f>Plotting!$H$6</c:f>
              <c:numCache>
                <c:formatCode>0.000</c:formatCode>
                <c:ptCount val="1"/>
                <c:pt idx="0">
                  <c:v>0.34326649968409351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9-4810-909E-271FB9F5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Plotting!$G$10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Plotting!$I$10</c:f>
                <c:numCache>
                  <c:formatCode>General</c:formatCode>
                  <c:ptCount val="1"/>
                  <c:pt idx="0">
                    <c:v>9.2969541509523412E-2</c:v>
                  </c:pt>
                </c:numCache>
              </c:numRef>
            </c:plus>
            <c:minus>
              <c:numRef>
                <c:f>Plotting!$I$10</c:f>
                <c:numCache>
                  <c:formatCode>General</c:formatCode>
                  <c:ptCount val="1"/>
                  <c:pt idx="0">
                    <c:v>9.2969541509523412E-2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Plotting!$H$10</c:f>
              <c:numCache>
                <c:formatCode>0.000</c:formatCode>
                <c:ptCount val="1"/>
                <c:pt idx="0">
                  <c:v>1.0033630285796415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4E5-920F-785CEB6E5FEA}"/>
            </c:ext>
          </c:extLst>
        </c:ser>
        <c:ser>
          <c:idx val="1"/>
          <c:order val="1"/>
          <c:tx>
            <c:strRef>
              <c:f>Plotting!$G$11</c:f>
              <c:strCache>
                <c:ptCount val="1"/>
                <c:pt idx="0">
                  <c:v>siGSK3B_1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Plotting!$I$11</c:f>
                <c:numCache>
                  <c:formatCode>General</c:formatCode>
                  <c:ptCount val="1"/>
                  <c:pt idx="0">
                    <c:v>0.26837010208727513</c:v>
                  </c:pt>
                </c:numCache>
              </c:numRef>
            </c:plus>
            <c:minus>
              <c:numRef>
                <c:f>Plotting!$I$11</c:f>
                <c:numCache>
                  <c:formatCode>General</c:formatCode>
                  <c:ptCount val="1"/>
                  <c:pt idx="0">
                    <c:v>0.26837010208727513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Plotting!$H$11</c:f>
              <c:numCache>
                <c:formatCode>0.000</c:formatCode>
                <c:ptCount val="1"/>
                <c:pt idx="0">
                  <c:v>2.0442105278979064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1-44E5-920F-785CEB6E5FEA}"/>
            </c:ext>
          </c:extLst>
        </c:ser>
        <c:ser>
          <c:idx val="2"/>
          <c:order val="2"/>
          <c:tx>
            <c:strRef>
              <c:f>Plotting!$G$12</c:f>
              <c:strCache>
                <c:ptCount val="1"/>
                <c:pt idx="0">
                  <c:v>siGSK3B_2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Plotting!$I$12</c:f>
                <c:numCache>
                  <c:formatCode>General</c:formatCode>
                  <c:ptCount val="1"/>
                  <c:pt idx="0">
                    <c:v>0.1300881021886395</c:v>
                  </c:pt>
                </c:numCache>
              </c:numRef>
            </c:plus>
            <c:minus>
              <c:numRef>
                <c:f>Plotting!$I$12</c:f>
                <c:numCache>
                  <c:formatCode>General</c:formatCode>
                  <c:ptCount val="1"/>
                  <c:pt idx="0">
                    <c:v>0.1300881021886395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Plotting!$H$12</c:f>
              <c:numCache>
                <c:formatCode>0.000</c:formatCode>
                <c:ptCount val="1"/>
                <c:pt idx="0">
                  <c:v>1.0090790121107476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1-44E5-920F-785CEB6E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21</xdr:row>
      <xdr:rowOff>82550</xdr:rowOff>
    </xdr:from>
    <xdr:to>
      <xdr:col>10</xdr:col>
      <xdr:colOff>469900</xdr:colOff>
      <xdr:row>34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69850</xdr:rowOff>
    </xdr:from>
    <xdr:to>
      <xdr:col>4</xdr:col>
      <xdr:colOff>146050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628650</xdr:colOff>
      <xdr:row>21</xdr:row>
      <xdr:rowOff>82550</xdr:rowOff>
    </xdr:from>
    <xdr:to>
      <xdr:col>16</xdr:col>
      <xdr:colOff>19050</xdr:colOff>
      <xdr:row>34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F1E551-0B26-4EDC-ABB9-51073DD0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D6B3-50D3-4284-A43B-A188BAD84D62}">
  <dimension ref="B1:V2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2" sqref="I22"/>
    </sheetView>
  </sheetViews>
  <sheetFormatPr defaultColWidth="8.75" defaultRowHeight="14"/>
  <cols>
    <col min="1" max="1" width="1.6640625" style="2" customWidth="1"/>
    <col min="2" max="2" width="3.5" style="2" customWidth="1"/>
    <col min="3" max="3" width="20.08203125" style="2" customWidth="1"/>
    <col min="4" max="5" width="9.4140625" style="3" customWidth="1"/>
    <col min="6" max="6" width="9.58203125" style="3" bestFit="1" customWidth="1"/>
    <col min="7" max="7" width="9.1640625" style="3" bestFit="1" customWidth="1"/>
    <col min="8" max="9" width="8.83203125" style="3" customWidth="1"/>
    <col min="10" max="13" width="8.58203125" style="3" customWidth="1"/>
    <col min="14" max="15" width="8.4140625" style="2" customWidth="1"/>
    <col min="16" max="16" width="9" style="2" customWidth="1"/>
    <col min="17" max="18" width="7.9140625" style="2" customWidth="1"/>
    <col min="19" max="19" width="11.6640625" style="2" customWidth="1"/>
    <col min="20" max="21" width="8.33203125" style="2" customWidth="1"/>
    <col min="22" max="16384" width="8.75" style="2"/>
  </cols>
  <sheetData>
    <row r="1" spans="2:22" s="1" customFormat="1" ht="16.5" customHeight="1" thickBot="1">
      <c r="B1" s="13"/>
      <c r="C1" s="14"/>
      <c r="D1" s="29" t="s">
        <v>8</v>
      </c>
      <c r="E1" s="30"/>
      <c r="F1" s="30"/>
      <c r="G1" s="31"/>
      <c r="H1" s="32" t="s">
        <v>0</v>
      </c>
      <c r="I1" s="33"/>
      <c r="J1" s="33"/>
      <c r="K1" s="34" t="s">
        <v>1</v>
      </c>
      <c r="L1" s="35"/>
      <c r="M1" s="35"/>
      <c r="N1" s="36" t="s">
        <v>2</v>
      </c>
      <c r="O1" s="37"/>
      <c r="P1" s="38"/>
      <c r="Q1" s="39" t="s">
        <v>3</v>
      </c>
      <c r="R1" s="40"/>
      <c r="S1" s="41"/>
    </row>
    <row r="2" spans="2:22" ht="14.5" thickBot="1">
      <c r="B2" s="27" t="s">
        <v>4</v>
      </c>
      <c r="C2" s="28" t="s">
        <v>5</v>
      </c>
      <c r="D2" s="22" t="s">
        <v>30</v>
      </c>
      <c r="E2" s="26" t="s">
        <v>7</v>
      </c>
      <c r="F2" s="11" t="s">
        <v>31</v>
      </c>
      <c r="G2" s="12" t="s">
        <v>6</v>
      </c>
      <c r="H2" s="22" t="s">
        <v>30</v>
      </c>
      <c r="I2" s="26" t="s">
        <v>7</v>
      </c>
      <c r="J2" s="106" t="s">
        <v>31</v>
      </c>
      <c r="K2" s="22" t="s">
        <v>30</v>
      </c>
      <c r="L2" s="26" t="s">
        <v>7</v>
      </c>
      <c r="M2" s="12" t="s">
        <v>31</v>
      </c>
      <c r="N2" s="22" t="s">
        <v>30</v>
      </c>
      <c r="O2" s="26" t="s">
        <v>7</v>
      </c>
      <c r="P2" s="11" t="s">
        <v>31</v>
      </c>
      <c r="Q2" s="22" t="s">
        <v>30</v>
      </c>
      <c r="R2" s="26" t="s">
        <v>7</v>
      </c>
      <c r="S2" s="11" t="s">
        <v>31</v>
      </c>
      <c r="T2" s="22" t="s">
        <v>30</v>
      </c>
      <c r="U2" s="26" t="s">
        <v>7</v>
      </c>
      <c r="V2" s="11" t="s">
        <v>31</v>
      </c>
    </row>
    <row r="3" spans="2:22" s="58" customFormat="1">
      <c r="B3" s="42">
        <v>1</v>
      </c>
      <c r="C3" s="43" t="s">
        <v>12</v>
      </c>
      <c r="D3" s="44">
        <v>27.489927788206899</v>
      </c>
      <c r="E3" s="45">
        <v>27.188690782631198</v>
      </c>
      <c r="F3" s="46">
        <v>25.052202794133901</v>
      </c>
      <c r="G3" s="47">
        <v>25.1474267101467</v>
      </c>
      <c r="H3" s="48">
        <f>D3-G3</f>
        <v>2.3425010780601987</v>
      </c>
      <c r="I3" s="49">
        <f>E3-G3</f>
        <v>2.0412640724844984</v>
      </c>
      <c r="J3" s="128">
        <f>F3-G3</f>
        <v>-9.5223916012798782E-2</v>
      </c>
      <c r="K3" s="52">
        <f>AVERAGE(H3:H6,H8)</f>
        <v>2.0954090670336201</v>
      </c>
      <c r="L3" s="50">
        <f>AVERAGE(I3:I6,I8)</f>
        <v>2.01563556537972</v>
      </c>
      <c r="M3" s="51">
        <f>AVERAGE(J5:J6,J8)</f>
        <v>-0.77016722122799897</v>
      </c>
      <c r="N3" s="52">
        <f>H3-K3</f>
        <v>0.24709201102657863</v>
      </c>
      <c r="O3" s="53">
        <f>I3-L3</f>
        <v>2.5628507104778375E-2</v>
      </c>
      <c r="P3" s="159">
        <f>J3-M3</f>
        <v>0.67494330521520018</v>
      </c>
      <c r="Q3" s="54">
        <f>2^(-N3)</f>
        <v>0.84259308957526036</v>
      </c>
      <c r="R3" s="55">
        <f>2^(-O3)</f>
        <v>0.98239252803903865</v>
      </c>
      <c r="S3" s="162">
        <f>2^(-P3)</f>
        <v>0.62635683329292491</v>
      </c>
      <c r="T3" s="57">
        <f>2^(-K3)</f>
        <v>0.23400170275173393</v>
      </c>
      <c r="U3" s="57">
        <f>2^(-L3)</f>
        <v>0.24730519218612737</v>
      </c>
      <c r="V3" s="57">
        <f>2^(-M3)</f>
        <v>1.7054674509749539</v>
      </c>
    </row>
    <row r="4" spans="2:22" s="58" customFormat="1">
      <c r="B4" s="59">
        <v>2</v>
      </c>
      <c r="C4" s="60" t="s">
        <v>13</v>
      </c>
      <c r="D4" s="61">
        <v>26.792784563784199</v>
      </c>
      <c r="E4" s="62">
        <v>26.909942096212198</v>
      </c>
      <c r="F4" s="63">
        <v>23.296867548344899</v>
      </c>
      <c r="G4" s="64">
        <v>24.728729188472698</v>
      </c>
      <c r="H4" s="65">
        <f t="shared" ref="H3:H19" si="0">D4-G4</f>
        <v>2.0640553753115007</v>
      </c>
      <c r="I4" s="66">
        <f>E4-G4</f>
        <v>2.1812129077394999</v>
      </c>
      <c r="J4" s="129">
        <f>F4-G4</f>
        <v>-1.4318616401277993</v>
      </c>
      <c r="K4" s="69"/>
      <c r="L4" s="67"/>
      <c r="M4" s="68"/>
      <c r="N4" s="69">
        <f>H4-K3</f>
        <v>-3.1353691722119326E-2</v>
      </c>
      <c r="O4" s="70">
        <f>I4-L3</f>
        <v>0.16557734235977994</v>
      </c>
      <c r="P4" s="140">
        <f>J4-M3</f>
        <v>-0.6616944188998003</v>
      </c>
      <c r="Q4" s="71">
        <f t="shared" ref="Q4:R12" si="1">2^(-N4)</f>
        <v>1.0219705987459289</v>
      </c>
      <c r="R4" s="72">
        <f>2^(-O4)</f>
        <v>0.89157165599538502</v>
      </c>
      <c r="S4" s="144">
        <f t="shared" ref="S3:S7" si="2">2^(-P4)</f>
        <v>1.5819394920415444</v>
      </c>
    </row>
    <row r="5" spans="2:22" s="58" customFormat="1">
      <c r="B5" s="59">
        <v>3</v>
      </c>
      <c r="C5" s="60" t="s">
        <v>14</v>
      </c>
      <c r="D5" s="61">
        <v>26.7584003175416</v>
      </c>
      <c r="E5" s="62">
        <v>26.4807068292208</v>
      </c>
      <c r="F5" s="63">
        <v>23.898126099057301</v>
      </c>
      <c r="G5" s="64">
        <v>24.6637327928857</v>
      </c>
      <c r="H5" s="65">
        <f t="shared" si="0"/>
        <v>2.0946675246559003</v>
      </c>
      <c r="I5" s="66">
        <f>E5-G5</f>
        <v>1.8169740363351004</v>
      </c>
      <c r="J5" s="108">
        <f>F5-G5</f>
        <v>-0.76560669382839919</v>
      </c>
      <c r="K5" s="69"/>
      <c r="L5" s="67"/>
      <c r="M5" s="68"/>
      <c r="N5" s="69">
        <f>H5-K3</f>
        <v>-7.4154237771972831E-4</v>
      </c>
      <c r="O5" s="70">
        <f>I5-L3</f>
        <v>-0.19866152904461964</v>
      </c>
      <c r="P5" s="68">
        <f>J5-M3</f>
        <v>4.5605273995997786E-3</v>
      </c>
      <c r="Q5" s="71">
        <f t="shared" si="1"/>
        <v>1.0005141301279938</v>
      </c>
      <c r="R5" s="72">
        <f t="shared" ref="R5:R7" si="3">2^(-O5)</f>
        <v>1.1476331358423135</v>
      </c>
      <c r="S5" s="73">
        <f t="shared" si="2"/>
        <v>0.99684387436002253</v>
      </c>
    </row>
    <row r="6" spans="2:22" s="58" customFormat="1">
      <c r="B6" s="59">
        <v>4</v>
      </c>
      <c r="C6" s="60" t="s">
        <v>15</v>
      </c>
      <c r="D6" s="61">
        <v>26.349012489522099</v>
      </c>
      <c r="E6" s="62">
        <v>26.528797234722902</v>
      </c>
      <c r="F6" s="63">
        <v>23.8777246143054</v>
      </c>
      <c r="G6" s="64">
        <v>24.481310380320199</v>
      </c>
      <c r="H6" s="65">
        <f t="shared" si="0"/>
        <v>1.8677021092019004</v>
      </c>
      <c r="I6" s="66">
        <f>E6-G6</f>
        <v>2.0474868544027025</v>
      </c>
      <c r="J6" s="108">
        <f>F6-G6</f>
        <v>-0.60358576601479896</v>
      </c>
      <c r="K6" s="69"/>
      <c r="L6" s="67"/>
      <c r="M6" s="68"/>
      <c r="N6" s="69">
        <f>H6-K3</f>
        <v>-0.22770695783171968</v>
      </c>
      <c r="O6" s="70">
        <f>I6-L3</f>
        <v>3.185128902298251E-2</v>
      </c>
      <c r="P6" s="68">
        <f>J6-M3</f>
        <v>0.1665814552132</v>
      </c>
      <c r="Q6" s="71">
        <f t="shared" si="1"/>
        <v>1.1709723075818965</v>
      </c>
      <c r="R6" s="72">
        <f t="shared" si="3"/>
        <v>0.97816429605169042</v>
      </c>
      <c r="S6" s="73">
        <f t="shared" si="2"/>
        <v>0.89095133980637042</v>
      </c>
    </row>
    <row r="7" spans="2:22" s="145" customFormat="1" ht="13.5" customHeight="1">
      <c r="B7" s="130">
        <v>5</v>
      </c>
      <c r="C7" s="131" t="s">
        <v>16</v>
      </c>
      <c r="D7" s="132">
        <v>31.125373385406199</v>
      </c>
      <c r="E7" s="133">
        <v>34.346498277361803</v>
      </c>
      <c r="F7" s="134">
        <v>33.520718785352102</v>
      </c>
      <c r="G7" s="135">
        <v>29.042613865028802</v>
      </c>
      <c r="H7" s="136">
        <f t="shared" si="0"/>
        <v>2.0827595203773974</v>
      </c>
      <c r="I7" s="137">
        <f>E7-G7</f>
        <v>5.3038844123330016</v>
      </c>
      <c r="J7" s="129">
        <f>F7-G7</f>
        <v>4.4781049203233003</v>
      </c>
      <c r="K7" s="138"/>
      <c r="L7" s="139"/>
      <c r="M7" s="140"/>
      <c r="N7" s="138">
        <f>H7-K3</f>
        <v>-1.2649546656222643E-2</v>
      </c>
      <c r="O7" s="141">
        <f>I7-L3</f>
        <v>3.2882488469532816</v>
      </c>
      <c r="P7" s="140">
        <f>J7-M3</f>
        <v>5.2482721415512996</v>
      </c>
      <c r="Q7" s="142">
        <f t="shared" si="1"/>
        <v>1.0088065490818052</v>
      </c>
      <c r="R7" s="143">
        <f>2^(-O7)</f>
        <v>0.10236192954977659</v>
      </c>
      <c r="S7" s="144">
        <f>2^(-P7)</f>
        <v>2.6309503961259854E-2</v>
      </c>
    </row>
    <row r="8" spans="2:22" s="58" customFormat="1" ht="14.5" thickBot="1">
      <c r="B8" s="74">
        <v>6</v>
      </c>
      <c r="C8" s="75" t="s">
        <v>17</v>
      </c>
      <c r="D8" s="76">
        <v>26.7887856698222</v>
      </c>
      <c r="E8" s="77">
        <v>26.671906377820399</v>
      </c>
      <c r="F8" s="78">
        <v>23.739357218042802</v>
      </c>
      <c r="G8" s="79">
        <v>24.6806664218836</v>
      </c>
      <c r="H8" s="80">
        <f t="shared" si="0"/>
        <v>2.1081192479385997</v>
      </c>
      <c r="I8" s="81">
        <f>E8-G8</f>
        <v>1.9912399559367984</v>
      </c>
      <c r="J8" s="109">
        <f>F8-G8</f>
        <v>-0.94130920384079886</v>
      </c>
      <c r="K8" s="84"/>
      <c r="L8" s="82"/>
      <c r="M8" s="83"/>
      <c r="N8" s="84">
        <f>H8-K3</f>
        <v>1.2710180904979662E-2</v>
      </c>
      <c r="O8" s="85">
        <f>I8-L3</f>
        <v>-2.4395609442921629E-2</v>
      </c>
      <c r="P8" s="83">
        <f>J8-M3</f>
        <v>-0.17114198261279989</v>
      </c>
      <c r="Q8" s="86">
        <f t="shared" si="1"/>
        <v>0.99122866850413793</v>
      </c>
      <c r="R8" s="87">
        <f>2^(-O8)</f>
        <v>1.0170535269697807</v>
      </c>
      <c r="S8" s="88">
        <f>2^(-P8)</f>
        <v>1.125949390822133</v>
      </c>
    </row>
    <row r="9" spans="2:22" s="145" customFormat="1">
      <c r="B9" s="146">
        <v>7</v>
      </c>
      <c r="C9" s="147" t="s">
        <v>18</v>
      </c>
      <c r="D9" s="148">
        <v>32.025938807855603</v>
      </c>
      <c r="E9" s="149">
        <v>38.413683705119197</v>
      </c>
      <c r="F9" s="150">
        <v>33.214530844329602</v>
      </c>
      <c r="G9" s="151">
        <v>30.093395116012399</v>
      </c>
      <c r="H9" s="152">
        <f t="shared" si="0"/>
        <v>1.932543691843204</v>
      </c>
      <c r="I9" s="153">
        <f>E9-G9</f>
        <v>8.3202885891067986</v>
      </c>
      <c r="J9" s="128">
        <f>F9-G9</f>
        <v>3.1211357283172028</v>
      </c>
      <c r="K9" s="154"/>
      <c r="L9" s="155"/>
      <c r="M9" s="156"/>
      <c r="N9" s="157">
        <f>H9-K3</f>
        <v>-0.16286537519041611</v>
      </c>
      <c r="O9" s="158">
        <f>I9-L3</f>
        <v>6.304653023727079</v>
      </c>
      <c r="P9" s="159">
        <f>J9-M3</f>
        <v>3.8913029495452016</v>
      </c>
      <c r="Q9" s="160">
        <f t="shared" si="1"/>
        <v>1.1195084170678489</v>
      </c>
      <c r="R9" s="161">
        <f>2^(-O9)</f>
        <v>1.2650576802593481E-2</v>
      </c>
      <c r="S9" s="162">
        <f>2^(-P9)</f>
        <v>6.7390874178112709E-2</v>
      </c>
    </row>
    <row r="10" spans="2:22" s="58" customFormat="1">
      <c r="B10" s="59">
        <v>8</v>
      </c>
      <c r="C10" s="60" t="s">
        <v>19</v>
      </c>
      <c r="D10" s="61">
        <v>29.1800256598078</v>
      </c>
      <c r="E10" s="62">
        <v>26.4930467792964</v>
      </c>
      <c r="F10" s="63">
        <v>23.947939850230402</v>
      </c>
      <c r="G10" s="64">
        <v>25.289743572117398</v>
      </c>
      <c r="H10" s="65">
        <f t="shared" si="0"/>
        <v>3.8902820876904016</v>
      </c>
      <c r="I10" s="66">
        <f>E10-G10</f>
        <v>1.2033032071790011</v>
      </c>
      <c r="J10" s="108">
        <f>F10-G10</f>
        <v>-1.3418037218869969</v>
      </c>
      <c r="K10" s="110"/>
      <c r="L10" s="89"/>
      <c r="M10" s="90"/>
      <c r="N10" s="69">
        <f>H10-K3</f>
        <v>1.7948730206567816</v>
      </c>
      <c r="O10" s="70">
        <f>I10-L3</f>
        <v>-0.81233235820071892</v>
      </c>
      <c r="P10" s="68">
        <f>J10-M3</f>
        <v>-0.57163650065899796</v>
      </c>
      <c r="Q10" s="71">
        <f t="shared" si="1"/>
        <v>0.28819695134584405</v>
      </c>
      <c r="R10" s="72">
        <f>2^(-O10)</f>
        <v>1.756048094955083</v>
      </c>
      <c r="S10" s="73">
        <f t="shared" ref="S10:S14" si="4">2^(-P10)</f>
        <v>1.4862084743301784</v>
      </c>
    </row>
    <row r="11" spans="2:22" s="58" customFormat="1">
      <c r="B11" s="59">
        <v>9</v>
      </c>
      <c r="C11" s="60" t="s">
        <v>20</v>
      </c>
      <c r="D11" s="61">
        <v>28.341170964342901</v>
      </c>
      <c r="E11" s="62">
        <v>26.199081377758901</v>
      </c>
      <c r="F11" s="63">
        <v>23.636473509259499</v>
      </c>
      <c r="G11" s="64">
        <v>25.128266946916298</v>
      </c>
      <c r="H11" s="65">
        <f t="shared" si="0"/>
        <v>3.2129040174266024</v>
      </c>
      <c r="I11" s="66">
        <f>E11-G11</f>
        <v>1.0708144308426029</v>
      </c>
      <c r="J11" s="108">
        <f>F11-G11</f>
        <v>-1.4917934376567992</v>
      </c>
      <c r="K11" s="110"/>
      <c r="L11" s="89"/>
      <c r="M11" s="90"/>
      <c r="N11" s="69">
        <f>H11-K3</f>
        <v>1.1174949503929823</v>
      </c>
      <c r="O11" s="70">
        <f>I11-L3</f>
        <v>-0.94482113453711714</v>
      </c>
      <c r="P11" s="68">
        <f>J11-M3</f>
        <v>-0.7216262164288002</v>
      </c>
      <c r="Q11" s="71">
        <f t="shared" si="1"/>
        <v>0.46089341152805086</v>
      </c>
      <c r="R11" s="72">
        <f t="shared" si="1"/>
        <v>1.9249502159051159</v>
      </c>
      <c r="S11" s="73">
        <f t="shared" si="4"/>
        <v>1.649039797047664</v>
      </c>
    </row>
    <row r="12" spans="2:22" s="58" customFormat="1">
      <c r="B12" s="59">
        <v>10</v>
      </c>
      <c r="C12" s="60" t="s">
        <v>21</v>
      </c>
      <c r="D12" s="61">
        <v>27.6465801836463</v>
      </c>
      <c r="E12" s="62">
        <v>25.744885660499801</v>
      </c>
      <c r="F12" s="63">
        <v>23.384605949253899</v>
      </c>
      <c r="G12" s="64">
        <v>24.6601950209166</v>
      </c>
      <c r="H12" s="65">
        <f t="shared" si="0"/>
        <v>2.9863851627297002</v>
      </c>
      <c r="I12" s="66">
        <f>E12-G12</f>
        <v>1.0846906395832008</v>
      </c>
      <c r="J12" s="108">
        <f>F12-G12</f>
        <v>-1.2755890716627007</v>
      </c>
      <c r="K12" s="69"/>
      <c r="L12" s="67"/>
      <c r="M12" s="68"/>
      <c r="N12" s="69">
        <f>H12-K3</f>
        <v>0.89097609569608016</v>
      </c>
      <c r="O12" s="70">
        <f>I12-L3</f>
        <v>-0.93094492579651922</v>
      </c>
      <c r="P12" s="68">
        <f>J12-M3</f>
        <v>-0.50542185043470178</v>
      </c>
      <c r="Q12" s="71">
        <f t="shared" si="1"/>
        <v>0.53924915070069845</v>
      </c>
      <c r="R12" s="72">
        <f t="shared" si="1"/>
        <v>1.9065243085198704</v>
      </c>
      <c r="S12" s="73">
        <f t="shared" si="4"/>
        <v>1.4195383748435262</v>
      </c>
    </row>
    <row r="13" spans="2:22" s="58" customFormat="1">
      <c r="B13" s="59">
        <v>11</v>
      </c>
      <c r="C13" s="60" t="s">
        <v>22</v>
      </c>
      <c r="D13" s="61">
        <v>27.278962888624498</v>
      </c>
      <c r="E13" s="62">
        <v>25.357365299963799</v>
      </c>
      <c r="F13" s="63">
        <v>23.415239193566201</v>
      </c>
      <c r="G13" s="64">
        <v>24.619536167300399</v>
      </c>
      <c r="H13" s="65">
        <f t="shared" si="0"/>
        <v>2.659426721324099</v>
      </c>
      <c r="I13" s="66">
        <f>E13-G13</f>
        <v>0.73782913266339989</v>
      </c>
      <c r="J13" s="108">
        <f>F13-G13</f>
        <v>-1.2042969737341984</v>
      </c>
      <c r="K13" s="69"/>
      <c r="L13" s="67"/>
      <c r="M13" s="68"/>
      <c r="N13" s="69">
        <f>H13-K3</f>
        <v>0.5640176542904789</v>
      </c>
      <c r="O13" s="70">
        <f>I13-L3</f>
        <v>-1.2778064327163201</v>
      </c>
      <c r="P13" s="68">
        <f>J13-M3</f>
        <v>-0.43412975250619945</v>
      </c>
      <c r="Q13" s="71">
        <f t="shared" ref="Q13:R19" si="5">2^(-N13)</f>
        <v>0.67641583815922257</v>
      </c>
      <c r="R13" s="72">
        <f>2^(-O13)</f>
        <v>2.4247002927639145</v>
      </c>
      <c r="S13" s="73">
        <f>2^(-P13)</f>
        <v>1.3510955933446571</v>
      </c>
    </row>
    <row r="14" spans="2:22" s="58" customFormat="1" ht="14.5" thickBot="1">
      <c r="B14" s="74">
        <v>12</v>
      </c>
      <c r="C14" s="75" t="s">
        <v>23</v>
      </c>
      <c r="D14" s="76">
        <v>27.958956704695701</v>
      </c>
      <c r="E14" s="77">
        <v>25.761777299304399</v>
      </c>
      <c r="F14" s="78">
        <v>23.369095596747002</v>
      </c>
      <c r="G14" s="79">
        <v>24.8894239434815</v>
      </c>
      <c r="H14" s="80">
        <f t="shared" si="0"/>
        <v>3.0695327612142016</v>
      </c>
      <c r="I14" s="81">
        <f>E14-G14</f>
        <v>0.87235335582289864</v>
      </c>
      <c r="J14" s="109">
        <f>F14-G14</f>
        <v>-1.5203283467344981</v>
      </c>
      <c r="K14" s="111"/>
      <c r="L14" s="91"/>
      <c r="M14" s="92"/>
      <c r="N14" s="84">
        <f>H14-K3</f>
        <v>0.97412369418058153</v>
      </c>
      <c r="O14" s="85">
        <f>I14-L3</f>
        <v>-1.1432822095568214</v>
      </c>
      <c r="P14" s="83">
        <f>J14-M3</f>
        <v>-0.75016112550649916</v>
      </c>
      <c r="Q14" s="86">
        <f t="shared" si="5"/>
        <v>0.50904895303337239</v>
      </c>
      <c r="R14" s="87">
        <f>2^(-O14)</f>
        <v>2.2088297273455497</v>
      </c>
      <c r="S14" s="88">
        <f>2^(-P14)</f>
        <v>1.6819806698265733</v>
      </c>
    </row>
    <row r="15" spans="2:22" s="58" customFormat="1">
      <c r="B15" s="93">
        <v>13</v>
      </c>
      <c r="C15" s="94" t="s">
        <v>24</v>
      </c>
      <c r="D15" s="95">
        <v>28.733378671648499</v>
      </c>
      <c r="E15" s="96">
        <v>26.711955213292502</v>
      </c>
      <c r="F15" s="97">
        <v>23.5592137366916</v>
      </c>
      <c r="G15" s="98">
        <v>24.710531772454999</v>
      </c>
      <c r="H15" s="99">
        <f t="shared" si="0"/>
        <v>4.0228468991934996</v>
      </c>
      <c r="I15" s="49">
        <f>E15-G15</f>
        <v>2.0014234408375025</v>
      </c>
      <c r="J15" s="107">
        <f>F15-G15</f>
        <v>-1.1513180357633992</v>
      </c>
      <c r="K15" s="112"/>
      <c r="L15" s="100"/>
      <c r="M15" s="101"/>
      <c r="N15" s="102">
        <f>H15-K3</f>
        <v>1.9274378321598795</v>
      </c>
      <c r="O15" s="103">
        <f>I15-L3</f>
        <v>-1.4212124542217541E-2</v>
      </c>
      <c r="P15" s="104">
        <f>J15-M3</f>
        <v>-0.38115081453540023</v>
      </c>
      <c r="Q15" s="105">
        <f t="shared" si="5"/>
        <v>0.26289564856256259</v>
      </c>
      <c r="R15" s="55">
        <f>2^(-O15)</f>
        <v>1.0098997758081134</v>
      </c>
      <c r="S15" s="56">
        <f>2^(-P15)</f>
        <v>1.302380328955788</v>
      </c>
    </row>
    <row r="16" spans="2:22" s="58" customFormat="1">
      <c r="B16" s="59">
        <v>14</v>
      </c>
      <c r="C16" s="60" t="s">
        <v>25</v>
      </c>
      <c r="D16" s="61">
        <v>27.4952057103866</v>
      </c>
      <c r="E16" s="62">
        <v>26.254744178334001</v>
      </c>
      <c r="F16" s="63">
        <v>23.0435070242618</v>
      </c>
      <c r="G16" s="64">
        <v>24.354929785663099</v>
      </c>
      <c r="H16" s="65">
        <f t="shared" si="0"/>
        <v>3.1402759247235004</v>
      </c>
      <c r="I16" s="66">
        <f>E16-G16</f>
        <v>1.8998143926709012</v>
      </c>
      <c r="J16" s="108">
        <f>F16-G16</f>
        <v>-1.3114227614012997</v>
      </c>
      <c r="K16" s="110"/>
      <c r="L16" s="89"/>
      <c r="M16" s="90"/>
      <c r="N16" s="69">
        <f>H16-K3</f>
        <v>1.0448668576898803</v>
      </c>
      <c r="O16" s="70">
        <f>I16-L3</f>
        <v>-0.11582117270881875</v>
      </c>
      <c r="P16" s="68">
        <f>J16-M3</f>
        <v>-0.54125554017330069</v>
      </c>
      <c r="Q16" s="71">
        <f t="shared" si="5"/>
        <v>0.48468963706121349</v>
      </c>
      <c r="R16" s="72">
        <f>2^(-O16)</f>
        <v>1.0835916433994612</v>
      </c>
      <c r="S16" s="73">
        <f t="shared" ref="S16:S20" si="6">2^(-P16)</f>
        <v>1.4552384227520923</v>
      </c>
    </row>
    <row r="17" spans="2:19" s="58" customFormat="1">
      <c r="B17" s="59">
        <v>15</v>
      </c>
      <c r="C17" s="60" t="s">
        <v>26</v>
      </c>
      <c r="D17" s="61">
        <v>28.6130092987928</v>
      </c>
      <c r="E17" s="62">
        <v>26.6056772528195</v>
      </c>
      <c r="F17" s="63">
        <v>23.4634166516596</v>
      </c>
      <c r="G17" s="64">
        <v>24.635946611909301</v>
      </c>
      <c r="H17" s="65">
        <f t="shared" si="0"/>
        <v>3.9770626868834995</v>
      </c>
      <c r="I17" s="66">
        <f t="shared" ref="I17:J19" si="7">E17-G17</f>
        <v>1.9697306409101998</v>
      </c>
      <c r="J17" s="108">
        <f>F17-G17</f>
        <v>-1.172529960249701</v>
      </c>
      <c r="K17" s="69"/>
      <c r="L17" s="67"/>
      <c r="M17" s="68"/>
      <c r="N17" s="69">
        <f>H17-K3</f>
        <v>1.8816536198498794</v>
      </c>
      <c r="O17" s="70">
        <f>I17-L3</f>
        <v>-4.5904924469520214E-2</v>
      </c>
      <c r="P17" s="68">
        <f>J17-M3</f>
        <v>-0.40236273902170205</v>
      </c>
      <c r="Q17" s="71">
        <f t="shared" si="5"/>
        <v>0.27137248962849542</v>
      </c>
      <c r="R17" s="72">
        <f t="shared" si="5"/>
        <v>1.0323305012823771</v>
      </c>
      <c r="S17" s="73">
        <f t="shared" si="6"/>
        <v>1.3216706735650381</v>
      </c>
    </row>
    <row r="18" spans="2:19" s="58" customFormat="1">
      <c r="B18" s="59">
        <v>16</v>
      </c>
      <c r="C18" s="60" t="s">
        <v>27</v>
      </c>
      <c r="D18" s="61">
        <v>28.214092613559401</v>
      </c>
      <c r="E18" s="62">
        <v>26.4570216874924</v>
      </c>
      <c r="F18" s="63">
        <v>23.0936814515469</v>
      </c>
      <c r="G18" s="64">
        <v>24.4821612259951</v>
      </c>
      <c r="H18" s="65">
        <f t="shared" si="0"/>
        <v>3.7319313875643019</v>
      </c>
      <c r="I18" s="66">
        <f t="shared" si="7"/>
        <v>1.9748604614973004</v>
      </c>
      <c r="J18" s="108">
        <f>F18-G18</f>
        <v>-1.3884797744482</v>
      </c>
      <c r="K18" s="69"/>
      <c r="L18" s="67"/>
      <c r="M18" s="68"/>
      <c r="N18" s="69">
        <f>H18-K3</f>
        <v>1.6365223205306818</v>
      </c>
      <c r="O18" s="70">
        <f>I18-L3</f>
        <v>-4.0775103882419561E-2</v>
      </c>
      <c r="P18" s="68">
        <f>J18-M3</f>
        <v>-0.61831255322020107</v>
      </c>
      <c r="Q18" s="71">
        <f t="shared" si="5"/>
        <v>0.32163084590300606</v>
      </c>
      <c r="R18" s="72">
        <f t="shared" si="5"/>
        <v>1.028666340600245</v>
      </c>
      <c r="S18" s="73">
        <f t="shared" si="6"/>
        <v>1.5350786276766366</v>
      </c>
    </row>
    <row r="19" spans="2:19" s="58" customFormat="1">
      <c r="B19" s="59">
        <v>17</v>
      </c>
      <c r="C19" s="60" t="s">
        <v>28</v>
      </c>
      <c r="D19" s="61">
        <v>28.427716177876398</v>
      </c>
      <c r="E19" s="62">
        <v>26.7110679932571</v>
      </c>
      <c r="F19" s="63">
        <v>23.5021549351919</v>
      </c>
      <c r="G19" s="64">
        <v>24.882709996656001</v>
      </c>
      <c r="H19" s="65">
        <f t="shared" si="0"/>
        <v>3.5450061812203977</v>
      </c>
      <c r="I19" s="66">
        <f t="shared" si="7"/>
        <v>1.828357996601099</v>
      </c>
      <c r="J19" s="108">
        <f>F19-G19</f>
        <v>-1.3805550614641007</v>
      </c>
      <c r="K19" s="110"/>
      <c r="L19" s="89"/>
      <c r="M19" s="90"/>
      <c r="N19" s="69">
        <f>H19-K3</f>
        <v>1.4495971141867776</v>
      </c>
      <c r="O19" s="70">
        <f>I19-L3</f>
        <v>-0.18727756877862101</v>
      </c>
      <c r="P19" s="68">
        <f>J19-M3</f>
        <v>-0.61038784023610171</v>
      </c>
      <c r="Q19" s="71">
        <f>2^(-N19)</f>
        <v>0.36612365309737605</v>
      </c>
      <c r="R19" s="72">
        <f>2^(-O19)</f>
        <v>1.138613072621943</v>
      </c>
      <c r="S19" s="73">
        <f>2^(-P19)</f>
        <v>1.5266695689387018</v>
      </c>
    </row>
    <row r="20" spans="2:19" s="58" customFormat="1" ht="14.5" thickBot="1">
      <c r="B20" s="74">
        <v>18</v>
      </c>
      <c r="C20" s="75" t="s">
        <v>29</v>
      </c>
      <c r="D20" s="76">
        <v>27.2983930900903</v>
      </c>
      <c r="E20" s="77">
        <v>26.109221828195199</v>
      </c>
      <c r="F20" s="78">
        <v>22.604534620510599</v>
      </c>
      <c r="G20" s="79">
        <v>23.700261082873801</v>
      </c>
      <c r="H20" s="80">
        <f>D20-G20</f>
        <v>3.5981320072164991</v>
      </c>
      <c r="I20" s="81">
        <f>E20-G20</f>
        <v>2.4089607453213979</v>
      </c>
      <c r="J20" s="109">
        <f>F20-G20</f>
        <v>-1.0957264623632028</v>
      </c>
      <c r="K20" s="111"/>
      <c r="L20" s="91"/>
      <c r="M20" s="92"/>
      <c r="N20" s="84">
        <f>H20-K3</f>
        <v>1.502722940182879</v>
      </c>
      <c r="O20" s="85">
        <f>I20-L3</f>
        <v>0.39332517994167793</v>
      </c>
      <c r="P20" s="83">
        <f>J20-M3</f>
        <v>-0.32555924113520385</v>
      </c>
      <c r="Q20" s="86">
        <f>2^(-N20)</f>
        <v>0.35288672385190728</v>
      </c>
      <c r="R20" s="87">
        <f>2^(-O20)</f>
        <v>0.76137273895234536</v>
      </c>
      <c r="S20" s="88">
        <f>2^(-P20)</f>
        <v>1.253150111103805</v>
      </c>
    </row>
  </sheetData>
  <mergeCells count="5">
    <mergeCell ref="D1:G1"/>
    <mergeCell ref="H1:J1"/>
    <mergeCell ref="K1:M1"/>
    <mergeCell ref="N1:P1"/>
    <mergeCell ref="Q1:S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E8E-5859-48CD-A833-6A7910A2D396}">
  <dimension ref="B1:I35"/>
  <sheetViews>
    <sheetView topLeftCell="A17" workbookViewId="0">
      <selection activeCell="D37" sqref="D37"/>
    </sheetView>
  </sheetViews>
  <sheetFormatPr defaultRowHeight="14"/>
  <cols>
    <col min="1" max="1" width="2.9140625" style="5" customWidth="1"/>
    <col min="2" max="2" width="22.58203125" style="6" customWidth="1"/>
    <col min="3" max="4" width="8.6640625" style="5"/>
    <col min="5" max="5" width="9.08203125" style="5" customWidth="1"/>
    <col min="6" max="6" width="2.4140625" style="5" customWidth="1"/>
    <col min="7" max="9" width="8.6640625" style="5"/>
    <col min="10" max="10" width="3.25" style="5" customWidth="1"/>
    <col min="11" max="16384" width="8.6640625" style="5"/>
  </cols>
  <sheetData>
    <row r="1" spans="2:9" ht="14.5" thickBot="1"/>
    <row r="2" spans="2:9" s="6" customFormat="1" ht="14.5" thickBot="1">
      <c r="B2" s="115" t="s">
        <v>5</v>
      </c>
      <c r="C2" s="116" t="s">
        <v>30</v>
      </c>
      <c r="D2" s="116" t="s">
        <v>7</v>
      </c>
      <c r="E2" s="117" t="s">
        <v>31</v>
      </c>
      <c r="G2" s="7" t="s">
        <v>30</v>
      </c>
      <c r="H2" s="4"/>
      <c r="I2" s="5"/>
    </row>
    <row r="3" spans="2:9">
      <c r="B3" s="19" t="s">
        <v>12</v>
      </c>
      <c r="C3" s="118">
        <v>0.84259308957526036</v>
      </c>
      <c r="D3" s="118">
        <v>0.98239252803903865</v>
      </c>
      <c r="E3" s="25">
        <v>0.62635683329292491</v>
      </c>
      <c r="G3" s="8" t="s">
        <v>9</v>
      </c>
      <c r="H3" s="8" t="s">
        <v>30</v>
      </c>
      <c r="I3" s="8" t="s">
        <v>10</v>
      </c>
    </row>
    <row r="4" spans="2:9">
      <c r="B4" s="17" t="s">
        <v>13</v>
      </c>
      <c r="C4" s="113">
        <v>1.0219705987459289</v>
      </c>
      <c r="D4" s="113">
        <v>0.89157165599538502</v>
      </c>
      <c r="E4" s="127">
        <v>1.5819394920415444</v>
      </c>
      <c r="G4" s="9" t="s">
        <v>11</v>
      </c>
      <c r="H4" s="10">
        <f>AVERAGE(C3:C6,C8)</f>
        <v>1.0054557589070436</v>
      </c>
      <c r="I4" s="10">
        <f>STDEV(C3:C6,C8)</f>
        <v>0.11663998743820013</v>
      </c>
    </row>
    <row r="5" spans="2:9">
      <c r="B5" s="17" t="s">
        <v>14</v>
      </c>
      <c r="C5" s="113">
        <v>1.0005141301279938</v>
      </c>
      <c r="D5" s="113">
        <v>1.1476331358423135</v>
      </c>
      <c r="E5" s="18">
        <v>0.99684387436002253</v>
      </c>
      <c r="G5" s="9" t="s">
        <v>34</v>
      </c>
      <c r="H5" s="10">
        <f>AVERAGE(C10:C14)</f>
        <v>0.49476086095343774</v>
      </c>
      <c r="I5" s="10">
        <f>STDEV(C10:C14)</f>
        <v>0.14053250613871315</v>
      </c>
    </row>
    <row r="6" spans="2:9">
      <c r="B6" s="17" t="s">
        <v>15</v>
      </c>
      <c r="C6" s="113">
        <v>1.1709723075818965</v>
      </c>
      <c r="D6" s="113">
        <v>0.97816429605169042</v>
      </c>
      <c r="E6" s="18">
        <v>0.89095133980637042</v>
      </c>
      <c r="F6" s="23"/>
      <c r="G6" s="9" t="s">
        <v>35</v>
      </c>
      <c r="H6" s="10">
        <f>AVERAGE(C15:C20)</f>
        <v>0.34326649968409351</v>
      </c>
      <c r="I6" s="10">
        <f>STDEV(C15:C20)</f>
        <v>8.0884888412105227E-2</v>
      </c>
    </row>
    <row r="7" spans="2:9">
      <c r="B7" s="124" t="s">
        <v>16</v>
      </c>
      <c r="C7" s="125">
        <v>1.0088065490818052</v>
      </c>
      <c r="D7" s="125">
        <v>0.10236192954977659</v>
      </c>
      <c r="E7" s="126">
        <v>2.6309503961259854E-2</v>
      </c>
      <c r="F7" s="23"/>
      <c r="G7" s="23"/>
    </row>
    <row r="8" spans="2:9" ht="14.5" thickBot="1">
      <c r="B8" s="24" t="s">
        <v>17</v>
      </c>
      <c r="C8" s="121">
        <v>0.99122866850413793</v>
      </c>
      <c r="D8" s="121">
        <v>1.0170535269697807</v>
      </c>
      <c r="E8" s="122">
        <v>1.125949390822133</v>
      </c>
      <c r="G8" s="7" t="s">
        <v>7</v>
      </c>
      <c r="H8" s="4"/>
    </row>
    <row r="9" spans="2:9">
      <c r="B9" s="19" t="s">
        <v>32</v>
      </c>
      <c r="C9" s="123">
        <v>1.1195084170678489</v>
      </c>
      <c r="D9" s="123">
        <v>1.2650576802593481E-2</v>
      </c>
      <c r="E9" s="25">
        <v>6.7390874178112709E-2</v>
      </c>
      <c r="G9" s="8" t="s">
        <v>9</v>
      </c>
      <c r="H9" s="8" t="s">
        <v>7</v>
      </c>
      <c r="I9" s="8" t="s">
        <v>10</v>
      </c>
    </row>
    <row r="10" spans="2:9">
      <c r="B10" s="17" t="s">
        <v>19</v>
      </c>
      <c r="C10" s="113">
        <v>0.28819695134584405</v>
      </c>
      <c r="D10" s="113">
        <v>1.756048094955083</v>
      </c>
      <c r="E10" s="18">
        <v>1.4862084743301784</v>
      </c>
      <c r="G10" s="9" t="s">
        <v>11</v>
      </c>
      <c r="H10" s="10">
        <f>AVERAGE(D3:D6,D8)</f>
        <v>1.0033630285796415</v>
      </c>
      <c r="I10" s="10">
        <f>STDEV(D3:D6,D8)</f>
        <v>9.2969541509523412E-2</v>
      </c>
    </row>
    <row r="11" spans="2:9">
      <c r="B11" s="17" t="s">
        <v>20</v>
      </c>
      <c r="C11" s="113">
        <v>0.46089341152805086</v>
      </c>
      <c r="D11" s="113">
        <v>1.9249502159051159</v>
      </c>
      <c r="E11" s="18">
        <v>1.649039797047664</v>
      </c>
      <c r="G11" s="9" t="s">
        <v>34</v>
      </c>
      <c r="H11" s="10">
        <f>AVERAGE(D10:D14)</f>
        <v>2.0442105278979064</v>
      </c>
      <c r="I11" s="10">
        <f>STDEV(D10:D14)</f>
        <v>0.26837010208727513</v>
      </c>
    </row>
    <row r="12" spans="2:9">
      <c r="B12" s="17" t="s">
        <v>21</v>
      </c>
      <c r="C12" s="113">
        <v>0.53924915070069845</v>
      </c>
      <c r="D12" s="113">
        <v>1.9065243085198704</v>
      </c>
      <c r="E12" s="18">
        <v>1.4195383748435262</v>
      </c>
      <c r="G12" s="9" t="s">
        <v>35</v>
      </c>
      <c r="H12" s="10">
        <f>AVERAGE(D15:D20)</f>
        <v>1.0090790121107476</v>
      </c>
      <c r="I12" s="10">
        <f>STDEV(D15:D20)</f>
        <v>0.1300881021886395</v>
      </c>
    </row>
    <row r="13" spans="2:9">
      <c r="B13" s="17" t="s">
        <v>22</v>
      </c>
      <c r="C13" s="113">
        <v>0.67641583815922257</v>
      </c>
      <c r="D13" s="113">
        <v>2.4247002927639145</v>
      </c>
      <c r="E13" s="18">
        <v>1.3510955933446571</v>
      </c>
    </row>
    <row r="14" spans="2:9" ht="14.5" thickBot="1">
      <c r="B14" s="20" t="s">
        <v>23</v>
      </c>
      <c r="C14" s="120">
        <v>0.50904895303337239</v>
      </c>
      <c r="D14" s="120">
        <v>2.2088297273455497</v>
      </c>
      <c r="E14" s="21">
        <v>1.6819806698265733</v>
      </c>
      <c r="G14" s="7" t="s">
        <v>31</v>
      </c>
      <c r="H14" s="4"/>
    </row>
    <row r="15" spans="2:9">
      <c r="B15" s="15" t="s">
        <v>33</v>
      </c>
      <c r="C15" s="114">
        <v>0.26289564856256259</v>
      </c>
      <c r="D15" s="114">
        <v>1.0098997758081134</v>
      </c>
      <c r="E15" s="16">
        <v>1.302380328955788</v>
      </c>
      <c r="G15" s="8" t="s">
        <v>9</v>
      </c>
      <c r="H15" s="8" t="s">
        <v>31</v>
      </c>
      <c r="I15" s="8" t="s">
        <v>10</v>
      </c>
    </row>
    <row r="16" spans="2:9">
      <c r="B16" s="17" t="s">
        <v>25</v>
      </c>
      <c r="C16" s="113">
        <v>0.48468963706121349</v>
      </c>
      <c r="D16" s="113">
        <v>1.0835916433994612</v>
      </c>
      <c r="E16" s="18">
        <v>1.4552384227520923</v>
      </c>
      <c r="G16" s="9" t="s">
        <v>11</v>
      </c>
      <c r="H16" s="10">
        <f>AVERAGE(E5:E6,E8)</f>
        <v>1.0045815349961753</v>
      </c>
      <c r="I16" s="10">
        <f>STDEV(E5:E6,E8)</f>
        <v>0.11768995088533232</v>
      </c>
    </row>
    <row r="17" spans="2:9">
      <c r="B17" s="17" t="s">
        <v>26</v>
      </c>
      <c r="C17" s="113">
        <v>0.27137248962849542</v>
      </c>
      <c r="D17" s="113">
        <v>1.0323305012823771</v>
      </c>
      <c r="E17" s="18">
        <v>1.3216706735650381</v>
      </c>
      <c r="G17" s="9" t="s">
        <v>34</v>
      </c>
      <c r="H17" s="10">
        <f>AVERAGE(E10:E14)</f>
        <v>1.5175725818785197</v>
      </c>
      <c r="I17" s="10">
        <f>STDEV(E10:E14)</f>
        <v>0.14372077855137436</v>
      </c>
    </row>
    <row r="18" spans="2:9">
      <c r="B18" s="17" t="s">
        <v>27</v>
      </c>
      <c r="C18" s="113">
        <v>0.32163084590300606</v>
      </c>
      <c r="D18" s="113">
        <v>1.028666340600245</v>
      </c>
      <c r="E18" s="18">
        <v>1.5350786276766366</v>
      </c>
      <c r="G18" s="9" t="s">
        <v>35</v>
      </c>
      <c r="H18" s="10">
        <f>AVERAGE(E15:E20)</f>
        <v>1.3990312888320104</v>
      </c>
      <c r="I18" s="10">
        <f>STDEV(E15:E20)</f>
        <v>0.12212046651864433</v>
      </c>
    </row>
    <row r="19" spans="2:9">
      <c r="B19" s="17" t="s">
        <v>28</v>
      </c>
      <c r="C19" s="113">
        <v>0.36612365309737605</v>
      </c>
      <c r="D19" s="113">
        <v>1.138613072621943</v>
      </c>
      <c r="E19" s="18">
        <v>1.5266695689387018</v>
      </c>
    </row>
    <row r="20" spans="2:9" ht="14.5" thickBot="1">
      <c r="B20" s="119" t="s">
        <v>29</v>
      </c>
      <c r="C20" s="120">
        <v>0.35288672385190728</v>
      </c>
      <c r="D20" s="120">
        <v>0.76137273895234536</v>
      </c>
      <c r="E20" s="21">
        <v>1.253150111103805</v>
      </c>
    </row>
    <row r="21" spans="2:9">
      <c r="E21" s="23"/>
    </row>
    <row r="22" spans="2:9">
      <c r="E22" s="23"/>
    </row>
    <row r="23" spans="2:9">
      <c r="E23" s="23"/>
    </row>
    <row r="24" spans="2:9">
      <c r="E24" s="23"/>
    </row>
    <row r="25" spans="2:9">
      <c r="E25" s="23"/>
    </row>
    <row r="26" spans="2:9">
      <c r="E26" s="23"/>
    </row>
    <row r="27" spans="2:9">
      <c r="E27" s="23"/>
    </row>
    <row r="28" spans="2:9">
      <c r="E28" s="23"/>
      <c r="F28" s="4"/>
      <c r="G28" s="4"/>
    </row>
    <row r="29" spans="2:9">
      <c r="E29" s="23"/>
    </row>
    <row r="30" spans="2:9" s="6" customFormat="1">
      <c r="C30" s="5"/>
      <c r="D30" s="5"/>
      <c r="E30" s="4"/>
    </row>
    <row r="32" spans="2:9">
      <c r="C32" s="6"/>
      <c r="D32" s="6"/>
      <c r="E32" s="6"/>
    </row>
    <row r="35" spans="5:5">
      <c r="E35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王 琼</cp:lastModifiedBy>
  <dcterms:created xsi:type="dcterms:W3CDTF">2019-10-27T11:00:31Z</dcterms:created>
  <dcterms:modified xsi:type="dcterms:W3CDTF">2020-05-19T21:30:16Z</dcterms:modified>
</cp:coreProperties>
</file>