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Háskóli Íslands\PC-HI\4 Experiments documents_QIONG\14 Knockdowns Experiments\Results\18 Knockdown-siRNA1&amp;2-GSK3B\RT-qPCR_D492\"/>
    </mc:Choice>
  </mc:AlternateContent>
  <xr:revisionPtr revIDLastSave="0" documentId="13_ncr:1_{D9817D78-294F-4841-8FF8-D421AEB6D4EE}" xr6:coauthVersionLast="45" xr6:coauthVersionMax="45" xr10:uidLastSave="{00000000-0000-0000-0000-000000000000}"/>
  <bookViews>
    <workbookView xWindow="-110" yWindow="-110" windowWidth="19420" windowHeight="10420" activeTab="1" xr2:uid="{B7FBA3FC-C891-4711-99CC-6A3C3418785D}"/>
  </bookViews>
  <sheets>
    <sheet name="Cq" sheetId="1" r:id="rId1"/>
    <sheet name="Plotting" sheetId="3" r:id="rId2"/>
  </sheets>
  <definedNames>
    <definedName name="_xlnm._FilterDatabase" localSheetId="1" hidden="1">Plotting!#REF!</definedName>
  </definedName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3" l="1"/>
  <c r="G10" i="3"/>
  <c r="H9" i="3"/>
  <c r="G9" i="3"/>
  <c r="H5" i="3"/>
  <c r="G5" i="3"/>
  <c r="H4" i="3"/>
  <c r="G4" i="3"/>
  <c r="J3" i="1"/>
  <c r="P3" i="1" s="1"/>
  <c r="I3" i="1"/>
  <c r="O3" i="1" s="1"/>
  <c r="G8" i="3"/>
  <c r="F7" i="3"/>
  <c r="H3" i="1" l="1"/>
  <c r="G3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20" i="1"/>
  <c r="G18" i="1"/>
  <c r="G19" i="1"/>
  <c r="L19" i="1" l="1"/>
  <c r="L4" i="1" l="1"/>
  <c r="L6" i="1"/>
  <c r="L13" i="1"/>
  <c r="N13" i="1" s="1"/>
  <c r="L5" i="1"/>
  <c r="L17" i="1"/>
  <c r="N17" i="1" s="1"/>
  <c r="L9" i="1"/>
  <c r="N9" i="1" s="1"/>
  <c r="L15" i="1"/>
  <c r="N15" i="1" s="1"/>
  <c r="L14" i="1"/>
  <c r="N14" i="1" s="1"/>
  <c r="L7" i="1"/>
  <c r="N7" i="1" s="1"/>
  <c r="L3" i="1"/>
  <c r="N3" i="1" s="1"/>
  <c r="L10" i="1"/>
  <c r="N10" i="1" s="1"/>
  <c r="L11" i="1"/>
  <c r="N11" i="1" s="1"/>
  <c r="L8" i="1"/>
  <c r="N8" i="1" s="1"/>
  <c r="L16" i="1"/>
  <c r="N16" i="1" s="1"/>
  <c r="L12" i="1"/>
  <c r="N12" i="1" s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K17" i="1" l="1"/>
  <c r="K5" i="1"/>
  <c r="K10" i="1"/>
  <c r="K4" i="1"/>
  <c r="K12" i="1"/>
  <c r="K6" i="1"/>
  <c r="K9" i="1"/>
  <c r="K20" i="1" l="1"/>
  <c r="M20" i="1" s="1"/>
  <c r="K7" i="1"/>
  <c r="K19" i="1"/>
  <c r="M19" i="1" s="1"/>
  <c r="K8" i="1"/>
  <c r="K14" i="1"/>
  <c r="M14" i="1" s="1"/>
  <c r="K18" i="1"/>
  <c r="M18" i="1" s="1"/>
  <c r="K3" i="1"/>
  <c r="M3" i="1" s="1"/>
  <c r="K16" i="1"/>
  <c r="M16" i="1" s="1"/>
  <c r="K11" i="1"/>
  <c r="K15" i="1"/>
  <c r="M15" i="1" s="1"/>
  <c r="K13" i="1"/>
  <c r="M13" i="1" s="1"/>
  <c r="L18" i="1"/>
  <c r="N18" i="1" s="1"/>
  <c r="N19" i="1"/>
  <c r="L20" i="1"/>
  <c r="N20" i="1" s="1"/>
  <c r="M17" i="1"/>
  <c r="N6" i="1"/>
  <c r="N4" i="1"/>
  <c r="N5" i="1"/>
  <c r="M12" i="1" l="1"/>
  <c r="M4" i="1"/>
  <c r="M7" i="1"/>
  <c r="M5" i="1"/>
  <c r="M11" i="1"/>
  <c r="M9" i="1"/>
  <c r="M6" i="1"/>
  <c r="M8" i="1"/>
  <c r="M10" i="1"/>
</calcChain>
</file>

<file path=xl/sharedStrings.xml><?xml version="1.0" encoding="utf-8"?>
<sst xmlns="http://schemas.openxmlformats.org/spreadsheetml/2006/main" count="69" uniqueCount="32">
  <si>
    <t>delta Cq</t>
    <phoneticPr fontId="2" type="noConversion"/>
  </si>
  <si>
    <t>delta Cq (average)</t>
    <phoneticPr fontId="2" type="noConversion"/>
  </si>
  <si>
    <t>delta delta Cq</t>
    <phoneticPr fontId="2" type="noConversion"/>
  </si>
  <si>
    <t>Fold changes</t>
  </si>
  <si>
    <t>No.</t>
  </si>
  <si>
    <t>Sample Name</t>
  </si>
  <si>
    <t>ACNB</t>
    <phoneticPr fontId="2" type="noConversion"/>
  </si>
  <si>
    <t>GFPT2</t>
    <phoneticPr fontId="2" type="noConversion"/>
  </si>
  <si>
    <t>Cq</t>
    <phoneticPr fontId="2" type="noConversion"/>
  </si>
  <si>
    <t>Sample</t>
    <phoneticPr fontId="2" type="noConversion"/>
  </si>
  <si>
    <t>sd</t>
    <phoneticPr fontId="2" type="noConversion"/>
  </si>
  <si>
    <t>Scramble</t>
    <phoneticPr fontId="2" type="noConversion"/>
  </si>
  <si>
    <t>D492_Scr_1</t>
  </si>
  <si>
    <t>D492_Scr_2</t>
  </si>
  <si>
    <t>D492_Scr_3</t>
  </si>
  <si>
    <t>D492_Scr_4</t>
  </si>
  <si>
    <t>D492_Scr_5</t>
  </si>
  <si>
    <t>D492_Scr_6</t>
  </si>
  <si>
    <t>GSK3B</t>
    <phoneticPr fontId="2" type="noConversion"/>
  </si>
  <si>
    <t>D492_Scr_7</t>
  </si>
  <si>
    <t>D492_Scr_8</t>
  </si>
  <si>
    <t>D492_Scr_9</t>
  </si>
  <si>
    <t>D492_siGSK3B_3_1</t>
    <phoneticPr fontId="2" type="noConversion"/>
  </si>
  <si>
    <t>D492_siGSK3B_3_2</t>
  </si>
  <si>
    <t>D492_siGSK3B_3_3</t>
  </si>
  <si>
    <t>D492_siGSK3B_3_4</t>
  </si>
  <si>
    <t>D492_siGSK3B_3_5</t>
  </si>
  <si>
    <t>D492_siGSK3B_3_6</t>
  </si>
  <si>
    <t>D492_siGSK3B_3_7</t>
  </si>
  <si>
    <t>D492_siGSK3B_3_8</t>
  </si>
  <si>
    <t>D492_siGSK3B_3_9</t>
  </si>
  <si>
    <t>siGSK3B_3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</si>
</sst>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.000"/>
  </numFmts>
  <fonts count="15">
    <font>
      <sz val="11"/>
      <color theme="1"/>
      <name val="等线"/>
      <family val="2"/>
      <charset val="134"/>
      <scheme val="minor"/>
    </font>
    <font>
      <b/>
      <sz val="1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Arial"/>
      <family val="2"/>
    </font>
    <font>
      <b/>
      <sz val="9"/>
      <name val="Arial"/>
      <family val="2"/>
    </font>
    <font>
      <sz val="11"/>
      <name val="等线"/>
      <family val="2"/>
      <charset val="134"/>
      <scheme val="minor"/>
    </font>
    <font>
      <sz val="9"/>
      <name val="Arial"/>
      <family val="2"/>
    </font>
    <font>
      <sz val="10"/>
      <color theme="1"/>
      <name val="等线"/>
      <family val="2"/>
      <charset val="134"/>
      <scheme val="minor"/>
    </font>
    <font>
      <b/>
      <sz val="10"/>
      <color theme="1"/>
      <name val="等线"/>
      <scheme val="minor"/>
    </font>
    <font>
      <b/>
      <sz val="11"/>
      <color theme="1"/>
      <name val="等线"/>
      <scheme val="minor"/>
    </font>
    <font>
      <sz val="10"/>
      <name val="等线"/>
      <family val="2"/>
      <charset val="134"/>
      <scheme val="minor"/>
    </font>
    <font>
      <sz val="9"/>
      <color rgb="FF0070C0"/>
      <name val="Arial"/>
      <family val="2"/>
    </font>
    <font>
      <sz val="11"/>
      <color rgb="FF0070C0"/>
      <name val="等线"/>
      <family val="2"/>
      <charset val="134"/>
      <scheme val="minor"/>
    </font>
    <font>
      <sz val="10"/>
      <name val="等线"/>
      <scheme val="minor"/>
    </font>
    <font>
      <sz val="10"/>
      <color rgb="FF0070C0"/>
      <name val="等线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78" fontId="7" fillId="0" borderId="5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178" fontId="10" fillId="0" borderId="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2" xfId="0" applyNumberFormat="1" applyFont="1" applyFill="1" applyBorder="1" applyAlignment="1">
      <alignment horizontal="center" vertical="center"/>
    </xf>
    <xf numFmtId="2" fontId="11" fillId="0" borderId="3" xfId="0" applyNumberFormat="1" applyFont="1" applyFill="1" applyBorder="1" applyAlignment="1">
      <alignment horizontal="center" vertical="center"/>
    </xf>
    <xf numFmtId="176" fontId="11" fillId="0" borderId="21" xfId="0" applyNumberFormat="1" applyFont="1" applyFill="1" applyBorder="1" applyAlignment="1">
      <alignment horizontal="center" vertical="center"/>
    </xf>
    <xf numFmtId="177" fontId="11" fillId="0" borderId="18" xfId="0" applyNumberFormat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11" fillId="0" borderId="3" xfId="0" applyNumberFormat="1" applyFont="1" applyFill="1" applyBorder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0" fontId="12" fillId="0" borderId="0" xfId="0" applyFont="1">
      <alignment vertical="center"/>
    </xf>
    <xf numFmtId="2" fontId="11" fillId="0" borderId="4" xfId="0" applyNumberFormat="1" applyFont="1" applyFill="1" applyBorder="1" applyAlignment="1">
      <alignment horizontal="center" vertical="center"/>
    </xf>
    <xf numFmtId="2" fontId="11" fillId="0" borderId="5" xfId="0" applyNumberFormat="1" applyFont="1" applyFill="1" applyBorder="1" applyAlignment="1">
      <alignment horizontal="center" vertical="center"/>
    </xf>
    <xf numFmtId="2" fontId="11" fillId="0" borderId="6" xfId="0" applyNumberFormat="1" applyFont="1" applyFill="1" applyBorder="1" applyAlignment="1">
      <alignment horizontal="center" vertical="center"/>
    </xf>
    <xf numFmtId="176" fontId="11" fillId="0" borderId="22" xfId="0" applyNumberFormat="1" applyFont="1" applyFill="1" applyBorder="1" applyAlignment="1">
      <alignment horizontal="center" vertical="center"/>
    </xf>
    <xf numFmtId="177" fontId="11" fillId="0" borderId="19" xfId="0" applyNumberFormat="1" applyFont="1" applyFill="1" applyBorder="1" applyAlignment="1">
      <alignment horizontal="center" vertical="center"/>
    </xf>
    <xf numFmtId="177" fontId="11" fillId="0" borderId="6" xfId="0" applyNumberFormat="1" applyFont="1" applyFill="1" applyBorder="1" applyAlignment="1">
      <alignment horizontal="center" vertical="center"/>
    </xf>
    <xf numFmtId="177" fontId="11" fillId="0" borderId="4" xfId="0" applyNumberFormat="1" applyFont="1" applyFill="1" applyBorder="1" applyAlignment="1">
      <alignment horizontal="center" vertical="center"/>
    </xf>
    <xf numFmtId="178" fontId="11" fillId="0" borderId="4" xfId="0" applyNumberFormat="1" applyFont="1" applyFill="1" applyBorder="1" applyAlignment="1">
      <alignment horizontal="center" vertical="center"/>
    </xf>
    <xf numFmtId="178" fontId="11" fillId="0" borderId="6" xfId="0" applyNumberFormat="1" applyFont="1" applyFill="1" applyBorder="1" applyAlignment="1">
      <alignment horizontal="center" vertical="center"/>
    </xf>
    <xf numFmtId="2" fontId="11" fillId="0" borderId="7" xfId="0" applyNumberFormat="1" applyFont="1" applyFill="1" applyBorder="1" applyAlignment="1">
      <alignment horizontal="center" vertical="center"/>
    </xf>
    <xf numFmtId="2" fontId="11" fillId="0" borderId="8" xfId="0" applyNumberFormat="1" applyFont="1" applyFill="1" applyBorder="1" applyAlignment="1">
      <alignment horizontal="center" vertical="center"/>
    </xf>
    <xf numFmtId="2" fontId="11" fillId="0" borderId="9" xfId="0" applyNumberFormat="1" applyFont="1" applyFill="1" applyBorder="1" applyAlignment="1">
      <alignment horizontal="center" vertical="center"/>
    </xf>
    <xf numFmtId="176" fontId="11" fillId="0" borderId="23" xfId="0" applyNumberFormat="1" applyFont="1" applyFill="1" applyBorder="1" applyAlignment="1">
      <alignment horizontal="center" vertical="center"/>
    </xf>
    <xf numFmtId="177" fontId="11" fillId="0" borderId="20" xfId="0" applyNumberFormat="1" applyFont="1" applyFill="1" applyBorder="1" applyAlignment="1">
      <alignment horizontal="center" vertical="center"/>
    </xf>
    <xf numFmtId="178" fontId="11" fillId="0" borderId="7" xfId="0" applyNumberFormat="1" applyFont="1" applyFill="1" applyBorder="1" applyAlignment="1">
      <alignment horizontal="center" vertical="center"/>
    </xf>
    <xf numFmtId="178" fontId="11" fillId="0" borderId="9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2" fillId="0" borderId="0" xfId="0" applyFont="1" applyFill="1">
      <alignment vertical="center"/>
    </xf>
    <xf numFmtId="178" fontId="13" fillId="0" borderId="3" xfId="0" applyNumberFormat="1" applyFont="1" applyFill="1" applyBorder="1" applyAlignment="1">
      <alignment horizontal="center" vertical="center"/>
    </xf>
    <xf numFmtId="178" fontId="13" fillId="0" borderId="6" xfId="0" applyNumberFormat="1" applyFont="1" applyFill="1" applyBorder="1" applyAlignment="1">
      <alignment horizontal="center" vertical="center"/>
    </xf>
    <xf numFmtId="178" fontId="13" fillId="0" borderId="17" xfId="0" applyNumberFormat="1" applyFont="1" applyFill="1" applyBorder="1" applyAlignment="1">
      <alignment horizontal="center" vertical="center"/>
    </xf>
    <xf numFmtId="178" fontId="13" fillId="0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4" fillId="0" borderId="10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2" xfId="0" applyFont="1" applyFill="1" applyBorder="1" applyAlignment="1">
      <alignment horizontal="center" vertical="center" wrapText="1"/>
    </xf>
    <xf numFmtId="0" fontId="11" fillId="0" borderId="33" xfId="0" applyFont="1" applyFill="1" applyBorder="1" applyAlignment="1">
      <alignment horizontal="center" vertical="center" wrapText="1"/>
    </xf>
    <xf numFmtId="176" fontId="11" fillId="0" borderId="18" xfId="0" applyNumberFormat="1" applyFont="1" applyFill="1" applyBorder="1" applyAlignment="1">
      <alignment horizontal="center" vertical="center"/>
    </xf>
    <xf numFmtId="176" fontId="11" fillId="0" borderId="19" xfId="0" applyNumberFormat="1" applyFont="1" applyFill="1" applyBorder="1" applyAlignment="1">
      <alignment horizontal="center" vertical="center"/>
    </xf>
    <xf numFmtId="176" fontId="11" fillId="0" borderId="20" xfId="0" applyNumberFormat="1" applyFont="1" applyFill="1" applyBorder="1" applyAlignment="1">
      <alignment horizontal="center" vertical="center"/>
    </xf>
    <xf numFmtId="177" fontId="11" fillId="0" borderId="21" xfId="0" applyNumberFormat="1" applyFont="1" applyFill="1" applyBorder="1" applyAlignment="1">
      <alignment horizontal="center" vertical="center"/>
    </xf>
    <xf numFmtId="177" fontId="11" fillId="0" borderId="22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 wrapText="1"/>
    </xf>
    <xf numFmtId="0" fontId="11" fillId="0" borderId="35" xfId="0" applyFont="1" applyFill="1" applyBorder="1" applyAlignment="1">
      <alignment horizontal="center" vertical="center" wrapText="1"/>
    </xf>
    <xf numFmtId="2" fontId="11" fillId="0" borderId="26" xfId="0" applyNumberFormat="1" applyFont="1" applyFill="1" applyBorder="1" applyAlignment="1">
      <alignment horizontal="center" vertical="center"/>
    </xf>
    <xf numFmtId="176" fontId="11" fillId="0" borderId="37" xfId="0" applyNumberFormat="1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177" fontId="11" fillId="0" borderId="36" xfId="0" applyNumberFormat="1" applyFont="1" applyFill="1" applyBorder="1" applyAlignment="1">
      <alignment horizontal="center" vertical="center"/>
    </xf>
    <xf numFmtId="177" fontId="11" fillId="0" borderId="37" xfId="0" applyNumberFormat="1" applyFont="1" applyFill="1" applyBorder="1" applyAlignment="1">
      <alignment horizontal="center" vertical="center"/>
    </xf>
    <xf numFmtId="178" fontId="11" fillId="0" borderId="16" xfId="0" applyNumberFormat="1" applyFont="1" applyFill="1" applyBorder="1" applyAlignment="1">
      <alignment horizontal="center" vertical="center"/>
    </xf>
    <xf numFmtId="178" fontId="11" fillId="0" borderId="17" xfId="0" applyNumberFormat="1" applyFont="1" applyFill="1" applyBorder="1" applyAlignment="1">
      <alignment horizontal="center" vertical="center"/>
    </xf>
    <xf numFmtId="176" fontId="11" fillId="0" borderId="36" xfId="0" applyNumberFormat="1" applyFont="1" applyFill="1" applyBorder="1" applyAlignment="1">
      <alignment horizontal="center" vertical="center"/>
    </xf>
    <xf numFmtId="2" fontId="11" fillId="0" borderId="16" xfId="0" applyNumberFormat="1" applyFont="1" applyFill="1" applyBorder="1" applyAlignment="1">
      <alignment horizontal="center" vertical="center"/>
    </xf>
    <xf numFmtId="2" fontId="11" fillId="0" borderId="17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8" fontId="7" fillId="0" borderId="0" xfId="0" applyNumberFormat="1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178" fontId="13" fillId="0" borderId="1" xfId="0" applyNumberFormat="1" applyFont="1" applyFill="1" applyBorder="1" applyAlignment="1">
      <alignment horizontal="center" vertical="center"/>
    </xf>
    <xf numFmtId="178" fontId="13" fillId="0" borderId="4" xfId="0" applyNumberFormat="1" applyFont="1" applyFill="1" applyBorder="1" applyAlignment="1">
      <alignment horizontal="center" vertical="center"/>
    </xf>
    <xf numFmtId="178" fontId="13" fillId="0" borderId="7" xfId="0" applyNumberFormat="1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178" fontId="13" fillId="0" borderId="16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78" fontId="7" fillId="0" borderId="8" xfId="0" applyNumberFormat="1" applyFont="1" applyBorder="1" applyAlignment="1">
      <alignment horizontal="center" vertical="center"/>
    </xf>
    <xf numFmtId="178" fontId="7" fillId="0" borderId="9" xfId="0" applyNumberFormat="1" applyFont="1" applyBorder="1" applyAlignment="1">
      <alignment horizontal="center" vertical="center"/>
    </xf>
    <xf numFmtId="178" fontId="14" fillId="0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Plotting!$F$9</c:f>
              <c:strCache>
                <c:ptCount val="1"/>
                <c:pt idx="0">
                  <c:v>Scramble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Plotting!$H$9</c:f>
                <c:numCache>
                  <c:formatCode>General</c:formatCode>
                  <c:ptCount val="1"/>
                  <c:pt idx="0">
                    <c:v>0.20480354906113157</c:v>
                  </c:pt>
                </c:numCache>
              </c:numRef>
            </c:plus>
            <c:minus>
              <c:numRef>
                <c:f>Plotting!$H$9</c:f>
                <c:numCache>
                  <c:formatCode>General</c:formatCode>
                  <c:ptCount val="1"/>
                  <c:pt idx="0">
                    <c:v>0.20480354906113157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Plotting!$G$8</c:f>
              <c:strCache>
                <c:ptCount val="1"/>
                <c:pt idx="0">
                  <c:v>GFPT2</c:v>
                </c:pt>
              </c:strCache>
            </c:strRef>
          </c:cat>
          <c:val>
            <c:numRef>
              <c:f>Plotting!$G$9</c:f>
              <c:numCache>
                <c:formatCode>0.000</c:formatCode>
                <c:ptCount val="1"/>
                <c:pt idx="0">
                  <c:v>1.0182304071852502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C-4900-BD29-080AAC10EC44}"/>
            </c:ext>
          </c:extLst>
        </c:ser>
        <c:ser>
          <c:idx val="1"/>
          <c:order val="1"/>
          <c:tx>
            <c:strRef>
              <c:f>Plotting!$F$10</c:f>
              <c:strCache>
                <c:ptCount val="1"/>
                <c:pt idx="0">
                  <c:v>siGSK3B_3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Plotting!$H$10</c:f>
                <c:numCache>
                  <c:formatCode>General</c:formatCode>
                  <c:ptCount val="1"/>
                  <c:pt idx="0">
                    <c:v>0.41968217815435677</c:v>
                  </c:pt>
                </c:numCache>
              </c:numRef>
            </c:plus>
            <c:minus>
              <c:numRef>
                <c:f>Plotting!$H$10</c:f>
                <c:numCache>
                  <c:formatCode>General</c:formatCode>
                  <c:ptCount val="1"/>
                  <c:pt idx="0">
                    <c:v>0.41968217815435677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Plotting!$G$8</c:f>
              <c:strCache>
                <c:ptCount val="1"/>
                <c:pt idx="0">
                  <c:v>GFPT2</c:v>
                </c:pt>
              </c:strCache>
            </c:strRef>
          </c:cat>
          <c:val>
            <c:numRef>
              <c:f>Plotting!$G$10</c:f>
              <c:numCache>
                <c:formatCode>0.000</c:formatCode>
                <c:ptCount val="1"/>
                <c:pt idx="0">
                  <c:v>1.344537648884705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C-4900-BD29-080AAC10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23264"/>
        <c:axId val="869631504"/>
      </c:barChart>
      <c:catAx>
        <c:axId val="8651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9631504"/>
        <c:crosses val="autoZero"/>
        <c:auto val="1"/>
        <c:lblAlgn val="ctr"/>
        <c:lblOffset val="100"/>
        <c:noMultiLvlLbl val="0"/>
      </c:catAx>
      <c:valAx>
        <c:axId val="869631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51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Plotting!$F$4</c:f>
              <c:strCache>
                <c:ptCount val="1"/>
                <c:pt idx="0">
                  <c:v>Scramble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Plotting!$H$4</c:f>
                <c:numCache>
                  <c:formatCode>General</c:formatCode>
                  <c:ptCount val="1"/>
                  <c:pt idx="0">
                    <c:v>0.2718106767594648</c:v>
                  </c:pt>
                </c:numCache>
              </c:numRef>
            </c:plus>
            <c:minus>
              <c:numRef>
                <c:f>Plotting!$H$4</c:f>
                <c:numCache>
                  <c:formatCode>General</c:formatCode>
                  <c:ptCount val="1"/>
                  <c:pt idx="0">
                    <c:v>0.2718106767594648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Plotting!$G$3</c:f>
              <c:strCache>
                <c:ptCount val="1"/>
                <c:pt idx="0">
                  <c:v>GSK3B</c:v>
                </c:pt>
              </c:strCache>
            </c:strRef>
          </c:cat>
          <c:val>
            <c:numRef>
              <c:f>Plotting!$G$4</c:f>
              <c:numCache>
                <c:formatCode>0.000</c:formatCode>
                <c:ptCount val="1"/>
                <c:pt idx="0">
                  <c:v>1.0332499545856526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A-4533-B3AE-908455393E8B}"/>
            </c:ext>
          </c:extLst>
        </c:ser>
        <c:ser>
          <c:idx val="1"/>
          <c:order val="1"/>
          <c:tx>
            <c:strRef>
              <c:f>Plotting!$F$5</c:f>
              <c:strCache>
                <c:ptCount val="1"/>
                <c:pt idx="0">
                  <c:v>siGSK3B_3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Plotting!$H$5</c:f>
                <c:numCache>
                  <c:formatCode>General</c:formatCode>
                  <c:ptCount val="1"/>
                  <c:pt idx="0">
                    <c:v>5.1035392916816864E-2</c:v>
                  </c:pt>
                </c:numCache>
              </c:numRef>
            </c:plus>
            <c:minus>
              <c:numRef>
                <c:f>Plotting!$H$5</c:f>
                <c:numCache>
                  <c:formatCode>General</c:formatCode>
                  <c:ptCount val="1"/>
                  <c:pt idx="0">
                    <c:v>5.1035392916816864E-2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Plotting!$G$3</c:f>
              <c:strCache>
                <c:ptCount val="1"/>
                <c:pt idx="0">
                  <c:v>GSK3B</c:v>
                </c:pt>
              </c:strCache>
            </c:strRef>
          </c:cat>
          <c:val>
            <c:numRef>
              <c:f>Plotting!$G$5</c:f>
              <c:numCache>
                <c:formatCode>0.000</c:formatCode>
                <c:ptCount val="1"/>
                <c:pt idx="0">
                  <c:v>0.21944337193335581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A-4533-B3AE-908455393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23264"/>
        <c:axId val="869631504"/>
      </c:barChart>
      <c:catAx>
        <c:axId val="8651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9631504"/>
        <c:crosses val="autoZero"/>
        <c:auto val="1"/>
        <c:lblAlgn val="ctr"/>
        <c:lblOffset val="100"/>
        <c:noMultiLvlLbl val="0"/>
      </c:catAx>
      <c:valAx>
        <c:axId val="869631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51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412750</xdr:colOff>
      <xdr:row>21</xdr:row>
      <xdr:rowOff>57150</xdr:rowOff>
    </xdr:from>
    <xdr:to>
      <xdr:col>12</xdr:col>
      <xdr:colOff>152400</xdr:colOff>
      <xdr:row>34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ECECEB-47A1-41CE-9315-72164944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546100</xdr:colOff>
      <xdr:row>21</xdr:row>
      <xdr:rowOff>38100</xdr:rowOff>
    </xdr:from>
    <xdr:to>
      <xdr:col>6</xdr:col>
      <xdr:colOff>25400</xdr:colOff>
      <xdr:row>34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12E26B-55FB-4FF6-AA27-6B4514E39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D6B3-50D3-4284-A43B-A188BAD84D62}">
  <dimension ref="B1:P2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P4" sqref="P4"/>
    </sheetView>
  </sheetViews>
  <sheetFormatPr defaultColWidth="8.75" defaultRowHeight="14"/>
  <cols>
    <col min="1" max="1" width="1.6640625" style="2" customWidth="1"/>
    <col min="2" max="2" width="3.5" style="2" customWidth="1"/>
    <col min="3" max="3" width="20.08203125" style="2" customWidth="1"/>
    <col min="4" max="4" width="9.4140625" style="3" customWidth="1"/>
    <col min="5" max="5" width="9.58203125" style="3" bestFit="1" customWidth="1"/>
    <col min="6" max="6" width="9.1640625" style="3" bestFit="1" customWidth="1"/>
    <col min="7" max="7" width="8.83203125" style="3" customWidth="1"/>
    <col min="8" max="10" width="8.58203125" style="3" customWidth="1"/>
    <col min="11" max="11" width="8.4140625" style="2" customWidth="1"/>
    <col min="12" max="12" width="9" style="2" customWidth="1"/>
    <col min="13" max="13" width="8.83203125" style="2" customWidth="1"/>
    <col min="14" max="14" width="9.33203125" style="2" customWidth="1"/>
    <col min="15" max="15" width="8.33203125" style="2" customWidth="1"/>
    <col min="16" max="16384" width="8.75" style="2"/>
  </cols>
  <sheetData>
    <row r="1" spans="2:16" s="1" customFormat="1" ht="16.5" customHeight="1" thickBot="1">
      <c r="B1" s="10"/>
      <c r="C1" s="11"/>
      <c r="D1" s="50" t="s">
        <v>8</v>
      </c>
      <c r="E1" s="51"/>
      <c r="F1" s="52"/>
      <c r="G1" s="53" t="s">
        <v>0</v>
      </c>
      <c r="H1" s="54"/>
      <c r="I1" s="55" t="s">
        <v>1</v>
      </c>
      <c r="J1" s="56"/>
      <c r="K1" s="57" t="s">
        <v>2</v>
      </c>
      <c r="L1" s="58"/>
      <c r="M1" s="59" t="s">
        <v>3</v>
      </c>
      <c r="N1" s="60"/>
    </row>
    <row r="2" spans="2:16" ht="14.5" thickBot="1">
      <c r="B2" s="68" t="s">
        <v>4</v>
      </c>
      <c r="C2" s="72" t="s">
        <v>5</v>
      </c>
      <c r="D2" s="61" t="s">
        <v>18</v>
      </c>
      <c r="E2" s="63" t="s">
        <v>7</v>
      </c>
      <c r="F2" s="64" t="s">
        <v>6</v>
      </c>
      <c r="G2" s="62" t="s">
        <v>18</v>
      </c>
      <c r="H2" s="65" t="s">
        <v>7</v>
      </c>
      <c r="I2" s="61" t="s">
        <v>18</v>
      </c>
      <c r="J2" s="64" t="s">
        <v>7</v>
      </c>
      <c r="K2" s="62" t="s">
        <v>18</v>
      </c>
      <c r="L2" s="65" t="s">
        <v>7</v>
      </c>
      <c r="M2" s="61" t="s">
        <v>18</v>
      </c>
      <c r="N2" s="64" t="s">
        <v>7</v>
      </c>
      <c r="O2" s="12" t="s">
        <v>18</v>
      </c>
      <c r="P2" s="9" t="s">
        <v>7</v>
      </c>
    </row>
    <row r="3" spans="2:16" s="24" customFormat="1">
      <c r="B3" s="69">
        <v>1</v>
      </c>
      <c r="C3" s="73" t="s">
        <v>12</v>
      </c>
      <c r="D3" s="14">
        <v>25.892147360585898</v>
      </c>
      <c r="E3" s="15">
        <v>28.591808798815499</v>
      </c>
      <c r="F3" s="16">
        <v>24.7485879426171</v>
      </c>
      <c r="G3" s="17">
        <f>D3-F3</f>
        <v>1.1435594179687989</v>
      </c>
      <c r="H3" s="76">
        <f>E3-F3</f>
        <v>3.8432208561983998</v>
      </c>
      <c r="I3" s="20">
        <f>AVERAGE(G3:G11)</f>
        <v>1.4128146033934885</v>
      </c>
      <c r="J3" s="19">
        <f>AVERAGE(H3:H11)</f>
        <v>3.6964217049592443</v>
      </c>
      <c r="K3" s="79">
        <f>G3-I3</f>
        <v>-0.26925518542468962</v>
      </c>
      <c r="L3" s="18">
        <f>H3-J3</f>
        <v>0.14679915123915555</v>
      </c>
      <c r="M3" s="21">
        <f>2^(-K3)</f>
        <v>1.2051854706233345</v>
      </c>
      <c r="N3" s="22">
        <f>2^(-L3)</f>
        <v>0.90325225014702348</v>
      </c>
      <c r="O3" s="23">
        <f>2^(-I3)</f>
        <v>0.37557824311822474</v>
      </c>
      <c r="P3" s="23">
        <f>2^(-J3)</f>
        <v>7.713761203318753E-2</v>
      </c>
    </row>
    <row r="4" spans="2:16" s="24" customFormat="1">
      <c r="B4" s="70">
        <v>2</v>
      </c>
      <c r="C4" s="74" t="s">
        <v>13</v>
      </c>
      <c r="D4" s="25">
        <v>26.098800700722901</v>
      </c>
      <c r="E4" s="26">
        <v>28.785161785471299</v>
      </c>
      <c r="F4" s="27">
        <v>25.221401511682</v>
      </c>
      <c r="G4" s="28">
        <f>D4-F4</f>
        <v>0.87739918904090075</v>
      </c>
      <c r="H4" s="77">
        <f>E4-F4</f>
        <v>3.563760273789299</v>
      </c>
      <c r="I4" s="31"/>
      <c r="J4" s="30"/>
      <c r="K4" s="80">
        <f>G4-I3</f>
        <v>-0.53541541435258777</v>
      </c>
      <c r="L4" s="29">
        <f>H4-J3</f>
        <v>-0.13266143116994522</v>
      </c>
      <c r="M4" s="32">
        <f>2^(-K4)</f>
        <v>1.4493594277945425</v>
      </c>
      <c r="N4" s="33">
        <f t="shared" ref="N4:N6" si="0">2^(-L4)</f>
        <v>1.0963142775215624</v>
      </c>
    </row>
    <row r="5" spans="2:16" s="24" customFormat="1">
      <c r="B5" s="70">
        <v>3</v>
      </c>
      <c r="C5" s="74" t="s">
        <v>14</v>
      </c>
      <c r="D5" s="25">
        <v>26.8133166743598</v>
      </c>
      <c r="E5" s="26">
        <v>29.171686680953201</v>
      </c>
      <c r="F5" s="27">
        <v>25.467451075093301</v>
      </c>
      <c r="G5" s="28">
        <f>D5-F5</f>
        <v>1.3458655992664994</v>
      </c>
      <c r="H5" s="77">
        <f>E5-F5</f>
        <v>3.7042356058598997</v>
      </c>
      <c r="I5" s="31"/>
      <c r="J5" s="30"/>
      <c r="K5" s="80">
        <f>G5-I3</f>
        <v>-6.694900412698912E-2</v>
      </c>
      <c r="L5" s="29">
        <f>H5-J3</f>
        <v>7.8139009006554794E-3</v>
      </c>
      <c r="M5" s="32">
        <f>2^(-K5)</f>
        <v>1.0474990998184435</v>
      </c>
      <c r="N5" s="33">
        <f t="shared" si="0"/>
        <v>0.99459845769788624</v>
      </c>
    </row>
    <row r="6" spans="2:16" s="24" customFormat="1">
      <c r="B6" s="70">
        <v>4</v>
      </c>
      <c r="C6" s="74" t="s">
        <v>15</v>
      </c>
      <c r="D6" s="25">
        <v>26.1961176479922</v>
      </c>
      <c r="E6" s="26">
        <v>28.7826303478951</v>
      </c>
      <c r="F6" s="27">
        <v>25.078453101944302</v>
      </c>
      <c r="G6" s="28">
        <f>D6-F6</f>
        <v>1.117664546047898</v>
      </c>
      <c r="H6" s="77">
        <f>E6-F6</f>
        <v>3.7041772459507989</v>
      </c>
      <c r="I6" s="31"/>
      <c r="J6" s="30"/>
      <c r="K6" s="80">
        <f>G6-I3</f>
        <v>-0.29515005734559052</v>
      </c>
      <c r="L6" s="29">
        <f>H6-J3</f>
        <v>7.7555409915546214E-3</v>
      </c>
      <c r="M6" s="32">
        <f>2^(-K6)</f>
        <v>1.2270125944373358</v>
      </c>
      <c r="N6" s="33">
        <f t="shared" si="0"/>
        <v>0.99463869201488697</v>
      </c>
    </row>
    <row r="7" spans="2:16" s="45" customFormat="1" ht="13.5" customHeight="1">
      <c r="B7" s="70">
        <v>5</v>
      </c>
      <c r="C7" s="74" t="s">
        <v>16</v>
      </c>
      <c r="D7" s="25">
        <v>27.3654088211394</v>
      </c>
      <c r="E7" s="26">
        <v>29.4047716350352</v>
      </c>
      <c r="F7" s="27">
        <v>25.690130252308599</v>
      </c>
      <c r="G7" s="28">
        <f>D7-F7</f>
        <v>1.6752785688308016</v>
      </c>
      <c r="H7" s="77">
        <f>E7-F7</f>
        <v>3.7146413827266009</v>
      </c>
      <c r="I7" s="31"/>
      <c r="J7" s="30"/>
      <c r="K7" s="80">
        <f>G7-I3</f>
        <v>0.2624639654373131</v>
      </c>
      <c r="L7" s="29">
        <f>H7-J3</f>
        <v>1.8219677767356668E-2</v>
      </c>
      <c r="M7" s="32">
        <f>2^(-K7)</f>
        <v>0.8336628977775391</v>
      </c>
      <c r="N7" s="33">
        <f>2^(-L7)</f>
        <v>0.98745049187364153</v>
      </c>
    </row>
    <row r="8" spans="2:16" s="24" customFormat="1">
      <c r="B8" s="70">
        <v>6</v>
      </c>
      <c r="C8" s="74" t="s">
        <v>17</v>
      </c>
      <c r="D8" s="25">
        <v>28.441971726973399</v>
      </c>
      <c r="E8" s="26">
        <v>30.357894856669201</v>
      </c>
      <c r="F8" s="27">
        <v>26.4424096648447</v>
      </c>
      <c r="G8" s="28">
        <f>D8-F8</f>
        <v>1.9995620621286996</v>
      </c>
      <c r="H8" s="77">
        <f>E8-F8</f>
        <v>3.9154851918245015</v>
      </c>
      <c r="I8" s="31"/>
      <c r="J8" s="30"/>
      <c r="K8" s="80">
        <f>G8-I3</f>
        <v>0.58674745873521106</v>
      </c>
      <c r="L8" s="29">
        <f>H8-J3</f>
        <v>0.21906348686525723</v>
      </c>
      <c r="M8" s="32">
        <f>2^(-K8)</f>
        <v>0.66584235096618682</v>
      </c>
      <c r="N8" s="33">
        <f>2^(-L8)</f>
        <v>0.85912294777283438</v>
      </c>
    </row>
    <row r="9" spans="2:16" s="45" customFormat="1">
      <c r="B9" s="70">
        <v>7</v>
      </c>
      <c r="C9" s="74" t="s">
        <v>19</v>
      </c>
      <c r="D9" s="25">
        <v>28.0823876446992</v>
      </c>
      <c r="E9" s="26">
        <v>29.369726377571698</v>
      </c>
      <c r="F9" s="27">
        <v>26.132132210931701</v>
      </c>
      <c r="G9" s="28">
        <f>D9-F9</f>
        <v>1.9502554337674987</v>
      </c>
      <c r="H9" s="77">
        <f>E9-F9</f>
        <v>3.2375941666399974</v>
      </c>
      <c r="I9" s="43"/>
      <c r="J9" s="41"/>
      <c r="K9" s="80">
        <f>G9-I3</f>
        <v>0.53744083037401014</v>
      </c>
      <c r="L9" s="29">
        <f>H9-J3</f>
        <v>-0.45882753831924683</v>
      </c>
      <c r="M9" s="32">
        <f>2^(-K9)</f>
        <v>0.68899201569167245</v>
      </c>
      <c r="N9" s="33">
        <f>2^(-L9)</f>
        <v>1.3744243852353581</v>
      </c>
    </row>
    <row r="10" spans="2:16" s="24" customFormat="1">
      <c r="B10" s="70">
        <v>8</v>
      </c>
      <c r="C10" s="74" t="s">
        <v>20</v>
      </c>
      <c r="D10" s="25">
        <v>27.342272547682299</v>
      </c>
      <c r="E10" s="26">
        <v>30.0477293063289</v>
      </c>
      <c r="F10" s="27">
        <v>25.8274818453575</v>
      </c>
      <c r="G10" s="28">
        <f>D10-F10</f>
        <v>1.5147907023247988</v>
      </c>
      <c r="H10" s="77">
        <f>E10-F10</f>
        <v>4.2202474609714002</v>
      </c>
      <c r="I10" s="43"/>
      <c r="J10" s="41"/>
      <c r="K10" s="80">
        <f>G10-I3</f>
        <v>0.10197609893131032</v>
      </c>
      <c r="L10" s="29">
        <f>H10-J3</f>
        <v>0.52382575601215597</v>
      </c>
      <c r="M10" s="32">
        <f>2^(-K10)</f>
        <v>0.93175586553754663</v>
      </c>
      <c r="N10" s="33">
        <f t="shared" ref="N10:N12" si="1">2^(-L10)</f>
        <v>0.69552498401482044</v>
      </c>
    </row>
    <row r="11" spans="2:16" s="24" customFormat="1" ht="14.5" thickBot="1">
      <c r="B11" s="82">
        <v>9</v>
      </c>
      <c r="C11" s="83" t="s">
        <v>21</v>
      </c>
      <c r="D11" s="93">
        <v>25.5813226948944</v>
      </c>
      <c r="E11" s="84">
        <v>27.854799944401201</v>
      </c>
      <c r="F11" s="94">
        <v>24.490366783728899</v>
      </c>
      <c r="G11" s="92">
        <f>D11-F11</f>
        <v>1.0909559111655014</v>
      </c>
      <c r="H11" s="85">
        <f>E11-F11</f>
        <v>3.3644331606723021</v>
      </c>
      <c r="I11" s="86"/>
      <c r="J11" s="87"/>
      <c r="K11" s="88">
        <f>G11-I3</f>
        <v>-0.32185869222798713</v>
      </c>
      <c r="L11" s="89">
        <f>H11-J3</f>
        <v>-0.33198854428694213</v>
      </c>
      <c r="M11" s="90">
        <f>2^(-K11)</f>
        <v>1.2499398686242726</v>
      </c>
      <c r="N11" s="91">
        <f t="shared" si="1"/>
        <v>1.2587471783892374</v>
      </c>
    </row>
    <row r="12" spans="2:16" s="24" customFormat="1">
      <c r="B12" s="69">
        <v>10</v>
      </c>
      <c r="C12" s="73" t="s">
        <v>22</v>
      </c>
      <c r="D12" s="14">
        <v>28.885413300619099</v>
      </c>
      <c r="E12" s="15">
        <v>28.0075125142647</v>
      </c>
      <c r="F12" s="16">
        <v>25.128000490049399</v>
      </c>
      <c r="G12" s="17">
        <f>D12-F12</f>
        <v>3.7574128105697007</v>
      </c>
      <c r="H12" s="76">
        <f>E12-F12</f>
        <v>2.8795120242153018</v>
      </c>
      <c r="I12" s="20"/>
      <c r="J12" s="19"/>
      <c r="K12" s="79">
        <f>G12-I3</f>
        <v>2.3445982071762121</v>
      </c>
      <c r="L12" s="18">
        <f>H12-J3</f>
        <v>-0.81690968074394243</v>
      </c>
      <c r="M12" s="21">
        <f>2^(-K12)</f>
        <v>0.1968818184017723</v>
      </c>
      <c r="N12" s="22">
        <f t="shared" si="1"/>
        <v>1.7616284588664435</v>
      </c>
    </row>
    <row r="13" spans="2:16" s="24" customFormat="1">
      <c r="B13" s="70">
        <v>11</v>
      </c>
      <c r="C13" s="74" t="s">
        <v>23</v>
      </c>
      <c r="D13" s="25">
        <v>28.874030771999202</v>
      </c>
      <c r="E13" s="26">
        <v>28.7757515574</v>
      </c>
      <c r="F13" s="27">
        <v>25.385015476270301</v>
      </c>
      <c r="G13" s="28">
        <f>D13-F13</f>
        <v>3.4890152957289011</v>
      </c>
      <c r="H13" s="77">
        <f>E13-F13</f>
        <v>3.3907360811296989</v>
      </c>
      <c r="I13" s="31"/>
      <c r="J13" s="30"/>
      <c r="K13" s="80">
        <f>G13-I3</f>
        <v>2.0762006923354126</v>
      </c>
      <c r="L13" s="29">
        <f>H13-J3</f>
        <v>-0.30568562382954534</v>
      </c>
      <c r="M13" s="32">
        <f>2^(-K13)</f>
        <v>0.23713808837078032</v>
      </c>
      <c r="N13" s="33">
        <f>2^(-L13)</f>
        <v>1.2360058948189947</v>
      </c>
    </row>
    <row r="14" spans="2:16" s="24" customFormat="1">
      <c r="B14" s="70">
        <v>12</v>
      </c>
      <c r="C14" s="74" t="s">
        <v>24</v>
      </c>
      <c r="D14" s="25">
        <v>30.492255147489701</v>
      </c>
      <c r="E14" s="26">
        <v>29.486170594139001</v>
      </c>
      <c r="F14" s="27">
        <v>26.465416910194399</v>
      </c>
      <c r="G14" s="28">
        <f>D14-F14</f>
        <v>4.0268382372953013</v>
      </c>
      <c r="H14" s="77">
        <f>E14-F14</f>
        <v>3.0207536839446014</v>
      </c>
      <c r="I14" s="43"/>
      <c r="J14" s="41"/>
      <c r="K14" s="80">
        <f>G14-I3</f>
        <v>2.6140236339018128</v>
      </c>
      <c r="L14" s="29">
        <f>H14-J3</f>
        <v>-0.67566802101464285</v>
      </c>
      <c r="M14" s="32">
        <f>2^(-K14)</f>
        <v>0.16334298086719212</v>
      </c>
      <c r="N14" s="33">
        <f>2^(-L14)</f>
        <v>1.5973362270902256</v>
      </c>
    </row>
    <row r="15" spans="2:16" s="24" customFormat="1">
      <c r="B15" s="70">
        <v>13</v>
      </c>
      <c r="C15" s="74" t="s">
        <v>25</v>
      </c>
      <c r="D15" s="25">
        <v>29.589480883023999</v>
      </c>
      <c r="E15" s="26">
        <v>29.603616282023101</v>
      </c>
      <c r="F15" s="27">
        <v>25.978901683746201</v>
      </c>
      <c r="G15" s="28">
        <f>D15-F15</f>
        <v>3.6105791992777974</v>
      </c>
      <c r="H15" s="77">
        <f>E15-F15</f>
        <v>3.6247145982768991</v>
      </c>
      <c r="I15" s="43"/>
      <c r="J15" s="41"/>
      <c r="K15" s="80">
        <f>G15-I3</f>
        <v>2.1977645958843088</v>
      </c>
      <c r="L15" s="29">
        <f>H15-J3</f>
        <v>-7.1707106682345145E-2</v>
      </c>
      <c r="M15" s="32">
        <f>2^(-K15)</f>
        <v>0.21797512391807769</v>
      </c>
      <c r="N15" s="33">
        <f>2^(-L15)</f>
        <v>1.0509595235409426</v>
      </c>
    </row>
    <row r="16" spans="2:16" s="24" customFormat="1">
      <c r="B16" s="70">
        <v>14</v>
      </c>
      <c r="C16" s="74" t="s">
        <v>26</v>
      </c>
      <c r="D16" s="25">
        <v>29.886384410157799</v>
      </c>
      <c r="E16" s="26">
        <v>29.6814942474487</v>
      </c>
      <c r="F16" s="27">
        <v>26.211649398903901</v>
      </c>
      <c r="G16" s="28">
        <f>D16-F16</f>
        <v>3.6747350112538975</v>
      </c>
      <c r="H16" s="77">
        <f>E16-F16</f>
        <v>3.469844848544799</v>
      </c>
      <c r="I16" s="43"/>
      <c r="J16" s="41"/>
      <c r="K16" s="80">
        <f>G16-I3</f>
        <v>2.2619204078604089</v>
      </c>
      <c r="L16" s="29">
        <f>H16-J3</f>
        <v>-0.22657685641444525</v>
      </c>
      <c r="M16" s="32">
        <f>2^(-K16)</f>
        <v>0.20849426307295787</v>
      </c>
      <c r="N16" s="33">
        <f t="shared" ref="N16:N18" si="2">2^(-L16)</f>
        <v>1.1700554129733276</v>
      </c>
    </row>
    <row r="17" spans="2:14" s="24" customFormat="1">
      <c r="B17" s="70">
        <v>15</v>
      </c>
      <c r="C17" s="74" t="s">
        <v>27</v>
      </c>
      <c r="D17" s="25">
        <v>30.124325549699801</v>
      </c>
      <c r="E17" s="26">
        <v>30.093644667750802</v>
      </c>
      <c r="F17" s="27">
        <v>26.321399603703298</v>
      </c>
      <c r="G17" s="28">
        <f>D17-F17</f>
        <v>3.8029259459965026</v>
      </c>
      <c r="H17" s="77">
        <f>E17-F17</f>
        <v>3.7722450640475031</v>
      </c>
      <c r="I17" s="31"/>
      <c r="J17" s="30"/>
      <c r="K17" s="80">
        <f>G17-I3</f>
        <v>2.3901113426030141</v>
      </c>
      <c r="L17" s="29">
        <f>H17-J3</f>
        <v>7.5823359088258879E-2</v>
      </c>
      <c r="M17" s="32">
        <f>2^(-K17)</f>
        <v>0.19076767771084893</v>
      </c>
      <c r="N17" s="33">
        <f t="shared" si="2"/>
        <v>0.94880047740408269</v>
      </c>
    </row>
    <row r="18" spans="2:14" s="24" customFormat="1">
      <c r="B18" s="70">
        <v>16</v>
      </c>
      <c r="C18" s="74" t="s">
        <v>28</v>
      </c>
      <c r="D18" s="25">
        <v>29.466393601675499</v>
      </c>
      <c r="E18" s="26">
        <v>30.145866720362999</v>
      </c>
      <c r="F18" s="27">
        <v>26.264732979551301</v>
      </c>
      <c r="G18" s="28">
        <f>D18-F18</f>
        <v>3.2016606221241979</v>
      </c>
      <c r="H18" s="77">
        <f>E18-F18</f>
        <v>3.8811337408116984</v>
      </c>
      <c r="I18" s="31"/>
      <c r="J18" s="30"/>
      <c r="K18" s="80">
        <f>G18-I3</f>
        <v>1.7888460187307094</v>
      </c>
      <c r="L18" s="29">
        <f>H18-J3</f>
        <v>0.1847120358524541</v>
      </c>
      <c r="M18" s="32">
        <f>2^(-K18)</f>
        <v>0.28940344111543775</v>
      </c>
      <c r="N18" s="33">
        <f t="shared" si="2"/>
        <v>0.87982467275410314</v>
      </c>
    </row>
    <row r="19" spans="2:14" s="24" customFormat="1">
      <c r="B19" s="70">
        <v>17</v>
      </c>
      <c r="C19" s="74" t="s">
        <v>29</v>
      </c>
      <c r="D19" s="25">
        <v>27.235983390712001</v>
      </c>
      <c r="E19" s="26">
        <v>27.448127491461801</v>
      </c>
      <c r="F19" s="27">
        <v>24.1241574945496</v>
      </c>
      <c r="G19" s="28">
        <f>D19-F19</f>
        <v>3.1118258961624008</v>
      </c>
      <c r="H19" s="77">
        <f>E19-F19</f>
        <v>3.3239699969122007</v>
      </c>
      <c r="I19" s="43"/>
      <c r="J19" s="41"/>
      <c r="K19" s="80">
        <f>G19-I3</f>
        <v>1.6990112927689123</v>
      </c>
      <c r="L19" s="29">
        <f>H19-J3</f>
        <v>-0.37245170804704353</v>
      </c>
      <c r="M19" s="32">
        <f>2^(-K19)</f>
        <v>0.30799710748895753</v>
      </c>
      <c r="N19" s="33">
        <f>2^(-L19)</f>
        <v>1.2945509151336341</v>
      </c>
    </row>
    <row r="20" spans="2:14" s="24" customFormat="1" ht="14.5" thickBot="1">
      <c r="B20" s="71">
        <v>18</v>
      </c>
      <c r="C20" s="75" t="s">
        <v>30</v>
      </c>
      <c r="D20" s="34">
        <v>29.1874867314115</v>
      </c>
      <c r="E20" s="35">
        <v>27.7417966898571</v>
      </c>
      <c r="F20" s="36">
        <v>25.157526126872501</v>
      </c>
      <c r="G20" s="37">
        <f>D20-F20</f>
        <v>4.0299606045389993</v>
      </c>
      <c r="H20" s="78">
        <f>E20-F20</f>
        <v>2.5842705629845995</v>
      </c>
      <c r="I20" s="44"/>
      <c r="J20" s="42"/>
      <c r="K20" s="81">
        <f>G20-I3</f>
        <v>2.6171460011455108</v>
      </c>
      <c r="L20" s="38">
        <f>H20-J3</f>
        <v>-1.1121511419746448</v>
      </c>
      <c r="M20" s="39">
        <f>2^(-K20)</f>
        <v>0.16298984645417738</v>
      </c>
      <c r="N20" s="40">
        <f>2^(-L20)</f>
        <v>2.1616772573805911</v>
      </c>
    </row>
    <row r="21" spans="2:14">
      <c r="B21" s="66"/>
      <c r="C21" s="66"/>
      <c r="D21" s="67"/>
      <c r="E21" s="67"/>
      <c r="F21" s="67"/>
      <c r="G21" s="67"/>
      <c r="H21" s="67"/>
      <c r="I21" s="67"/>
      <c r="J21" s="67"/>
      <c r="K21" s="66"/>
      <c r="L21" s="66"/>
      <c r="M21" s="66"/>
      <c r="N21" s="66"/>
    </row>
  </sheetData>
  <mergeCells count="5">
    <mergeCell ref="D1:F1"/>
    <mergeCell ref="G1:H1"/>
    <mergeCell ref="I1:J1"/>
    <mergeCell ref="K1:L1"/>
    <mergeCell ref="M1:N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4E8E-5859-48CD-A833-6A7910A2D396}">
  <dimension ref="B1:H35"/>
  <sheetViews>
    <sheetView tabSelected="1" workbookViewId="0">
      <selection activeCell="H16" sqref="H16"/>
    </sheetView>
  </sheetViews>
  <sheetFormatPr defaultRowHeight="14"/>
  <cols>
    <col min="1" max="1" width="2.9140625" style="5" customWidth="1"/>
    <col min="2" max="2" width="22.58203125" style="6" customWidth="1"/>
    <col min="3" max="3" width="8.6640625" style="5"/>
    <col min="4" max="4" width="9.08203125" style="5" customWidth="1"/>
    <col min="5" max="5" width="2.4140625" style="5" customWidth="1"/>
    <col min="6" max="8" width="8.6640625" style="5"/>
    <col min="9" max="9" width="3.25" style="5" customWidth="1"/>
    <col min="10" max="16384" width="8.6640625" style="5"/>
  </cols>
  <sheetData>
    <row r="1" spans="2:8" ht="14.5" thickBot="1"/>
    <row r="2" spans="2:8" s="6" customFormat="1" ht="14.5" thickBot="1">
      <c r="B2" s="98" t="s">
        <v>5</v>
      </c>
      <c r="C2" s="99" t="s">
        <v>18</v>
      </c>
      <c r="D2" s="100" t="s">
        <v>7</v>
      </c>
      <c r="F2" s="7" t="s">
        <v>18</v>
      </c>
      <c r="G2" s="4"/>
      <c r="H2" s="5"/>
    </row>
    <row r="3" spans="2:8">
      <c r="B3" s="101" t="s">
        <v>12</v>
      </c>
      <c r="C3" s="104">
        <v>1.2051854706233345</v>
      </c>
      <c r="D3" s="46">
        <v>0.90325225014702348</v>
      </c>
      <c r="F3" s="111" t="s">
        <v>9</v>
      </c>
      <c r="G3" s="112" t="s">
        <v>18</v>
      </c>
      <c r="H3" s="113" t="s">
        <v>10</v>
      </c>
    </row>
    <row r="4" spans="2:8">
      <c r="B4" s="102" t="s">
        <v>13</v>
      </c>
      <c r="C4" s="105">
        <v>1.4493594277945425</v>
      </c>
      <c r="D4" s="47">
        <v>1.0963142775215624</v>
      </c>
      <c r="F4" s="114" t="s">
        <v>11</v>
      </c>
      <c r="G4" s="8">
        <f>AVERAGE(C3:C11)</f>
        <v>1.0332499545856526</v>
      </c>
      <c r="H4" s="115">
        <f>STDEV(C3:C11)</f>
        <v>0.2718106767594648</v>
      </c>
    </row>
    <row r="5" spans="2:8" ht="14.5" thickBot="1">
      <c r="B5" s="102" t="s">
        <v>14</v>
      </c>
      <c r="C5" s="105">
        <v>1.0474990998184435</v>
      </c>
      <c r="D5" s="47">
        <v>0.99459845769788624</v>
      </c>
      <c r="F5" s="116" t="s">
        <v>31</v>
      </c>
      <c r="G5" s="117">
        <f>AVERAGE(C12:C20)</f>
        <v>0.21944337193335581</v>
      </c>
      <c r="H5" s="118">
        <f>STDEV(C12:C20)</f>
        <v>5.1035392916816864E-2</v>
      </c>
    </row>
    <row r="6" spans="2:8">
      <c r="B6" s="102" t="s">
        <v>15</v>
      </c>
      <c r="C6" s="105">
        <v>1.2270125944373358</v>
      </c>
      <c r="D6" s="47">
        <v>0.99463869201488697</v>
      </c>
      <c r="E6" s="13"/>
      <c r="F6" s="109"/>
      <c r="G6" s="110"/>
      <c r="H6" s="110"/>
    </row>
    <row r="7" spans="2:8" ht="14.5" thickBot="1">
      <c r="B7" s="102" t="s">
        <v>16</v>
      </c>
      <c r="C7" s="105">
        <v>0.8336628977775391</v>
      </c>
      <c r="D7" s="47">
        <v>0.98745049187364153</v>
      </c>
      <c r="E7" s="13"/>
      <c r="F7" s="7" t="str">
        <f>D2</f>
        <v>GFPT2</v>
      </c>
      <c r="G7" s="4"/>
    </row>
    <row r="8" spans="2:8">
      <c r="B8" s="102" t="s">
        <v>17</v>
      </c>
      <c r="C8" s="105">
        <v>0.66584235096618682</v>
      </c>
      <c r="D8" s="47">
        <v>0.85912294777283438</v>
      </c>
      <c r="F8" s="111" t="s">
        <v>9</v>
      </c>
      <c r="G8" s="112" t="str">
        <f>F7</f>
        <v>GFPT2</v>
      </c>
      <c r="H8" s="113" t="s">
        <v>10</v>
      </c>
    </row>
    <row r="9" spans="2:8">
      <c r="B9" s="102" t="s">
        <v>19</v>
      </c>
      <c r="C9" s="105">
        <v>0.68899201569167245</v>
      </c>
      <c r="D9" s="47">
        <v>1.3744243852353581</v>
      </c>
      <c r="F9" s="114" t="s">
        <v>11</v>
      </c>
      <c r="G9" s="8">
        <f>AVERAGE(D3:D11)</f>
        <v>1.0182304071852502</v>
      </c>
      <c r="H9" s="115">
        <f>STDEV(D3:D11)</f>
        <v>0.20480354906113157</v>
      </c>
    </row>
    <row r="10" spans="2:8" ht="14.5" thickBot="1">
      <c r="B10" s="102" t="s">
        <v>20</v>
      </c>
      <c r="C10" s="105">
        <v>0.93175586553754663</v>
      </c>
      <c r="D10" s="47">
        <v>0.69552498401482044</v>
      </c>
      <c r="F10" s="116" t="s">
        <v>31</v>
      </c>
      <c r="G10" s="117">
        <f>AVERAGE(D12:D20)</f>
        <v>1.344537648884705</v>
      </c>
      <c r="H10" s="118">
        <f>STDEV(D12:D20)</f>
        <v>0.41968217815435677</v>
      </c>
    </row>
    <row r="11" spans="2:8" ht="14.5" thickBot="1">
      <c r="B11" s="107" t="s">
        <v>21</v>
      </c>
      <c r="C11" s="108">
        <v>1.2499398686242726</v>
      </c>
      <c r="D11" s="48">
        <v>1.2587471783892374</v>
      </c>
      <c r="F11" s="95"/>
      <c r="G11" s="97"/>
      <c r="H11" s="97"/>
    </row>
    <row r="12" spans="2:8">
      <c r="B12" s="101" t="s">
        <v>22</v>
      </c>
      <c r="C12" s="104">
        <v>0.1968818184017723</v>
      </c>
      <c r="D12" s="46">
        <v>1.7616284588664435</v>
      </c>
      <c r="F12" s="96"/>
      <c r="G12" s="96"/>
      <c r="H12" s="96"/>
    </row>
    <row r="13" spans="2:8">
      <c r="B13" s="102" t="s">
        <v>23</v>
      </c>
      <c r="C13" s="105">
        <v>0.23713808837078032</v>
      </c>
      <c r="D13" s="47">
        <v>1.2360058948189947</v>
      </c>
    </row>
    <row r="14" spans="2:8">
      <c r="B14" s="102" t="s">
        <v>24</v>
      </c>
      <c r="C14" s="105">
        <v>0.16334298086719212</v>
      </c>
      <c r="D14" s="47">
        <v>1.5973362270902256</v>
      </c>
    </row>
    <row r="15" spans="2:8">
      <c r="B15" s="102" t="s">
        <v>25</v>
      </c>
      <c r="C15" s="105">
        <v>0.21797512391807769</v>
      </c>
      <c r="D15" s="119">
        <v>1.0509595235409426</v>
      </c>
    </row>
    <row r="16" spans="2:8">
      <c r="B16" s="102" t="s">
        <v>26</v>
      </c>
      <c r="C16" s="105">
        <v>0.20849426307295787</v>
      </c>
      <c r="D16" s="119">
        <v>1.1700554129733276</v>
      </c>
    </row>
    <row r="17" spans="2:8">
      <c r="B17" s="102" t="s">
        <v>27</v>
      </c>
      <c r="C17" s="105">
        <v>0.19076767771084893</v>
      </c>
      <c r="D17" s="119">
        <v>0.94880047740408269</v>
      </c>
    </row>
    <row r="18" spans="2:8">
      <c r="B18" s="102" t="s">
        <v>28</v>
      </c>
      <c r="C18" s="105">
        <v>0.28940344111543775</v>
      </c>
      <c r="D18" s="119">
        <v>0.87982467275410314</v>
      </c>
    </row>
    <row r="19" spans="2:8">
      <c r="B19" s="102" t="s">
        <v>29</v>
      </c>
      <c r="C19" s="105">
        <v>0.30799710748895753</v>
      </c>
      <c r="D19" s="47">
        <v>1.2945509151336341</v>
      </c>
    </row>
    <row r="20" spans="2:8" ht="14.5" thickBot="1">
      <c r="B20" s="103" t="s">
        <v>30</v>
      </c>
      <c r="C20" s="106">
        <v>0.16298984645417738</v>
      </c>
      <c r="D20" s="49">
        <v>2.1616772573805911</v>
      </c>
    </row>
    <row r="21" spans="2:8">
      <c r="D21" s="13"/>
    </row>
    <row r="22" spans="2:8">
      <c r="D22" s="13"/>
    </row>
    <row r="23" spans="2:8">
      <c r="D23" s="13"/>
    </row>
    <row r="24" spans="2:8">
      <c r="D24" s="13"/>
    </row>
    <row r="25" spans="2:8">
      <c r="D25" s="13"/>
    </row>
    <row r="26" spans="2:8">
      <c r="D26" s="13"/>
    </row>
    <row r="27" spans="2:8">
      <c r="D27" s="13"/>
      <c r="F27" s="4"/>
    </row>
    <row r="28" spans="2:8">
      <c r="D28" s="13"/>
      <c r="E28" s="4"/>
    </row>
    <row r="29" spans="2:8">
      <c r="D29" s="13"/>
      <c r="F29" s="6"/>
      <c r="G29" s="6"/>
      <c r="H29" s="6"/>
    </row>
    <row r="30" spans="2:8" s="6" customFormat="1">
      <c r="C30" s="5"/>
      <c r="D30" s="4"/>
      <c r="F30" s="5"/>
      <c r="G30" s="5"/>
      <c r="H30" s="5"/>
    </row>
    <row r="32" spans="2:8">
      <c r="C32" s="6"/>
      <c r="D32" s="6"/>
    </row>
    <row r="35" spans="4:4">
      <c r="D35" s="4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Cq</vt:lpstr>
      <vt:lpstr>Plotting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2019-10-27T11:00:31Z</dcterms:created>
  <dcterms:modified xsi:type="dcterms:W3CDTF">2020-11-09T13:53:21Z</dcterms:modified>
</cp:coreProperties>
</file>