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firstSheet="10" activeTab="17"/>
  </bookViews>
  <sheets>
    <sheet name="Data" sheetId="1" r:id="rId1"/>
    <sheet name="T0-P0" sheetId="22" r:id="rId2"/>
    <sheet name="50-PW2750" sheetId="2" r:id="rId3"/>
    <sheet name="50-ATR723130" sheetId="7" r:id="rId4"/>
    <sheet name="50-ATR3600" sheetId="8" r:id="rId5"/>
    <sheet name="50-GE5360" sheetId="6" r:id="rId6"/>
    <sheet name="50-ALL" sheetId="9" r:id="rId7"/>
    <sheet name="45-PW2750" sheetId="3" r:id="rId8"/>
    <sheet name="45-ATR723130" sheetId="10" r:id="rId9"/>
    <sheet name="45-ATR3600" sheetId="11" r:id="rId10"/>
    <sheet name="45-GE5360" sheetId="12" r:id="rId11"/>
    <sheet name="45-ALL" sheetId="13" r:id="rId12"/>
    <sheet name="40-PW2750" sheetId="4" r:id="rId13"/>
    <sheet name="40-ATR723130" sheetId="14" r:id="rId14"/>
    <sheet name="40-ATR3600" sheetId="15" r:id="rId15"/>
    <sheet name="40-GE5360" sheetId="16" r:id="rId16"/>
    <sheet name="40-ALL" sheetId="17" r:id="rId17"/>
    <sheet name="35-PW2750" sheetId="5" r:id="rId18"/>
    <sheet name="35-ATR723130" sheetId="18" r:id="rId19"/>
    <sheet name="35-ATR3600" sheetId="19" r:id="rId20"/>
    <sheet name="35-GE5360" sheetId="20" r:id="rId21"/>
    <sheet name="35-ALL" sheetId="21" r:id="rId22"/>
  </sheets>
  <definedNames>
    <definedName name="test" localSheetId="16">'40-ALL'!$B$1</definedName>
    <definedName name="test">'45-ALL'!$B$1</definedName>
    <definedName name="test2" localSheetId="16">'40-ALL'!$C$1</definedName>
    <definedName name="test2">'45-ALL'!$C$1</definedName>
  </definedNames>
  <calcPr calcId="144525"/>
</workbook>
</file>

<file path=xl/calcChain.xml><?xml version="1.0" encoding="utf-8"?>
<calcChain xmlns="http://schemas.openxmlformats.org/spreadsheetml/2006/main">
  <c r="M13" i="20" l="1"/>
  <c r="N13" i="20"/>
  <c r="U13" i="20"/>
  <c r="V13" i="20"/>
  <c r="M20" i="20"/>
  <c r="N20" i="20"/>
  <c r="U20" i="20"/>
  <c r="V20" i="20"/>
  <c r="C20" i="20"/>
  <c r="C13" i="20"/>
  <c r="M20" i="19"/>
  <c r="N20" i="19"/>
  <c r="O20" i="19"/>
  <c r="P20" i="19" s="1"/>
  <c r="U20" i="19"/>
  <c r="V20" i="19"/>
  <c r="U13" i="19"/>
  <c r="V13" i="19"/>
  <c r="M13" i="19"/>
  <c r="N13" i="19"/>
  <c r="O13" i="19"/>
  <c r="P13" i="19" s="1"/>
  <c r="Q13" i="19" s="1"/>
  <c r="C20" i="19"/>
  <c r="C13" i="19"/>
  <c r="F32" i="18"/>
  <c r="F58" i="18"/>
  <c r="F84" i="18"/>
  <c r="J109" i="18"/>
  <c r="H109" i="18"/>
  <c r="J108" i="18"/>
  <c r="H108" i="18"/>
  <c r="J107" i="18"/>
  <c r="H107" i="18"/>
  <c r="J106" i="18"/>
  <c r="H106" i="18"/>
  <c r="J105" i="18"/>
  <c r="H105" i="18"/>
  <c r="J104" i="18"/>
  <c r="H104" i="18"/>
  <c r="J103" i="18"/>
  <c r="H103" i="18"/>
  <c r="J102" i="18"/>
  <c r="H102" i="18"/>
  <c r="J101" i="18"/>
  <c r="H101" i="18"/>
  <c r="J100" i="18"/>
  <c r="H100" i="18"/>
  <c r="J99" i="18"/>
  <c r="H99" i="18"/>
  <c r="J98" i="18"/>
  <c r="H98" i="18"/>
  <c r="J97" i="18"/>
  <c r="H97" i="18"/>
  <c r="J96" i="18"/>
  <c r="H96" i="18"/>
  <c r="J95" i="18"/>
  <c r="H95" i="18"/>
  <c r="J94" i="18"/>
  <c r="H94" i="18"/>
  <c r="J93" i="18"/>
  <c r="H93" i="18"/>
  <c r="J92" i="18"/>
  <c r="H92" i="18"/>
  <c r="J91" i="18"/>
  <c r="H91" i="18"/>
  <c r="J90" i="18"/>
  <c r="H90" i="18"/>
  <c r="J89" i="18"/>
  <c r="H89" i="18"/>
  <c r="J88" i="18"/>
  <c r="H88" i="18"/>
  <c r="J87" i="18"/>
  <c r="H87" i="18"/>
  <c r="J86" i="18"/>
  <c r="H86" i="18"/>
  <c r="J85" i="18"/>
  <c r="H85" i="18"/>
  <c r="J57" i="18"/>
  <c r="H57" i="18"/>
  <c r="J56" i="18"/>
  <c r="H56" i="18"/>
  <c r="J55" i="18"/>
  <c r="H55" i="18"/>
  <c r="J54" i="18"/>
  <c r="H54" i="18"/>
  <c r="J53" i="18"/>
  <c r="H53" i="18"/>
  <c r="J52" i="18"/>
  <c r="H52" i="18"/>
  <c r="J51" i="18"/>
  <c r="H51" i="18"/>
  <c r="J50" i="18"/>
  <c r="H50" i="18"/>
  <c r="J49" i="18"/>
  <c r="H49" i="18"/>
  <c r="J48" i="18"/>
  <c r="H48" i="18"/>
  <c r="J47" i="18"/>
  <c r="H47" i="18"/>
  <c r="J46" i="18"/>
  <c r="H46" i="18"/>
  <c r="J45" i="18"/>
  <c r="H45" i="18"/>
  <c r="J44" i="18"/>
  <c r="H44" i="18"/>
  <c r="J43" i="18"/>
  <c r="H43" i="18"/>
  <c r="J42" i="18"/>
  <c r="H42" i="18"/>
  <c r="J41" i="18"/>
  <c r="H41" i="18"/>
  <c r="J40" i="18"/>
  <c r="H40" i="18"/>
  <c r="J39" i="18"/>
  <c r="H39" i="18"/>
  <c r="J38" i="18"/>
  <c r="H38" i="18"/>
  <c r="J37" i="18"/>
  <c r="H37" i="18"/>
  <c r="J36" i="18"/>
  <c r="H36" i="18"/>
  <c r="J35" i="18"/>
  <c r="H35" i="18"/>
  <c r="J34" i="18"/>
  <c r="H34" i="18"/>
  <c r="J33" i="18"/>
  <c r="H33" i="18"/>
  <c r="V25" i="20"/>
  <c r="U25" i="20"/>
  <c r="N25" i="20"/>
  <c r="M25" i="20"/>
  <c r="C25" i="20"/>
  <c r="V24" i="20"/>
  <c r="U24" i="20"/>
  <c r="N24" i="20"/>
  <c r="M24" i="20"/>
  <c r="C24" i="20"/>
  <c r="V23" i="20"/>
  <c r="U23" i="20"/>
  <c r="N23" i="20"/>
  <c r="M23" i="20"/>
  <c r="C23" i="20"/>
  <c r="V22" i="20"/>
  <c r="U22" i="20"/>
  <c r="N22" i="20"/>
  <c r="M22" i="20"/>
  <c r="C22" i="20"/>
  <c r="V19" i="20"/>
  <c r="U19" i="20"/>
  <c r="N19" i="20"/>
  <c r="M19" i="20"/>
  <c r="C19" i="20"/>
  <c r="V18" i="20"/>
  <c r="U18" i="20"/>
  <c r="N18" i="20"/>
  <c r="M18" i="20"/>
  <c r="C18" i="20"/>
  <c r="V17" i="20"/>
  <c r="U17" i="20"/>
  <c r="N17" i="20"/>
  <c r="M17" i="20"/>
  <c r="C17" i="20"/>
  <c r="V15" i="20"/>
  <c r="U15" i="20"/>
  <c r="N15" i="20"/>
  <c r="M15" i="20"/>
  <c r="C15" i="20"/>
  <c r="V14" i="20"/>
  <c r="U14" i="20"/>
  <c r="N14" i="20"/>
  <c r="C14" i="20"/>
  <c r="V12" i="20"/>
  <c r="U12" i="20"/>
  <c r="N12" i="20"/>
  <c r="M12" i="20"/>
  <c r="C12" i="20"/>
  <c r="V10" i="20"/>
  <c r="U10" i="20"/>
  <c r="N10" i="20"/>
  <c r="M10" i="20"/>
  <c r="C10" i="20"/>
  <c r="V9" i="20"/>
  <c r="U9" i="20"/>
  <c r="N9" i="20"/>
  <c r="M9" i="20"/>
  <c r="C9" i="20"/>
  <c r="V8" i="20"/>
  <c r="U8" i="20"/>
  <c r="N8" i="20"/>
  <c r="M8" i="20"/>
  <c r="C8" i="20"/>
  <c r="V7" i="20"/>
  <c r="U7" i="20"/>
  <c r="N7" i="20"/>
  <c r="M7" i="20"/>
  <c r="C7" i="20"/>
  <c r="H3" i="20"/>
  <c r="G3" i="20"/>
  <c r="D3" i="20"/>
  <c r="V25" i="19"/>
  <c r="U25" i="19"/>
  <c r="N25" i="19"/>
  <c r="O25" i="19" s="1"/>
  <c r="P25" i="19" s="1"/>
  <c r="M25" i="19"/>
  <c r="C25" i="19"/>
  <c r="V24" i="19"/>
  <c r="U24" i="19"/>
  <c r="N24" i="19"/>
  <c r="O24" i="19" s="1"/>
  <c r="P24" i="19" s="1"/>
  <c r="M24" i="19"/>
  <c r="C24" i="19"/>
  <c r="V23" i="19"/>
  <c r="U23" i="19"/>
  <c r="N23" i="19"/>
  <c r="O23" i="19" s="1"/>
  <c r="P23" i="19" s="1"/>
  <c r="M23" i="19"/>
  <c r="C23" i="19"/>
  <c r="V22" i="19"/>
  <c r="U22" i="19"/>
  <c r="N22" i="19"/>
  <c r="O22" i="19" s="1"/>
  <c r="P22" i="19" s="1"/>
  <c r="M22" i="19"/>
  <c r="C22" i="19"/>
  <c r="V19" i="19"/>
  <c r="U19" i="19"/>
  <c r="N19" i="19"/>
  <c r="O19" i="19" s="1"/>
  <c r="P19" i="19" s="1"/>
  <c r="X19" i="19" s="1"/>
  <c r="M19" i="19"/>
  <c r="C19" i="19"/>
  <c r="V18" i="19"/>
  <c r="U18" i="19"/>
  <c r="N18" i="19"/>
  <c r="O18" i="19" s="1"/>
  <c r="P18" i="19" s="1"/>
  <c r="X18" i="19" s="1"/>
  <c r="M18" i="19"/>
  <c r="C18" i="19"/>
  <c r="V17" i="19"/>
  <c r="U17" i="19"/>
  <c r="N17" i="19"/>
  <c r="O17" i="19" s="1"/>
  <c r="P17" i="19" s="1"/>
  <c r="X17" i="19" s="1"/>
  <c r="M17" i="19"/>
  <c r="C17" i="19"/>
  <c r="V15" i="19"/>
  <c r="U15" i="19"/>
  <c r="N15" i="19"/>
  <c r="O15" i="19" s="1"/>
  <c r="P15" i="19" s="1"/>
  <c r="X15" i="19" s="1"/>
  <c r="M15" i="19"/>
  <c r="C15" i="19"/>
  <c r="V14" i="19"/>
  <c r="U14" i="19"/>
  <c r="N14" i="19"/>
  <c r="O14" i="19" s="1"/>
  <c r="P14" i="19" s="1"/>
  <c r="X14" i="19" s="1"/>
  <c r="M14" i="19"/>
  <c r="C14" i="19"/>
  <c r="V12" i="19"/>
  <c r="U12" i="19"/>
  <c r="N12" i="19"/>
  <c r="O12" i="19" s="1"/>
  <c r="P12" i="19" s="1"/>
  <c r="M12" i="19"/>
  <c r="C12" i="19"/>
  <c r="V10" i="19"/>
  <c r="U10" i="19"/>
  <c r="N10" i="19"/>
  <c r="O10" i="19" s="1"/>
  <c r="P10" i="19" s="1"/>
  <c r="M10" i="19"/>
  <c r="C10" i="19"/>
  <c r="V9" i="19"/>
  <c r="U9" i="19"/>
  <c r="N9" i="19"/>
  <c r="O9" i="19" s="1"/>
  <c r="P9" i="19" s="1"/>
  <c r="M9" i="19"/>
  <c r="C9" i="19"/>
  <c r="V8" i="19"/>
  <c r="U8" i="19"/>
  <c r="N8" i="19"/>
  <c r="O8" i="19" s="1"/>
  <c r="P8" i="19" s="1"/>
  <c r="M8" i="19"/>
  <c r="C8" i="19"/>
  <c r="V7" i="19"/>
  <c r="U7" i="19"/>
  <c r="N7" i="19"/>
  <c r="O7" i="19" s="1"/>
  <c r="P7" i="19" s="1"/>
  <c r="M7" i="19"/>
  <c r="C7" i="19"/>
  <c r="H3" i="19"/>
  <c r="A12" i="19" s="1"/>
  <c r="G3" i="19"/>
  <c r="D3" i="19"/>
  <c r="V187" i="18"/>
  <c r="U187" i="18"/>
  <c r="N187" i="18"/>
  <c r="M187" i="18"/>
  <c r="C187" i="18"/>
  <c r="V186" i="18"/>
  <c r="U186" i="18"/>
  <c r="N186" i="18"/>
  <c r="M186" i="18"/>
  <c r="C186" i="18"/>
  <c r="V185" i="18"/>
  <c r="U185" i="18"/>
  <c r="N185" i="18"/>
  <c r="M185" i="18"/>
  <c r="C185" i="18"/>
  <c r="V184" i="18"/>
  <c r="U184" i="18"/>
  <c r="N184" i="18"/>
  <c r="M184" i="18"/>
  <c r="C184" i="18"/>
  <c r="V183" i="18"/>
  <c r="U183" i="18"/>
  <c r="N183" i="18"/>
  <c r="M183" i="18"/>
  <c r="C183" i="18"/>
  <c r="V182" i="18"/>
  <c r="U182" i="18"/>
  <c r="N182" i="18"/>
  <c r="M182" i="18"/>
  <c r="C182" i="18"/>
  <c r="V181" i="18"/>
  <c r="U181" i="18"/>
  <c r="N181" i="18"/>
  <c r="M181" i="18"/>
  <c r="C181" i="18"/>
  <c r="V180" i="18"/>
  <c r="U180" i="18"/>
  <c r="N180" i="18"/>
  <c r="M180" i="18"/>
  <c r="C180" i="18"/>
  <c r="V179" i="18"/>
  <c r="U179" i="18"/>
  <c r="N179" i="18"/>
  <c r="M179" i="18"/>
  <c r="C179" i="18"/>
  <c r="V178" i="18"/>
  <c r="U178" i="18"/>
  <c r="N178" i="18"/>
  <c r="M178" i="18"/>
  <c r="C178" i="18"/>
  <c r="V177" i="18"/>
  <c r="U177" i="18"/>
  <c r="N177" i="18"/>
  <c r="M177" i="18"/>
  <c r="C177" i="18"/>
  <c r="V176" i="18"/>
  <c r="U176" i="18"/>
  <c r="N176" i="18"/>
  <c r="M176" i="18"/>
  <c r="C176" i="18"/>
  <c r="V175" i="18"/>
  <c r="U175" i="18"/>
  <c r="N175" i="18"/>
  <c r="M175" i="18"/>
  <c r="C175" i="18"/>
  <c r="V174" i="18"/>
  <c r="U174" i="18"/>
  <c r="N174" i="18"/>
  <c r="M174" i="18"/>
  <c r="C174" i="18"/>
  <c r="V173" i="18"/>
  <c r="U173" i="18"/>
  <c r="N173" i="18"/>
  <c r="M173" i="18"/>
  <c r="C173" i="18"/>
  <c r="V172" i="18"/>
  <c r="U172" i="18"/>
  <c r="N172" i="18"/>
  <c r="M172" i="18"/>
  <c r="C172" i="18"/>
  <c r="V171" i="18"/>
  <c r="U171" i="18"/>
  <c r="N171" i="18"/>
  <c r="M171" i="18"/>
  <c r="C171" i="18"/>
  <c r="V170" i="18"/>
  <c r="U170" i="18"/>
  <c r="N170" i="18"/>
  <c r="M170" i="18"/>
  <c r="C170" i="18"/>
  <c r="V169" i="18"/>
  <c r="U169" i="18"/>
  <c r="N169" i="18"/>
  <c r="M169" i="18"/>
  <c r="C169" i="18"/>
  <c r="V168" i="18"/>
  <c r="U168" i="18"/>
  <c r="N168" i="18"/>
  <c r="M168" i="18"/>
  <c r="C168" i="18"/>
  <c r="V167" i="18"/>
  <c r="U167" i="18"/>
  <c r="N167" i="18"/>
  <c r="M167" i="18"/>
  <c r="C167" i="18"/>
  <c r="V166" i="18"/>
  <c r="U166" i="18"/>
  <c r="N166" i="18"/>
  <c r="M166" i="18"/>
  <c r="C166" i="18"/>
  <c r="V165" i="18"/>
  <c r="U165" i="18"/>
  <c r="N165" i="18"/>
  <c r="M165" i="18"/>
  <c r="C165" i="18"/>
  <c r="V164" i="18"/>
  <c r="U164" i="18"/>
  <c r="N164" i="18"/>
  <c r="M164" i="18"/>
  <c r="C164" i="18"/>
  <c r="V163" i="18"/>
  <c r="U163" i="18"/>
  <c r="N163" i="18"/>
  <c r="M163" i="18"/>
  <c r="C163" i="18"/>
  <c r="V162" i="18"/>
  <c r="U162" i="18"/>
  <c r="N162" i="18"/>
  <c r="M162" i="18"/>
  <c r="C162" i="18"/>
  <c r="V161" i="18"/>
  <c r="U161" i="18"/>
  <c r="N161" i="18"/>
  <c r="M161" i="18"/>
  <c r="C161" i="18"/>
  <c r="V160" i="18"/>
  <c r="U160" i="18"/>
  <c r="N160" i="18"/>
  <c r="M160" i="18"/>
  <c r="C160" i="18"/>
  <c r="V159" i="18"/>
  <c r="U159" i="18"/>
  <c r="N159" i="18"/>
  <c r="M159" i="18"/>
  <c r="C159" i="18"/>
  <c r="V158" i="18"/>
  <c r="U158" i="18"/>
  <c r="N158" i="18"/>
  <c r="M158" i="18"/>
  <c r="C158" i="18"/>
  <c r="V157" i="18"/>
  <c r="U157" i="18"/>
  <c r="N157" i="18"/>
  <c r="M157" i="18"/>
  <c r="C157" i="18"/>
  <c r="V156" i="18"/>
  <c r="U156" i="18"/>
  <c r="N156" i="18"/>
  <c r="M156" i="18"/>
  <c r="C156" i="18"/>
  <c r="V155" i="18"/>
  <c r="U155" i="18"/>
  <c r="N155" i="18"/>
  <c r="M155" i="18"/>
  <c r="C155" i="18"/>
  <c r="V154" i="18"/>
  <c r="U154" i="18"/>
  <c r="N154" i="18"/>
  <c r="M154" i="18"/>
  <c r="C154" i="18"/>
  <c r="V153" i="18"/>
  <c r="U153" i="18"/>
  <c r="N153" i="18"/>
  <c r="M153" i="18"/>
  <c r="C153" i="18"/>
  <c r="V152" i="18"/>
  <c r="U152" i="18"/>
  <c r="N152" i="18"/>
  <c r="M152" i="18"/>
  <c r="C152" i="18"/>
  <c r="V151" i="18"/>
  <c r="U151" i="18"/>
  <c r="N151" i="18"/>
  <c r="M151" i="18"/>
  <c r="C151" i="18"/>
  <c r="V150" i="18"/>
  <c r="U150" i="18"/>
  <c r="N150" i="18"/>
  <c r="M150" i="18"/>
  <c r="C150" i="18"/>
  <c r="V149" i="18"/>
  <c r="U149" i="18"/>
  <c r="N149" i="18"/>
  <c r="M149" i="18"/>
  <c r="C149" i="18"/>
  <c r="V148" i="18"/>
  <c r="U148" i="18"/>
  <c r="N148" i="18"/>
  <c r="M148" i="18"/>
  <c r="C148" i="18"/>
  <c r="V147" i="18"/>
  <c r="U147" i="18"/>
  <c r="N147" i="18"/>
  <c r="M147" i="18"/>
  <c r="C147" i="18"/>
  <c r="V146" i="18"/>
  <c r="U146" i="18"/>
  <c r="N146" i="18"/>
  <c r="M146" i="18"/>
  <c r="C146" i="18"/>
  <c r="V145" i="18"/>
  <c r="U145" i="18"/>
  <c r="N145" i="18"/>
  <c r="M145" i="18"/>
  <c r="C145" i="18"/>
  <c r="V144" i="18"/>
  <c r="U144" i="18"/>
  <c r="N144" i="18"/>
  <c r="M144" i="18"/>
  <c r="C144" i="18"/>
  <c r="V143" i="18"/>
  <c r="U143" i="18"/>
  <c r="N143" i="18"/>
  <c r="M143" i="18"/>
  <c r="C143" i="18"/>
  <c r="V142" i="18"/>
  <c r="U142" i="18"/>
  <c r="N142" i="18"/>
  <c r="M142" i="18"/>
  <c r="C142" i="18"/>
  <c r="V141" i="18"/>
  <c r="U141" i="18"/>
  <c r="N141" i="18"/>
  <c r="M141" i="18"/>
  <c r="C141" i="18"/>
  <c r="V140" i="18"/>
  <c r="U140" i="18"/>
  <c r="N140" i="18"/>
  <c r="M140" i="18"/>
  <c r="C140" i="18"/>
  <c r="V139" i="18"/>
  <c r="U139" i="18"/>
  <c r="N139" i="18"/>
  <c r="M139" i="18"/>
  <c r="C139" i="18"/>
  <c r="V138" i="18"/>
  <c r="U138" i="18"/>
  <c r="N138" i="18"/>
  <c r="M138" i="18"/>
  <c r="C138" i="18"/>
  <c r="V137" i="18"/>
  <c r="U137" i="18"/>
  <c r="N137" i="18"/>
  <c r="M137" i="18"/>
  <c r="C137" i="18"/>
  <c r="V136" i="18"/>
  <c r="U136" i="18"/>
  <c r="N136" i="18"/>
  <c r="M136" i="18"/>
  <c r="C136" i="18"/>
  <c r="V135" i="18"/>
  <c r="U135" i="18"/>
  <c r="N135" i="18"/>
  <c r="M135" i="18"/>
  <c r="C135" i="18"/>
  <c r="V134" i="18"/>
  <c r="U134" i="18"/>
  <c r="N134" i="18"/>
  <c r="M134" i="18"/>
  <c r="C134" i="18"/>
  <c r="V133" i="18"/>
  <c r="U133" i="18"/>
  <c r="N133" i="18"/>
  <c r="M133" i="18"/>
  <c r="C133" i="18"/>
  <c r="V132" i="18"/>
  <c r="U132" i="18"/>
  <c r="N132" i="18"/>
  <c r="M132" i="18"/>
  <c r="C132" i="18"/>
  <c r="V131" i="18"/>
  <c r="U131" i="18"/>
  <c r="N131" i="18"/>
  <c r="M131" i="18"/>
  <c r="C131" i="18"/>
  <c r="V130" i="18"/>
  <c r="U130" i="18"/>
  <c r="N130" i="18"/>
  <c r="M130" i="18"/>
  <c r="C130" i="18"/>
  <c r="V129" i="18"/>
  <c r="U129" i="18"/>
  <c r="N129" i="18"/>
  <c r="M129" i="18"/>
  <c r="C129" i="18"/>
  <c r="V128" i="18"/>
  <c r="U128" i="18"/>
  <c r="N128" i="18"/>
  <c r="M128" i="18"/>
  <c r="C128" i="18"/>
  <c r="V127" i="18"/>
  <c r="U127" i="18"/>
  <c r="N127" i="18"/>
  <c r="M127" i="18"/>
  <c r="C127" i="18"/>
  <c r="V126" i="18"/>
  <c r="U126" i="18"/>
  <c r="N126" i="18"/>
  <c r="M126" i="18"/>
  <c r="C126" i="18"/>
  <c r="V125" i="18"/>
  <c r="U125" i="18"/>
  <c r="N125" i="18"/>
  <c r="M125" i="18"/>
  <c r="C125" i="18"/>
  <c r="V124" i="18"/>
  <c r="U124" i="18"/>
  <c r="N124" i="18"/>
  <c r="M124" i="18"/>
  <c r="C124" i="18"/>
  <c r="V123" i="18"/>
  <c r="U123" i="18"/>
  <c r="N123" i="18"/>
  <c r="M123" i="18"/>
  <c r="C123" i="18"/>
  <c r="V122" i="18"/>
  <c r="U122" i="18"/>
  <c r="N122" i="18"/>
  <c r="M122" i="18"/>
  <c r="C122" i="18"/>
  <c r="V121" i="18"/>
  <c r="U121" i="18"/>
  <c r="N121" i="18"/>
  <c r="M121" i="18"/>
  <c r="C121" i="18"/>
  <c r="V120" i="18"/>
  <c r="U120" i="18"/>
  <c r="N120" i="18"/>
  <c r="M120" i="18"/>
  <c r="C120" i="18"/>
  <c r="V119" i="18"/>
  <c r="U119" i="18"/>
  <c r="N119" i="18"/>
  <c r="M119" i="18"/>
  <c r="C119" i="18"/>
  <c r="V118" i="18"/>
  <c r="U118" i="18"/>
  <c r="N118" i="18"/>
  <c r="M118" i="18"/>
  <c r="C118" i="18"/>
  <c r="V117" i="18"/>
  <c r="U117" i="18"/>
  <c r="N117" i="18"/>
  <c r="M117" i="18"/>
  <c r="C117" i="18"/>
  <c r="V116" i="18"/>
  <c r="U116" i="18"/>
  <c r="N116" i="18"/>
  <c r="M116" i="18"/>
  <c r="C116" i="18"/>
  <c r="V115" i="18"/>
  <c r="U115" i="18"/>
  <c r="N115" i="18"/>
  <c r="M115" i="18"/>
  <c r="C115" i="18"/>
  <c r="V114" i="18"/>
  <c r="U114" i="18"/>
  <c r="N114" i="18"/>
  <c r="M114" i="18"/>
  <c r="C114" i="18"/>
  <c r="V113" i="18"/>
  <c r="U113" i="18"/>
  <c r="N113" i="18"/>
  <c r="M113" i="18"/>
  <c r="C113" i="18"/>
  <c r="V112" i="18"/>
  <c r="U112" i="18"/>
  <c r="N112" i="18"/>
  <c r="M112" i="18"/>
  <c r="C112" i="18"/>
  <c r="V111" i="18"/>
  <c r="U111" i="18"/>
  <c r="N111" i="18"/>
  <c r="M111" i="18"/>
  <c r="C111" i="18"/>
  <c r="V110" i="18"/>
  <c r="U110" i="18"/>
  <c r="N110" i="18"/>
  <c r="M110" i="18"/>
  <c r="C110" i="18"/>
  <c r="V109" i="18"/>
  <c r="U109" i="18"/>
  <c r="N109" i="18"/>
  <c r="M109" i="18"/>
  <c r="C109" i="18"/>
  <c r="V108" i="18"/>
  <c r="U108" i="18"/>
  <c r="N108" i="18"/>
  <c r="M108" i="18"/>
  <c r="C108" i="18"/>
  <c r="V107" i="18"/>
  <c r="U107" i="18"/>
  <c r="N107" i="18"/>
  <c r="M107" i="18"/>
  <c r="C107" i="18"/>
  <c r="V106" i="18"/>
  <c r="U106" i="18"/>
  <c r="N106" i="18"/>
  <c r="M106" i="18"/>
  <c r="C106" i="18"/>
  <c r="V105" i="18"/>
  <c r="U105" i="18"/>
  <c r="N105" i="18"/>
  <c r="M105" i="18"/>
  <c r="C105" i="18"/>
  <c r="V104" i="18"/>
  <c r="U104" i="18"/>
  <c r="N104" i="18"/>
  <c r="M104" i="18"/>
  <c r="C104" i="18"/>
  <c r="V103" i="18"/>
  <c r="U103" i="18"/>
  <c r="N103" i="18"/>
  <c r="M103" i="18"/>
  <c r="C103" i="18"/>
  <c r="V102" i="18"/>
  <c r="U102" i="18"/>
  <c r="N102" i="18"/>
  <c r="M102" i="18"/>
  <c r="C102" i="18"/>
  <c r="V101" i="18"/>
  <c r="U101" i="18"/>
  <c r="N101" i="18"/>
  <c r="M101" i="18"/>
  <c r="C101" i="18"/>
  <c r="V100" i="18"/>
  <c r="U100" i="18"/>
  <c r="N100" i="18"/>
  <c r="M100" i="18"/>
  <c r="C100" i="18"/>
  <c r="V99" i="18"/>
  <c r="U99" i="18"/>
  <c r="N99" i="18"/>
  <c r="M99" i="18"/>
  <c r="C99" i="18"/>
  <c r="V98" i="18"/>
  <c r="U98" i="18"/>
  <c r="N98" i="18"/>
  <c r="M98" i="18"/>
  <c r="C98" i="18"/>
  <c r="V97" i="18"/>
  <c r="U97" i="18"/>
  <c r="N97" i="18"/>
  <c r="M97" i="18"/>
  <c r="C97" i="18"/>
  <c r="V96" i="18"/>
  <c r="U96" i="18"/>
  <c r="N96" i="18"/>
  <c r="M96" i="18"/>
  <c r="C96" i="18"/>
  <c r="V95" i="18"/>
  <c r="U95" i="18"/>
  <c r="N95" i="18"/>
  <c r="M95" i="18"/>
  <c r="C95" i="18"/>
  <c r="V94" i="18"/>
  <c r="U94" i="18"/>
  <c r="N94" i="18"/>
  <c r="M94" i="18"/>
  <c r="C94" i="18"/>
  <c r="V93" i="18"/>
  <c r="U93" i="18"/>
  <c r="N93" i="18"/>
  <c r="M93" i="18"/>
  <c r="C93" i="18"/>
  <c r="V92" i="18"/>
  <c r="U92" i="18"/>
  <c r="N92" i="18"/>
  <c r="M92" i="18"/>
  <c r="C92" i="18"/>
  <c r="V91" i="18"/>
  <c r="U91" i="18"/>
  <c r="N91" i="18"/>
  <c r="M91" i="18"/>
  <c r="C91" i="18"/>
  <c r="V90" i="18"/>
  <c r="U90" i="18"/>
  <c r="N90" i="18"/>
  <c r="M90" i="18"/>
  <c r="C90" i="18"/>
  <c r="V89" i="18"/>
  <c r="U89" i="18"/>
  <c r="N89" i="18"/>
  <c r="M89" i="18"/>
  <c r="C89" i="18"/>
  <c r="V88" i="18"/>
  <c r="U88" i="18"/>
  <c r="N88" i="18"/>
  <c r="M88" i="18"/>
  <c r="C88" i="18"/>
  <c r="V87" i="18"/>
  <c r="U87" i="18"/>
  <c r="N87" i="18"/>
  <c r="M87" i="18"/>
  <c r="C87" i="18"/>
  <c r="V86" i="18"/>
  <c r="U86" i="18"/>
  <c r="N86" i="18"/>
  <c r="M86" i="18"/>
  <c r="C86" i="18"/>
  <c r="V85" i="18"/>
  <c r="U85" i="18"/>
  <c r="N85" i="18"/>
  <c r="M85" i="18"/>
  <c r="C85" i="18"/>
  <c r="X84" i="18"/>
  <c r="V84" i="18"/>
  <c r="U84" i="18"/>
  <c r="Q84" i="18"/>
  <c r="V83" i="18"/>
  <c r="U83" i="18"/>
  <c r="N83" i="18"/>
  <c r="M83" i="18"/>
  <c r="C83" i="18"/>
  <c r="V82" i="18"/>
  <c r="U82" i="18"/>
  <c r="N82" i="18"/>
  <c r="M82" i="18"/>
  <c r="C82" i="18"/>
  <c r="V81" i="18"/>
  <c r="U81" i="18"/>
  <c r="N81" i="18"/>
  <c r="M81" i="18"/>
  <c r="C81" i="18"/>
  <c r="V80" i="18"/>
  <c r="U80" i="18"/>
  <c r="N80" i="18"/>
  <c r="M80" i="18"/>
  <c r="C80" i="18"/>
  <c r="V79" i="18"/>
  <c r="U79" i="18"/>
  <c r="N79" i="18"/>
  <c r="M79" i="18"/>
  <c r="C79" i="18"/>
  <c r="V78" i="18"/>
  <c r="U78" i="18"/>
  <c r="N78" i="18"/>
  <c r="M78" i="18"/>
  <c r="C78" i="18"/>
  <c r="V77" i="18"/>
  <c r="U77" i="18"/>
  <c r="N77" i="18"/>
  <c r="M77" i="18"/>
  <c r="C77" i="18"/>
  <c r="V76" i="18"/>
  <c r="U76" i="18"/>
  <c r="N76" i="18"/>
  <c r="M76" i="18"/>
  <c r="C76" i="18"/>
  <c r="V75" i="18"/>
  <c r="U75" i="18"/>
  <c r="N75" i="18"/>
  <c r="M75" i="18"/>
  <c r="C75" i="18"/>
  <c r="V74" i="18"/>
  <c r="U74" i="18"/>
  <c r="N74" i="18"/>
  <c r="M74" i="18"/>
  <c r="C74" i="18"/>
  <c r="V73" i="18"/>
  <c r="U73" i="18"/>
  <c r="N73" i="18"/>
  <c r="M73" i="18"/>
  <c r="C73" i="18"/>
  <c r="V72" i="18"/>
  <c r="U72" i="18"/>
  <c r="N72" i="18"/>
  <c r="M72" i="18"/>
  <c r="C72" i="18"/>
  <c r="V71" i="18"/>
  <c r="U71" i="18"/>
  <c r="N71" i="18"/>
  <c r="M71" i="18"/>
  <c r="C71" i="18"/>
  <c r="V70" i="18"/>
  <c r="U70" i="18"/>
  <c r="N70" i="18"/>
  <c r="M70" i="18"/>
  <c r="C70" i="18"/>
  <c r="V69" i="18"/>
  <c r="U69" i="18"/>
  <c r="N69" i="18"/>
  <c r="M69" i="18"/>
  <c r="C69" i="18"/>
  <c r="V68" i="18"/>
  <c r="U68" i="18"/>
  <c r="N68" i="18"/>
  <c r="M68" i="18"/>
  <c r="C68" i="18"/>
  <c r="V67" i="18"/>
  <c r="U67" i="18"/>
  <c r="N67" i="18"/>
  <c r="M67" i="18"/>
  <c r="C67" i="18"/>
  <c r="V66" i="18"/>
  <c r="U66" i="18"/>
  <c r="N66" i="18"/>
  <c r="M66" i="18"/>
  <c r="C66" i="18"/>
  <c r="V65" i="18"/>
  <c r="U65" i="18"/>
  <c r="N65" i="18"/>
  <c r="M65" i="18"/>
  <c r="C65" i="18"/>
  <c r="V64" i="18"/>
  <c r="U64" i="18"/>
  <c r="N64" i="18"/>
  <c r="M64" i="18"/>
  <c r="C64" i="18"/>
  <c r="V63" i="18"/>
  <c r="U63" i="18"/>
  <c r="N63" i="18"/>
  <c r="M63" i="18"/>
  <c r="C63" i="18"/>
  <c r="V62" i="18"/>
  <c r="U62" i="18"/>
  <c r="N62" i="18"/>
  <c r="M62" i="18"/>
  <c r="C62" i="18"/>
  <c r="V61" i="18"/>
  <c r="U61" i="18"/>
  <c r="N61" i="18"/>
  <c r="M61" i="18"/>
  <c r="C61" i="18"/>
  <c r="V60" i="18"/>
  <c r="U60" i="18"/>
  <c r="N60" i="18"/>
  <c r="M60" i="18"/>
  <c r="C60" i="18"/>
  <c r="V59" i="18"/>
  <c r="U59" i="18"/>
  <c r="N59" i="18"/>
  <c r="M59" i="18"/>
  <c r="C59" i="18"/>
  <c r="X58" i="18"/>
  <c r="V58" i="18"/>
  <c r="U58" i="18"/>
  <c r="Q58" i="18"/>
  <c r="V57" i="18"/>
  <c r="U57" i="18"/>
  <c r="N57" i="18"/>
  <c r="M57" i="18"/>
  <c r="C57" i="18"/>
  <c r="V56" i="18"/>
  <c r="U56" i="18"/>
  <c r="N56" i="18"/>
  <c r="M56" i="18"/>
  <c r="C56" i="18"/>
  <c r="V55" i="18"/>
  <c r="U55" i="18"/>
  <c r="N55" i="18"/>
  <c r="M55" i="18"/>
  <c r="C55" i="18"/>
  <c r="V54" i="18"/>
  <c r="U54" i="18"/>
  <c r="N54" i="18"/>
  <c r="M54" i="18"/>
  <c r="C54" i="18"/>
  <c r="V53" i="18"/>
  <c r="U53" i="18"/>
  <c r="N53" i="18"/>
  <c r="M53" i="18"/>
  <c r="C53" i="18"/>
  <c r="V52" i="18"/>
  <c r="U52" i="18"/>
  <c r="N52" i="18"/>
  <c r="M52" i="18"/>
  <c r="C52" i="18"/>
  <c r="V51" i="18"/>
  <c r="U51" i="18"/>
  <c r="N51" i="18"/>
  <c r="M51" i="18"/>
  <c r="C51" i="18"/>
  <c r="V50" i="18"/>
  <c r="U50" i="18"/>
  <c r="N50" i="18"/>
  <c r="M50" i="18"/>
  <c r="C50" i="18"/>
  <c r="V49" i="18"/>
  <c r="U49" i="18"/>
  <c r="N49" i="18"/>
  <c r="M49" i="18"/>
  <c r="C49" i="18"/>
  <c r="V48" i="18"/>
  <c r="U48" i="18"/>
  <c r="N48" i="18"/>
  <c r="M48" i="18"/>
  <c r="C48" i="18"/>
  <c r="V47" i="18"/>
  <c r="U47" i="18"/>
  <c r="N47" i="18"/>
  <c r="M47" i="18"/>
  <c r="C47" i="18"/>
  <c r="V46" i="18"/>
  <c r="U46" i="18"/>
  <c r="N46" i="18"/>
  <c r="M46" i="18"/>
  <c r="C46" i="18"/>
  <c r="V45" i="18"/>
  <c r="U45" i="18"/>
  <c r="N45" i="18"/>
  <c r="M45" i="18"/>
  <c r="C45" i="18"/>
  <c r="V44" i="18"/>
  <c r="U44" i="18"/>
  <c r="N44" i="18"/>
  <c r="M44" i="18"/>
  <c r="C44" i="18"/>
  <c r="V43" i="18"/>
  <c r="U43" i="18"/>
  <c r="N43" i="18"/>
  <c r="M43" i="18"/>
  <c r="C43" i="18"/>
  <c r="V42" i="18"/>
  <c r="U42" i="18"/>
  <c r="N42" i="18"/>
  <c r="M42" i="18"/>
  <c r="C42" i="18"/>
  <c r="V41" i="18"/>
  <c r="U41" i="18"/>
  <c r="N41" i="18"/>
  <c r="M41" i="18"/>
  <c r="C41" i="18"/>
  <c r="V40" i="18"/>
  <c r="U40" i="18"/>
  <c r="N40" i="18"/>
  <c r="M40" i="18"/>
  <c r="C40" i="18"/>
  <c r="V39" i="18"/>
  <c r="U39" i="18"/>
  <c r="N39" i="18"/>
  <c r="M39" i="18"/>
  <c r="C39" i="18"/>
  <c r="V38" i="18"/>
  <c r="U38" i="18"/>
  <c r="N38" i="18"/>
  <c r="M38" i="18"/>
  <c r="C38" i="18"/>
  <c r="V37" i="18"/>
  <c r="U37" i="18"/>
  <c r="N37" i="18"/>
  <c r="M37" i="18"/>
  <c r="C37" i="18"/>
  <c r="V36" i="18"/>
  <c r="U36" i="18"/>
  <c r="N36" i="18"/>
  <c r="M36" i="18"/>
  <c r="C36" i="18"/>
  <c r="V35" i="18"/>
  <c r="U35" i="18"/>
  <c r="N35" i="18"/>
  <c r="M35" i="18"/>
  <c r="C35" i="18"/>
  <c r="V34" i="18"/>
  <c r="U34" i="18"/>
  <c r="N34" i="18"/>
  <c r="M34" i="18"/>
  <c r="C34" i="18"/>
  <c r="V33" i="18"/>
  <c r="U33" i="18"/>
  <c r="N33" i="18"/>
  <c r="M33" i="18"/>
  <c r="C33" i="18"/>
  <c r="X32" i="18"/>
  <c r="V32" i="18"/>
  <c r="U32" i="18"/>
  <c r="Q32" i="18"/>
  <c r="V31" i="18"/>
  <c r="U31" i="18"/>
  <c r="N31" i="18"/>
  <c r="M31" i="18"/>
  <c r="C31" i="18"/>
  <c r="V30" i="18"/>
  <c r="U30" i="18"/>
  <c r="N30" i="18"/>
  <c r="M30" i="18"/>
  <c r="C30" i="18"/>
  <c r="V29" i="18"/>
  <c r="U29" i="18"/>
  <c r="N29" i="18"/>
  <c r="M29" i="18"/>
  <c r="C29" i="18"/>
  <c r="V28" i="18"/>
  <c r="U28" i="18"/>
  <c r="N28" i="18"/>
  <c r="M28" i="18"/>
  <c r="C28" i="18"/>
  <c r="V27" i="18"/>
  <c r="U27" i="18"/>
  <c r="N27" i="18"/>
  <c r="M27" i="18"/>
  <c r="C27" i="18"/>
  <c r="V26" i="18"/>
  <c r="U26" i="18"/>
  <c r="N26" i="18"/>
  <c r="M26" i="18"/>
  <c r="C26" i="18"/>
  <c r="V25" i="18"/>
  <c r="U25" i="18"/>
  <c r="N25" i="18"/>
  <c r="M25" i="18"/>
  <c r="C25" i="18"/>
  <c r="V24" i="18"/>
  <c r="U24" i="18"/>
  <c r="N24" i="18"/>
  <c r="M24" i="18"/>
  <c r="C24" i="18"/>
  <c r="V23" i="18"/>
  <c r="U23" i="18"/>
  <c r="N23" i="18"/>
  <c r="M23" i="18"/>
  <c r="C23" i="18"/>
  <c r="V22" i="18"/>
  <c r="U22" i="18"/>
  <c r="N22" i="18"/>
  <c r="M22" i="18"/>
  <c r="C22" i="18"/>
  <c r="V21" i="18"/>
  <c r="U21" i="18"/>
  <c r="N21" i="18"/>
  <c r="M21" i="18"/>
  <c r="C21" i="18"/>
  <c r="V20" i="18"/>
  <c r="U20" i="18"/>
  <c r="N20" i="18"/>
  <c r="M20" i="18"/>
  <c r="C20" i="18"/>
  <c r="V19" i="18"/>
  <c r="U19" i="18"/>
  <c r="N19" i="18"/>
  <c r="M19" i="18"/>
  <c r="C19" i="18"/>
  <c r="V18" i="18"/>
  <c r="U18" i="18"/>
  <c r="N18" i="18"/>
  <c r="M18" i="18"/>
  <c r="C18" i="18"/>
  <c r="V17" i="18"/>
  <c r="U17" i="18"/>
  <c r="N17" i="18"/>
  <c r="M17" i="18"/>
  <c r="C17" i="18"/>
  <c r="V16" i="18"/>
  <c r="U16" i="18"/>
  <c r="N16" i="18"/>
  <c r="M16" i="18"/>
  <c r="C16" i="18"/>
  <c r="V15" i="18"/>
  <c r="U15" i="18"/>
  <c r="N15" i="18"/>
  <c r="M15" i="18"/>
  <c r="C15" i="18"/>
  <c r="V14" i="18"/>
  <c r="U14" i="18"/>
  <c r="N14" i="18"/>
  <c r="M14" i="18"/>
  <c r="C14" i="18"/>
  <c r="V13" i="18"/>
  <c r="U13" i="18"/>
  <c r="N13" i="18"/>
  <c r="M13" i="18"/>
  <c r="C13" i="18"/>
  <c r="V12" i="18"/>
  <c r="U12" i="18"/>
  <c r="N12" i="18"/>
  <c r="M12" i="18"/>
  <c r="C12" i="18"/>
  <c r="V11" i="18"/>
  <c r="U11" i="18"/>
  <c r="N11" i="18"/>
  <c r="M11" i="18"/>
  <c r="C11" i="18"/>
  <c r="V10" i="18"/>
  <c r="U10" i="18"/>
  <c r="N10" i="18"/>
  <c r="M10" i="18"/>
  <c r="C10" i="18"/>
  <c r="V9" i="18"/>
  <c r="U9" i="18"/>
  <c r="N9" i="18"/>
  <c r="M9" i="18"/>
  <c r="C9" i="18"/>
  <c r="V8" i="18"/>
  <c r="U8" i="18"/>
  <c r="N8" i="18"/>
  <c r="M8" i="18"/>
  <c r="C8" i="18"/>
  <c r="V7" i="18"/>
  <c r="U7" i="18"/>
  <c r="N7" i="18"/>
  <c r="M7" i="18"/>
  <c r="C7" i="18"/>
  <c r="H3" i="18"/>
  <c r="G3" i="18"/>
  <c r="D3" i="18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7" i="5"/>
  <c r="N14" i="16"/>
  <c r="U14" i="16"/>
  <c r="V14" i="16"/>
  <c r="M22" i="16"/>
  <c r="N22" i="16"/>
  <c r="U22" i="16"/>
  <c r="V22" i="16"/>
  <c r="M23" i="16"/>
  <c r="N23" i="16"/>
  <c r="U23" i="16"/>
  <c r="V23" i="16"/>
  <c r="M24" i="16"/>
  <c r="N24" i="16"/>
  <c r="U24" i="16"/>
  <c r="V24" i="16"/>
  <c r="M25" i="16"/>
  <c r="N25" i="16"/>
  <c r="U25" i="16"/>
  <c r="V25" i="16"/>
  <c r="M26" i="16"/>
  <c r="N26" i="16"/>
  <c r="U26" i="16"/>
  <c r="V26" i="16"/>
  <c r="M28" i="16"/>
  <c r="N28" i="16"/>
  <c r="U28" i="16"/>
  <c r="V28" i="16"/>
  <c r="M29" i="16"/>
  <c r="N29" i="16"/>
  <c r="U29" i="16"/>
  <c r="V29" i="16"/>
  <c r="M30" i="16"/>
  <c r="N30" i="16"/>
  <c r="U30" i="16"/>
  <c r="V30" i="16"/>
  <c r="M31" i="16"/>
  <c r="N31" i="16"/>
  <c r="U31" i="16"/>
  <c r="V31" i="16"/>
  <c r="M32" i="16"/>
  <c r="N32" i="16"/>
  <c r="U32" i="16"/>
  <c r="V32" i="16"/>
  <c r="M33" i="16"/>
  <c r="N33" i="16"/>
  <c r="U33" i="16"/>
  <c r="V33" i="16"/>
  <c r="C22" i="16"/>
  <c r="C23" i="16"/>
  <c r="C24" i="16"/>
  <c r="C25" i="16"/>
  <c r="C26" i="16"/>
  <c r="C28" i="16"/>
  <c r="C29" i="16"/>
  <c r="C30" i="16"/>
  <c r="C31" i="16"/>
  <c r="C32" i="16"/>
  <c r="C33" i="16"/>
  <c r="C14" i="16"/>
  <c r="M14" i="15"/>
  <c r="N14" i="15"/>
  <c r="O14" i="15" s="1"/>
  <c r="P14" i="15" s="1"/>
  <c r="U14" i="15"/>
  <c r="V14" i="15"/>
  <c r="C14" i="15"/>
  <c r="M22" i="15"/>
  <c r="N22" i="15"/>
  <c r="O22" i="15" s="1"/>
  <c r="P22" i="15" s="1"/>
  <c r="U22" i="15"/>
  <c r="V22" i="15"/>
  <c r="M23" i="15"/>
  <c r="N23" i="15"/>
  <c r="O23" i="15"/>
  <c r="P23" i="15" s="1"/>
  <c r="U23" i="15"/>
  <c r="V23" i="15"/>
  <c r="M24" i="15"/>
  <c r="N24" i="15"/>
  <c r="O24" i="15" s="1"/>
  <c r="P24" i="15" s="1"/>
  <c r="U24" i="15"/>
  <c r="V24" i="15"/>
  <c r="M25" i="15"/>
  <c r="N25" i="15"/>
  <c r="O25" i="15"/>
  <c r="P25" i="15" s="1"/>
  <c r="U25" i="15"/>
  <c r="V25" i="15"/>
  <c r="M26" i="15"/>
  <c r="N26" i="15"/>
  <c r="O26" i="15" s="1"/>
  <c r="P26" i="15" s="1"/>
  <c r="U26" i="15"/>
  <c r="V26" i="15"/>
  <c r="M28" i="15"/>
  <c r="N28" i="15"/>
  <c r="O28" i="15"/>
  <c r="P28" i="15" s="1"/>
  <c r="U28" i="15"/>
  <c r="V28" i="15"/>
  <c r="M29" i="15"/>
  <c r="N29" i="15"/>
  <c r="O29" i="15" s="1"/>
  <c r="P29" i="15" s="1"/>
  <c r="U29" i="15"/>
  <c r="V29" i="15"/>
  <c r="M30" i="15"/>
  <c r="N30" i="15"/>
  <c r="O30" i="15"/>
  <c r="P30" i="15" s="1"/>
  <c r="U30" i="15"/>
  <c r="V30" i="15"/>
  <c r="M31" i="15"/>
  <c r="N31" i="15"/>
  <c r="O31" i="15" s="1"/>
  <c r="P31" i="15" s="1"/>
  <c r="U31" i="15"/>
  <c r="V31" i="15"/>
  <c r="M32" i="15"/>
  <c r="N32" i="15"/>
  <c r="O32" i="15"/>
  <c r="P32" i="15" s="1"/>
  <c r="U32" i="15"/>
  <c r="V32" i="15"/>
  <c r="M33" i="15"/>
  <c r="N33" i="15"/>
  <c r="O33" i="15" s="1"/>
  <c r="P33" i="15" s="1"/>
  <c r="U33" i="15"/>
  <c r="V33" i="15"/>
  <c r="C22" i="15"/>
  <c r="C23" i="15"/>
  <c r="C24" i="15"/>
  <c r="C25" i="15"/>
  <c r="C26" i="15"/>
  <c r="C28" i="15"/>
  <c r="C29" i="15"/>
  <c r="C30" i="15"/>
  <c r="C31" i="15"/>
  <c r="C32" i="15"/>
  <c r="C33" i="15"/>
  <c r="M110" i="14"/>
  <c r="N110" i="14"/>
  <c r="U110" i="14"/>
  <c r="V110" i="14"/>
  <c r="M111" i="14"/>
  <c r="N111" i="14"/>
  <c r="U111" i="14"/>
  <c r="V111" i="14"/>
  <c r="M112" i="14"/>
  <c r="N112" i="14"/>
  <c r="U112" i="14"/>
  <c r="V112" i="14"/>
  <c r="M113" i="14"/>
  <c r="N113" i="14"/>
  <c r="U113" i="14"/>
  <c r="V113" i="14"/>
  <c r="M114" i="14"/>
  <c r="N114" i="14"/>
  <c r="U114" i="14"/>
  <c r="V114" i="14"/>
  <c r="M115" i="14"/>
  <c r="N115" i="14"/>
  <c r="U115" i="14"/>
  <c r="V115" i="14"/>
  <c r="M116" i="14"/>
  <c r="N116" i="14"/>
  <c r="U116" i="14"/>
  <c r="V116" i="14"/>
  <c r="M117" i="14"/>
  <c r="N117" i="14"/>
  <c r="U117" i="14"/>
  <c r="V117" i="14"/>
  <c r="M118" i="14"/>
  <c r="N118" i="14"/>
  <c r="U118" i="14"/>
  <c r="V118" i="14"/>
  <c r="M119" i="14"/>
  <c r="N119" i="14"/>
  <c r="U119" i="14"/>
  <c r="V119" i="14"/>
  <c r="M120" i="14"/>
  <c r="N120" i="14"/>
  <c r="U120" i="14"/>
  <c r="V120" i="14"/>
  <c r="M121" i="14"/>
  <c r="N121" i="14"/>
  <c r="U121" i="14"/>
  <c r="V121" i="14"/>
  <c r="M122" i="14"/>
  <c r="N122" i="14"/>
  <c r="U122" i="14"/>
  <c r="V122" i="14"/>
  <c r="M123" i="14"/>
  <c r="N123" i="14"/>
  <c r="U123" i="14"/>
  <c r="V123" i="14"/>
  <c r="M124" i="14"/>
  <c r="N124" i="14"/>
  <c r="U124" i="14"/>
  <c r="V124" i="14"/>
  <c r="M125" i="14"/>
  <c r="N125" i="14"/>
  <c r="U125" i="14"/>
  <c r="V125" i="14"/>
  <c r="M126" i="14"/>
  <c r="N126" i="14"/>
  <c r="U126" i="14"/>
  <c r="V126" i="14"/>
  <c r="M127" i="14"/>
  <c r="N127" i="14"/>
  <c r="U127" i="14"/>
  <c r="V127" i="14"/>
  <c r="M128" i="14"/>
  <c r="N128" i="14"/>
  <c r="U128" i="14"/>
  <c r="V128" i="14"/>
  <c r="M129" i="14"/>
  <c r="N129" i="14"/>
  <c r="U129" i="14"/>
  <c r="V129" i="14"/>
  <c r="M130" i="14"/>
  <c r="N130" i="14"/>
  <c r="U130" i="14"/>
  <c r="V130" i="14"/>
  <c r="M131" i="14"/>
  <c r="N131" i="14"/>
  <c r="U131" i="14"/>
  <c r="V131" i="14"/>
  <c r="M132" i="14"/>
  <c r="N132" i="14"/>
  <c r="U132" i="14"/>
  <c r="V132" i="14"/>
  <c r="M133" i="14"/>
  <c r="N133" i="14"/>
  <c r="U133" i="14"/>
  <c r="V133" i="14"/>
  <c r="M134" i="14"/>
  <c r="N134" i="14"/>
  <c r="U134" i="14"/>
  <c r="V134" i="14"/>
  <c r="M135" i="14"/>
  <c r="N135" i="14"/>
  <c r="U135" i="14"/>
  <c r="V135" i="14"/>
  <c r="M136" i="14"/>
  <c r="N136" i="14"/>
  <c r="U136" i="14"/>
  <c r="V136" i="14"/>
  <c r="M137" i="14"/>
  <c r="N137" i="14"/>
  <c r="U137" i="14"/>
  <c r="V137" i="14"/>
  <c r="M138" i="14"/>
  <c r="N138" i="14"/>
  <c r="U138" i="14"/>
  <c r="V138" i="14"/>
  <c r="M139" i="14"/>
  <c r="N139" i="14"/>
  <c r="U139" i="14"/>
  <c r="V139" i="14"/>
  <c r="M140" i="14"/>
  <c r="N140" i="14"/>
  <c r="U140" i="14"/>
  <c r="V140" i="14"/>
  <c r="M141" i="14"/>
  <c r="N141" i="14"/>
  <c r="U141" i="14"/>
  <c r="V141" i="14"/>
  <c r="M142" i="14"/>
  <c r="N142" i="14"/>
  <c r="U142" i="14"/>
  <c r="V142" i="14"/>
  <c r="M143" i="14"/>
  <c r="N143" i="14"/>
  <c r="U143" i="14"/>
  <c r="V143" i="14"/>
  <c r="M144" i="14"/>
  <c r="N144" i="14"/>
  <c r="U144" i="14"/>
  <c r="V144" i="14"/>
  <c r="M145" i="14"/>
  <c r="N145" i="14"/>
  <c r="U145" i="14"/>
  <c r="V145" i="14"/>
  <c r="M146" i="14"/>
  <c r="N146" i="14"/>
  <c r="U146" i="14"/>
  <c r="V146" i="14"/>
  <c r="M147" i="14"/>
  <c r="N147" i="14"/>
  <c r="U147" i="14"/>
  <c r="V147" i="14"/>
  <c r="M148" i="14"/>
  <c r="N148" i="14"/>
  <c r="U148" i="14"/>
  <c r="V148" i="14"/>
  <c r="M149" i="14"/>
  <c r="N149" i="14"/>
  <c r="U149" i="14"/>
  <c r="V149" i="14"/>
  <c r="M150" i="14"/>
  <c r="N150" i="14"/>
  <c r="U150" i="14"/>
  <c r="V150" i="14"/>
  <c r="M151" i="14"/>
  <c r="N151" i="14"/>
  <c r="U151" i="14"/>
  <c r="V151" i="14"/>
  <c r="M152" i="14"/>
  <c r="N152" i="14"/>
  <c r="U152" i="14"/>
  <c r="V152" i="14"/>
  <c r="M153" i="14"/>
  <c r="N153" i="14"/>
  <c r="U153" i="14"/>
  <c r="V153" i="14"/>
  <c r="M154" i="14"/>
  <c r="N154" i="14"/>
  <c r="U154" i="14"/>
  <c r="V154" i="14"/>
  <c r="M155" i="14"/>
  <c r="N155" i="14"/>
  <c r="U155" i="14"/>
  <c r="V155" i="14"/>
  <c r="M156" i="14"/>
  <c r="N156" i="14"/>
  <c r="U156" i="14"/>
  <c r="V156" i="14"/>
  <c r="M157" i="14"/>
  <c r="N157" i="14"/>
  <c r="U157" i="14"/>
  <c r="V157" i="14"/>
  <c r="M158" i="14"/>
  <c r="N158" i="14"/>
  <c r="U158" i="14"/>
  <c r="V158" i="14"/>
  <c r="M159" i="14"/>
  <c r="N159" i="14"/>
  <c r="U159" i="14"/>
  <c r="V159" i="14"/>
  <c r="M160" i="14"/>
  <c r="N160" i="14"/>
  <c r="U160" i="14"/>
  <c r="V160" i="14"/>
  <c r="M161" i="14"/>
  <c r="N161" i="14"/>
  <c r="U161" i="14"/>
  <c r="V161" i="14"/>
  <c r="M162" i="14"/>
  <c r="N162" i="14"/>
  <c r="U162" i="14"/>
  <c r="V162" i="14"/>
  <c r="M163" i="14"/>
  <c r="N163" i="14"/>
  <c r="U163" i="14"/>
  <c r="V163" i="14"/>
  <c r="M164" i="14"/>
  <c r="N164" i="14"/>
  <c r="U164" i="14"/>
  <c r="V164" i="14"/>
  <c r="M165" i="14"/>
  <c r="N165" i="14"/>
  <c r="U165" i="14"/>
  <c r="V165" i="14"/>
  <c r="M166" i="14"/>
  <c r="N166" i="14"/>
  <c r="U166" i="14"/>
  <c r="V166" i="14"/>
  <c r="M167" i="14"/>
  <c r="N167" i="14"/>
  <c r="U167" i="14"/>
  <c r="V167" i="14"/>
  <c r="M168" i="14"/>
  <c r="N168" i="14"/>
  <c r="U168" i="14"/>
  <c r="V168" i="14"/>
  <c r="M169" i="14"/>
  <c r="N169" i="14"/>
  <c r="U169" i="14"/>
  <c r="V169" i="14"/>
  <c r="M170" i="14"/>
  <c r="N170" i="14"/>
  <c r="U170" i="14"/>
  <c r="V170" i="14"/>
  <c r="M171" i="14"/>
  <c r="N171" i="14"/>
  <c r="U171" i="14"/>
  <c r="V171" i="14"/>
  <c r="M172" i="14"/>
  <c r="N172" i="14"/>
  <c r="U172" i="14"/>
  <c r="V172" i="14"/>
  <c r="M173" i="14"/>
  <c r="N173" i="14"/>
  <c r="U173" i="14"/>
  <c r="V173" i="14"/>
  <c r="M174" i="14"/>
  <c r="N174" i="14"/>
  <c r="U174" i="14"/>
  <c r="V174" i="14"/>
  <c r="M175" i="14"/>
  <c r="N175" i="14"/>
  <c r="U175" i="14"/>
  <c r="V175" i="14"/>
  <c r="M176" i="14"/>
  <c r="N176" i="14"/>
  <c r="U176" i="14"/>
  <c r="V176" i="14"/>
  <c r="M177" i="14"/>
  <c r="N177" i="14"/>
  <c r="U177" i="14"/>
  <c r="V177" i="14"/>
  <c r="M178" i="14"/>
  <c r="N178" i="14"/>
  <c r="U178" i="14"/>
  <c r="V178" i="14"/>
  <c r="M179" i="14"/>
  <c r="N179" i="14"/>
  <c r="U179" i="14"/>
  <c r="V179" i="14"/>
  <c r="M180" i="14"/>
  <c r="N180" i="14"/>
  <c r="U180" i="14"/>
  <c r="V180" i="14"/>
  <c r="M181" i="14"/>
  <c r="N181" i="14"/>
  <c r="U181" i="14"/>
  <c r="V181" i="14"/>
  <c r="M182" i="14"/>
  <c r="N182" i="14"/>
  <c r="U182" i="14"/>
  <c r="V182" i="14"/>
  <c r="M183" i="14"/>
  <c r="N183" i="14"/>
  <c r="U183" i="14"/>
  <c r="V183" i="14"/>
  <c r="M184" i="14"/>
  <c r="N184" i="14"/>
  <c r="U184" i="14"/>
  <c r="V184" i="14"/>
  <c r="M185" i="14"/>
  <c r="N185" i="14"/>
  <c r="U185" i="14"/>
  <c r="V185" i="14"/>
  <c r="M186" i="14"/>
  <c r="N186" i="14"/>
  <c r="U186" i="14"/>
  <c r="V186" i="14"/>
  <c r="M187" i="14"/>
  <c r="N187" i="14"/>
  <c r="U187" i="14"/>
  <c r="V187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F32" i="14"/>
  <c r="F58" i="14"/>
  <c r="F84" i="14"/>
  <c r="A16" i="18" l="1"/>
  <c r="A13" i="20"/>
  <c r="B13" i="20" s="1"/>
  <c r="F13" i="20" s="1"/>
  <c r="O13" i="20" s="1"/>
  <c r="P13" i="20" s="1"/>
  <c r="O7" i="20"/>
  <c r="P7" i="20" s="1"/>
  <c r="A13" i="19"/>
  <c r="B13" i="19" s="1"/>
  <c r="G13" i="19" s="1"/>
  <c r="A20" i="20"/>
  <c r="B20" i="20" s="1"/>
  <c r="F20" i="20" s="1"/>
  <c r="O20" i="20" s="1"/>
  <c r="P20" i="20" s="1"/>
  <c r="A7" i="20"/>
  <c r="B7" i="20" s="1"/>
  <c r="F7" i="20" s="1"/>
  <c r="A20" i="19"/>
  <c r="B20" i="19" s="1"/>
  <c r="G20" i="19" s="1"/>
  <c r="X13" i="19"/>
  <c r="Q20" i="19"/>
  <c r="X20" i="19"/>
  <c r="B12" i="19"/>
  <c r="G12" i="19" s="1"/>
  <c r="A7" i="18"/>
  <c r="B7" i="18" s="1"/>
  <c r="A8" i="18"/>
  <c r="B8" i="18" s="1"/>
  <c r="A9" i="18"/>
  <c r="B9" i="18" s="1"/>
  <c r="A10" i="18"/>
  <c r="B10" i="18" s="1"/>
  <c r="A11" i="18"/>
  <c r="B11" i="18" s="1"/>
  <c r="A12" i="18"/>
  <c r="A13" i="18"/>
  <c r="A14" i="18"/>
  <c r="A15" i="18"/>
  <c r="A187" i="18"/>
  <c r="B187" i="18" s="1"/>
  <c r="A186" i="18"/>
  <c r="B186" i="18" s="1"/>
  <c r="A185" i="18"/>
  <c r="B185" i="18" s="1"/>
  <c r="A184" i="18"/>
  <c r="B184" i="18" s="1"/>
  <c r="A183" i="18"/>
  <c r="B183" i="18" s="1"/>
  <c r="A182" i="18"/>
  <c r="B182" i="18" s="1"/>
  <c r="A181" i="18"/>
  <c r="B181" i="18" s="1"/>
  <c r="A180" i="18"/>
  <c r="B180" i="18" s="1"/>
  <c r="A179" i="18"/>
  <c r="B179" i="18" s="1"/>
  <c r="A178" i="18"/>
  <c r="B178" i="18" s="1"/>
  <c r="A177" i="18"/>
  <c r="B177" i="18" s="1"/>
  <c r="A176" i="18"/>
  <c r="B176" i="18" s="1"/>
  <c r="A175" i="18"/>
  <c r="B175" i="18" s="1"/>
  <c r="A174" i="18"/>
  <c r="B174" i="18" s="1"/>
  <c r="A173" i="18"/>
  <c r="B173" i="18" s="1"/>
  <c r="A172" i="18"/>
  <c r="B172" i="18" s="1"/>
  <c r="A171" i="18"/>
  <c r="B171" i="18" s="1"/>
  <c r="A170" i="18"/>
  <c r="B170" i="18" s="1"/>
  <c r="A169" i="18"/>
  <c r="B169" i="18" s="1"/>
  <c r="A168" i="18"/>
  <c r="B168" i="18" s="1"/>
  <c r="A167" i="18"/>
  <c r="B167" i="18" s="1"/>
  <c r="A166" i="18"/>
  <c r="B166" i="18" s="1"/>
  <c r="A165" i="18"/>
  <c r="B165" i="18" s="1"/>
  <c r="A164" i="18"/>
  <c r="B164" i="18" s="1"/>
  <c r="A163" i="18"/>
  <c r="B163" i="18" s="1"/>
  <c r="A162" i="18"/>
  <c r="B162" i="18" s="1"/>
  <c r="A161" i="18"/>
  <c r="B161" i="18" s="1"/>
  <c r="A160" i="18"/>
  <c r="B160" i="18" s="1"/>
  <c r="A159" i="18"/>
  <c r="B159" i="18" s="1"/>
  <c r="A158" i="18"/>
  <c r="B158" i="18" s="1"/>
  <c r="A157" i="18"/>
  <c r="B157" i="18" s="1"/>
  <c r="A156" i="18"/>
  <c r="B156" i="18" s="1"/>
  <c r="A155" i="18"/>
  <c r="B155" i="18" s="1"/>
  <c r="A154" i="18"/>
  <c r="B154" i="18" s="1"/>
  <c r="A153" i="18"/>
  <c r="B153" i="18" s="1"/>
  <c r="A152" i="18"/>
  <c r="B152" i="18" s="1"/>
  <c r="A151" i="18"/>
  <c r="B151" i="18" s="1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B12" i="18"/>
  <c r="B13" i="18"/>
  <c r="B14" i="18"/>
  <c r="B15" i="18"/>
  <c r="B16" i="18"/>
  <c r="F16" i="18" s="1"/>
  <c r="O16" i="18" s="1"/>
  <c r="P16" i="18" s="1"/>
  <c r="X7" i="19"/>
  <c r="Q7" i="19"/>
  <c r="X9" i="19"/>
  <c r="Q9" i="19"/>
  <c r="X8" i="19"/>
  <c r="Q8" i="19"/>
  <c r="X10" i="19"/>
  <c r="Q10" i="19"/>
  <c r="X12" i="19"/>
  <c r="Q12" i="19"/>
  <c r="A7" i="19"/>
  <c r="B7" i="19" s="1"/>
  <c r="G7" i="19" s="1"/>
  <c r="A8" i="19"/>
  <c r="B8" i="19" s="1"/>
  <c r="G8" i="19" s="1"/>
  <c r="A9" i="19"/>
  <c r="B9" i="19" s="1"/>
  <c r="G9" i="19" s="1"/>
  <c r="A10" i="19"/>
  <c r="B10" i="19" s="1"/>
  <c r="G10" i="19" s="1"/>
  <c r="Q14" i="19"/>
  <c r="Q15" i="19"/>
  <c r="Q17" i="19"/>
  <c r="Q18" i="19"/>
  <c r="Q19" i="19"/>
  <c r="A25" i="19"/>
  <c r="B25" i="19" s="1"/>
  <c r="G25" i="19" s="1"/>
  <c r="A24" i="19"/>
  <c r="B24" i="19" s="1"/>
  <c r="G24" i="19" s="1"/>
  <c r="A23" i="19"/>
  <c r="B23" i="19" s="1"/>
  <c r="G23" i="19" s="1"/>
  <c r="A14" i="19"/>
  <c r="B14" i="19" s="1"/>
  <c r="G14" i="19" s="1"/>
  <c r="A15" i="19"/>
  <c r="B15" i="19" s="1"/>
  <c r="G15" i="19" s="1"/>
  <c r="A17" i="19"/>
  <c r="B17" i="19" s="1"/>
  <c r="G17" i="19" s="1"/>
  <c r="A18" i="19"/>
  <c r="B18" i="19" s="1"/>
  <c r="G18" i="19" s="1"/>
  <c r="A19" i="19"/>
  <c r="B19" i="19" s="1"/>
  <c r="G19" i="19" s="1"/>
  <c r="A22" i="19"/>
  <c r="B22" i="19" s="1"/>
  <c r="G22" i="19" s="1"/>
  <c r="Q22" i="19"/>
  <c r="X22" i="19"/>
  <c r="Q23" i="19"/>
  <c r="X23" i="19"/>
  <c r="Q24" i="19"/>
  <c r="X24" i="19"/>
  <c r="Q25" i="19"/>
  <c r="X25" i="19"/>
  <c r="X7" i="20"/>
  <c r="Q7" i="20"/>
  <c r="A14" i="20"/>
  <c r="B14" i="20" s="1"/>
  <c r="A12" i="20"/>
  <c r="B12" i="20" s="1"/>
  <c r="A10" i="20"/>
  <c r="B10" i="20" s="1"/>
  <c r="A9" i="20"/>
  <c r="B9" i="20" s="1"/>
  <c r="A25" i="20"/>
  <c r="B25" i="20" s="1"/>
  <c r="A24" i="20"/>
  <c r="B24" i="20" s="1"/>
  <c r="A23" i="20"/>
  <c r="B23" i="20" s="1"/>
  <c r="A22" i="20"/>
  <c r="B22" i="20" s="1"/>
  <c r="A19" i="20"/>
  <c r="B19" i="20" s="1"/>
  <c r="A18" i="20"/>
  <c r="B18" i="20" s="1"/>
  <c r="A17" i="20"/>
  <c r="B17" i="20" s="1"/>
  <c r="A15" i="20"/>
  <c r="B15" i="20" s="1"/>
  <c r="A8" i="20"/>
  <c r="B8" i="20" s="1"/>
  <c r="Q14" i="15"/>
  <c r="X14" i="15"/>
  <c r="Q33" i="15"/>
  <c r="X33" i="15"/>
  <c r="Q31" i="15"/>
  <c r="X31" i="15"/>
  <c r="Q29" i="15"/>
  <c r="X29" i="15"/>
  <c r="Q25" i="15"/>
  <c r="X25" i="15"/>
  <c r="Q23" i="15"/>
  <c r="X23" i="15"/>
  <c r="Q32" i="15"/>
  <c r="X32" i="15"/>
  <c r="Q30" i="15"/>
  <c r="X30" i="15"/>
  <c r="Q28" i="15"/>
  <c r="X28" i="15"/>
  <c r="Q26" i="15"/>
  <c r="X26" i="15"/>
  <c r="Q24" i="15"/>
  <c r="X24" i="15"/>
  <c r="Q22" i="15"/>
  <c r="X22" i="15"/>
  <c r="F14" i="18" l="1"/>
  <c r="O14" i="18" s="1"/>
  <c r="P14" i="18" s="1"/>
  <c r="O17" i="20"/>
  <c r="P17" i="20" s="1"/>
  <c r="Q17" i="20" s="1"/>
  <c r="F17" i="20"/>
  <c r="F10" i="20"/>
  <c r="O10" i="20" s="1"/>
  <c r="P10" i="20" s="1"/>
  <c r="Q13" i="20"/>
  <c r="X13" i="20"/>
  <c r="F12" i="18"/>
  <c r="O12" i="18" s="1"/>
  <c r="P12" i="18" s="1"/>
  <c r="O20" i="18"/>
  <c r="P20" i="18" s="1"/>
  <c r="Q20" i="18" s="1"/>
  <c r="F20" i="18"/>
  <c r="F24" i="18"/>
  <c r="O24" i="18" s="1"/>
  <c r="P24" i="18" s="1"/>
  <c r="O28" i="18"/>
  <c r="P28" i="18" s="1"/>
  <c r="Q28" i="18" s="1"/>
  <c r="F28" i="18"/>
  <c r="F59" i="18"/>
  <c r="O59" i="18" s="1"/>
  <c r="P59" i="18" s="1"/>
  <c r="O63" i="18"/>
  <c r="P63" i="18" s="1"/>
  <c r="Q63" i="18" s="1"/>
  <c r="F63" i="18"/>
  <c r="F67" i="18"/>
  <c r="O67" i="18" s="1"/>
  <c r="P67" i="18" s="1"/>
  <c r="O71" i="18"/>
  <c r="P71" i="18" s="1"/>
  <c r="Q71" i="18" s="1"/>
  <c r="F71" i="18"/>
  <c r="F75" i="18"/>
  <c r="O75" i="18" s="1"/>
  <c r="P75" i="18" s="1"/>
  <c r="O79" i="18"/>
  <c r="P79" i="18" s="1"/>
  <c r="Q79" i="18" s="1"/>
  <c r="F79" i="18"/>
  <c r="F83" i="18"/>
  <c r="O83" i="18" s="1"/>
  <c r="P83" i="18" s="1"/>
  <c r="O36" i="18"/>
  <c r="P36" i="18" s="1"/>
  <c r="X36" i="18" s="1"/>
  <c r="F36" i="18"/>
  <c r="F40" i="18"/>
  <c r="O40" i="18" s="1"/>
  <c r="P40" i="18" s="1"/>
  <c r="O44" i="18"/>
  <c r="P44" i="18" s="1"/>
  <c r="X44" i="18" s="1"/>
  <c r="F44" i="18"/>
  <c r="Q20" i="20"/>
  <c r="X20" i="20"/>
  <c r="O8" i="20"/>
  <c r="P8" i="20" s="1"/>
  <c r="F8" i="20"/>
  <c r="O19" i="20"/>
  <c r="P19" i="20" s="1"/>
  <c r="F19" i="20"/>
  <c r="O25" i="20"/>
  <c r="P25" i="20" s="1"/>
  <c r="Q25" i="20" s="1"/>
  <c r="F25" i="20"/>
  <c r="O14" i="20"/>
  <c r="P14" i="20" s="1"/>
  <c r="Q14" i="20" s="1"/>
  <c r="F14" i="20"/>
  <c r="O22" i="18"/>
  <c r="P22" i="18" s="1"/>
  <c r="F22" i="18"/>
  <c r="O26" i="18"/>
  <c r="P26" i="18" s="1"/>
  <c r="F26" i="18"/>
  <c r="O30" i="18"/>
  <c r="P30" i="18" s="1"/>
  <c r="F30" i="18"/>
  <c r="O61" i="18"/>
  <c r="P61" i="18" s="1"/>
  <c r="F61" i="18"/>
  <c r="O65" i="18"/>
  <c r="P65" i="18" s="1"/>
  <c r="F65" i="18"/>
  <c r="O69" i="18"/>
  <c r="P69" i="18" s="1"/>
  <c r="F69" i="18"/>
  <c r="O73" i="18"/>
  <c r="P73" i="18" s="1"/>
  <c r="F73" i="18"/>
  <c r="O77" i="18"/>
  <c r="P77" i="18" s="1"/>
  <c r="F77" i="18"/>
  <c r="O81" i="18"/>
  <c r="P81" i="18" s="1"/>
  <c r="F81" i="18"/>
  <c r="O34" i="18"/>
  <c r="P34" i="18" s="1"/>
  <c r="F34" i="18"/>
  <c r="O38" i="18"/>
  <c r="P38" i="18" s="1"/>
  <c r="F38" i="18"/>
  <c r="O23" i="20"/>
  <c r="P23" i="20" s="1"/>
  <c r="F23" i="20"/>
  <c r="O18" i="18"/>
  <c r="P18" i="18" s="1"/>
  <c r="F18" i="18"/>
  <c r="O18" i="20"/>
  <c r="P18" i="20" s="1"/>
  <c r="Q18" i="20" s="1"/>
  <c r="F18" i="20"/>
  <c r="O24" i="20"/>
  <c r="P24" i="20" s="1"/>
  <c r="F24" i="20"/>
  <c r="O12" i="20"/>
  <c r="P12" i="20" s="1"/>
  <c r="X12" i="20" s="1"/>
  <c r="F12" i="20"/>
  <c r="O13" i="18"/>
  <c r="P13" i="18" s="1"/>
  <c r="F13" i="18"/>
  <c r="O19" i="18"/>
  <c r="P19" i="18" s="1"/>
  <c r="F19" i="18"/>
  <c r="O23" i="18"/>
  <c r="P23" i="18" s="1"/>
  <c r="F23" i="18"/>
  <c r="O27" i="18"/>
  <c r="P27" i="18" s="1"/>
  <c r="F27" i="18"/>
  <c r="O31" i="18"/>
  <c r="P31" i="18" s="1"/>
  <c r="F31" i="18"/>
  <c r="O62" i="18"/>
  <c r="P62" i="18" s="1"/>
  <c r="F62" i="18"/>
  <c r="O66" i="18"/>
  <c r="P66" i="18" s="1"/>
  <c r="F66" i="18"/>
  <c r="O70" i="18"/>
  <c r="P70" i="18" s="1"/>
  <c r="F70" i="18"/>
  <c r="O74" i="18"/>
  <c r="P74" i="18" s="1"/>
  <c r="F74" i="18"/>
  <c r="O78" i="18"/>
  <c r="P78" i="18" s="1"/>
  <c r="F78" i="18"/>
  <c r="O82" i="18"/>
  <c r="P82" i="18" s="1"/>
  <c r="F82" i="18"/>
  <c r="O35" i="18"/>
  <c r="P35" i="18" s="1"/>
  <c r="F35" i="18"/>
  <c r="O39" i="18"/>
  <c r="P39" i="18" s="1"/>
  <c r="F39" i="18"/>
  <c r="O43" i="18"/>
  <c r="P43" i="18" s="1"/>
  <c r="F43" i="18"/>
  <c r="O47" i="18"/>
  <c r="P47" i="18" s="1"/>
  <c r="F47" i="18"/>
  <c r="O51" i="18"/>
  <c r="P51" i="18" s="1"/>
  <c r="F51" i="18"/>
  <c r="O55" i="18"/>
  <c r="P55" i="18" s="1"/>
  <c r="F55" i="18"/>
  <c r="O86" i="18"/>
  <c r="P86" i="18" s="1"/>
  <c r="F86" i="18"/>
  <c r="O90" i="18"/>
  <c r="P90" i="18" s="1"/>
  <c r="F90" i="18"/>
  <c r="O94" i="18"/>
  <c r="P94" i="18" s="1"/>
  <c r="F94" i="18"/>
  <c r="O98" i="18"/>
  <c r="P98" i="18" s="1"/>
  <c r="F98" i="18"/>
  <c r="O102" i="18"/>
  <c r="P102" i="18" s="1"/>
  <c r="F102" i="18"/>
  <c r="O106" i="18"/>
  <c r="P106" i="18" s="1"/>
  <c r="F106" i="18"/>
  <c r="O110" i="18"/>
  <c r="P110" i="18" s="1"/>
  <c r="F110" i="18"/>
  <c r="O114" i="18"/>
  <c r="P114" i="18" s="1"/>
  <c r="F114" i="18"/>
  <c r="O118" i="18"/>
  <c r="P118" i="18" s="1"/>
  <c r="F118" i="18"/>
  <c r="O122" i="18"/>
  <c r="P122" i="18" s="1"/>
  <c r="F122" i="18"/>
  <c r="O126" i="18"/>
  <c r="P126" i="18" s="1"/>
  <c r="F126" i="18"/>
  <c r="O130" i="18"/>
  <c r="P130" i="18" s="1"/>
  <c r="F130" i="18"/>
  <c r="O134" i="18"/>
  <c r="P134" i="18" s="1"/>
  <c r="F134" i="18"/>
  <c r="O138" i="18"/>
  <c r="P138" i="18" s="1"/>
  <c r="F138" i="18"/>
  <c r="O142" i="18"/>
  <c r="P142" i="18" s="1"/>
  <c r="F142" i="18"/>
  <c r="O146" i="18"/>
  <c r="P146" i="18" s="1"/>
  <c r="F146" i="18"/>
  <c r="O150" i="18"/>
  <c r="P150" i="18" s="1"/>
  <c r="F150" i="18"/>
  <c r="O154" i="18"/>
  <c r="P154" i="18" s="1"/>
  <c r="F154" i="18"/>
  <c r="O158" i="18"/>
  <c r="P158" i="18" s="1"/>
  <c r="F158" i="18"/>
  <c r="O162" i="18"/>
  <c r="P162" i="18" s="1"/>
  <c r="F162" i="18"/>
  <c r="O166" i="18"/>
  <c r="P166" i="18" s="1"/>
  <c r="F166" i="18"/>
  <c r="O170" i="18"/>
  <c r="P170" i="18" s="1"/>
  <c r="F170" i="18"/>
  <c r="O174" i="18"/>
  <c r="P174" i="18" s="1"/>
  <c r="F174" i="18"/>
  <c r="O178" i="18"/>
  <c r="P178" i="18" s="1"/>
  <c r="F178" i="18"/>
  <c r="O182" i="18"/>
  <c r="P182" i="18" s="1"/>
  <c r="F182" i="18"/>
  <c r="O186" i="18"/>
  <c r="P186" i="18" s="1"/>
  <c r="F186" i="18"/>
  <c r="O9" i="18"/>
  <c r="P9" i="18" s="1"/>
  <c r="F9" i="18"/>
  <c r="O48" i="18"/>
  <c r="P48" i="18" s="1"/>
  <c r="X48" i="18" s="1"/>
  <c r="F48" i="18"/>
  <c r="O52" i="18"/>
  <c r="P52" i="18" s="1"/>
  <c r="X52" i="18" s="1"/>
  <c r="F52" i="18"/>
  <c r="O56" i="18"/>
  <c r="P56" i="18" s="1"/>
  <c r="X56" i="18" s="1"/>
  <c r="F56" i="18"/>
  <c r="O87" i="18"/>
  <c r="P87" i="18" s="1"/>
  <c r="X87" i="18" s="1"/>
  <c r="F87" i="18"/>
  <c r="O91" i="18"/>
  <c r="P91" i="18" s="1"/>
  <c r="X91" i="18" s="1"/>
  <c r="F91" i="18"/>
  <c r="O95" i="18"/>
  <c r="P95" i="18" s="1"/>
  <c r="X95" i="18" s="1"/>
  <c r="F95" i="18"/>
  <c r="O99" i="18"/>
  <c r="P99" i="18" s="1"/>
  <c r="X99" i="18" s="1"/>
  <c r="F99" i="18"/>
  <c r="F103" i="18"/>
  <c r="O103" i="18" s="1"/>
  <c r="P103" i="18" s="1"/>
  <c r="O107" i="18"/>
  <c r="P107" i="18" s="1"/>
  <c r="X107" i="18" s="1"/>
  <c r="F107" i="18"/>
  <c r="F111" i="18"/>
  <c r="O111" i="18" s="1"/>
  <c r="P111" i="18" s="1"/>
  <c r="O115" i="18"/>
  <c r="P115" i="18" s="1"/>
  <c r="Q115" i="18" s="1"/>
  <c r="F115" i="18"/>
  <c r="F119" i="18"/>
  <c r="O119" i="18" s="1"/>
  <c r="P119" i="18" s="1"/>
  <c r="O123" i="18"/>
  <c r="P123" i="18" s="1"/>
  <c r="Q123" i="18" s="1"/>
  <c r="F123" i="18"/>
  <c r="F127" i="18"/>
  <c r="O127" i="18" s="1"/>
  <c r="P127" i="18" s="1"/>
  <c r="O131" i="18"/>
  <c r="P131" i="18" s="1"/>
  <c r="Q131" i="18" s="1"/>
  <c r="F131" i="18"/>
  <c r="F135" i="18"/>
  <c r="O135" i="18" s="1"/>
  <c r="P135" i="18" s="1"/>
  <c r="O139" i="18"/>
  <c r="P139" i="18" s="1"/>
  <c r="Q139" i="18" s="1"/>
  <c r="F139" i="18"/>
  <c r="F143" i="18"/>
  <c r="O143" i="18" s="1"/>
  <c r="P143" i="18" s="1"/>
  <c r="O147" i="18"/>
  <c r="P147" i="18" s="1"/>
  <c r="Q147" i="18" s="1"/>
  <c r="F147" i="18"/>
  <c r="F151" i="18"/>
  <c r="O151" i="18" s="1"/>
  <c r="P151" i="18" s="1"/>
  <c r="O155" i="18"/>
  <c r="P155" i="18" s="1"/>
  <c r="Q155" i="18" s="1"/>
  <c r="F155" i="18"/>
  <c r="F159" i="18"/>
  <c r="O159" i="18" s="1"/>
  <c r="P159" i="18" s="1"/>
  <c r="O163" i="18"/>
  <c r="P163" i="18" s="1"/>
  <c r="X163" i="18" s="1"/>
  <c r="F163" i="18"/>
  <c r="F167" i="18"/>
  <c r="O167" i="18" s="1"/>
  <c r="P167" i="18" s="1"/>
  <c r="O171" i="18"/>
  <c r="P171" i="18" s="1"/>
  <c r="X171" i="18" s="1"/>
  <c r="F171" i="18"/>
  <c r="F175" i="18"/>
  <c r="O175" i="18" s="1"/>
  <c r="P175" i="18" s="1"/>
  <c r="O179" i="18"/>
  <c r="P179" i="18" s="1"/>
  <c r="X179" i="18" s="1"/>
  <c r="F179" i="18"/>
  <c r="F183" i="18"/>
  <c r="O183" i="18" s="1"/>
  <c r="P183" i="18" s="1"/>
  <c r="O187" i="18"/>
  <c r="P187" i="18" s="1"/>
  <c r="X187" i="18" s="1"/>
  <c r="F187" i="18"/>
  <c r="F8" i="18"/>
  <c r="O8" i="18" s="1"/>
  <c r="P8" i="18" s="1"/>
  <c r="O15" i="20"/>
  <c r="P15" i="20" s="1"/>
  <c r="F15" i="20"/>
  <c r="F22" i="20"/>
  <c r="O22" i="20" s="1"/>
  <c r="P22" i="20" s="1"/>
  <c r="O9" i="20"/>
  <c r="P9" i="20" s="1"/>
  <c r="Q9" i="20" s="1"/>
  <c r="F9" i="20"/>
  <c r="F15" i="18"/>
  <c r="O15" i="18" s="1"/>
  <c r="P15" i="18" s="1"/>
  <c r="O17" i="18"/>
  <c r="P17" i="18" s="1"/>
  <c r="Q17" i="18" s="1"/>
  <c r="F17" i="18"/>
  <c r="F21" i="18"/>
  <c r="O21" i="18" s="1"/>
  <c r="P21" i="18" s="1"/>
  <c r="O25" i="18"/>
  <c r="P25" i="18" s="1"/>
  <c r="Q25" i="18" s="1"/>
  <c r="F25" i="18"/>
  <c r="F29" i="18"/>
  <c r="O29" i="18" s="1"/>
  <c r="P29" i="18" s="1"/>
  <c r="O60" i="18"/>
  <c r="P60" i="18" s="1"/>
  <c r="Q60" i="18" s="1"/>
  <c r="F60" i="18"/>
  <c r="F64" i="18"/>
  <c r="O64" i="18" s="1"/>
  <c r="P64" i="18" s="1"/>
  <c r="O68" i="18"/>
  <c r="P68" i="18" s="1"/>
  <c r="Q68" i="18" s="1"/>
  <c r="F68" i="18"/>
  <c r="F72" i="18"/>
  <c r="O72" i="18" s="1"/>
  <c r="P72" i="18" s="1"/>
  <c r="O76" i="18"/>
  <c r="P76" i="18" s="1"/>
  <c r="Q76" i="18" s="1"/>
  <c r="F76" i="18"/>
  <c r="F80" i="18"/>
  <c r="O80" i="18" s="1"/>
  <c r="P80" i="18" s="1"/>
  <c r="O33" i="18"/>
  <c r="P33" i="18" s="1"/>
  <c r="X33" i="18" s="1"/>
  <c r="F33" i="18"/>
  <c r="F37" i="18"/>
  <c r="O37" i="18" s="1"/>
  <c r="P37" i="18" s="1"/>
  <c r="O41" i="18"/>
  <c r="P41" i="18" s="1"/>
  <c r="X41" i="18" s="1"/>
  <c r="F41" i="18"/>
  <c r="F45" i="18"/>
  <c r="O45" i="18" s="1"/>
  <c r="P45" i="18" s="1"/>
  <c r="O49" i="18"/>
  <c r="P49" i="18" s="1"/>
  <c r="X49" i="18" s="1"/>
  <c r="F49" i="18"/>
  <c r="F53" i="18"/>
  <c r="O53" i="18" s="1"/>
  <c r="P53" i="18" s="1"/>
  <c r="O57" i="18"/>
  <c r="P57" i="18" s="1"/>
  <c r="X57" i="18" s="1"/>
  <c r="F57" i="18"/>
  <c r="F88" i="18"/>
  <c r="O88" i="18" s="1"/>
  <c r="P88" i="18" s="1"/>
  <c r="O92" i="18"/>
  <c r="P92" i="18" s="1"/>
  <c r="X92" i="18" s="1"/>
  <c r="F92" i="18"/>
  <c r="F96" i="18"/>
  <c r="O96" i="18" s="1"/>
  <c r="P96" i="18" s="1"/>
  <c r="O100" i="18"/>
  <c r="P100" i="18" s="1"/>
  <c r="X100" i="18" s="1"/>
  <c r="F100" i="18"/>
  <c r="F104" i="18"/>
  <c r="O104" i="18" s="1"/>
  <c r="P104" i="18" s="1"/>
  <c r="O108" i="18"/>
  <c r="P108" i="18" s="1"/>
  <c r="X108" i="18" s="1"/>
  <c r="F108" i="18"/>
  <c r="F112" i="18"/>
  <c r="O112" i="18" s="1"/>
  <c r="P112" i="18" s="1"/>
  <c r="O116" i="18"/>
  <c r="P116" i="18" s="1"/>
  <c r="Q116" i="18" s="1"/>
  <c r="F116" i="18"/>
  <c r="F120" i="18"/>
  <c r="O120" i="18" s="1"/>
  <c r="P120" i="18" s="1"/>
  <c r="Q120" i="18" s="1"/>
  <c r="O124" i="18"/>
  <c r="P124" i="18" s="1"/>
  <c r="Q124" i="18" s="1"/>
  <c r="F124" i="18"/>
  <c r="F128" i="18"/>
  <c r="O128" i="18" s="1"/>
  <c r="P128" i="18" s="1"/>
  <c r="Q128" i="18" s="1"/>
  <c r="O132" i="18"/>
  <c r="P132" i="18" s="1"/>
  <c r="Q132" i="18" s="1"/>
  <c r="F132" i="18"/>
  <c r="F136" i="18"/>
  <c r="O136" i="18" s="1"/>
  <c r="P136" i="18" s="1"/>
  <c r="Q136" i="18" s="1"/>
  <c r="O140" i="18"/>
  <c r="P140" i="18" s="1"/>
  <c r="Q140" i="18" s="1"/>
  <c r="F140" i="18"/>
  <c r="F144" i="18"/>
  <c r="O144" i="18" s="1"/>
  <c r="P144" i="18" s="1"/>
  <c r="Q144" i="18" s="1"/>
  <c r="O148" i="18"/>
  <c r="P148" i="18" s="1"/>
  <c r="Q148" i="18" s="1"/>
  <c r="F148" i="18"/>
  <c r="F152" i="18"/>
  <c r="O152" i="18" s="1"/>
  <c r="P152" i="18" s="1"/>
  <c r="Q152" i="18" s="1"/>
  <c r="O156" i="18"/>
  <c r="P156" i="18" s="1"/>
  <c r="Q156" i="18" s="1"/>
  <c r="F156" i="18"/>
  <c r="F160" i="18"/>
  <c r="O160" i="18" s="1"/>
  <c r="P160" i="18" s="1"/>
  <c r="X160" i="18" s="1"/>
  <c r="O164" i="18"/>
  <c r="P164" i="18" s="1"/>
  <c r="X164" i="18" s="1"/>
  <c r="F164" i="18"/>
  <c r="F168" i="18"/>
  <c r="O168" i="18" s="1"/>
  <c r="P168" i="18" s="1"/>
  <c r="X168" i="18" s="1"/>
  <c r="O172" i="18"/>
  <c r="P172" i="18" s="1"/>
  <c r="X172" i="18" s="1"/>
  <c r="F172" i="18"/>
  <c r="F176" i="18"/>
  <c r="O176" i="18" s="1"/>
  <c r="P176" i="18" s="1"/>
  <c r="X176" i="18" s="1"/>
  <c r="O180" i="18"/>
  <c r="P180" i="18" s="1"/>
  <c r="X180" i="18" s="1"/>
  <c r="F180" i="18"/>
  <c r="F184" i="18"/>
  <c r="O184" i="18" s="1"/>
  <c r="P184" i="18" s="1"/>
  <c r="X184" i="18" s="1"/>
  <c r="O11" i="18"/>
  <c r="P11" i="18" s="1"/>
  <c r="Q11" i="18" s="1"/>
  <c r="F11" i="18"/>
  <c r="F7" i="18"/>
  <c r="O7" i="18" s="1"/>
  <c r="P7" i="18" s="1"/>
  <c r="Q7" i="18" s="1"/>
  <c r="O42" i="18"/>
  <c r="P42" i="18" s="1"/>
  <c r="X42" i="18" s="1"/>
  <c r="F42" i="18"/>
  <c r="F46" i="18"/>
  <c r="O46" i="18" s="1"/>
  <c r="P46" i="18" s="1"/>
  <c r="O50" i="18"/>
  <c r="P50" i="18" s="1"/>
  <c r="X50" i="18" s="1"/>
  <c r="F50" i="18"/>
  <c r="F54" i="18"/>
  <c r="O54" i="18" s="1"/>
  <c r="P54" i="18" s="1"/>
  <c r="O85" i="18"/>
  <c r="P85" i="18" s="1"/>
  <c r="X85" i="18" s="1"/>
  <c r="F85" i="18"/>
  <c r="F89" i="18"/>
  <c r="O89" i="18" s="1"/>
  <c r="P89" i="18" s="1"/>
  <c r="O93" i="18"/>
  <c r="P93" i="18" s="1"/>
  <c r="X93" i="18" s="1"/>
  <c r="F93" i="18"/>
  <c r="F97" i="18"/>
  <c r="O97" i="18" s="1"/>
  <c r="P97" i="18" s="1"/>
  <c r="O101" i="18"/>
  <c r="P101" i="18" s="1"/>
  <c r="X101" i="18" s="1"/>
  <c r="F101" i="18"/>
  <c r="F105" i="18"/>
  <c r="O105" i="18" s="1"/>
  <c r="P105" i="18" s="1"/>
  <c r="O109" i="18"/>
  <c r="P109" i="18" s="1"/>
  <c r="X109" i="18" s="1"/>
  <c r="F109" i="18"/>
  <c r="F113" i="18"/>
  <c r="O113" i="18" s="1"/>
  <c r="P113" i="18" s="1"/>
  <c r="O117" i="18"/>
  <c r="P117" i="18" s="1"/>
  <c r="Q117" i="18" s="1"/>
  <c r="F117" i="18"/>
  <c r="F121" i="18"/>
  <c r="O121" i="18" s="1"/>
  <c r="P121" i="18" s="1"/>
  <c r="O125" i="18"/>
  <c r="P125" i="18" s="1"/>
  <c r="Q125" i="18" s="1"/>
  <c r="F125" i="18"/>
  <c r="F129" i="18"/>
  <c r="O129" i="18" s="1"/>
  <c r="P129" i="18" s="1"/>
  <c r="O133" i="18"/>
  <c r="P133" i="18" s="1"/>
  <c r="X133" i="18" s="1"/>
  <c r="F133" i="18"/>
  <c r="F137" i="18"/>
  <c r="O137" i="18" s="1"/>
  <c r="P137" i="18" s="1"/>
  <c r="O141" i="18"/>
  <c r="P141" i="18" s="1"/>
  <c r="Q141" i="18" s="1"/>
  <c r="F141" i="18"/>
  <c r="F145" i="18"/>
  <c r="O145" i="18" s="1"/>
  <c r="P145" i="18" s="1"/>
  <c r="O149" i="18"/>
  <c r="P149" i="18" s="1"/>
  <c r="X149" i="18" s="1"/>
  <c r="F149" i="18"/>
  <c r="F153" i="18"/>
  <c r="O153" i="18" s="1"/>
  <c r="P153" i="18" s="1"/>
  <c r="O157" i="18"/>
  <c r="P157" i="18" s="1"/>
  <c r="X157" i="18" s="1"/>
  <c r="F157" i="18"/>
  <c r="F161" i="18"/>
  <c r="O161" i="18" s="1"/>
  <c r="P161" i="18" s="1"/>
  <c r="O165" i="18"/>
  <c r="P165" i="18" s="1"/>
  <c r="Q165" i="18" s="1"/>
  <c r="F165" i="18"/>
  <c r="F169" i="18"/>
  <c r="O169" i="18" s="1"/>
  <c r="P169" i="18" s="1"/>
  <c r="O173" i="18"/>
  <c r="P173" i="18" s="1"/>
  <c r="X173" i="18" s="1"/>
  <c r="F173" i="18"/>
  <c r="F177" i="18"/>
  <c r="O177" i="18" s="1"/>
  <c r="P177" i="18" s="1"/>
  <c r="O181" i="18"/>
  <c r="P181" i="18" s="1"/>
  <c r="X181" i="18" s="1"/>
  <c r="F181" i="18"/>
  <c r="F185" i="18"/>
  <c r="O185" i="18" s="1"/>
  <c r="P185" i="18" s="1"/>
  <c r="O10" i="18"/>
  <c r="P10" i="18" s="1"/>
  <c r="Q10" i="18" s="1"/>
  <c r="F10" i="18"/>
  <c r="Q8" i="20"/>
  <c r="X8" i="20"/>
  <c r="X18" i="20"/>
  <c r="X23" i="20"/>
  <c r="Q23" i="20"/>
  <c r="X25" i="20"/>
  <c r="X9" i="20"/>
  <c r="X14" i="20"/>
  <c r="X18" i="18"/>
  <c r="Q18" i="18"/>
  <c r="X20" i="18"/>
  <c r="X22" i="18"/>
  <c r="Q22" i="18"/>
  <c r="X26" i="18"/>
  <c r="Q26" i="18"/>
  <c r="X28" i="18"/>
  <c r="X30" i="18"/>
  <c r="Q30" i="18"/>
  <c r="X61" i="18"/>
  <c r="Q61" i="18"/>
  <c r="X63" i="18"/>
  <c r="X65" i="18"/>
  <c r="Q65" i="18"/>
  <c r="X69" i="18"/>
  <c r="Q69" i="18"/>
  <c r="X71" i="18"/>
  <c r="X73" i="18"/>
  <c r="Q73" i="18"/>
  <c r="X77" i="18"/>
  <c r="Q77" i="18"/>
  <c r="X79" i="18"/>
  <c r="X81" i="18"/>
  <c r="Q81" i="18"/>
  <c r="Q34" i="18"/>
  <c r="X34" i="18"/>
  <c r="Q36" i="18"/>
  <c r="Q38" i="18"/>
  <c r="X38" i="18"/>
  <c r="Q44" i="18"/>
  <c r="Q48" i="18"/>
  <c r="Q52" i="18"/>
  <c r="Q56" i="18"/>
  <c r="Q87" i="18"/>
  <c r="Q91" i="18"/>
  <c r="Q95" i="18"/>
  <c r="Q99" i="18"/>
  <c r="Q107" i="18"/>
  <c r="X115" i="18"/>
  <c r="X123" i="18"/>
  <c r="X131" i="18"/>
  <c r="X139" i="18"/>
  <c r="X147" i="18"/>
  <c r="X155" i="18"/>
  <c r="Q163" i="18"/>
  <c r="Q171" i="18"/>
  <c r="Q179" i="18"/>
  <c r="Q187" i="18"/>
  <c r="X15" i="20"/>
  <c r="Q15" i="20"/>
  <c r="X17" i="20"/>
  <c r="X19" i="20"/>
  <c r="Q19" i="20"/>
  <c r="X24" i="20"/>
  <c r="Q24" i="20"/>
  <c r="X13" i="18"/>
  <c r="Q13" i="18"/>
  <c r="X17" i="18"/>
  <c r="X19" i="18"/>
  <c r="Q19" i="18"/>
  <c r="X23" i="18"/>
  <c r="Q23" i="18"/>
  <c r="X25" i="18"/>
  <c r="X27" i="18"/>
  <c r="Q27" i="18"/>
  <c r="X31" i="18"/>
  <c r="Q31" i="18"/>
  <c r="X60" i="18"/>
  <c r="X62" i="18"/>
  <c r="Q62" i="18"/>
  <c r="X66" i="18"/>
  <c r="Q66" i="18"/>
  <c r="X68" i="18"/>
  <c r="X70" i="18"/>
  <c r="Q70" i="18"/>
  <c r="X74" i="18"/>
  <c r="Q74" i="18"/>
  <c r="X76" i="18"/>
  <c r="X78" i="18"/>
  <c r="Q78" i="18"/>
  <c r="X82" i="18"/>
  <c r="Q82" i="18"/>
  <c r="Q33" i="18"/>
  <c r="Q35" i="18"/>
  <c r="X35" i="18"/>
  <c r="Q39" i="18"/>
  <c r="X39" i="18"/>
  <c r="Q41" i="18"/>
  <c r="Q43" i="18"/>
  <c r="X43" i="18"/>
  <c r="Q47" i="18"/>
  <c r="X47" i="18"/>
  <c r="Q49" i="18"/>
  <c r="Q51" i="18"/>
  <c r="X51" i="18"/>
  <c r="Q55" i="18"/>
  <c r="X55" i="18"/>
  <c r="Q57" i="18"/>
  <c r="Q86" i="18"/>
  <c r="X86" i="18"/>
  <c r="Q90" i="18"/>
  <c r="X90" i="18"/>
  <c r="Q92" i="18"/>
  <c r="Q94" i="18"/>
  <c r="X94" i="18"/>
  <c r="Q98" i="18"/>
  <c r="X98" i="18"/>
  <c r="Q100" i="18"/>
  <c r="Q102" i="18"/>
  <c r="X102" i="18"/>
  <c r="Q106" i="18"/>
  <c r="X106" i="18"/>
  <c r="Q108" i="18"/>
  <c r="Q110" i="18"/>
  <c r="X110" i="18"/>
  <c r="X114" i="18"/>
  <c r="Q114" i="18"/>
  <c r="X116" i="18"/>
  <c r="X118" i="18"/>
  <c r="Q118" i="18"/>
  <c r="X120" i="18"/>
  <c r="X122" i="18"/>
  <c r="Q122" i="18"/>
  <c r="X124" i="18"/>
  <c r="X126" i="18"/>
  <c r="Q126" i="18"/>
  <c r="X130" i="18"/>
  <c r="Q130" i="18"/>
  <c r="X132" i="18"/>
  <c r="X134" i="18"/>
  <c r="Q134" i="18"/>
  <c r="X136" i="18"/>
  <c r="X138" i="18"/>
  <c r="Q138" i="18"/>
  <c r="X140" i="18"/>
  <c r="X142" i="18"/>
  <c r="Q142" i="18"/>
  <c r="X146" i="18"/>
  <c r="Q146" i="18"/>
  <c r="X148" i="18"/>
  <c r="X150" i="18"/>
  <c r="Q150" i="18"/>
  <c r="X152" i="18"/>
  <c r="X154" i="18"/>
  <c r="Q154" i="18"/>
  <c r="X156" i="18"/>
  <c r="Q158" i="18"/>
  <c r="X158" i="18"/>
  <c r="Q162" i="18"/>
  <c r="X162" i="18"/>
  <c r="Q164" i="18"/>
  <c r="Q166" i="18"/>
  <c r="X166" i="18"/>
  <c r="Q168" i="18"/>
  <c r="Q170" i="18"/>
  <c r="X170" i="18"/>
  <c r="Q172" i="18"/>
  <c r="Q174" i="18"/>
  <c r="X174" i="18"/>
  <c r="Q178" i="18"/>
  <c r="X178" i="18"/>
  <c r="Q180" i="18"/>
  <c r="Q182" i="18"/>
  <c r="X182" i="18"/>
  <c r="Q184" i="18"/>
  <c r="Q186" i="18"/>
  <c r="X186" i="18"/>
  <c r="X11" i="18"/>
  <c r="X9" i="18"/>
  <c r="Q9" i="18"/>
  <c r="Q12" i="20"/>
  <c r="X16" i="18"/>
  <c r="Q16" i="18"/>
  <c r="Q177" i="18" l="1"/>
  <c r="X177" i="18"/>
  <c r="Q145" i="18"/>
  <c r="X145" i="18"/>
  <c r="Q113" i="18"/>
  <c r="X113" i="18"/>
  <c r="X112" i="18"/>
  <c r="Q112" i="18"/>
  <c r="Q53" i="18"/>
  <c r="X53" i="18"/>
  <c r="X72" i="18"/>
  <c r="Q72" i="18"/>
  <c r="X15" i="18"/>
  <c r="Q15" i="18"/>
  <c r="X143" i="18"/>
  <c r="Q143" i="18"/>
  <c r="X185" i="18"/>
  <c r="Q185" i="18"/>
  <c r="Q153" i="18"/>
  <c r="X153" i="18"/>
  <c r="X121" i="18"/>
  <c r="Q121" i="18"/>
  <c r="Q89" i="18"/>
  <c r="X89" i="18"/>
  <c r="X88" i="18"/>
  <c r="Q88" i="18"/>
  <c r="X80" i="18"/>
  <c r="Q80" i="18"/>
  <c r="Q21" i="18"/>
  <c r="X21" i="18"/>
  <c r="Q183" i="18"/>
  <c r="X183" i="18"/>
  <c r="X151" i="18"/>
  <c r="Q151" i="18"/>
  <c r="Q119" i="18"/>
  <c r="X119" i="18"/>
  <c r="X83" i="18"/>
  <c r="Q83" i="18"/>
  <c r="X24" i="18"/>
  <c r="Q24" i="18"/>
  <c r="X161" i="18"/>
  <c r="Q161" i="18"/>
  <c r="Q129" i="18"/>
  <c r="X129" i="18"/>
  <c r="X97" i="18"/>
  <c r="Q97" i="18"/>
  <c r="X96" i="18"/>
  <c r="Q96" i="18"/>
  <c r="X37" i="18"/>
  <c r="Q37" i="18"/>
  <c r="X29" i="18"/>
  <c r="Q29" i="18"/>
  <c r="X8" i="18"/>
  <c r="Q8" i="18"/>
  <c r="Q159" i="18"/>
  <c r="X159" i="18"/>
  <c r="X127" i="18"/>
  <c r="Q127" i="18"/>
  <c r="X40" i="18"/>
  <c r="Q40" i="18"/>
  <c r="X59" i="18"/>
  <c r="Q59" i="18"/>
  <c r="Q14" i="18"/>
  <c r="X14" i="18"/>
  <c r="X7" i="18"/>
  <c r="Q176" i="18"/>
  <c r="Q160" i="18"/>
  <c r="X144" i="18"/>
  <c r="X128" i="18"/>
  <c r="X169" i="18"/>
  <c r="Q169" i="18"/>
  <c r="Q137" i="18"/>
  <c r="X137" i="18"/>
  <c r="Q105" i="18"/>
  <c r="X105" i="18"/>
  <c r="Q46" i="18"/>
  <c r="X46" i="18"/>
  <c r="X104" i="18"/>
  <c r="Q104" i="18"/>
  <c r="X45" i="18"/>
  <c r="Q45" i="18"/>
  <c r="Q64" i="18"/>
  <c r="X64" i="18"/>
  <c r="Q22" i="20"/>
  <c r="X22" i="20"/>
  <c r="Q167" i="18"/>
  <c r="X167" i="18"/>
  <c r="X135" i="18"/>
  <c r="Q135" i="18"/>
  <c r="Q103" i="18"/>
  <c r="X103" i="18"/>
  <c r="X67" i="18"/>
  <c r="Q67" i="18"/>
  <c r="Q10" i="20"/>
  <c r="X10" i="20"/>
  <c r="X54" i="18"/>
  <c r="Q54" i="18"/>
  <c r="Q175" i="18"/>
  <c r="X175" i="18"/>
  <c r="Q111" i="18"/>
  <c r="X111" i="18"/>
  <c r="X75" i="18"/>
  <c r="Q75" i="18"/>
  <c r="X12" i="18"/>
  <c r="Q12" i="18"/>
  <c r="X10" i="18"/>
  <c r="Q181" i="18"/>
  <c r="Q173" i="18"/>
  <c r="Q157" i="18"/>
  <c r="X141" i="18"/>
  <c r="X125" i="18"/>
  <c r="X117" i="18"/>
  <c r="Q109" i="18"/>
  <c r="Q101" i="18"/>
  <c r="Q93" i="18"/>
  <c r="Q85" i="18"/>
  <c r="Q50" i="18"/>
  <c r="Q42" i="18"/>
  <c r="X165" i="18"/>
  <c r="Q149" i="18"/>
  <c r="Q133" i="18"/>
  <c r="V21" i="16"/>
  <c r="U21" i="16"/>
  <c r="N21" i="16"/>
  <c r="M21" i="16"/>
  <c r="C21" i="16"/>
  <c r="V19" i="16"/>
  <c r="U19" i="16"/>
  <c r="N19" i="16"/>
  <c r="M19" i="16"/>
  <c r="C19" i="16"/>
  <c r="V18" i="16"/>
  <c r="U18" i="16"/>
  <c r="N18" i="16"/>
  <c r="M18" i="16"/>
  <c r="C18" i="16"/>
  <c r="V17" i="16"/>
  <c r="U17" i="16"/>
  <c r="N17" i="16"/>
  <c r="M17" i="16"/>
  <c r="C17" i="16"/>
  <c r="V16" i="16"/>
  <c r="U16" i="16"/>
  <c r="N16" i="16"/>
  <c r="M16" i="16"/>
  <c r="C16" i="16"/>
  <c r="V15" i="16"/>
  <c r="U15" i="16"/>
  <c r="N15" i="16"/>
  <c r="M15" i="16"/>
  <c r="C15" i="16"/>
  <c r="V12" i="16"/>
  <c r="U12" i="16"/>
  <c r="N12" i="16"/>
  <c r="M12" i="16"/>
  <c r="C12" i="16"/>
  <c r="V11" i="16"/>
  <c r="U11" i="16"/>
  <c r="N11" i="16"/>
  <c r="M11" i="16"/>
  <c r="C11" i="16"/>
  <c r="V10" i="16"/>
  <c r="U10" i="16"/>
  <c r="N10" i="16"/>
  <c r="M10" i="16"/>
  <c r="C10" i="16"/>
  <c r="V9" i="16"/>
  <c r="U9" i="16"/>
  <c r="N9" i="16"/>
  <c r="M9" i="16"/>
  <c r="C9" i="16"/>
  <c r="V8" i="16"/>
  <c r="U8" i="16"/>
  <c r="N8" i="16"/>
  <c r="M8" i="16"/>
  <c r="C8" i="16"/>
  <c r="V7" i="16"/>
  <c r="U7" i="16"/>
  <c r="N7" i="16"/>
  <c r="M7" i="16"/>
  <c r="C7" i="16"/>
  <c r="A7" i="16" s="1"/>
  <c r="H3" i="16"/>
  <c r="G3" i="16"/>
  <c r="D3" i="16"/>
  <c r="V21" i="15"/>
  <c r="U21" i="15"/>
  <c r="N21" i="15"/>
  <c r="O21" i="15" s="1"/>
  <c r="P21" i="15" s="1"/>
  <c r="M21" i="15"/>
  <c r="C21" i="15"/>
  <c r="V19" i="15"/>
  <c r="U19" i="15"/>
  <c r="N19" i="15"/>
  <c r="O19" i="15" s="1"/>
  <c r="P19" i="15" s="1"/>
  <c r="M19" i="15"/>
  <c r="C19" i="15"/>
  <c r="V18" i="15"/>
  <c r="U18" i="15"/>
  <c r="N18" i="15"/>
  <c r="O18" i="15" s="1"/>
  <c r="P18" i="15" s="1"/>
  <c r="M18" i="15"/>
  <c r="C18" i="15"/>
  <c r="V17" i="15"/>
  <c r="U17" i="15"/>
  <c r="N17" i="15"/>
  <c r="O17" i="15" s="1"/>
  <c r="P17" i="15" s="1"/>
  <c r="M17" i="15"/>
  <c r="C17" i="15"/>
  <c r="V16" i="15"/>
  <c r="U16" i="15"/>
  <c r="N16" i="15"/>
  <c r="O16" i="15" s="1"/>
  <c r="P16" i="15" s="1"/>
  <c r="M16" i="15"/>
  <c r="C16" i="15"/>
  <c r="V15" i="15"/>
  <c r="U15" i="15"/>
  <c r="N15" i="15"/>
  <c r="O15" i="15" s="1"/>
  <c r="P15" i="15" s="1"/>
  <c r="M15" i="15"/>
  <c r="C15" i="15"/>
  <c r="V12" i="15"/>
  <c r="U12" i="15"/>
  <c r="N12" i="15"/>
  <c r="O12" i="15" s="1"/>
  <c r="P12" i="15" s="1"/>
  <c r="M12" i="15"/>
  <c r="C12" i="15"/>
  <c r="V11" i="15"/>
  <c r="U11" i="15"/>
  <c r="N11" i="15"/>
  <c r="O11" i="15" s="1"/>
  <c r="P11" i="15" s="1"/>
  <c r="M11" i="15"/>
  <c r="C11" i="15"/>
  <c r="V10" i="15"/>
  <c r="U10" i="15"/>
  <c r="N10" i="15"/>
  <c r="O10" i="15" s="1"/>
  <c r="P10" i="15" s="1"/>
  <c r="M10" i="15"/>
  <c r="C10" i="15"/>
  <c r="V9" i="15"/>
  <c r="U9" i="15"/>
  <c r="N9" i="15"/>
  <c r="O9" i="15" s="1"/>
  <c r="P9" i="15" s="1"/>
  <c r="M9" i="15"/>
  <c r="C9" i="15"/>
  <c r="V8" i="15"/>
  <c r="U8" i="15"/>
  <c r="N8" i="15"/>
  <c r="O8" i="15" s="1"/>
  <c r="P8" i="15" s="1"/>
  <c r="Q8" i="15" s="1"/>
  <c r="M8" i="15"/>
  <c r="C8" i="15"/>
  <c r="V7" i="15"/>
  <c r="U7" i="15"/>
  <c r="N7" i="15"/>
  <c r="O7" i="15" s="1"/>
  <c r="P7" i="15" s="1"/>
  <c r="M7" i="15"/>
  <c r="C7" i="15"/>
  <c r="H3" i="15"/>
  <c r="G3" i="15"/>
  <c r="D3" i="15"/>
  <c r="V109" i="14"/>
  <c r="U109" i="14"/>
  <c r="N109" i="14"/>
  <c r="M109" i="14"/>
  <c r="C109" i="14"/>
  <c r="V108" i="14"/>
  <c r="U108" i="14"/>
  <c r="N108" i="14"/>
  <c r="M108" i="14"/>
  <c r="C108" i="14"/>
  <c r="V107" i="14"/>
  <c r="U107" i="14"/>
  <c r="N107" i="14"/>
  <c r="M107" i="14"/>
  <c r="C107" i="14"/>
  <c r="V106" i="14"/>
  <c r="U106" i="14"/>
  <c r="N106" i="14"/>
  <c r="M106" i="14"/>
  <c r="C106" i="14"/>
  <c r="V105" i="14"/>
  <c r="U105" i="14"/>
  <c r="N105" i="14"/>
  <c r="M105" i="14"/>
  <c r="C105" i="14"/>
  <c r="V104" i="14"/>
  <c r="U104" i="14"/>
  <c r="N104" i="14"/>
  <c r="M104" i="14"/>
  <c r="C104" i="14"/>
  <c r="V103" i="14"/>
  <c r="U103" i="14"/>
  <c r="N103" i="14"/>
  <c r="M103" i="14"/>
  <c r="C103" i="14"/>
  <c r="V102" i="14"/>
  <c r="U102" i="14"/>
  <c r="N102" i="14"/>
  <c r="M102" i="14"/>
  <c r="C102" i="14"/>
  <c r="V101" i="14"/>
  <c r="U101" i="14"/>
  <c r="N101" i="14"/>
  <c r="M101" i="14"/>
  <c r="C101" i="14"/>
  <c r="V100" i="14"/>
  <c r="U100" i="14"/>
  <c r="N100" i="14"/>
  <c r="M100" i="14"/>
  <c r="C100" i="14"/>
  <c r="V99" i="14"/>
  <c r="U99" i="14"/>
  <c r="N99" i="14"/>
  <c r="M99" i="14"/>
  <c r="C99" i="14"/>
  <c r="V98" i="14"/>
  <c r="U98" i="14"/>
  <c r="N98" i="14"/>
  <c r="M98" i="14"/>
  <c r="C98" i="14"/>
  <c r="V97" i="14"/>
  <c r="U97" i="14"/>
  <c r="N97" i="14"/>
  <c r="M97" i="14"/>
  <c r="C97" i="14"/>
  <c r="V96" i="14"/>
  <c r="U96" i="14"/>
  <c r="N96" i="14"/>
  <c r="M96" i="14"/>
  <c r="C96" i="14"/>
  <c r="V95" i="14"/>
  <c r="U95" i="14"/>
  <c r="N95" i="14"/>
  <c r="M95" i="14"/>
  <c r="C95" i="14"/>
  <c r="V94" i="14"/>
  <c r="U94" i="14"/>
  <c r="N94" i="14"/>
  <c r="M94" i="14"/>
  <c r="C94" i="14"/>
  <c r="V93" i="14"/>
  <c r="U93" i="14"/>
  <c r="N93" i="14"/>
  <c r="M93" i="14"/>
  <c r="C93" i="14"/>
  <c r="V92" i="14"/>
  <c r="U92" i="14"/>
  <c r="N92" i="14"/>
  <c r="M92" i="14"/>
  <c r="C92" i="14"/>
  <c r="V91" i="14"/>
  <c r="U91" i="14"/>
  <c r="N91" i="14"/>
  <c r="M91" i="14"/>
  <c r="C91" i="14"/>
  <c r="V90" i="14"/>
  <c r="U90" i="14"/>
  <c r="N90" i="14"/>
  <c r="M90" i="14"/>
  <c r="C90" i="14"/>
  <c r="V89" i="14"/>
  <c r="U89" i="14"/>
  <c r="N89" i="14"/>
  <c r="M89" i="14"/>
  <c r="C89" i="14"/>
  <c r="V88" i="14"/>
  <c r="U88" i="14"/>
  <c r="N88" i="14"/>
  <c r="M88" i="14"/>
  <c r="C88" i="14"/>
  <c r="V87" i="14"/>
  <c r="U87" i="14"/>
  <c r="N87" i="14"/>
  <c r="M87" i="14"/>
  <c r="C87" i="14"/>
  <c r="V86" i="14"/>
  <c r="U86" i="14"/>
  <c r="N86" i="14"/>
  <c r="M86" i="14"/>
  <c r="C86" i="14"/>
  <c r="V85" i="14"/>
  <c r="U85" i="14"/>
  <c r="N85" i="14"/>
  <c r="M85" i="14"/>
  <c r="C85" i="14"/>
  <c r="X84" i="14"/>
  <c r="V84" i="14"/>
  <c r="U84" i="14"/>
  <c r="Q84" i="14"/>
  <c r="V83" i="14"/>
  <c r="U83" i="14"/>
  <c r="N83" i="14"/>
  <c r="M83" i="14"/>
  <c r="C83" i="14"/>
  <c r="V82" i="14"/>
  <c r="U82" i="14"/>
  <c r="N82" i="14"/>
  <c r="M82" i="14"/>
  <c r="C82" i="14"/>
  <c r="V81" i="14"/>
  <c r="U81" i="14"/>
  <c r="N81" i="14"/>
  <c r="M81" i="14"/>
  <c r="C81" i="14"/>
  <c r="V80" i="14"/>
  <c r="U80" i="14"/>
  <c r="N80" i="14"/>
  <c r="M80" i="14"/>
  <c r="C80" i="14"/>
  <c r="V79" i="14"/>
  <c r="U79" i="14"/>
  <c r="N79" i="14"/>
  <c r="M79" i="14"/>
  <c r="C79" i="14"/>
  <c r="V78" i="14"/>
  <c r="U78" i="14"/>
  <c r="N78" i="14"/>
  <c r="M78" i="14"/>
  <c r="C78" i="14"/>
  <c r="V77" i="14"/>
  <c r="U77" i="14"/>
  <c r="N77" i="14"/>
  <c r="M77" i="14"/>
  <c r="C77" i="14"/>
  <c r="V76" i="14"/>
  <c r="U76" i="14"/>
  <c r="N76" i="14"/>
  <c r="M76" i="14"/>
  <c r="C76" i="14"/>
  <c r="V75" i="14"/>
  <c r="U75" i="14"/>
  <c r="N75" i="14"/>
  <c r="M75" i="14"/>
  <c r="C75" i="14"/>
  <c r="V74" i="14"/>
  <c r="U74" i="14"/>
  <c r="N74" i="14"/>
  <c r="M74" i="14"/>
  <c r="C74" i="14"/>
  <c r="V73" i="14"/>
  <c r="U73" i="14"/>
  <c r="N73" i="14"/>
  <c r="M73" i="14"/>
  <c r="C73" i="14"/>
  <c r="V72" i="14"/>
  <c r="U72" i="14"/>
  <c r="N72" i="14"/>
  <c r="M72" i="14"/>
  <c r="C72" i="14"/>
  <c r="V71" i="14"/>
  <c r="U71" i="14"/>
  <c r="N71" i="14"/>
  <c r="M71" i="14"/>
  <c r="C71" i="14"/>
  <c r="V70" i="14"/>
  <c r="U70" i="14"/>
  <c r="N70" i="14"/>
  <c r="M70" i="14"/>
  <c r="C70" i="14"/>
  <c r="V69" i="14"/>
  <c r="U69" i="14"/>
  <c r="N69" i="14"/>
  <c r="M69" i="14"/>
  <c r="C69" i="14"/>
  <c r="V68" i="14"/>
  <c r="U68" i="14"/>
  <c r="N68" i="14"/>
  <c r="M68" i="14"/>
  <c r="C68" i="14"/>
  <c r="V67" i="14"/>
  <c r="U67" i="14"/>
  <c r="N67" i="14"/>
  <c r="M67" i="14"/>
  <c r="C67" i="14"/>
  <c r="V66" i="14"/>
  <c r="U66" i="14"/>
  <c r="N66" i="14"/>
  <c r="M66" i="14"/>
  <c r="C66" i="14"/>
  <c r="V65" i="14"/>
  <c r="U65" i="14"/>
  <c r="N65" i="14"/>
  <c r="M65" i="14"/>
  <c r="C65" i="14"/>
  <c r="V64" i="14"/>
  <c r="U64" i="14"/>
  <c r="N64" i="14"/>
  <c r="M64" i="14"/>
  <c r="C64" i="14"/>
  <c r="V63" i="14"/>
  <c r="U63" i="14"/>
  <c r="N63" i="14"/>
  <c r="M63" i="14"/>
  <c r="C63" i="14"/>
  <c r="V62" i="14"/>
  <c r="U62" i="14"/>
  <c r="N62" i="14"/>
  <c r="M62" i="14"/>
  <c r="C62" i="14"/>
  <c r="V61" i="14"/>
  <c r="U61" i="14"/>
  <c r="N61" i="14"/>
  <c r="M61" i="14"/>
  <c r="C61" i="14"/>
  <c r="V60" i="14"/>
  <c r="U60" i="14"/>
  <c r="N60" i="14"/>
  <c r="M60" i="14"/>
  <c r="C60" i="14"/>
  <c r="V59" i="14"/>
  <c r="U59" i="14"/>
  <c r="N59" i="14"/>
  <c r="M59" i="14"/>
  <c r="C59" i="14"/>
  <c r="X58" i="14"/>
  <c r="V58" i="14"/>
  <c r="U58" i="14"/>
  <c r="Q58" i="14"/>
  <c r="V57" i="14"/>
  <c r="U57" i="14"/>
  <c r="N57" i="14"/>
  <c r="M57" i="14"/>
  <c r="C57" i="14"/>
  <c r="V56" i="14"/>
  <c r="U56" i="14"/>
  <c r="N56" i="14"/>
  <c r="M56" i="14"/>
  <c r="C56" i="14"/>
  <c r="V55" i="14"/>
  <c r="U55" i="14"/>
  <c r="N55" i="14"/>
  <c r="M55" i="14"/>
  <c r="C55" i="14"/>
  <c r="V54" i="14"/>
  <c r="U54" i="14"/>
  <c r="N54" i="14"/>
  <c r="M54" i="14"/>
  <c r="C54" i="14"/>
  <c r="V53" i="14"/>
  <c r="U53" i="14"/>
  <c r="N53" i="14"/>
  <c r="M53" i="14"/>
  <c r="C53" i="14"/>
  <c r="V52" i="14"/>
  <c r="U52" i="14"/>
  <c r="N52" i="14"/>
  <c r="M52" i="14"/>
  <c r="C52" i="14"/>
  <c r="V51" i="14"/>
  <c r="U51" i="14"/>
  <c r="N51" i="14"/>
  <c r="M51" i="14"/>
  <c r="C51" i="14"/>
  <c r="V50" i="14"/>
  <c r="U50" i="14"/>
  <c r="N50" i="14"/>
  <c r="M50" i="14"/>
  <c r="C50" i="14"/>
  <c r="V49" i="14"/>
  <c r="U49" i="14"/>
  <c r="N49" i="14"/>
  <c r="M49" i="14"/>
  <c r="C49" i="14"/>
  <c r="V48" i="14"/>
  <c r="U48" i="14"/>
  <c r="N48" i="14"/>
  <c r="M48" i="14"/>
  <c r="C48" i="14"/>
  <c r="V47" i="14"/>
  <c r="U47" i="14"/>
  <c r="N47" i="14"/>
  <c r="M47" i="14"/>
  <c r="C47" i="14"/>
  <c r="V46" i="14"/>
  <c r="U46" i="14"/>
  <c r="N46" i="14"/>
  <c r="M46" i="14"/>
  <c r="C46" i="14"/>
  <c r="V45" i="14"/>
  <c r="U45" i="14"/>
  <c r="N45" i="14"/>
  <c r="M45" i="14"/>
  <c r="C45" i="14"/>
  <c r="V44" i="14"/>
  <c r="U44" i="14"/>
  <c r="N44" i="14"/>
  <c r="M44" i="14"/>
  <c r="C44" i="14"/>
  <c r="V43" i="14"/>
  <c r="U43" i="14"/>
  <c r="N43" i="14"/>
  <c r="M43" i="14"/>
  <c r="C43" i="14"/>
  <c r="V42" i="14"/>
  <c r="U42" i="14"/>
  <c r="N42" i="14"/>
  <c r="M42" i="14"/>
  <c r="C42" i="14"/>
  <c r="V41" i="14"/>
  <c r="U41" i="14"/>
  <c r="N41" i="14"/>
  <c r="M41" i="14"/>
  <c r="C41" i="14"/>
  <c r="V40" i="14"/>
  <c r="U40" i="14"/>
  <c r="N40" i="14"/>
  <c r="M40" i="14"/>
  <c r="C40" i="14"/>
  <c r="V39" i="14"/>
  <c r="U39" i="14"/>
  <c r="N39" i="14"/>
  <c r="M39" i="14"/>
  <c r="C39" i="14"/>
  <c r="V38" i="14"/>
  <c r="U38" i="14"/>
  <c r="N38" i="14"/>
  <c r="M38" i="14"/>
  <c r="C38" i="14"/>
  <c r="V37" i="14"/>
  <c r="U37" i="14"/>
  <c r="N37" i="14"/>
  <c r="M37" i="14"/>
  <c r="C37" i="14"/>
  <c r="V36" i="14"/>
  <c r="U36" i="14"/>
  <c r="N36" i="14"/>
  <c r="M36" i="14"/>
  <c r="C36" i="14"/>
  <c r="V35" i="14"/>
  <c r="U35" i="14"/>
  <c r="N35" i="14"/>
  <c r="M35" i="14"/>
  <c r="C35" i="14"/>
  <c r="V34" i="14"/>
  <c r="U34" i="14"/>
  <c r="N34" i="14"/>
  <c r="M34" i="14"/>
  <c r="C34" i="14"/>
  <c r="V33" i="14"/>
  <c r="U33" i="14"/>
  <c r="N33" i="14"/>
  <c r="M33" i="14"/>
  <c r="C33" i="14"/>
  <c r="X32" i="14"/>
  <c r="V32" i="14"/>
  <c r="U32" i="14"/>
  <c r="Q32" i="14"/>
  <c r="V31" i="14"/>
  <c r="U31" i="14"/>
  <c r="N31" i="14"/>
  <c r="M31" i="14"/>
  <c r="C31" i="14"/>
  <c r="V30" i="14"/>
  <c r="U30" i="14"/>
  <c r="N30" i="14"/>
  <c r="M30" i="14"/>
  <c r="C30" i="14"/>
  <c r="V29" i="14"/>
  <c r="U29" i="14"/>
  <c r="N29" i="14"/>
  <c r="M29" i="14"/>
  <c r="C29" i="14"/>
  <c r="V28" i="14"/>
  <c r="U28" i="14"/>
  <c r="N28" i="14"/>
  <c r="M28" i="14"/>
  <c r="C28" i="14"/>
  <c r="V27" i="14"/>
  <c r="U27" i="14"/>
  <c r="N27" i="14"/>
  <c r="M27" i="14"/>
  <c r="C27" i="14"/>
  <c r="V26" i="14"/>
  <c r="U26" i="14"/>
  <c r="N26" i="14"/>
  <c r="M26" i="14"/>
  <c r="C26" i="14"/>
  <c r="V25" i="14"/>
  <c r="U25" i="14"/>
  <c r="N25" i="14"/>
  <c r="M25" i="14"/>
  <c r="C25" i="14"/>
  <c r="V24" i="14"/>
  <c r="U24" i="14"/>
  <c r="N24" i="14"/>
  <c r="M24" i="14"/>
  <c r="C24" i="14"/>
  <c r="V23" i="14"/>
  <c r="U23" i="14"/>
  <c r="N23" i="14"/>
  <c r="M23" i="14"/>
  <c r="C23" i="14"/>
  <c r="V22" i="14"/>
  <c r="U22" i="14"/>
  <c r="N22" i="14"/>
  <c r="M22" i="14"/>
  <c r="C22" i="14"/>
  <c r="V21" i="14"/>
  <c r="U21" i="14"/>
  <c r="N21" i="14"/>
  <c r="M21" i="14"/>
  <c r="C21" i="14"/>
  <c r="V20" i="14"/>
  <c r="U20" i="14"/>
  <c r="N20" i="14"/>
  <c r="M20" i="14"/>
  <c r="C20" i="14"/>
  <c r="V19" i="14"/>
  <c r="U19" i="14"/>
  <c r="N19" i="14"/>
  <c r="M19" i="14"/>
  <c r="C19" i="14"/>
  <c r="V18" i="14"/>
  <c r="U18" i="14"/>
  <c r="N18" i="14"/>
  <c r="M18" i="14"/>
  <c r="C18" i="14"/>
  <c r="V17" i="14"/>
  <c r="U17" i="14"/>
  <c r="N17" i="14"/>
  <c r="M17" i="14"/>
  <c r="C17" i="14"/>
  <c r="V16" i="14"/>
  <c r="U16" i="14"/>
  <c r="N16" i="14"/>
  <c r="M16" i="14"/>
  <c r="C16" i="14"/>
  <c r="V15" i="14"/>
  <c r="U15" i="14"/>
  <c r="N15" i="14"/>
  <c r="M15" i="14"/>
  <c r="C15" i="14"/>
  <c r="V14" i="14"/>
  <c r="U14" i="14"/>
  <c r="N14" i="14"/>
  <c r="M14" i="14"/>
  <c r="C14" i="14"/>
  <c r="V13" i="14"/>
  <c r="U13" i="14"/>
  <c r="N13" i="14"/>
  <c r="M13" i="14"/>
  <c r="C13" i="14"/>
  <c r="V12" i="14"/>
  <c r="U12" i="14"/>
  <c r="N12" i="14"/>
  <c r="M12" i="14"/>
  <c r="C12" i="14"/>
  <c r="V11" i="14"/>
  <c r="U11" i="14"/>
  <c r="N11" i="14"/>
  <c r="M11" i="14"/>
  <c r="C11" i="14"/>
  <c r="V10" i="14"/>
  <c r="U10" i="14"/>
  <c r="N10" i="14"/>
  <c r="M10" i="14"/>
  <c r="C10" i="14"/>
  <c r="V9" i="14"/>
  <c r="U9" i="14"/>
  <c r="N9" i="14"/>
  <c r="M9" i="14"/>
  <c r="C9" i="14"/>
  <c r="A9" i="14"/>
  <c r="V8" i="14"/>
  <c r="U8" i="14"/>
  <c r="N8" i="14"/>
  <c r="M8" i="14"/>
  <c r="C8" i="14"/>
  <c r="A8" i="14"/>
  <c r="V7" i="14"/>
  <c r="U7" i="14"/>
  <c r="N7" i="14"/>
  <c r="M7" i="14"/>
  <c r="C7" i="14"/>
  <c r="A7" i="14"/>
  <c r="H3" i="14"/>
  <c r="G3" i="14"/>
  <c r="D3" i="14"/>
  <c r="A175" i="14" l="1"/>
  <c r="B175" i="14" s="1"/>
  <c r="F175" i="14" s="1"/>
  <c r="O175" i="14" s="1"/>
  <c r="P175" i="14" s="1"/>
  <c r="A159" i="14"/>
  <c r="B159" i="14" s="1"/>
  <c r="F159" i="14" s="1"/>
  <c r="O159" i="14" s="1"/>
  <c r="P159" i="14" s="1"/>
  <c r="A143" i="14"/>
  <c r="B143" i="14" s="1"/>
  <c r="F143" i="14" s="1"/>
  <c r="O143" i="14" s="1"/>
  <c r="P143" i="14" s="1"/>
  <c r="A127" i="14"/>
  <c r="B127" i="14" s="1"/>
  <c r="F127" i="14" s="1"/>
  <c r="O127" i="14" s="1"/>
  <c r="P127" i="14" s="1"/>
  <c r="A111" i="14"/>
  <c r="B111" i="14" s="1"/>
  <c r="F111" i="14" s="1"/>
  <c r="O111" i="14" s="1"/>
  <c r="P111" i="14" s="1"/>
  <c r="A178" i="14"/>
  <c r="B178" i="14" s="1"/>
  <c r="F178" i="14" s="1"/>
  <c r="O178" i="14" s="1"/>
  <c r="P178" i="14" s="1"/>
  <c r="A162" i="14"/>
  <c r="B162" i="14" s="1"/>
  <c r="F162" i="14" s="1"/>
  <c r="O162" i="14" s="1"/>
  <c r="P162" i="14" s="1"/>
  <c r="A146" i="14"/>
  <c r="B146" i="14" s="1"/>
  <c r="F146" i="14" s="1"/>
  <c r="O146" i="14" s="1"/>
  <c r="P146" i="14" s="1"/>
  <c r="A130" i="14"/>
  <c r="B130" i="14" s="1"/>
  <c r="F130" i="14" s="1"/>
  <c r="O130" i="14" s="1"/>
  <c r="P130" i="14" s="1"/>
  <c r="A114" i="14"/>
  <c r="B114" i="14" s="1"/>
  <c r="F114" i="14" s="1"/>
  <c r="O114" i="14" s="1"/>
  <c r="P114" i="14" s="1"/>
  <c r="A177" i="14"/>
  <c r="B177" i="14" s="1"/>
  <c r="F177" i="14" s="1"/>
  <c r="O177" i="14" s="1"/>
  <c r="P177" i="14" s="1"/>
  <c r="A161" i="14"/>
  <c r="B161" i="14" s="1"/>
  <c r="F161" i="14" s="1"/>
  <c r="O161" i="14" s="1"/>
  <c r="P161" i="14" s="1"/>
  <c r="A145" i="14"/>
  <c r="B145" i="14" s="1"/>
  <c r="F145" i="14" s="1"/>
  <c r="O145" i="14" s="1"/>
  <c r="P145" i="14" s="1"/>
  <c r="A129" i="14"/>
  <c r="B129" i="14" s="1"/>
  <c r="F129" i="14" s="1"/>
  <c r="O129" i="14" s="1"/>
  <c r="P129" i="14" s="1"/>
  <c r="A113" i="14"/>
  <c r="B113" i="14" s="1"/>
  <c r="F113" i="14" s="1"/>
  <c r="O113" i="14" s="1"/>
  <c r="P113" i="14" s="1"/>
  <c r="A180" i="14"/>
  <c r="B180" i="14" s="1"/>
  <c r="F180" i="14" s="1"/>
  <c r="O180" i="14" s="1"/>
  <c r="P180" i="14" s="1"/>
  <c r="A164" i="14"/>
  <c r="B164" i="14" s="1"/>
  <c r="F164" i="14" s="1"/>
  <c r="O164" i="14" s="1"/>
  <c r="P164" i="14" s="1"/>
  <c r="A148" i="14"/>
  <c r="B148" i="14" s="1"/>
  <c r="F148" i="14" s="1"/>
  <c r="O148" i="14" s="1"/>
  <c r="P148" i="14" s="1"/>
  <c r="A132" i="14"/>
  <c r="B132" i="14" s="1"/>
  <c r="F132" i="14" s="1"/>
  <c r="O132" i="14" s="1"/>
  <c r="P132" i="14" s="1"/>
  <c r="A116" i="14"/>
  <c r="B116" i="14" s="1"/>
  <c r="F116" i="14" s="1"/>
  <c r="O116" i="14" s="1"/>
  <c r="P116" i="14" s="1"/>
  <c r="A187" i="14"/>
  <c r="B187" i="14" s="1"/>
  <c r="F187" i="14" s="1"/>
  <c r="O187" i="14" s="1"/>
  <c r="P187" i="14" s="1"/>
  <c r="A171" i="14"/>
  <c r="B171" i="14" s="1"/>
  <c r="F171" i="14" s="1"/>
  <c r="O171" i="14" s="1"/>
  <c r="P171" i="14" s="1"/>
  <c r="A155" i="14"/>
  <c r="B155" i="14" s="1"/>
  <c r="F155" i="14" s="1"/>
  <c r="O155" i="14" s="1"/>
  <c r="P155" i="14" s="1"/>
  <c r="A139" i="14"/>
  <c r="B139" i="14" s="1"/>
  <c r="F139" i="14" s="1"/>
  <c r="O139" i="14" s="1"/>
  <c r="P139" i="14" s="1"/>
  <c r="A123" i="14"/>
  <c r="B123" i="14" s="1"/>
  <c r="F123" i="14" s="1"/>
  <c r="O123" i="14" s="1"/>
  <c r="P123" i="14" s="1"/>
  <c r="A174" i="14"/>
  <c r="B174" i="14" s="1"/>
  <c r="F174" i="14" s="1"/>
  <c r="O174" i="14" s="1"/>
  <c r="P174" i="14" s="1"/>
  <c r="A158" i="14"/>
  <c r="B158" i="14" s="1"/>
  <c r="F158" i="14" s="1"/>
  <c r="O158" i="14" s="1"/>
  <c r="P158" i="14" s="1"/>
  <c r="A142" i="14"/>
  <c r="B142" i="14" s="1"/>
  <c r="F142" i="14" s="1"/>
  <c r="O142" i="14" s="1"/>
  <c r="P142" i="14" s="1"/>
  <c r="A126" i="14"/>
  <c r="B126" i="14" s="1"/>
  <c r="F126" i="14" s="1"/>
  <c r="O126" i="14" s="1"/>
  <c r="P126" i="14" s="1"/>
  <c r="A110" i="14"/>
  <c r="B110" i="14" s="1"/>
  <c r="F110" i="14" s="1"/>
  <c r="O110" i="14" s="1"/>
  <c r="P110" i="14" s="1"/>
  <c r="A173" i="14"/>
  <c r="B173" i="14" s="1"/>
  <c r="F173" i="14" s="1"/>
  <c r="O173" i="14" s="1"/>
  <c r="P173" i="14" s="1"/>
  <c r="A157" i="14"/>
  <c r="B157" i="14" s="1"/>
  <c r="F157" i="14" s="1"/>
  <c r="O157" i="14" s="1"/>
  <c r="P157" i="14" s="1"/>
  <c r="A141" i="14"/>
  <c r="B141" i="14" s="1"/>
  <c r="F141" i="14" s="1"/>
  <c r="O141" i="14" s="1"/>
  <c r="P141" i="14" s="1"/>
  <c r="A125" i="14"/>
  <c r="B125" i="14" s="1"/>
  <c r="F125" i="14" s="1"/>
  <c r="O125" i="14" s="1"/>
  <c r="P125" i="14" s="1"/>
  <c r="A176" i="14"/>
  <c r="B176" i="14" s="1"/>
  <c r="F176" i="14" s="1"/>
  <c r="O176" i="14" s="1"/>
  <c r="P176" i="14" s="1"/>
  <c r="A160" i="14"/>
  <c r="B160" i="14" s="1"/>
  <c r="F160" i="14" s="1"/>
  <c r="O160" i="14" s="1"/>
  <c r="P160" i="14" s="1"/>
  <c r="A144" i="14"/>
  <c r="B144" i="14" s="1"/>
  <c r="F144" i="14" s="1"/>
  <c r="O144" i="14" s="1"/>
  <c r="P144" i="14" s="1"/>
  <c r="A128" i="14"/>
  <c r="B128" i="14" s="1"/>
  <c r="F128" i="14" s="1"/>
  <c r="O128" i="14" s="1"/>
  <c r="P128" i="14" s="1"/>
  <c r="A112" i="14"/>
  <c r="B112" i="14" s="1"/>
  <c r="F112" i="14" s="1"/>
  <c r="O112" i="14" s="1"/>
  <c r="P112" i="14" s="1"/>
  <c r="A183" i="14"/>
  <c r="B183" i="14" s="1"/>
  <c r="F183" i="14" s="1"/>
  <c r="O183" i="14" s="1"/>
  <c r="P183" i="14" s="1"/>
  <c r="A167" i="14"/>
  <c r="B167" i="14" s="1"/>
  <c r="F167" i="14" s="1"/>
  <c r="O167" i="14" s="1"/>
  <c r="P167" i="14" s="1"/>
  <c r="A151" i="14"/>
  <c r="B151" i="14" s="1"/>
  <c r="F151" i="14" s="1"/>
  <c r="O151" i="14" s="1"/>
  <c r="P151" i="14" s="1"/>
  <c r="A135" i="14"/>
  <c r="B135" i="14" s="1"/>
  <c r="F135" i="14" s="1"/>
  <c r="O135" i="14" s="1"/>
  <c r="P135" i="14" s="1"/>
  <c r="A119" i="14"/>
  <c r="B119" i="14" s="1"/>
  <c r="F119" i="14" s="1"/>
  <c r="O119" i="14" s="1"/>
  <c r="P119" i="14" s="1"/>
  <c r="A186" i="14"/>
  <c r="B186" i="14" s="1"/>
  <c r="F186" i="14" s="1"/>
  <c r="O186" i="14" s="1"/>
  <c r="P186" i="14" s="1"/>
  <c r="A170" i="14"/>
  <c r="B170" i="14" s="1"/>
  <c r="F170" i="14" s="1"/>
  <c r="O170" i="14" s="1"/>
  <c r="P170" i="14" s="1"/>
  <c r="A154" i="14"/>
  <c r="B154" i="14" s="1"/>
  <c r="F154" i="14" s="1"/>
  <c r="O154" i="14" s="1"/>
  <c r="P154" i="14" s="1"/>
  <c r="A138" i="14"/>
  <c r="B138" i="14" s="1"/>
  <c r="F138" i="14" s="1"/>
  <c r="O138" i="14" s="1"/>
  <c r="P138" i="14" s="1"/>
  <c r="A122" i="14"/>
  <c r="B122" i="14" s="1"/>
  <c r="F122" i="14" s="1"/>
  <c r="O122" i="14" s="1"/>
  <c r="P122" i="14" s="1"/>
  <c r="A185" i="14"/>
  <c r="B185" i="14" s="1"/>
  <c r="F185" i="14" s="1"/>
  <c r="O185" i="14" s="1"/>
  <c r="P185" i="14" s="1"/>
  <c r="A169" i="14"/>
  <c r="B169" i="14" s="1"/>
  <c r="F169" i="14" s="1"/>
  <c r="O169" i="14" s="1"/>
  <c r="P169" i="14" s="1"/>
  <c r="A153" i="14"/>
  <c r="B153" i="14" s="1"/>
  <c r="F153" i="14" s="1"/>
  <c r="O153" i="14" s="1"/>
  <c r="P153" i="14" s="1"/>
  <c r="A137" i="14"/>
  <c r="B137" i="14" s="1"/>
  <c r="F137" i="14" s="1"/>
  <c r="O137" i="14" s="1"/>
  <c r="P137" i="14" s="1"/>
  <c r="A121" i="14"/>
  <c r="B121" i="14" s="1"/>
  <c r="F121" i="14" s="1"/>
  <c r="O121" i="14" s="1"/>
  <c r="P121" i="14" s="1"/>
  <c r="A172" i="14"/>
  <c r="B172" i="14" s="1"/>
  <c r="F172" i="14" s="1"/>
  <c r="O172" i="14" s="1"/>
  <c r="P172" i="14" s="1"/>
  <c r="A156" i="14"/>
  <c r="B156" i="14" s="1"/>
  <c r="F156" i="14" s="1"/>
  <c r="O156" i="14" s="1"/>
  <c r="P156" i="14" s="1"/>
  <c r="A140" i="14"/>
  <c r="B140" i="14" s="1"/>
  <c r="F140" i="14" s="1"/>
  <c r="O140" i="14" s="1"/>
  <c r="P140" i="14" s="1"/>
  <c r="A124" i="14"/>
  <c r="B124" i="14" s="1"/>
  <c r="F124" i="14" s="1"/>
  <c r="O124" i="14" s="1"/>
  <c r="P124" i="14" s="1"/>
  <c r="A179" i="14"/>
  <c r="B179" i="14" s="1"/>
  <c r="F179" i="14" s="1"/>
  <c r="O179" i="14" s="1"/>
  <c r="P179" i="14" s="1"/>
  <c r="A163" i="14"/>
  <c r="B163" i="14" s="1"/>
  <c r="F163" i="14" s="1"/>
  <c r="O163" i="14" s="1"/>
  <c r="P163" i="14" s="1"/>
  <c r="A147" i="14"/>
  <c r="B147" i="14" s="1"/>
  <c r="F147" i="14" s="1"/>
  <c r="O147" i="14" s="1"/>
  <c r="P147" i="14" s="1"/>
  <c r="A131" i="14"/>
  <c r="B131" i="14" s="1"/>
  <c r="F131" i="14" s="1"/>
  <c r="O131" i="14" s="1"/>
  <c r="P131" i="14" s="1"/>
  <c r="A115" i="14"/>
  <c r="B115" i="14" s="1"/>
  <c r="F115" i="14" s="1"/>
  <c r="O115" i="14" s="1"/>
  <c r="P115" i="14" s="1"/>
  <c r="A182" i="14"/>
  <c r="B182" i="14" s="1"/>
  <c r="F182" i="14" s="1"/>
  <c r="O182" i="14" s="1"/>
  <c r="P182" i="14" s="1"/>
  <c r="A166" i="14"/>
  <c r="B166" i="14" s="1"/>
  <c r="F166" i="14" s="1"/>
  <c r="O166" i="14" s="1"/>
  <c r="P166" i="14" s="1"/>
  <c r="A150" i="14"/>
  <c r="B150" i="14" s="1"/>
  <c r="F150" i="14" s="1"/>
  <c r="O150" i="14" s="1"/>
  <c r="P150" i="14" s="1"/>
  <c r="A134" i="14"/>
  <c r="B134" i="14" s="1"/>
  <c r="F134" i="14" s="1"/>
  <c r="O134" i="14" s="1"/>
  <c r="P134" i="14" s="1"/>
  <c r="A118" i="14"/>
  <c r="B118" i="14" s="1"/>
  <c r="F118" i="14" s="1"/>
  <c r="O118" i="14" s="1"/>
  <c r="P118" i="14" s="1"/>
  <c r="A181" i="14"/>
  <c r="B181" i="14" s="1"/>
  <c r="F181" i="14" s="1"/>
  <c r="O181" i="14" s="1"/>
  <c r="P181" i="14" s="1"/>
  <c r="A165" i="14"/>
  <c r="B165" i="14" s="1"/>
  <c r="F165" i="14" s="1"/>
  <c r="O165" i="14" s="1"/>
  <c r="P165" i="14" s="1"/>
  <c r="A149" i="14"/>
  <c r="B149" i="14" s="1"/>
  <c r="F149" i="14" s="1"/>
  <c r="O149" i="14" s="1"/>
  <c r="P149" i="14" s="1"/>
  <c r="A133" i="14"/>
  <c r="B133" i="14" s="1"/>
  <c r="F133" i="14" s="1"/>
  <c r="O133" i="14" s="1"/>
  <c r="P133" i="14" s="1"/>
  <c r="A117" i="14"/>
  <c r="B117" i="14" s="1"/>
  <c r="F117" i="14" s="1"/>
  <c r="O117" i="14" s="1"/>
  <c r="P117" i="14" s="1"/>
  <c r="A184" i="14"/>
  <c r="B184" i="14" s="1"/>
  <c r="F184" i="14" s="1"/>
  <c r="O184" i="14" s="1"/>
  <c r="P184" i="14" s="1"/>
  <c r="A168" i="14"/>
  <c r="B168" i="14" s="1"/>
  <c r="F168" i="14" s="1"/>
  <c r="O168" i="14" s="1"/>
  <c r="P168" i="14" s="1"/>
  <c r="A152" i="14"/>
  <c r="B152" i="14" s="1"/>
  <c r="F152" i="14" s="1"/>
  <c r="O152" i="14" s="1"/>
  <c r="P152" i="14" s="1"/>
  <c r="A136" i="14"/>
  <c r="B136" i="14" s="1"/>
  <c r="F136" i="14" s="1"/>
  <c r="O136" i="14" s="1"/>
  <c r="P136" i="14" s="1"/>
  <c r="A120" i="14"/>
  <c r="B120" i="14" s="1"/>
  <c r="F120" i="14" s="1"/>
  <c r="O120" i="14" s="1"/>
  <c r="P120" i="14" s="1"/>
  <c r="A8" i="16"/>
  <c r="A9" i="16"/>
  <c r="A32" i="15"/>
  <c r="B32" i="15" s="1"/>
  <c r="G32" i="15" s="1"/>
  <c r="A14" i="15"/>
  <c r="B14" i="15" s="1"/>
  <c r="G14" i="15" s="1"/>
  <c r="A25" i="15"/>
  <c r="B25" i="15" s="1"/>
  <c r="G25" i="15" s="1"/>
  <c r="A33" i="15"/>
  <c r="B33" i="15" s="1"/>
  <c r="G33" i="15" s="1"/>
  <c r="A28" i="15"/>
  <c r="B28" i="15" s="1"/>
  <c r="G28" i="15" s="1"/>
  <c r="A31" i="15"/>
  <c r="B31" i="15" s="1"/>
  <c r="G31" i="15" s="1"/>
  <c r="A29" i="15"/>
  <c r="B29" i="15" s="1"/>
  <c r="G29" i="15" s="1"/>
  <c r="A23" i="15"/>
  <c r="B23" i="15" s="1"/>
  <c r="G23" i="15" s="1"/>
  <c r="A26" i="15"/>
  <c r="B26" i="15" s="1"/>
  <c r="G26" i="15" s="1"/>
  <c r="A24" i="15"/>
  <c r="B24" i="15" s="1"/>
  <c r="G24" i="15" s="1"/>
  <c r="A22" i="15"/>
  <c r="B22" i="15" s="1"/>
  <c r="G22" i="15" s="1"/>
  <c r="A30" i="15"/>
  <c r="B30" i="15" s="1"/>
  <c r="G30" i="15" s="1"/>
  <c r="A21" i="16"/>
  <c r="A25" i="16"/>
  <c r="B25" i="16" s="1"/>
  <c r="F25" i="16" s="1"/>
  <c r="O25" i="16" s="1"/>
  <c r="P25" i="16" s="1"/>
  <c r="A31" i="16"/>
  <c r="B31" i="16" s="1"/>
  <c r="F31" i="16" s="1"/>
  <c r="O31" i="16" s="1"/>
  <c r="P31" i="16" s="1"/>
  <c r="A33" i="16"/>
  <c r="B33" i="16" s="1"/>
  <c r="F33" i="16" s="1"/>
  <c r="O33" i="16" s="1"/>
  <c r="P33" i="16" s="1"/>
  <c r="A32" i="16"/>
  <c r="B32" i="16" s="1"/>
  <c r="F32" i="16" s="1"/>
  <c r="O32" i="16" s="1"/>
  <c r="P32" i="16" s="1"/>
  <c r="A26" i="16"/>
  <c r="B26" i="16" s="1"/>
  <c r="F26" i="16" s="1"/>
  <c r="O26" i="16" s="1"/>
  <c r="P26" i="16" s="1"/>
  <c r="A29" i="16"/>
  <c r="B29" i="16" s="1"/>
  <c r="F29" i="16" s="1"/>
  <c r="O29" i="16" s="1"/>
  <c r="P29" i="16" s="1"/>
  <c r="A28" i="16"/>
  <c r="B28" i="16" s="1"/>
  <c r="F28" i="16" s="1"/>
  <c r="O28" i="16" s="1"/>
  <c r="P28" i="16" s="1"/>
  <c r="A22" i="16"/>
  <c r="B22" i="16" s="1"/>
  <c r="F22" i="16" s="1"/>
  <c r="O22" i="16" s="1"/>
  <c r="P22" i="16" s="1"/>
  <c r="A30" i="16"/>
  <c r="B30" i="16" s="1"/>
  <c r="F30" i="16" s="1"/>
  <c r="O30" i="16" s="1"/>
  <c r="P30" i="16" s="1"/>
  <c r="A24" i="16"/>
  <c r="B24" i="16" s="1"/>
  <c r="F24" i="16" s="1"/>
  <c r="O24" i="16" s="1"/>
  <c r="P24" i="16" s="1"/>
  <c r="A23" i="16"/>
  <c r="B23" i="16" s="1"/>
  <c r="F23" i="16" s="1"/>
  <c r="O23" i="16" s="1"/>
  <c r="P23" i="16" s="1"/>
  <c r="A14" i="16"/>
  <c r="B14" i="16" s="1"/>
  <c r="F14" i="16" s="1"/>
  <c r="O14" i="16" s="1"/>
  <c r="P14" i="16" s="1"/>
  <c r="B21" i="16"/>
  <c r="F21" i="16" s="1"/>
  <c r="O21" i="16" s="1"/>
  <c r="P21" i="16" s="1"/>
  <c r="Q21" i="16" s="1"/>
  <c r="A93" i="14"/>
  <c r="B93" i="14" s="1"/>
  <c r="F93" i="14" s="1"/>
  <c r="A92" i="14"/>
  <c r="B92" i="14" s="1"/>
  <c r="F92" i="14" s="1"/>
  <c r="A91" i="14"/>
  <c r="A90" i="14"/>
  <c r="B90" i="14" s="1"/>
  <c r="F90" i="14" s="1"/>
  <c r="A89" i="14"/>
  <c r="A88" i="14"/>
  <c r="B88" i="14" s="1"/>
  <c r="F88" i="14" s="1"/>
  <c r="A87" i="14"/>
  <c r="A86" i="14"/>
  <c r="B86" i="14" s="1"/>
  <c r="F86" i="14" s="1"/>
  <c r="A85" i="14"/>
  <c r="B85" i="14" s="1"/>
  <c r="F85" i="14" s="1"/>
  <c r="A83" i="14"/>
  <c r="B83" i="14" s="1"/>
  <c r="F83" i="14" s="1"/>
  <c r="A82" i="14"/>
  <c r="A81" i="14"/>
  <c r="B81" i="14" s="1"/>
  <c r="F81" i="14" s="1"/>
  <c r="A80" i="14"/>
  <c r="A79" i="14"/>
  <c r="B79" i="14" s="1"/>
  <c r="F79" i="14" s="1"/>
  <c r="A78" i="14"/>
  <c r="A77" i="14"/>
  <c r="B77" i="14" s="1"/>
  <c r="F77" i="14" s="1"/>
  <c r="A76" i="14"/>
  <c r="B76" i="14" s="1"/>
  <c r="F76" i="14" s="1"/>
  <c r="A75" i="14"/>
  <c r="B75" i="14" s="1"/>
  <c r="F75" i="14" s="1"/>
  <c r="A74" i="14"/>
  <c r="A73" i="14"/>
  <c r="B73" i="14" s="1"/>
  <c r="F73" i="14" s="1"/>
  <c r="A72" i="14"/>
  <c r="A71" i="14"/>
  <c r="B71" i="14" s="1"/>
  <c r="F71" i="14" s="1"/>
  <c r="A70" i="14"/>
  <c r="A69" i="14"/>
  <c r="B69" i="14" s="1"/>
  <c r="F69" i="14" s="1"/>
  <c r="A68" i="14"/>
  <c r="B68" i="14" s="1"/>
  <c r="F68" i="14" s="1"/>
  <c r="A67" i="14"/>
  <c r="B67" i="14" s="1"/>
  <c r="F67" i="14" s="1"/>
  <c r="A66" i="14"/>
  <c r="A65" i="14"/>
  <c r="B65" i="14" s="1"/>
  <c r="F65" i="14" s="1"/>
  <c r="A109" i="14"/>
  <c r="B109" i="14" s="1"/>
  <c r="F109" i="14" s="1"/>
  <c r="A108" i="14"/>
  <c r="B108" i="14" s="1"/>
  <c r="F108" i="14" s="1"/>
  <c r="A107" i="14"/>
  <c r="A106" i="14"/>
  <c r="B106" i="14" s="1"/>
  <c r="F106" i="14" s="1"/>
  <c r="A105" i="14"/>
  <c r="A104" i="14"/>
  <c r="B104" i="14" s="1"/>
  <c r="F104" i="14" s="1"/>
  <c r="A103" i="14"/>
  <c r="A102" i="14"/>
  <c r="B102" i="14" s="1"/>
  <c r="F102" i="14" s="1"/>
  <c r="A101" i="14"/>
  <c r="B101" i="14" s="1"/>
  <c r="F101" i="14" s="1"/>
  <c r="A100" i="14"/>
  <c r="B100" i="14" s="1"/>
  <c r="F100" i="14" s="1"/>
  <c r="A99" i="14"/>
  <c r="A98" i="14"/>
  <c r="B98" i="14" s="1"/>
  <c r="F98" i="14" s="1"/>
  <c r="A97" i="14"/>
  <c r="A96" i="14"/>
  <c r="B96" i="14" s="1"/>
  <c r="F96" i="14" s="1"/>
  <c r="A95" i="14"/>
  <c r="A94" i="14"/>
  <c r="B94" i="14" s="1"/>
  <c r="F94" i="14" s="1"/>
  <c r="B7" i="14"/>
  <c r="F7" i="14" s="1"/>
  <c r="B8" i="14"/>
  <c r="F8" i="14" s="1"/>
  <c r="B9" i="14"/>
  <c r="F9" i="14" s="1"/>
  <c r="A60" i="14"/>
  <c r="B60" i="14" s="1"/>
  <c r="F60" i="14" s="1"/>
  <c r="A61" i="14"/>
  <c r="B61" i="14" s="1"/>
  <c r="F61" i="14" s="1"/>
  <c r="A62" i="14"/>
  <c r="A63" i="14"/>
  <c r="B63" i="14" s="1"/>
  <c r="F63" i="14" s="1"/>
  <c r="A64" i="14"/>
  <c r="B64" i="14" s="1"/>
  <c r="F64" i="14" s="1"/>
  <c r="Q7" i="15"/>
  <c r="X7" i="15"/>
  <c r="B107" i="14"/>
  <c r="F107" i="14" s="1"/>
  <c r="B105" i="14"/>
  <c r="F105" i="14" s="1"/>
  <c r="B103" i="14"/>
  <c r="F103" i="14" s="1"/>
  <c r="B99" i="14"/>
  <c r="F99" i="14" s="1"/>
  <c r="B97" i="14"/>
  <c r="F97" i="14" s="1"/>
  <c r="B95" i="14"/>
  <c r="F95" i="14" s="1"/>
  <c r="B91" i="14"/>
  <c r="F91" i="14" s="1"/>
  <c r="B89" i="14"/>
  <c r="F89" i="14" s="1"/>
  <c r="B87" i="14"/>
  <c r="F87" i="14" s="1"/>
  <c r="B82" i="14"/>
  <c r="F82" i="14" s="1"/>
  <c r="B80" i="14"/>
  <c r="F80" i="14" s="1"/>
  <c r="B78" i="14"/>
  <c r="F78" i="14" s="1"/>
  <c r="B74" i="14"/>
  <c r="F74" i="14" s="1"/>
  <c r="B72" i="14"/>
  <c r="F72" i="14" s="1"/>
  <c r="B70" i="14"/>
  <c r="F70" i="14" s="1"/>
  <c r="B66" i="14"/>
  <c r="F66" i="14" s="1"/>
  <c r="B62" i="14"/>
  <c r="F62" i="14" s="1"/>
  <c r="A10" i="14"/>
  <c r="B10" i="14" s="1"/>
  <c r="F10" i="14" s="1"/>
  <c r="A11" i="14"/>
  <c r="B11" i="14" s="1"/>
  <c r="F11" i="14" s="1"/>
  <c r="A12" i="14"/>
  <c r="B12" i="14" s="1"/>
  <c r="F12" i="14" s="1"/>
  <c r="A13" i="14"/>
  <c r="B13" i="14" s="1"/>
  <c r="F13" i="14" s="1"/>
  <c r="A14" i="14"/>
  <c r="B14" i="14" s="1"/>
  <c r="F14" i="14" s="1"/>
  <c r="A15" i="14"/>
  <c r="B15" i="14" s="1"/>
  <c r="F15" i="14" s="1"/>
  <c r="A16" i="14"/>
  <c r="B16" i="14" s="1"/>
  <c r="F16" i="14" s="1"/>
  <c r="A17" i="14"/>
  <c r="B17" i="14" s="1"/>
  <c r="F17" i="14" s="1"/>
  <c r="A18" i="14"/>
  <c r="B18" i="14" s="1"/>
  <c r="F18" i="14" s="1"/>
  <c r="A19" i="14"/>
  <c r="B19" i="14" s="1"/>
  <c r="F19" i="14" s="1"/>
  <c r="A20" i="14"/>
  <c r="B20" i="14" s="1"/>
  <c r="F20" i="14" s="1"/>
  <c r="A21" i="14"/>
  <c r="B21" i="14" s="1"/>
  <c r="F21" i="14" s="1"/>
  <c r="A22" i="14"/>
  <c r="B22" i="14" s="1"/>
  <c r="F22" i="14" s="1"/>
  <c r="A23" i="14"/>
  <c r="B23" i="14" s="1"/>
  <c r="F23" i="14" s="1"/>
  <c r="A24" i="14"/>
  <c r="B24" i="14" s="1"/>
  <c r="F24" i="14" s="1"/>
  <c r="A25" i="14"/>
  <c r="B25" i="14" s="1"/>
  <c r="F25" i="14" s="1"/>
  <c r="A26" i="14"/>
  <c r="B26" i="14" s="1"/>
  <c r="F26" i="14" s="1"/>
  <c r="A27" i="14"/>
  <c r="B27" i="14" s="1"/>
  <c r="F27" i="14" s="1"/>
  <c r="A28" i="14"/>
  <c r="B28" i="14" s="1"/>
  <c r="F28" i="14" s="1"/>
  <c r="A29" i="14"/>
  <c r="B29" i="14" s="1"/>
  <c r="F29" i="14" s="1"/>
  <c r="A30" i="14"/>
  <c r="B30" i="14" s="1"/>
  <c r="F30" i="14" s="1"/>
  <c r="A31" i="14"/>
  <c r="B31" i="14" s="1"/>
  <c r="F31" i="14" s="1"/>
  <c r="A33" i="14"/>
  <c r="B33" i="14" s="1"/>
  <c r="F33" i="14" s="1"/>
  <c r="A34" i="14"/>
  <c r="B34" i="14" s="1"/>
  <c r="F34" i="14" s="1"/>
  <c r="A35" i="14"/>
  <c r="B35" i="14" s="1"/>
  <c r="F35" i="14" s="1"/>
  <c r="A36" i="14"/>
  <c r="B36" i="14" s="1"/>
  <c r="F36" i="14" s="1"/>
  <c r="A37" i="14"/>
  <c r="B37" i="14" s="1"/>
  <c r="F37" i="14" s="1"/>
  <c r="A38" i="14"/>
  <c r="B38" i="14" s="1"/>
  <c r="F38" i="14" s="1"/>
  <c r="A39" i="14"/>
  <c r="B39" i="14" s="1"/>
  <c r="F39" i="14" s="1"/>
  <c r="A40" i="14"/>
  <c r="B40" i="14" s="1"/>
  <c r="F40" i="14" s="1"/>
  <c r="A41" i="14"/>
  <c r="B41" i="14" s="1"/>
  <c r="F41" i="14" s="1"/>
  <c r="A42" i="14"/>
  <c r="B42" i="14" s="1"/>
  <c r="F42" i="14" s="1"/>
  <c r="A43" i="14"/>
  <c r="B43" i="14" s="1"/>
  <c r="F43" i="14" s="1"/>
  <c r="A44" i="14"/>
  <c r="B44" i="14" s="1"/>
  <c r="F44" i="14" s="1"/>
  <c r="A45" i="14"/>
  <c r="B45" i="14" s="1"/>
  <c r="F45" i="14" s="1"/>
  <c r="A46" i="14"/>
  <c r="B46" i="14" s="1"/>
  <c r="F46" i="14" s="1"/>
  <c r="A47" i="14"/>
  <c r="B47" i="14" s="1"/>
  <c r="F47" i="14" s="1"/>
  <c r="A48" i="14"/>
  <c r="B48" i="14" s="1"/>
  <c r="F48" i="14" s="1"/>
  <c r="A49" i="14"/>
  <c r="B49" i="14" s="1"/>
  <c r="F49" i="14" s="1"/>
  <c r="A50" i="14"/>
  <c r="B50" i="14" s="1"/>
  <c r="F50" i="14" s="1"/>
  <c r="A51" i="14"/>
  <c r="B51" i="14" s="1"/>
  <c r="F51" i="14" s="1"/>
  <c r="A52" i="14"/>
  <c r="B52" i="14" s="1"/>
  <c r="F52" i="14" s="1"/>
  <c r="A53" i="14"/>
  <c r="B53" i="14" s="1"/>
  <c r="F53" i="14" s="1"/>
  <c r="A54" i="14"/>
  <c r="B54" i="14" s="1"/>
  <c r="F54" i="14" s="1"/>
  <c r="A55" i="14"/>
  <c r="B55" i="14" s="1"/>
  <c r="F55" i="14" s="1"/>
  <c r="A56" i="14"/>
  <c r="B56" i="14" s="1"/>
  <c r="F56" i="14" s="1"/>
  <c r="A57" i="14"/>
  <c r="B57" i="14" s="1"/>
  <c r="F57" i="14" s="1"/>
  <c r="A59" i="14"/>
  <c r="B59" i="14" s="1"/>
  <c r="F59" i="14" s="1"/>
  <c r="Q9" i="15"/>
  <c r="X9" i="15"/>
  <c r="A21" i="15"/>
  <c r="B21" i="15" s="1"/>
  <c r="G21" i="15" s="1"/>
  <c r="A19" i="15"/>
  <c r="A18" i="15"/>
  <c r="B18" i="15" s="1"/>
  <c r="G18" i="15" s="1"/>
  <c r="A17" i="15"/>
  <c r="B17" i="15" s="1"/>
  <c r="G17" i="15" s="1"/>
  <c r="A16" i="15"/>
  <c r="B16" i="15" s="1"/>
  <c r="G16" i="15" s="1"/>
  <c r="A15" i="15"/>
  <c r="B15" i="15" s="1"/>
  <c r="G15" i="15" s="1"/>
  <c r="A12" i="15"/>
  <c r="B12" i="15" s="1"/>
  <c r="G12" i="15" s="1"/>
  <c r="A11" i="15"/>
  <c r="B11" i="15" s="1"/>
  <c r="G11" i="15" s="1"/>
  <c r="A10" i="15"/>
  <c r="B10" i="15" s="1"/>
  <c r="G10" i="15" s="1"/>
  <c r="A9" i="15"/>
  <c r="B9" i="15" s="1"/>
  <c r="G9" i="15" s="1"/>
  <c r="A8" i="15"/>
  <c r="B8" i="15" s="1"/>
  <c r="G8" i="15" s="1"/>
  <c r="A7" i="15"/>
  <c r="B7" i="15" s="1"/>
  <c r="G7" i="15" s="1"/>
  <c r="X8" i="15"/>
  <c r="X10" i="15"/>
  <c r="Q10" i="15"/>
  <c r="Q11" i="15"/>
  <c r="X11" i="15"/>
  <c r="B19" i="15"/>
  <c r="G19" i="15" s="1"/>
  <c r="Q16" i="15"/>
  <c r="X16" i="15"/>
  <c r="Q18" i="15"/>
  <c r="X18" i="15"/>
  <c r="Q12" i="15"/>
  <c r="X12" i="15"/>
  <c r="Q15" i="15"/>
  <c r="X15" i="15"/>
  <c r="Q17" i="15"/>
  <c r="X17" i="15"/>
  <c r="Q19" i="15"/>
  <c r="X19" i="15"/>
  <c r="Q21" i="15"/>
  <c r="X21" i="15"/>
  <c r="A10" i="16"/>
  <c r="A11" i="16"/>
  <c r="B11" i="16" s="1"/>
  <c r="F11" i="16" s="1"/>
  <c r="O11" i="16" s="1"/>
  <c r="P11" i="16" s="1"/>
  <c r="A12" i="16"/>
  <c r="B12" i="16" s="1"/>
  <c r="F12" i="16" s="1"/>
  <c r="O12" i="16" s="1"/>
  <c r="P12" i="16" s="1"/>
  <c r="A15" i="16"/>
  <c r="A16" i="16"/>
  <c r="B16" i="16" s="1"/>
  <c r="F16" i="16" s="1"/>
  <c r="O16" i="16" s="1"/>
  <c r="P16" i="16" s="1"/>
  <c r="A17" i="16"/>
  <c r="A18" i="16"/>
  <c r="B18" i="16" s="1"/>
  <c r="F18" i="16" s="1"/>
  <c r="O18" i="16" s="1"/>
  <c r="P18" i="16" s="1"/>
  <c r="A19" i="16"/>
  <c r="B7" i="16"/>
  <c r="F7" i="16" s="1"/>
  <c r="O7" i="16" s="1"/>
  <c r="P7" i="16" s="1"/>
  <c r="B8" i="16"/>
  <c r="F8" i="16" s="1"/>
  <c r="O8" i="16" s="1"/>
  <c r="P8" i="16" s="1"/>
  <c r="B9" i="16"/>
  <c r="F9" i="16" s="1"/>
  <c r="O9" i="16" s="1"/>
  <c r="P9" i="16" s="1"/>
  <c r="B10" i="16"/>
  <c r="F10" i="16" s="1"/>
  <c r="O10" i="16" s="1"/>
  <c r="P10" i="16" s="1"/>
  <c r="B15" i="16"/>
  <c r="F15" i="16" s="1"/>
  <c r="O15" i="16" s="1"/>
  <c r="P15" i="16" s="1"/>
  <c r="B17" i="16"/>
  <c r="F17" i="16" s="1"/>
  <c r="O17" i="16" s="1"/>
  <c r="P17" i="16" s="1"/>
  <c r="B19" i="16"/>
  <c r="F19" i="16" s="1"/>
  <c r="O19" i="16" s="1"/>
  <c r="P19" i="16" s="1"/>
  <c r="X21" i="16" l="1"/>
  <c r="Q23" i="16"/>
  <c r="X23" i="16"/>
  <c r="Q28" i="16"/>
  <c r="X28" i="16"/>
  <c r="Q33" i="16"/>
  <c r="X33" i="16"/>
  <c r="Q152" i="14"/>
  <c r="X152" i="14"/>
  <c r="X133" i="14"/>
  <c r="Q133" i="14"/>
  <c r="Q118" i="14"/>
  <c r="X118" i="14"/>
  <c r="X182" i="14"/>
  <c r="Q182" i="14"/>
  <c r="Q163" i="14"/>
  <c r="X163" i="14"/>
  <c r="Q156" i="14"/>
  <c r="X156" i="14"/>
  <c r="Q153" i="14"/>
  <c r="X153" i="14"/>
  <c r="X138" i="14"/>
  <c r="Q138" i="14"/>
  <c r="Q119" i="14"/>
  <c r="X119" i="14"/>
  <c r="X183" i="14"/>
  <c r="Q183" i="14"/>
  <c r="Q160" i="14"/>
  <c r="X160" i="14"/>
  <c r="Q157" i="14"/>
  <c r="X157" i="14"/>
  <c r="X142" i="14"/>
  <c r="Q142" i="14"/>
  <c r="X139" i="14"/>
  <c r="Q139" i="14"/>
  <c r="Q116" i="14"/>
  <c r="X116" i="14"/>
  <c r="X180" i="14"/>
  <c r="Q180" i="14"/>
  <c r="Q161" i="14"/>
  <c r="X161" i="14"/>
  <c r="X146" i="14"/>
  <c r="Q146" i="14"/>
  <c r="X127" i="14"/>
  <c r="Q127" i="14"/>
  <c r="Q24" i="16"/>
  <c r="X24" i="16"/>
  <c r="Q29" i="16"/>
  <c r="X29" i="16"/>
  <c r="Q31" i="16"/>
  <c r="X31" i="16"/>
  <c r="Q168" i="14"/>
  <c r="X168" i="14"/>
  <c r="X149" i="14"/>
  <c r="Q149" i="14"/>
  <c r="X134" i="14"/>
  <c r="Q134" i="14"/>
  <c r="Q115" i="14"/>
  <c r="X115" i="14"/>
  <c r="X179" i="14"/>
  <c r="Q179" i="14"/>
  <c r="Q172" i="14"/>
  <c r="X172" i="14"/>
  <c r="Q169" i="14"/>
  <c r="X169" i="14"/>
  <c r="Q154" i="14"/>
  <c r="X154" i="14"/>
  <c r="X135" i="14"/>
  <c r="Q135" i="14"/>
  <c r="X112" i="14"/>
  <c r="Q112" i="14"/>
  <c r="X176" i="14"/>
  <c r="Q176" i="14"/>
  <c r="Q173" i="14"/>
  <c r="X173" i="14"/>
  <c r="Q158" i="14"/>
  <c r="X158" i="14"/>
  <c r="Q155" i="14"/>
  <c r="X155" i="14"/>
  <c r="Q132" i="14"/>
  <c r="X132" i="14"/>
  <c r="X113" i="14"/>
  <c r="Q113" i="14"/>
  <c r="X177" i="14"/>
  <c r="Q177" i="14"/>
  <c r="Q162" i="14"/>
  <c r="X162" i="14"/>
  <c r="X143" i="14"/>
  <c r="Q143" i="14"/>
  <c r="Q26" i="16"/>
  <c r="X26" i="16"/>
  <c r="X184" i="14"/>
  <c r="Q184" i="14"/>
  <c r="Q165" i="14"/>
  <c r="X165" i="14"/>
  <c r="X150" i="14"/>
  <c r="Q150" i="14"/>
  <c r="Q131" i="14"/>
  <c r="X131" i="14"/>
  <c r="Q124" i="14"/>
  <c r="X124" i="14"/>
  <c r="X121" i="14"/>
  <c r="Q121" i="14"/>
  <c r="X185" i="14"/>
  <c r="Q185" i="14"/>
  <c r="Q170" i="14"/>
  <c r="X170" i="14"/>
  <c r="X151" i="14"/>
  <c r="Q151" i="14"/>
  <c r="X128" i="14"/>
  <c r="Q128" i="14"/>
  <c r="X125" i="14"/>
  <c r="Q125" i="14"/>
  <c r="Q110" i="14"/>
  <c r="X110" i="14"/>
  <c r="X174" i="14"/>
  <c r="Q174" i="14"/>
  <c r="Q171" i="14"/>
  <c r="X171" i="14"/>
  <c r="X148" i="14"/>
  <c r="Q148" i="14"/>
  <c r="X129" i="14"/>
  <c r="Q129" i="14"/>
  <c r="X114" i="14"/>
  <c r="Q114" i="14"/>
  <c r="X178" i="14"/>
  <c r="Q178" i="14"/>
  <c r="Q159" i="14"/>
  <c r="X159" i="14"/>
  <c r="Q30" i="16"/>
  <c r="X30" i="16"/>
  <c r="Q25" i="16"/>
  <c r="X25" i="16"/>
  <c r="X120" i="14"/>
  <c r="Q120" i="14"/>
  <c r="Q14" i="16"/>
  <c r="X14" i="16"/>
  <c r="Q22" i="16"/>
  <c r="X22" i="16"/>
  <c r="Q32" i="16"/>
  <c r="X32" i="16"/>
  <c r="X136" i="14"/>
  <c r="Q136" i="14"/>
  <c r="X117" i="14"/>
  <c r="Q117" i="14"/>
  <c r="X181" i="14"/>
  <c r="Q181" i="14"/>
  <c r="Q166" i="14"/>
  <c r="X166" i="14"/>
  <c r="X147" i="14"/>
  <c r="Q147" i="14"/>
  <c r="X140" i="14"/>
  <c r="Q140" i="14"/>
  <c r="X137" i="14"/>
  <c r="Q137" i="14"/>
  <c r="X122" i="14"/>
  <c r="Q122" i="14"/>
  <c r="X186" i="14"/>
  <c r="Q186" i="14"/>
  <c r="Q167" i="14"/>
  <c r="X167" i="14"/>
  <c r="Q144" i="14"/>
  <c r="X144" i="14"/>
  <c r="X141" i="14"/>
  <c r="Q141" i="14"/>
  <c r="X126" i="14"/>
  <c r="Q126" i="14"/>
  <c r="X123" i="14"/>
  <c r="Q123" i="14"/>
  <c r="X187" i="14"/>
  <c r="Q187" i="14"/>
  <c r="Q164" i="14"/>
  <c r="X164" i="14"/>
  <c r="X145" i="14"/>
  <c r="Q145" i="14"/>
  <c r="Q130" i="14"/>
  <c r="X130" i="14"/>
  <c r="Q111" i="14"/>
  <c r="X111" i="14"/>
  <c r="X175" i="14"/>
  <c r="Q175" i="14"/>
  <c r="O57" i="14"/>
  <c r="P57" i="14" s="1"/>
  <c r="O55" i="14"/>
  <c r="P55" i="14" s="1"/>
  <c r="O53" i="14"/>
  <c r="P53" i="14" s="1"/>
  <c r="O51" i="14"/>
  <c r="P51" i="14" s="1"/>
  <c r="O49" i="14"/>
  <c r="P49" i="14" s="1"/>
  <c r="O47" i="14"/>
  <c r="P47" i="14" s="1"/>
  <c r="O45" i="14"/>
  <c r="P45" i="14" s="1"/>
  <c r="O43" i="14"/>
  <c r="P43" i="14" s="1"/>
  <c r="O41" i="14"/>
  <c r="P41" i="14" s="1"/>
  <c r="O39" i="14"/>
  <c r="P39" i="14" s="1"/>
  <c r="O37" i="14"/>
  <c r="P37" i="14" s="1"/>
  <c r="O35" i="14"/>
  <c r="P35" i="14" s="1"/>
  <c r="O33" i="14"/>
  <c r="P33" i="14" s="1"/>
  <c r="O30" i="14"/>
  <c r="P30" i="14" s="1"/>
  <c r="O28" i="14"/>
  <c r="P28" i="14" s="1"/>
  <c r="O26" i="14"/>
  <c r="P26" i="14" s="1"/>
  <c r="O24" i="14"/>
  <c r="P24" i="14" s="1"/>
  <c r="O22" i="14"/>
  <c r="P22" i="14" s="1"/>
  <c r="O20" i="14"/>
  <c r="P20" i="14" s="1"/>
  <c r="O18" i="14"/>
  <c r="P18" i="14" s="1"/>
  <c r="O16" i="14"/>
  <c r="P16" i="14" s="1"/>
  <c r="O14" i="14"/>
  <c r="P14" i="14" s="1"/>
  <c r="O12" i="14"/>
  <c r="P12" i="14" s="1"/>
  <c r="O10" i="14"/>
  <c r="P10" i="14" s="1"/>
  <c r="O62" i="14"/>
  <c r="P62" i="14" s="1"/>
  <c r="O66" i="14"/>
  <c r="P66" i="14" s="1"/>
  <c r="O70" i="14"/>
  <c r="P70" i="14" s="1"/>
  <c r="O74" i="14"/>
  <c r="P74" i="14" s="1"/>
  <c r="O78" i="14"/>
  <c r="P78" i="14" s="1"/>
  <c r="O82" i="14"/>
  <c r="P82" i="14" s="1"/>
  <c r="O87" i="14"/>
  <c r="P87" i="14" s="1"/>
  <c r="O91" i="14"/>
  <c r="P91" i="14" s="1"/>
  <c r="O95" i="14"/>
  <c r="P95" i="14" s="1"/>
  <c r="O99" i="14"/>
  <c r="P99" i="14" s="1"/>
  <c r="O103" i="14"/>
  <c r="P103" i="14" s="1"/>
  <c r="O107" i="14"/>
  <c r="P107" i="14" s="1"/>
  <c r="O8" i="14"/>
  <c r="P8" i="14" s="1"/>
  <c r="O94" i="14"/>
  <c r="P94" i="14" s="1"/>
  <c r="O96" i="14"/>
  <c r="P96" i="14" s="1"/>
  <c r="O98" i="14"/>
  <c r="P98" i="14" s="1"/>
  <c r="O100" i="14"/>
  <c r="P100" i="14" s="1"/>
  <c r="O102" i="14"/>
  <c r="P102" i="14" s="1"/>
  <c r="O104" i="14"/>
  <c r="P104" i="14" s="1"/>
  <c r="O106" i="14"/>
  <c r="P106" i="14" s="1"/>
  <c r="O108" i="14"/>
  <c r="P108" i="14" s="1"/>
  <c r="O65" i="14"/>
  <c r="P65" i="14" s="1"/>
  <c r="O67" i="14"/>
  <c r="P67" i="14" s="1"/>
  <c r="O69" i="14"/>
  <c r="P69" i="14" s="1"/>
  <c r="O71" i="14"/>
  <c r="P71" i="14" s="1"/>
  <c r="O73" i="14"/>
  <c r="P73" i="14" s="1"/>
  <c r="O75" i="14"/>
  <c r="P75" i="14" s="1"/>
  <c r="O77" i="14"/>
  <c r="P77" i="14" s="1"/>
  <c r="O79" i="14"/>
  <c r="P79" i="14" s="1"/>
  <c r="O81" i="14"/>
  <c r="P81" i="14" s="1"/>
  <c r="O83" i="14"/>
  <c r="P83" i="14" s="1"/>
  <c r="O86" i="14"/>
  <c r="P86" i="14" s="1"/>
  <c r="O88" i="14"/>
  <c r="P88" i="14" s="1"/>
  <c r="O90" i="14"/>
  <c r="P90" i="14" s="1"/>
  <c r="O92" i="14"/>
  <c r="P92" i="14" s="1"/>
  <c r="O59" i="14"/>
  <c r="P59" i="14" s="1"/>
  <c r="Q59" i="14" s="1"/>
  <c r="O56" i="14"/>
  <c r="P56" i="14" s="1"/>
  <c r="O54" i="14"/>
  <c r="P54" i="14" s="1"/>
  <c r="X54" i="14" s="1"/>
  <c r="O52" i="14"/>
  <c r="P52" i="14" s="1"/>
  <c r="O50" i="14"/>
  <c r="P50" i="14" s="1"/>
  <c r="X50" i="14" s="1"/>
  <c r="O48" i="14"/>
  <c r="P48" i="14" s="1"/>
  <c r="O46" i="14"/>
  <c r="P46" i="14" s="1"/>
  <c r="O44" i="14"/>
  <c r="P44" i="14" s="1"/>
  <c r="X44" i="14" s="1"/>
  <c r="O42" i="14"/>
  <c r="P42" i="14" s="1"/>
  <c r="O40" i="14"/>
  <c r="P40" i="14" s="1"/>
  <c r="X40" i="14" s="1"/>
  <c r="O38" i="14"/>
  <c r="P38" i="14" s="1"/>
  <c r="X38" i="14" s="1"/>
  <c r="O36" i="14"/>
  <c r="P36" i="14" s="1"/>
  <c r="X36" i="14" s="1"/>
  <c r="O34" i="14"/>
  <c r="P34" i="14" s="1"/>
  <c r="X34" i="14" s="1"/>
  <c r="O31" i="14"/>
  <c r="P31" i="14" s="1"/>
  <c r="X31" i="14" s="1"/>
  <c r="O29" i="14"/>
  <c r="P29" i="14" s="1"/>
  <c r="X29" i="14" s="1"/>
  <c r="O27" i="14"/>
  <c r="P27" i="14" s="1"/>
  <c r="X27" i="14" s="1"/>
  <c r="O25" i="14"/>
  <c r="P25" i="14" s="1"/>
  <c r="X25" i="14" s="1"/>
  <c r="O23" i="14"/>
  <c r="P23" i="14" s="1"/>
  <c r="X23" i="14" s="1"/>
  <c r="O21" i="14"/>
  <c r="P21" i="14" s="1"/>
  <c r="X21" i="14" s="1"/>
  <c r="O19" i="14"/>
  <c r="P19" i="14" s="1"/>
  <c r="X19" i="14" s="1"/>
  <c r="O17" i="14"/>
  <c r="P17" i="14" s="1"/>
  <c r="X17" i="14" s="1"/>
  <c r="O15" i="14"/>
  <c r="P15" i="14" s="1"/>
  <c r="X15" i="14" s="1"/>
  <c r="O13" i="14"/>
  <c r="P13" i="14" s="1"/>
  <c r="X13" i="14" s="1"/>
  <c r="O11" i="14"/>
  <c r="P11" i="14" s="1"/>
  <c r="X11" i="14" s="1"/>
  <c r="O60" i="14"/>
  <c r="P60" i="14" s="1"/>
  <c r="Q60" i="14" s="1"/>
  <c r="O64" i="14"/>
  <c r="P64" i="14" s="1"/>
  <c r="X64" i="14" s="1"/>
  <c r="O68" i="14"/>
  <c r="P68" i="14" s="1"/>
  <c r="X68" i="14" s="1"/>
  <c r="O72" i="14"/>
  <c r="P72" i="14" s="1"/>
  <c r="X72" i="14" s="1"/>
  <c r="O76" i="14"/>
  <c r="P76" i="14" s="1"/>
  <c r="X76" i="14" s="1"/>
  <c r="O80" i="14"/>
  <c r="P80" i="14" s="1"/>
  <c r="X80" i="14" s="1"/>
  <c r="O85" i="14"/>
  <c r="P85" i="14" s="1"/>
  <c r="X85" i="14" s="1"/>
  <c r="O89" i="14"/>
  <c r="P89" i="14" s="1"/>
  <c r="X89" i="14" s="1"/>
  <c r="O93" i="14"/>
  <c r="P93" i="14" s="1"/>
  <c r="Q93" i="14" s="1"/>
  <c r="O97" i="14"/>
  <c r="P97" i="14" s="1"/>
  <c r="Q97" i="14" s="1"/>
  <c r="O101" i="14"/>
  <c r="P101" i="14" s="1"/>
  <c r="Q101" i="14" s="1"/>
  <c r="O105" i="14"/>
  <c r="P105" i="14" s="1"/>
  <c r="Q105" i="14" s="1"/>
  <c r="O109" i="14"/>
  <c r="P109" i="14" s="1"/>
  <c r="Q109" i="14" s="1"/>
  <c r="O63" i="14"/>
  <c r="P63" i="14" s="1"/>
  <c r="Q63" i="14" s="1"/>
  <c r="O61" i="14"/>
  <c r="P61" i="14" s="1"/>
  <c r="Q61" i="14" s="1"/>
  <c r="O9" i="14"/>
  <c r="P9" i="14" s="1"/>
  <c r="X9" i="14" s="1"/>
  <c r="O7" i="14"/>
  <c r="P7" i="14" s="1"/>
  <c r="Q7" i="14" s="1"/>
  <c r="X16" i="16"/>
  <c r="Q16" i="16"/>
  <c r="X11" i="16"/>
  <c r="Q11" i="16"/>
  <c r="X59" i="14"/>
  <c r="Q54" i="14"/>
  <c r="Q50" i="14"/>
  <c r="Q44" i="14"/>
  <c r="Q40" i="14"/>
  <c r="Q36" i="14"/>
  <c r="X94" i="14"/>
  <c r="Q94" i="14"/>
  <c r="X96" i="14"/>
  <c r="Q96" i="14"/>
  <c r="X98" i="14"/>
  <c r="Q98" i="14"/>
  <c r="X100" i="14"/>
  <c r="Q100" i="14"/>
  <c r="X102" i="14"/>
  <c r="Q102" i="14"/>
  <c r="X104" i="14"/>
  <c r="Q104" i="14"/>
  <c r="X106" i="14"/>
  <c r="Q106" i="14"/>
  <c r="X108" i="14"/>
  <c r="Q108" i="14"/>
  <c r="Q65" i="14"/>
  <c r="X65" i="14"/>
  <c r="Q67" i="14"/>
  <c r="X67" i="14"/>
  <c r="Q69" i="14"/>
  <c r="X69" i="14"/>
  <c r="Q71" i="14"/>
  <c r="X71" i="14"/>
  <c r="Q73" i="14"/>
  <c r="X73" i="14"/>
  <c r="Q75" i="14"/>
  <c r="X75" i="14"/>
  <c r="Q77" i="14"/>
  <c r="X77" i="14"/>
  <c r="Q79" i="14"/>
  <c r="X79" i="14"/>
  <c r="Q81" i="14"/>
  <c r="X81" i="14"/>
  <c r="Q83" i="14"/>
  <c r="X83" i="14"/>
  <c r="Q86" i="14"/>
  <c r="X86" i="14"/>
  <c r="Q88" i="14"/>
  <c r="X88" i="14"/>
  <c r="Q90" i="14"/>
  <c r="X90" i="14"/>
  <c r="Q92" i="14"/>
  <c r="X92" i="14"/>
  <c r="X18" i="16"/>
  <c r="Q18" i="16"/>
  <c r="Q56" i="14"/>
  <c r="X56" i="14"/>
  <c r="Q52" i="14"/>
  <c r="X52" i="14"/>
  <c r="Q48" i="14"/>
  <c r="X48" i="14"/>
  <c r="Q46" i="14"/>
  <c r="X46" i="14"/>
  <c r="Q42" i="14"/>
  <c r="X42" i="14"/>
  <c r="Q38" i="14"/>
  <c r="Q34" i="14"/>
  <c r="Q31" i="14"/>
  <c r="Q29" i="14"/>
  <c r="Q27" i="14"/>
  <c r="Q25" i="14"/>
  <c r="Q23" i="14"/>
  <c r="Q21" i="14"/>
  <c r="Q19" i="14"/>
  <c r="Q17" i="14"/>
  <c r="Q15" i="14"/>
  <c r="Q13" i="14"/>
  <c r="Q11" i="14"/>
  <c r="X63" i="14"/>
  <c r="X61" i="14"/>
  <c r="X19" i="16"/>
  <c r="Q19" i="16"/>
  <c r="X15" i="16"/>
  <c r="Q15" i="16"/>
  <c r="X10" i="16"/>
  <c r="Q10" i="16"/>
  <c r="X60" i="14"/>
  <c r="Q64" i="14"/>
  <c r="Q68" i="14"/>
  <c r="Q72" i="14"/>
  <c r="Q76" i="14"/>
  <c r="Q80" i="14"/>
  <c r="Q85" i="14"/>
  <c r="Q89" i="14"/>
  <c r="X93" i="14"/>
  <c r="X97" i="14"/>
  <c r="X101" i="14"/>
  <c r="X105" i="14"/>
  <c r="X109" i="14"/>
  <c r="Q55" i="14"/>
  <c r="X55" i="14"/>
  <c r="Q51" i="14"/>
  <c r="X51" i="14"/>
  <c r="Q47" i="14"/>
  <c r="X47" i="14"/>
  <c r="Q43" i="14"/>
  <c r="X43" i="14"/>
  <c r="Q39" i="14"/>
  <c r="X39" i="14"/>
  <c r="Q35" i="14"/>
  <c r="X35" i="14"/>
  <c r="Q30" i="14"/>
  <c r="X30" i="14"/>
  <c r="Q24" i="14"/>
  <c r="X24" i="14"/>
  <c r="Q20" i="14"/>
  <c r="X20" i="14"/>
  <c r="Q16" i="14"/>
  <c r="X16" i="14"/>
  <c r="X9" i="16"/>
  <c r="Q9" i="16"/>
  <c r="X7" i="16"/>
  <c r="Q7" i="16"/>
  <c r="Q9" i="14"/>
  <c r="X7" i="14"/>
  <c r="X17" i="16"/>
  <c r="Q17" i="16"/>
  <c r="X12" i="16"/>
  <c r="Q12" i="16"/>
  <c r="X8" i="16"/>
  <c r="Q8" i="16"/>
  <c r="X62" i="14"/>
  <c r="Q62" i="14"/>
  <c r="Q66" i="14"/>
  <c r="X66" i="14"/>
  <c r="Q70" i="14"/>
  <c r="X70" i="14"/>
  <c r="Q74" i="14"/>
  <c r="X74" i="14"/>
  <c r="Q78" i="14"/>
  <c r="X78" i="14"/>
  <c r="Q82" i="14"/>
  <c r="X82" i="14"/>
  <c r="Q87" i="14"/>
  <c r="X87" i="14"/>
  <c r="Q91" i="14"/>
  <c r="X91" i="14"/>
  <c r="X95" i="14"/>
  <c r="Q95" i="14"/>
  <c r="X99" i="14"/>
  <c r="Q99" i="14"/>
  <c r="X103" i="14"/>
  <c r="Q103" i="14"/>
  <c r="X107" i="14"/>
  <c r="Q107" i="14"/>
  <c r="Q57" i="14"/>
  <c r="X57" i="14"/>
  <c r="Q53" i="14"/>
  <c r="X53" i="14"/>
  <c r="Q49" i="14"/>
  <c r="X49" i="14"/>
  <c r="Q45" i="14"/>
  <c r="X45" i="14"/>
  <c r="Q41" i="14"/>
  <c r="X41" i="14"/>
  <c r="Q37" i="14"/>
  <c r="X37" i="14"/>
  <c r="Q33" i="14"/>
  <c r="X33" i="14"/>
  <c r="Q28" i="14"/>
  <c r="X28" i="14"/>
  <c r="Q26" i="14"/>
  <c r="X26" i="14"/>
  <c r="Q22" i="14"/>
  <c r="X22" i="14"/>
  <c r="Q18" i="14"/>
  <c r="X18" i="14"/>
  <c r="Q14" i="14"/>
  <c r="X14" i="14"/>
  <c r="Q12" i="14"/>
  <c r="X12" i="14"/>
  <c r="Q10" i="14"/>
  <c r="X10" i="14"/>
  <c r="Q8" i="14"/>
  <c r="X8" i="14"/>
  <c r="U8" i="10" l="1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7" i="10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7" i="3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7" i="4"/>
  <c r="D3" i="3" l="1"/>
  <c r="D3" i="10"/>
  <c r="D3" i="11"/>
  <c r="H3" i="12"/>
  <c r="G3" i="12"/>
  <c r="D3" i="12"/>
  <c r="V33" i="12"/>
  <c r="U33" i="12"/>
  <c r="N33" i="12"/>
  <c r="M33" i="12"/>
  <c r="C33" i="12"/>
  <c r="V32" i="12"/>
  <c r="U32" i="12"/>
  <c r="N32" i="12"/>
  <c r="M32" i="12"/>
  <c r="C32" i="12"/>
  <c r="V31" i="12"/>
  <c r="U31" i="12"/>
  <c r="N31" i="12"/>
  <c r="M31" i="12"/>
  <c r="C31" i="12"/>
  <c r="V30" i="12"/>
  <c r="U30" i="12"/>
  <c r="N30" i="12"/>
  <c r="M30" i="12"/>
  <c r="C30" i="12"/>
  <c r="V29" i="12"/>
  <c r="U29" i="12"/>
  <c r="N29" i="12"/>
  <c r="M29" i="12"/>
  <c r="C29" i="12"/>
  <c r="V28" i="12"/>
  <c r="U28" i="12"/>
  <c r="N28" i="12"/>
  <c r="M28" i="12"/>
  <c r="C28" i="12"/>
  <c r="V26" i="12"/>
  <c r="U26" i="12"/>
  <c r="N26" i="12"/>
  <c r="M26" i="12"/>
  <c r="C26" i="12"/>
  <c r="V25" i="12"/>
  <c r="U25" i="12"/>
  <c r="N25" i="12"/>
  <c r="M25" i="12"/>
  <c r="C25" i="12"/>
  <c r="V24" i="12"/>
  <c r="U24" i="12"/>
  <c r="N24" i="12"/>
  <c r="M24" i="12"/>
  <c r="C24" i="12"/>
  <c r="V23" i="12"/>
  <c r="U23" i="12"/>
  <c r="N23" i="12"/>
  <c r="M23" i="12"/>
  <c r="C23" i="12"/>
  <c r="V22" i="12"/>
  <c r="U22" i="12"/>
  <c r="N22" i="12"/>
  <c r="M22" i="12"/>
  <c r="C22" i="12"/>
  <c r="V21" i="12"/>
  <c r="U21" i="12"/>
  <c r="N21" i="12"/>
  <c r="M21" i="12"/>
  <c r="C21" i="12"/>
  <c r="V19" i="12"/>
  <c r="U19" i="12"/>
  <c r="N19" i="12"/>
  <c r="M19" i="12"/>
  <c r="C19" i="12"/>
  <c r="V18" i="12"/>
  <c r="U18" i="12"/>
  <c r="N18" i="12"/>
  <c r="M18" i="12"/>
  <c r="C18" i="12"/>
  <c r="V17" i="12"/>
  <c r="U17" i="12"/>
  <c r="N17" i="12"/>
  <c r="M17" i="12"/>
  <c r="C17" i="12"/>
  <c r="V16" i="12"/>
  <c r="U16" i="12"/>
  <c r="N16" i="12"/>
  <c r="M16" i="12"/>
  <c r="C16" i="12"/>
  <c r="V15" i="12"/>
  <c r="U15" i="12"/>
  <c r="N15" i="12"/>
  <c r="M15" i="12"/>
  <c r="C15" i="12"/>
  <c r="V14" i="12"/>
  <c r="U14" i="12"/>
  <c r="N14" i="12"/>
  <c r="M14" i="12"/>
  <c r="C14" i="12"/>
  <c r="V12" i="12"/>
  <c r="U12" i="12"/>
  <c r="N12" i="12"/>
  <c r="M12" i="12"/>
  <c r="C12" i="12"/>
  <c r="A12" i="12"/>
  <c r="V11" i="12"/>
  <c r="U11" i="12"/>
  <c r="N11" i="12"/>
  <c r="M11" i="12"/>
  <c r="C11" i="12"/>
  <c r="A11" i="12"/>
  <c r="V10" i="12"/>
  <c r="U10" i="12"/>
  <c r="N10" i="12"/>
  <c r="M10" i="12"/>
  <c r="C10" i="12"/>
  <c r="A10" i="12" s="1"/>
  <c r="V9" i="12"/>
  <c r="U9" i="12"/>
  <c r="N9" i="12"/>
  <c r="M9" i="12"/>
  <c r="C9" i="12"/>
  <c r="A9" i="12" s="1"/>
  <c r="V8" i="12"/>
  <c r="U8" i="12"/>
  <c r="N8" i="12"/>
  <c r="M8" i="12"/>
  <c r="C8" i="12"/>
  <c r="A8" i="12"/>
  <c r="V7" i="12"/>
  <c r="U7" i="12"/>
  <c r="N7" i="12"/>
  <c r="M7" i="12"/>
  <c r="C7" i="12"/>
  <c r="A7" i="12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V8" i="11"/>
  <c r="V9" i="11"/>
  <c r="V10" i="11"/>
  <c r="V11" i="11"/>
  <c r="V12" i="11"/>
  <c r="V13" i="11"/>
  <c r="X13" i="11"/>
  <c r="V14" i="11"/>
  <c r="V15" i="11"/>
  <c r="V16" i="11"/>
  <c r="V17" i="11"/>
  <c r="V18" i="11"/>
  <c r="V19" i="11"/>
  <c r="V20" i="11"/>
  <c r="X20" i="11"/>
  <c r="V21" i="11"/>
  <c r="V22" i="11"/>
  <c r="V23" i="11"/>
  <c r="V24" i="11"/>
  <c r="V25" i="11"/>
  <c r="V26" i="11"/>
  <c r="V27" i="11"/>
  <c r="X27" i="11"/>
  <c r="V28" i="11"/>
  <c r="V29" i="11"/>
  <c r="V30" i="11"/>
  <c r="V31" i="11"/>
  <c r="V32" i="11"/>
  <c r="V33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7" i="11"/>
  <c r="M32" i="11"/>
  <c r="N32" i="11"/>
  <c r="O32" i="11" s="1"/>
  <c r="P32" i="11" s="1"/>
  <c r="X32" i="11" s="1"/>
  <c r="M33" i="11"/>
  <c r="N33" i="11"/>
  <c r="O33" i="11" s="1"/>
  <c r="P33" i="11" s="1"/>
  <c r="X33" i="11" s="1"/>
  <c r="C32" i="11"/>
  <c r="C33" i="11"/>
  <c r="N31" i="11"/>
  <c r="M31" i="11"/>
  <c r="C31" i="11"/>
  <c r="N30" i="11"/>
  <c r="M30" i="11"/>
  <c r="C30" i="11"/>
  <c r="N29" i="11"/>
  <c r="M29" i="11"/>
  <c r="C29" i="11"/>
  <c r="N28" i="11"/>
  <c r="M28" i="11"/>
  <c r="C28" i="11"/>
  <c r="N26" i="11"/>
  <c r="M26" i="11"/>
  <c r="C26" i="11"/>
  <c r="N25" i="11"/>
  <c r="M25" i="11"/>
  <c r="C25" i="11"/>
  <c r="N24" i="11"/>
  <c r="M24" i="11"/>
  <c r="C24" i="11"/>
  <c r="N23" i="11"/>
  <c r="M23" i="11"/>
  <c r="C23" i="11"/>
  <c r="N22" i="11"/>
  <c r="M22" i="11"/>
  <c r="C22" i="11"/>
  <c r="N21" i="11"/>
  <c r="M21" i="11"/>
  <c r="C21" i="11"/>
  <c r="N19" i="11"/>
  <c r="M19" i="11"/>
  <c r="C19" i="11"/>
  <c r="N18" i="11"/>
  <c r="M18" i="11"/>
  <c r="C18" i="11"/>
  <c r="N17" i="11"/>
  <c r="M17" i="11"/>
  <c r="C17" i="11"/>
  <c r="N16" i="11"/>
  <c r="M16" i="11"/>
  <c r="C16" i="11"/>
  <c r="N15" i="11"/>
  <c r="M15" i="11"/>
  <c r="C15" i="11"/>
  <c r="N14" i="11"/>
  <c r="M14" i="11"/>
  <c r="C14" i="11"/>
  <c r="N12" i="11"/>
  <c r="M12" i="11"/>
  <c r="C12" i="11"/>
  <c r="N11" i="11"/>
  <c r="M11" i="11"/>
  <c r="C11" i="11"/>
  <c r="N10" i="11"/>
  <c r="M10" i="11"/>
  <c r="C10" i="11"/>
  <c r="N9" i="11"/>
  <c r="M9" i="11"/>
  <c r="C9" i="11"/>
  <c r="N8" i="11"/>
  <c r="M8" i="11"/>
  <c r="C8" i="11"/>
  <c r="V7" i="11"/>
  <c r="N7" i="11"/>
  <c r="M7" i="11"/>
  <c r="C7" i="11"/>
  <c r="H3" i="11"/>
  <c r="A33" i="11" s="1"/>
  <c r="B33" i="11" s="1"/>
  <c r="G33" i="11" s="1"/>
  <c r="G3" i="11"/>
  <c r="M8" i="10"/>
  <c r="N8" i="10"/>
  <c r="V8" i="10"/>
  <c r="M9" i="10"/>
  <c r="N9" i="10"/>
  <c r="V9" i="10"/>
  <c r="M10" i="10"/>
  <c r="N10" i="10"/>
  <c r="V10" i="10"/>
  <c r="M11" i="10"/>
  <c r="N11" i="10"/>
  <c r="V11" i="10"/>
  <c r="M12" i="10"/>
  <c r="N12" i="10"/>
  <c r="V12" i="10"/>
  <c r="M13" i="10"/>
  <c r="N13" i="10"/>
  <c r="V13" i="10"/>
  <c r="M14" i="10"/>
  <c r="N14" i="10"/>
  <c r="V14" i="10"/>
  <c r="M15" i="10"/>
  <c r="N15" i="10"/>
  <c r="V15" i="10"/>
  <c r="M16" i="10"/>
  <c r="N16" i="10"/>
  <c r="V16" i="10"/>
  <c r="M17" i="10"/>
  <c r="N17" i="10"/>
  <c r="V17" i="10"/>
  <c r="M18" i="10"/>
  <c r="N18" i="10"/>
  <c r="V18" i="10"/>
  <c r="M19" i="10"/>
  <c r="N19" i="10"/>
  <c r="V19" i="10"/>
  <c r="M20" i="10"/>
  <c r="N20" i="10"/>
  <c r="V20" i="10"/>
  <c r="M21" i="10"/>
  <c r="N21" i="10"/>
  <c r="V21" i="10"/>
  <c r="M22" i="10"/>
  <c r="N22" i="10"/>
  <c r="V22" i="10"/>
  <c r="M23" i="10"/>
  <c r="N23" i="10"/>
  <c r="V23" i="10"/>
  <c r="M24" i="10"/>
  <c r="N24" i="10"/>
  <c r="V24" i="10"/>
  <c r="M25" i="10"/>
  <c r="N25" i="10"/>
  <c r="V25" i="10"/>
  <c r="M26" i="10"/>
  <c r="N26" i="10"/>
  <c r="V26" i="10"/>
  <c r="M27" i="10"/>
  <c r="N27" i="10"/>
  <c r="V27" i="10"/>
  <c r="M28" i="10"/>
  <c r="N28" i="10"/>
  <c r="V28" i="10"/>
  <c r="M29" i="10"/>
  <c r="N29" i="10"/>
  <c r="V29" i="10"/>
  <c r="M30" i="10"/>
  <c r="N30" i="10"/>
  <c r="V30" i="10"/>
  <c r="M31" i="10"/>
  <c r="N31" i="10"/>
  <c r="V31" i="10"/>
  <c r="M32" i="10"/>
  <c r="N32" i="10"/>
  <c r="V32" i="10"/>
  <c r="M33" i="10"/>
  <c r="N33" i="10"/>
  <c r="V33" i="10"/>
  <c r="M34" i="10"/>
  <c r="N34" i="10"/>
  <c r="V34" i="10"/>
  <c r="M35" i="10"/>
  <c r="N35" i="10"/>
  <c r="V35" i="10"/>
  <c r="M36" i="10"/>
  <c r="N36" i="10"/>
  <c r="V36" i="10"/>
  <c r="M37" i="10"/>
  <c r="N37" i="10"/>
  <c r="V37" i="10"/>
  <c r="M38" i="10"/>
  <c r="N38" i="10"/>
  <c r="V38" i="10"/>
  <c r="M39" i="10"/>
  <c r="N39" i="10"/>
  <c r="V39" i="10"/>
  <c r="M40" i="10"/>
  <c r="N40" i="10"/>
  <c r="V40" i="10"/>
  <c r="M41" i="10"/>
  <c r="N41" i="10"/>
  <c r="V41" i="10"/>
  <c r="M42" i="10"/>
  <c r="N42" i="10"/>
  <c r="V42" i="10"/>
  <c r="M43" i="10"/>
  <c r="N43" i="10"/>
  <c r="V43" i="10"/>
  <c r="M44" i="10"/>
  <c r="N44" i="10"/>
  <c r="V44" i="10"/>
  <c r="M45" i="10"/>
  <c r="N45" i="10"/>
  <c r="V45" i="10"/>
  <c r="M46" i="10"/>
  <c r="N46" i="10"/>
  <c r="V46" i="10"/>
  <c r="M47" i="10"/>
  <c r="N47" i="10"/>
  <c r="V47" i="10"/>
  <c r="M48" i="10"/>
  <c r="N48" i="10"/>
  <c r="V48" i="10"/>
  <c r="M49" i="10"/>
  <c r="N49" i="10"/>
  <c r="V49" i="10"/>
  <c r="M50" i="10"/>
  <c r="N50" i="10"/>
  <c r="V50" i="10"/>
  <c r="M51" i="10"/>
  <c r="N51" i="10"/>
  <c r="V51" i="10"/>
  <c r="M52" i="10"/>
  <c r="N52" i="10"/>
  <c r="V52" i="10"/>
  <c r="M53" i="10"/>
  <c r="N53" i="10"/>
  <c r="V53" i="10"/>
  <c r="M54" i="10"/>
  <c r="N54" i="10"/>
  <c r="V54" i="10"/>
  <c r="M55" i="10"/>
  <c r="N55" i="10"/>
  <c r="V55" i="10"/>
  <c r="M56" i="10"/>
  <c r="N56" i="10"/>
  <c r="V56" i="10"/>
  <c r="M57" i="10"/>
  <c r="N57" i="10"/>
  <c r="V57" i="10"/>
  <c r="M58" i="10"/>
  <c r="N58" i="10"/>
  <c r="V58" i="10"/>
  <c r="M59" i="10"/>
  <c r="N59" i="10"/>
  <c r="V59" i="10"/>
  <c r="M60" i="10"/>
  <c r="N60" i="10"/>
  <c r="V60" i="10"/>
  <c r="M61" i="10"/>
  <c r="N61" i="10"/>
  <c r="V61" i="10"/>
  <c r="M62" i="10"/>
  <c r="N62" i="10"/>
  <c r="V62" i="10"/>
  <c r="M63" i="10"/>
  <c r="N63" i="10"/>
  <c r="V63" i="10"/>
  <c r="M64" i="10"/>
  <c r="N64" i="10"/>
  <c r="V64" i="10"/>
  <c r="M65" i="10"/>
  <c r="N65" i="10"/>
  <c r="V65" i="10"/>
  <c r="M66" i="10"/>
  <c r="N66" i="10"/>
  <c r="V66" i="10"/>
  <c r="M67" i="10"/>
  <c r="N67" i="10"/>
  <c r="V67" i="10"/>
  <c r="M68" i="10"/>
  <c r="N68" i="10"/>
  <c r="V68" i="10"/>
  <c r="M69" i="10"/>
  <c r="N69" i="10"/>
  <c r="V69" i="10"/>
  <c r="M70" i="10"/>
  <c r="N70" i="10"/>
  <c r="V70" i="10"/>
  <c r="M71" i="10"/>
  <c r="N71" i="10"/>
  <c r="V71" i="10"/>
  <c r="M72" i="10"/>
  <c r="N72" i="10"/>
  <c r="V72" i="10"/>
  <c r="M73" i="10"/>
  <c r="N73" i="10"/>
  <c r="V73" i="10"/>
  <c r="M74" i="10"/>
  <c r="N74" i="10"/>
  <c r="V74" i="10"/>
  <c r="M75" i="10"/>
  <c r="N75" i="10"/>
  <c r="V75" i="10"/>
  <c r="M76" i="10"/>
  <c r="N76" i="10"/>
  <c r="V76" i="10"/>
  <c r="M77" i="10"/>
  <c r="N77" i="10"/>
  <c r="V77" i="10"/>
  <c r="M78" i="10"/>
  <c r="N78" i="10"/>
  <c r="V78" i="10"/>
  <c r="M79" i="10"/>
  <c r="N79" i="10"/>
  <c r="V79" i="10"/>
  <c r="M80" i="10"/>
  <c r="N80" i="10"/>
  <c r="V80" i="10"/>
  <c r="M81" i="10"/>
  <c r="N81" i="10"/>
  <c r="V81" i="10"/>
  <c r="M82" i="10"/>
  <c r="N82" i="10"/>
  <c r="V82" i="10"/>
  <c r="M83" i="10"/>
  <c r="N83" i="10"/>
  <c r="V83" i="10"/>
  <c r="M84" i="10"/>
  <c r="N84" i="10"/>
  <c r="V84" i="10"/>
  <c r="M85" i="10"/>
  <c r="N85" i="10"/>
  <c r="V85" i="10"/>
  <c r="M86" i="10"/>
  <c r="N86" i="10"/>
  <c r="V86" i="10"/>
  <c r="M87" i="10"/>
  <c r="N87" i="10"/>
  <c r="V87" i="10"/>
  <c r="M88" i="10"/>
  <c r="N88" i="10"/>
  <c r="V88" i="10"/>
  <c r="M89" i="10"/>
  <c r="N89" i="10"/>
  <c r="V89" i="10"/>
  <c r="M90" i="10"/>
  <c r="N90" i="10"/>
  <c r="V90" i="10"/>
  <c r="M91" i="10"/>
  <c r="N91" i="10"/>
  <c r="V91" i="10"/>
  <c r="M92" i="10"/>
  <c r="N92" i="10"/>
  <c r="V92" i="10"/>
  <c r="M93" i="10"/>
  <c r="N93" i="10"/>
  <c r="V93" i="10"/>
  <c r="M94" i="10"/>
  <c r="N94" i="10"/>
  <c r="V94" i="10"/>
  <c r="M95" i="10"/>
  <c r="N95" i="10"/>
  <c r="V95" i="10"/>
  <c r="M96" i="10"/>
  <c r="N96" i="10"/>
  <c r="V96" i="10"/>
  <c r="M97" i="10"/>
  <c r="N97" i="10"/>
  <c r="V97" i="10"/>
  <c r="M98" i="10"/>
  <c r="N98" i="10"/>
  <c r="V98" i="10"/>
  <c r="M99" i="10"/>
  <c r="N99" i="10"/>
  <c r="V99" i="10"/>
  <c r="M100" i="10"/>
  <c r="N100" i="10"/>
  <c r="V100" i="10"/>
  <c r="M101" i="10"/>
  <c r="N101" i="10"/>
  <c r="V101" i="10"/>
  <c r="M102" i="10"/>
  <c r="N102" i="10"/>
  <c r="V102" i="10"/>
  <c r="M103" i="10"/>
  <c r="N103" i="10"/>
  <c r="V103" i="10"/>
  <c r="M104" i="10"/>
  <c r="N104" i="10"/>
  <c r="V104" i="10"/>
  <c r="M105" i="10"/>
  <c r="N105" i="10"/>
  <c r="V105" i="10"/>
  <c r="M106" i="10"/>
  <c r="N106" i="10"/>
  <c r="V106" i="10"/>
  <c r="M107" i="10"/>
  <c r="N107" i="10"/>
  <c r="V107" i="10"/>
  <c r="M108" i="10"/>
  <c r="N108" i="10"/>
  <c r="V108" i="10"/>
  <c r="M109" i="10"/>
  <c r="N109" i="10"/>
  <c r="V109" i="10"/>
  <c r="M110" i="10"/>
  <c r="N110" i="10"/>
  <c r="V110" i="10"/>
  <c r="M111" i="10"/>
  <c r="N111" i="10"/>
  <c r="V111" i="10"/>
  <c r="M112" i="10"/>
  <c r="N112" i="10"/>
  <c r="V112" i="10"/>
  <c r="M113" i="10"/>
  <c r="N113" i="10"/>
  <c r="V113" i="10"/>
  <c r="M114" i="10"/>
  <c r="N114" i="10"/>
  <c r="V114" i="10"/>
  <c r="M115" i="10"/>
  <c r="N115" i="10"/>
  <c r="V115" i="10"/>
  <c r="M116" i="10"/>
  <c r="N116" i="10"/>
  <c r="V116" i="10"/>
  <c r="M117" i="10"/>
  <c r="N117" i="10"/>
  <c r="V117" i="10"/>
  <c r="M118" i="10"/>
  <c r="N118" i="10"/>
  <c r="V118" i="10"/>
  <c r="M119" i="10"/>
  <c r="N119" i="10"/>
  <c r="V119" i="10"/>
  <c r="M120" i="10"/>
  <c r="N120" i="10"/>
  <c r="V120" i="10"/>
  <c r="M121" i="10"/>
  <c r="N121" i="10"/>
  <c r="V121" i="10"/>
  <c r="M122" i="10"/>
  <c r="N122" i="10"/>
  <c r="V122" i="10"/>
  <c r="M123" i="10"/>
  <c r="N123" i="10"/>
  <c r="V123" i="10"/>
  <c r="M124" i="10"/>
  <c r="N124" i="10"/>
  <c r="V124" i="10"/>
  <c r="M125" i="10"/>
  <c r="N125" i="10"/>
  <c r="V125" i="10"/>
  <c r="M126" i="10"/>
  <c r="N126" i="10"/>
  <c r="V126" i="10"/>
  <c r="M127" i="10"/>
  <c r="N127" i="10"/>
  <c r="V127" i="10"/>
  <c r="M128" i="10"/>
  <c r="N128" i="10"/>
  <c r="V128" i="10"/>
  <c r="M129" i="10"/>
  <c r="N129" i="10"/>
  <c r="V129" i="10"/>
  <c r="M130" i="10"/>
  <c r="N130" i="10"/>
  <c r="V130" i="10"/>
  <c r="M131" i="10"/>
  <c r="N131" i="10"/>
  <c r="V131" i="10"/>
  <c r="M132" i="10"/>
  <c r="N132" i="10"/>
  <c r="V132" i="10"/>
  <c r="M133" i="10"/>
  <c r="N133" i="10"/>
  <c r="V133" i="10"/>
  <c r="M134" i="10"/>
  <c r="N134" i="10"/>
  <c r="V134" i="10"/>
  <c r="M135" i="10"/>
  <c r="N135" i="10"/>
  <c r="V135" i="10"/>
  <c r="M136" i="10"/>
  <c r="N136" i="10"/>
  <c r="V136" i="10"/>
  <c r="M137" i="10"/>
  <c r="N137" i="10"/>
  <c r="V137" i="10"/>
  <c r="M138" i="10"/>
  <c r="N138" i="10"/>
  <c r="V138" i="10"/>
  <c r="M139" i="10"/>
  <c r="N139" i="10"/>
  <c r="V139" i="10"/>
  <c r="M140" i="10"/>
  <c r="N140" i="10"/>
  <c r="V140" i="10"/>
  <c r="M141" i="10"/>
  <c r="N141" i="10"/>
  <c r="V141" i="10"/>
  <c r="M142" i="10"/>
  <c r="N142" i="10"/>
  <c r="V142" i="10"/>
  <c r="M143" i="10"/>
  <c r="N143" i="10"/>
  <c r="V143" i="10"/>
  <c r="M144" i="10"/>
  <c r="N144" i="10"/>
  <c r="V144" i="10"/>
  <c r="M145" i="10"/>
  <c r="N145" i="10"/>
  <c r="V145" i="10"/>
  <c r="M146" i="10"/>
  <c r="N146" i="10"/>
  <c r="V146" i="10"/>
  <c r="M147" i="10"/>
  <c r="N147" i="10"/>
  <c r="V147" i="10"/>
  <c r="M148" i="10"/>
  <c r="N148" i="10"/>
  <c r="V148" i="10"/>
  <c r="M149" i="10"/>
  <c r="N149" i="10"/>
  <c r="V149" i="10"/>
  <c r="M150" i="10"/>
  <c r="N150" i="10"/>
  <c r="V150" i="10"/>
  <c r="M151" i="10"/>
  <c r="N151" i="10"/>
  <c r="V151" i="10"/>
  <c r="M152" i="10"/>
  <c r="N152" i="10"/>
  <c r="V152" i="10"/>
  <c r="M153" i="10"/>
  <c r="N153" i="10"/>
  <c r="V153" i="10"/>
  <c r="M154" i="10"/>
  <c r="N154" i="10"/>
  <c r="V154" i="10"/>
  <c r="M155" i="10"/>
  <c r="N155" i="10"/>
  <c r="V155" i="10"/>
  <c r="M156" i="10"/>
  <c r="N156" i="10"/>
  <c r="V156" i="10"/>
  <c r="M157" i="10"/>
  <c r="N157" i="10"/>
  <c r="V157" i="10"/>
  <c r="M158" i="10"/>
  <c r="N158" i="10"/>
  <c r="V158" i="10"/>
  <c r="M159" i="10"/>
  <c r="N159" i="10"/>
  <c r="V159" i="10"/>
  <c r="M160" i="10"/>
  <c r="N160" i="10"/>
  <c r="V160" i="10"/>
  <c r="M161" i="10"/>
  <c r="N161" i="10"/>
  <c r="V161" i="10"/>
  <c r="M162" i="10"/>
  <c r="N162" i="10"/>
  <c r="V162" i="10"/>
  <c r="M163" i="10"/>
  <c r="N163" i="10"/>
  <c r="V163" i="10"/>
  <c r="M164" i="10"/>
  <c r="N164" i="10"/>
  <c r="V164" i="10"/>
  <c r="M165" i="10"/>
  <c r="N165" i="10"/>
  <c r="V165" i="10"/>
  <c r="M166" i="10"/>
  <c r="N166" i="10"/>
  <c r="V166" i="10"/>
  <c r="M167" i="10"/>
  <c r="N167" i="10"/>
  <c r="V167" i="10"/>
  <c r="M168" i="10"/>
  <c r="N168" i="10"/>
  <c r="V168" i="10"/>
  <c r="M169" i="10"/>
  <c r="N169" i="10"/>
  <c r="V169" i="10"/>
  <c r="M170" i="10"/>
  <c r="N170" i="10"/>
  <c r="V170" i="10"/>
  <c r="M171" i="10"/>
  <c r="N171" i="10"/>
  <c r="V171" i="10"/>
  <c r="M172" i="10"/>
  <c r="N172" i="10"/>
  <c r="V172" i="10"/>
  <c r="M173" i="10"/>
  <c r="N173" i="10"/>
  <c r="V173" i="10"/>
  <c r="M174" i="10"/>
  <c r="N174" i="10"/>
  <c r="V174" i="10"/>
  <c r="M175" i="10"/>
  <c r="N175" i="10"/>
  <c r="V175" i="10"/>
  <c r="M176" i="10"/>
  <c r="N176" i="10"/>
  <c r="V176" i="10"/>
  <c r="M177" i="10"/>
  <c r="N177" i="10"/>
  <c r="V177" i="10"/>
  <c r="M178" i="10"/>
  <c r="N178" i="10"/>
  <c r="V178" i="10"/>
  <c r="M179" i="10"/>
  <c r="N179" i="10"/>
  <c r="V179" i="10"/>
  <c r="M180" i="10"/>
  <c r="N180" i="10"/>
  <c r="V180" i="10"/>
  <c r="M181" i="10"/>
  <c r="N181" i="10"/>
  <c r="V181" i="10"/>
  <c r="M182" i="10"/>
  <c r="N182" i="10"/>
  <c r="V182" i="10"/>
  <c r="M183" i="10"/>
  <c r="N183" i="10"/>
  <c r="V183" i="10"/>
  <c r="M184" i="10"/>
  <c r="N184" i="10"/>
  <c r="V184" i="10"/>
  <c r="M185" i="10"/>
  <c r="N185" i="10"/>
  <c r="V185" i="10"/>
  <c r="M186" i="10"/>
  <c r="N186" i="10"/>
  <c r="V186" i="10"/>
  <c r="M187" i="10"/>
  <c r="N187" i="10"/>
  <c r="V187" i="10"/>
  <c r="V7" i="10"/>
  <c r="N7" i="10"/>
  <c r="M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A181" i="10" s="1"/>
  <c r="C182" i="10"/>
  <c r="C183" i="10"/>
  <c r="A183" i="10" s="1"/>
  <c r="C184" i="10"/>
  <c r="C185" i="10"/>
  <c r="A185" i="10" s="1"/>
  <c r="C186" i="10"/>
  <c r="C187" i="10"/>
  <c r="A187" i="10" s="1"/>
  <c r="C7" i="10"/>
  <c r="H3" i="10"/>
  <c r="A180" i="10" s="1"/>
  <c r="B180" i="10" s="1"/>
  <c r="F180" i="10" s="1"/>
  <c r="O180" i="10" s="1"/>
  <c r="P180" i="10" s="1"/>
  <c r="G3" i="10"/>
  <c r="B183" i="10" s="1"/>
  <c r="F183" i="10" s="1"/>
  <c r="O183" i="10" s="1"/>
  <c r="P183" i="10" s="1"/>
  <c r="B187" i="10" l="1"/>
  <c r="F187" i="10" s="1"/>
  <c r="O187" i="10" s="1"/>
  <c r="P187" i="10" s="1"/>
  <c r="A7" i="10"/>
  <c r="B7" i="10" s="1"/>
  <c r="F7" i="10" s="1"/>
  <c r="A178" i="10"/>
  <c r="B178" i="10" s="1"/>
  <c r="F178" i="10" s="1"/>
  <c r="O178" i="10" s="1"/>
  <c r="P178" i="10" s="1"/>
  <c r="A170" i="10"/>
  <c r="B170" i="10" s="1"/>
  <c r="F170" i="10" s="1"/>
  <c r="A166" i="10"/>
  <c r="B166" i="10" s="1"/>
  <c r="F166" i="10" s="1"/>
  <c r="A158" i="10"/>
  <c r="B158" i="10" s="1"/>
  <c r="F158" i="10" s="1"/>
  <c r="O158" i="10" s="1"/>
  <c r="P158" i="10" s="1"/>
  <c r="A154" i="10"/>
  <c r="B154" i="10" s="1"/>
  <c r="F154" i="10" s="1"/>
  <c r="O154" i="10" s="1"/>
  <c r="P154" i="10" s="1"/>
  <c r="A146" i="10"/>
  <c r="B146" i="10" s="1"/>
  <c r="F146" i="10" s="1"/>
  <c r="O146" i="10" s="1"/>
  <c r="P146" i="10" s="1"/>
  <c r="A138" i="10"/>
  <c r="B138" i="10" s="1"/>
  <c r="F138" i="10" s="1"/>
  <c r="O138" i="10" s="1"/>
  <c r="P138" i="10" s="1"/>
  <c r="A130" i="10"/>
  <c r="B130" i="10" s="1"/>
  <c r="F130" i="10" s="1"/>
  <c r="O130" i="10" s="1"/>
  <c r="P130" i="10" s="1"/>
  <c r="A122" i="10"/>
  <c r="B122" i="10" s="1"/>
  <c r="F122" i="10" s="1"/>
  <c r="O122" i="10" s="1"/>
  <c r="P122" i="10" s="1"/>
  <c r="A114" i="10"/>
  <c r="B114" i="10" s="1"/>
  <c r="F114" i="10" s="1"/>
  <c r="O114" i="10" s="1"/>
  <c r="P114" i="10" s="1"/>
  <c r="A106" i="10"/>
  <c r="B106" i="10" s="1"/>
  <c r="F106" i="10" s="1"/>
  <c r="O106" i="10" s="1"/>
  <c r="P106" i="10" s="1"/>
  <c r="A98" i="10"/>
  <c r="B98" i="10" s="1"/>
  <c r="F98" i="10" s="1"/>
  <c r="O98" i="10" s="1"/>
  <c r="P98" i="10" s="1"/>
  <c r="A94" i="10"/>
  <c r="B94" i="10" s="1"/>
  <c r="F94" i="10" s="1"/>
  <c r="O94" i="10" s="1"/>
  <c r="P94" i="10" s="1"/>
  <c r="A86" i="10"/>
  <c r="B86" i="10" s="1"/>
  <c r="F86" i="10" s="1"/>
  <c r="O86" i="10" s="1"/>
  <c r="P86" i="10" s="1"/>
  <c r="A78" i="10"/>
  <c r="B78" i="10" s="1"/>
  <c r="F78" i="10" s="1"/>
  <c r="A66" i="10"/>
  <c r="B66" i="10" s="1"/>
  <c r="F66" i="10" s="1"/>
  <c r="A186" i="10"/>
  <c r="B186" i="10" s="1"/>
  <c r="F186" i="10" s="1"/>
  <c r="O186" i="10" s="1"/>
  <c r="P186" i="10" s="1"/>
  <c r="A184" i="10"/>
  <c r="B184" i="10" s="1"/>
  <c r="F184" i="10" s="1"/>
  <c r="O184" i="10" s="1"/>
  <c r="P184" i="10" s="1"/>
  <c r="A182" i="10"/>
  <c r="B182" i="10" s="1"/>
  <c r="F182" i="10" s="1"/>
  <c r="O182" i="10" s="1"/>
  <c r="P182" i="10" s="1"/>
  <c r="A177" i="10"/>
  <c r="B177" i="10" s="1"/>
  <c r="F177" i="10" s="1"/>
  <c r="O177" i="10" s="1"/>
  <c r="P177" i="10" s="1"/>
  <c r="A173" i="10"/>
  <c r="B173" i="10" s="1"/>
  <c r="F173" i="10" s="1"/>
  <c r="O173" i="10" s="1"/>
  <c r="P173" i="10" s="1"/>
  <c r="X173" i="10" s="1"/>
  <c r="A169" i="10"/>
  <c r="B169" i="10" s="1"/>
  <c r="F169" i="10" s="1"/>
  <c r="O169" i="10" s="1"/>
  <c r="P169" i="10" s="1"/>
  <c r="A165" i="10"/>
  <c r="B165" i="10" s="1"/>
  <c r="F165" i="10" s="1"/>
  <c r="O165" i="10" s="1"/>
  <c r="P165" i="10" s="1"/>
  <c r="A161" i="10"/>
  <c r="B161" i="10" s="1"/>
  <c r="F161" i="10" s="1"/>
  <c r="O161" i="10" s="1"/>
  <c r="P161" i="10" s="1"/>
  <c r="A157" i="10"/>
  <c r="B157" i="10" s="1"/>
  <c r="F157" i="10" s="1"/>
  <c r="O157" i="10" s="1"/>
  <c r="P157" i="10" s="1"/>
  <c r="A153" i="10"/>
  <c r="B153" i="10" s="1"/>
  <c r="F153" i="10" s="1"/>
  <c r="O153" i="10" s="1"/>
  <c r="P153" i="10" s="1"/>
  <c r="A149" i="10"/>
  <c r="B149" i="10" s="1"/>
  <c r="F149" i="10" s="1"/>
  <c r="O149" i="10" s="1"/>
  <c r="P149" i="10" s="1"/>
  <c r="A145" i="10"/>
  <c r="B145" i="10" s="1"/>
  <c r="F145" i="10" s="1"/>
  <c r="O145" i="10" s="1"/>
  <c r="P145" i="10" s="1"/>
  <c r="A141" i="10"/>
  <c r="B141" i="10" s="1"/>
  <c r="F141" i="10" s="1"/>
  <c r="O141" i="10" s="1"/>
  <c r="P141" i="10" s="1"/>
  <c r="A137" i="10"/>
  <c r="B137" i="10" s="1"/>
  <c r="F137" i="10" s="1"/>
  <c r="O137" i="10" s="1"/>
  <c r="P137" i="10" s="1"/>
  <c r="A133" i="10"/>
  <c r="B133" i="10" s="1"/>
  <c r="F133" i="10" s="1"/>
  <c r="O133" i="10" s="1"/>
  <c r="P133" i="10" s="1"/>
  <c r="A129" i="10"/>
  <c r="B129" i="10" s="1"/>
  <c r="F129" i="10" s="1"/>
  <c r="O129" i="10" s="1"/>
  <c r="P129" i="10" s="1"/>
  <c r="A125" i="10"/>
  <c r="B125" i="10" s="1"/>
  <c r="F125" i="10" s="1"/>
  <c r="O125" i="10" s="1"/>
  <c r="P125" i="10" s="1"/>
  <c r="A121" i="10"/>
  <c r="B121" i="10" s="1"/>
  <c r="F121" i="10" s="1"/>
  <c r="O121" i="10" s="1"/>
  <c r="P121" i="10" s="1"/>
  <c r="A117" i="10"/>
  <c r="B117" i="10" s="1"/>
  <c r="F117" i="10" s="1"/>
  <c r="O117" i="10" s="1"/>
  <c r="P117" i="10" s="1"/>
  <c r="A113" i="10"/>
  <c r="B113" i="10" s="1"/>
  <c r="F113" i="10" s="1"/>
  <c r="O113" i="10" s="1"/>
  <c r="P113" i="10" s="1"/>
  <c r="A109" i="10"/>
  <c r="B109" i="10" s="1"/>
  <c r="F109" i="10" s="1"/>
  <c r="O109" i="10" s="1"/>
  <c r="P109" i="10" s="1"/>
  <c r="A105" i="10"/>
  <c r="B105" i="10" s="1"/>
  <c r="F105" i="10" s="1"/>
  <c r="O105" i="10" s="1"/>
  <c r="P105" i="10" s="1"/>
  <c r="A101" i="10"/>
  <c r="B101" i="10" s="1"/>
  <c r="F101" i="10" s="1"/>
  <c r="O101" i="10" s="1"/>
  <c r="P101" i="10" s="1"/>
  <c r="A97" i="10"/>
  <c r="B97" i="10" s="1"/>
  <c r="F97" i="10" s="1"/>
  <c r="O97" i="10" s="1"/>
  <c r="P97" i="10" s="1"/>
  <c r="A93" i="10"/>
  <c r="B93" i="10" s="1"/>
  <c r="F93" i="10" s="1"/>
  <c r="O93" i="10" s="1"/>
  <c r="P93" i="10" s="1"/>
  <c r="A89" i="10"/>
  <c r="B89" i="10" s="1"/>
  <c r="F89" i="10" s="1"/>
  <c r="A85" i="10"/>
  <c r="B85" i="10" s="1"/>
  <c r="F85" i="10" s="1"/>
  <c r="A81" i="10"/>
  <c r="B81" i="10" s="1"/>
  <c r="F81" i="10" s="1"/>
  <c r="A77" i="10"/>
  <c r="B77" i="10" s="1"/>
  <c r="F77" i="10" s="1"/>
  <c r="A73" i="10"/>
  <c r="B73" i="10" s="1"/>
  <c r="F73" i="10" s="1"/>
  <c r="A69" i="10"/>
  <c r="B69" i="10" s="1"/>
  <c r="F69" i="10" s="1"/>
  <c r="A65" i="10"/>
  <c r="B65" i="10" s="1"/>
  <c r="F65" i="10" s="1"/>
  <c r="A61" i="10"/>
  <c r="B61" i="10" s="1"/>
  <c r="F61" i="10" s="1"/>
  <c r="A57" i="10"/>
  <c r="B57" i="10" s="1"/>
  <c r="F57" i="10" s="1"/>
  <c r="A53" i="10"/>
  <c r="B53" i="10" s="1"/>
  <c r="F53" i="10" s="1"/>
  <c r="A49" i="10"/>
  <c r="B49" i="10" s="1"/>
  <c r="F49" i="10" s="1"/>
  <c r="O49" i="10" s="1"/>
  <c r="P49" i="10" s="1"/>
  <c r="X49" i="10" s="1"/>
  <c r="A45" i="10"/>
  <c r="B45" i="10" s="1"/>
  <c r="F45" i="10" s="1"/>
  <c r="O45" i="10" s="1"/>
  <c r="P45" i="10" s="1"/>
  <c r="X45" i="10" s="1"/>
  <c r="A41" i="10"/>
  <c r="B41" i="10" s="1"/>
  <c r="F41" i="10" s="1"/>
  <c r="O41" i="10" s="1"/>
  <c r="P41" i="10" s="1"/>
  <c r="A37" i="10"/>
  <c r="B37" i="10" s="1"/>
  <c r="F37" i="10" s="1"/>
  <c r="O37" i="10" s="1"/>
  <c r="P37" i="10" s="1"/>
  <c r="A33" i="10"/>
  <c r="B33" i="10" s="1"/>
  <c r="F33" i="10" s="1"/>
  <c r="O33" i="10" s="1"/>
  <c r="P33" i="10" s="1"/>
  <c r="A29" i="10"/>
  <c r="B29" i="10" s="1"/>
  <c r="F29" i="10" s="1"/>
  <c r="O29" i="10" s="1"/>
  <c r="P29" i="10" s="1"/>
  <c r="A25" i="10"/>
  <c r="B25" i="10" s="1"/>
  <c r="F25" i="10" s="1"/>
  <c r="O25" i="10" s="1"/>
  <c r="P25" i="10" s="1"/>
  <c r="A21" i="10"/>
  <c r="B21" i="10" s="1"/>
  <c r="F21" i="10" s="1"/>
  <c r="O21" i="10" s="1"/>
  <c r="P21" i="10" s="1"/>
  <c r="A17" i="10"/>
  <c r="B17" i="10" s="1"/>
  <c r="F17" i="10" s="1"/>
  <c r="O17" i="10" s="1"/>
  <c r="P17" i="10" s="1"/>
  <c r="A13" i="10"/>
  <c r="B13" i="10" s="1"/>
  <c r="F13" i="10" s="1"/>
  <c r="O13" i="10" s="1"/>
  <c r="P13" i="10" s="1"/>
  <c r="A9" i="10"/>
  <c r="B9" i="10" s="1"/>
  <c r="F9" i="10" s="1"/>
  <c r="O9" i="10" s="1"/>
  <c r="P9" i="10" s="1"/>
  <c r="A179" i="10"/>
  <c r="A176" i="10"/>
  <c r="B176" i="10" s="1"/>
  <c r="F176" i="10" s="1"/>
  <c r="O176" i="10" s="1"/>
  <c r="P176" i="10" s="1"/>
  <c r="A172" i="10"/>
  <c r="B172" i="10" s="1"/>
  <c r="F172" i="10" s="1"/>
  <c r="A168" i="10"/>
  <c r="B168" i="10" s="1"/>
  <c r="F168" i="10" s="1"/>
  <c r="A164" i="10"/>
  <c r="B164" i="10" s="1"/>
  <c r="F164" i="10" s="1"/>
  <c r="A160" i="10"/>
  <c r="B160" i="10" s="1"/>
  <c r="F160" i="10" s="1"/>
  <c r="A156" i="10"/>
  <c r="B156" i="10" s="1"/>
  <c r="F156" i="10" s="1"/>
  <c r="O156" i="10" s="1"/>
  <c r="P156" i="10" s="1"/>
  <c r="A152" i="10"/>
  <c r="B152" i="10" s="1"/>
  <c r="F152" i="10" s="1"/>
  <c r="O152" i="10" s="1"/>
  <c r="P152" i="10" s="1"/>
  <c r="A148" i="10"/>
  <c r="B148" i="10" s="1"/>
  <c r="F148" i="10" s="1"/>
  <c r="O148" i="10" s="1"/>
  <c r="P148" i="10" s="1"/>
  <c r="A144" i="10"/>
  <c r="B144" i="10" s="1"/>
  <c r="F144" i="10" s="1"/>
  <c r="O144" i="10" s="1"/>
  <c r="P144" i="10" s="1"/>
  <c r="A140" i="10"/>
  <c r="B140" i="10" s="1"/>
  <c r="F140" i="10" s="1"/>
  <c r="O140" i="10" s="1"/>
  <c r="P140" i="10" s="1"/>
  <c r="A136" i="10"/>
  <c r="B136" i="10" s="1"/>
  <c r="F136" i="10" s="1"/>
  <c r="O136" i="10" s="1"/>
  <c r="P136" i="10" s="1"/>
  <c r="A132" i="10"/>
  <c r="B132" i="10" s="1"/>
  <c r="F132" i="10" s="1"/>
  <c r="O132" i="10" s="1"/>
  <c r="P132" i="10" s="1"/>
  <c r="A128" i="10"/>
  <c r="B128" i="10" s="1"/>
  <c r="F128" i="10" s="1"/>
  <c r="O128" i="10" s="1"/>
  <c r="P128" i="10" s="1"/>
  <c r="A124" i="10"/>
  <c r="B124" i="10" s="1"/>
  <c r="F124" i="10" s="1"/>
  <c r="O124" i="10" s="1"/>
  <c r="P124" i="10" s="1"/>
  <c r="A120" i="10"/>
  <c r="B120" i="10" s="1"/>
  <c r="F120" i="10" s="1"/>
  <c r="O120" i="10" s="1"/>
  <c r="P120" i="10" s="1"/>
  <c r="A116" i="10"/>
  <c r="B116" i="10" s="1"/>
  <c r="F116" i="10" s="1"/>
  <c r="O116" i="10" s="1"/>
  <c r="P116" i="10" s="1"/>
  <c r="A112" i="10"/>
  <c r="B112" i="10" s="1"/>
  <c r="F112" i="10" s="1"/>
  <c r="O112" i="10" s="1"/>
  <c r="P112" i="10" s="1"/>
  <c r="A108" i="10"/>
  <c r="B108" i="10" s="1"/>
  <c r="F108" i="10" s="1"/>
  <c r="O108" i="10" s="1"/>
  <c r="P108" i="10" s="1"/>
  <c r="A104" i="10"/>
  <c r="B104" i="10" s="1"/>
  <c r="F104" i="10" s="1"/>
  <c r="O104" i="10" s="1"/>
  <c r="P104" i="10" s="1"/>
  <c r="A100" i="10"/>
  <c r="B100" i="10" s="1"/>
  <c r="F100" i="10" s="1"/>
  <c r="O100" i="10" s="1"/>
  <c r="P100" i="10" s="1"/>
  <c r="A96" i="10"/>
  <c r="B96" i="10" s="1"/>
  <c r="F96" i="10" s="1"/>
  <c r="O96" i="10" s="1"/>
  <c r="P96" i="10" s="1"/>
  <c r="A92" i="10"/>
  <c r="B92" i="10" s="1"/>
  <c r="F92" i="10" s="1"/>
  <c r="O92" i="10" s="1"/>
  <c r="P92" i="10" s="1"/>
  <c r="A88" i="10"/>
  <c r="B88" i="10" s="1"/>
  <c r="F88" i="10" s="1"/>
  <c r="A84" i="10"/>
  <c r="B84" i="10" s="1"/>
  <c r="F84" i="10" s="1"/>
  <c r="A80" i="10"/>
  <c r="B80" i="10" s="1"/>
  <c r="F80" i="10" s="1"/>
  <c r="A76" i="10"/>
  <c r="B76" i="10" s="1"/>
  <c r="F76" i="10" s="1"/>
  <c r="A72" i="10"/>
  <c r="B72" i="10" s="1"/>
  <c r="F72" i="10" s="1"/>
  <c r="A68" i="10"/>
  <c r="B68" i="10" s="1"/>
  <c r="F68" i="10" s="1"/>
  <c r="A64" i="10"/>
  <c r="B64" i="10" s="1"/>
  <c r="F64" i="10" s="1"/>
  <c r="A60" i="10"/>
  <c r="B60" i="10" s="1"/>
  <c r="F60" i="10" s="1"/>
  <c r="A56" i="10"/>
  <c r="B56" i="10" s="1"/>
  <c r="F56" i="10" s="1"/>
  <c r="A52" i="10"/>
  <c r="B52" i="10" s="1"/>
  <c r="F52" i="10" s="1"/>
  <c r="A48" i="10"/>
  <c r="B48" i="10" s="1"/>
  <c r="F48" i="10" s="1"/>
  <c r="O48" i="10" s="1"/>
  <c r="P48" i="10" s="1"/>
  <c r="X48" i="10" s="1"/>
  <c r="A44" i="10"/>
  <c r="B44" i="10" s="1"/>
  <c r="F44" i="10" s="1"/>
  <c r="O44" i="10" s="1"/>
  <c r="P44" i="10" s="1"/>
  <c r="X44" i="10" s="1"/>
  <c r="A40" i="10"/>
  <c r="B40" i="10" s="1"/>
  <c r="F40" i="10" s="1"/>
  <c r="O40" i="10" s="1"/>
  <c r="P40" i="10" s="1"/>
  <c r="A36" i="10"/>
  <c r="B36" i="10" s="1"/>
  <c r="F36" i="10" s="1"/>
  <c r="O36" i="10" s="1"/>
  <c r="P36" i="10" s="1"/>
  <c r="A32" i="10"/>
  <c r="B32" i="10" s="1"/>
  <c r="F32" i="10" s="1"/>
  <c r="O32" i="10" s="1"/>
  <c r="P32" i="10" s="1"/>
  <c r="A28" i="10"/>
  <c r="B28" i="10" s="1"/>
  <c r="F28" i="10" s="1"/>
  <c r="O28" i="10" s="1"/>
  <c r="P28" i="10" s="1"/>
  <c r="A24" i="10"/>
  <c r="B24" i="10" s="1"/>
  <c r="F24" i="10" s="1"/>
  <c r="O24" i="10" s="1"/>
  <c r="P24" i="10" s="1"/>
  <c r="A20" i="10"/>
  <c r="B20" i="10" s="1"/>
  <c r="F20" i="10" s="1"/>
  <c r="O20" i="10" s="1"/>
  <c r="P20" i="10" s="1"/>
  <c r="A16" i="10"/>
  <c r="B16" i="10" s="1"/>
  <c r="F16" i="10" s="1"/>
  <c r="O16" i="10" s="1"/>
  <c r="P16" i="10" s="1"/>
  <c r="A12" i="10"/>
  <c r="B12" i="10" s="1"/>
  <c r="F12" i="10" s="1"/>
  <c r="O12" i="10" s="1"/>
  <c r="P12" i="10" s="1"/>
  <c r="A8" i="10"/>
  <c r="B8" i="10" s="1"/>
  <c r="F8" i="10" s="1"/>
  <c r="O172" i="10"/>
  <c r="P172" i="10" s="1"/>
  <c r="O168" i="10"/>
  <c r="P168" i="10" s="1"/>
  <c r="O164" i="10"/>
  <c r="P164" i="10" s="1"/>
  <c r="O160" i="10"/>
  <c r="P160" i="10" s="1"/>
  <c r="O88" i="10"/>
  <c r="P88" i="10" s="1"/>
  <c r="O8" i="10"/>
  <c r="P8" i="10" s="1"/>
  <c r="B185" i="10"/>
  <c r="F185" i="10" s="1"/>
  <c r="O185" i="10" s="1"/>
  <c r="P185" i="10" s="1"/>
  <c r="B181" i="10"/>
  <c r="F181" i="10" s="1"/>
  <c r="O181" i="10" s="1"/>
  <c r="P181" i="10" s="1"/>
  <c r="B179" i="10"/>
  <c r="F179" i="10" s="1"/>
  <c r="O179" i="10" s="1"/>
  <c r="P179" i="10" s="1"/>
  <c r="A175" i="10"/>
  <c r="B175" i="10" s="1"/>
  <c r="F175" i="10" s="1"/>
  <c r="O175" i="10" s="1"/>
  <c r="P175" i="10" s="1"/>
  <c r="X175" i="10" s="1"/>
  <c r="A171" i="10"/>
  <c r="B171" i="10" s="1"/>
  <c r="F171" i="10" s="1"/>
  <c r="O171" i="10" s="1"/>
  <c r="P171" i="10" s="1"/>
  <c r="A167" i="10"/>
  <c r="B167" i="10" s="1"/>
  <c r="F167" i="10" s="1"/>
  <c r="O167" i="10" s="1"/>
  <c r="P167" i="10" s="1"/>
  <c r="A163" i="10"/>
  <c r="B163" i="10" s="1"/>
  <c r="F163" i="10" s="1"/>
  <c r="O163" i="10" s="1"/>
  <c r="P163" i="10" s="1"/>
  <c r="A159" i="10"/>
  <c r="B159" i="10" s="1"/>
  <c r="F159" i="10" s="1"/>
  <c r="O159" i="10" s="1"/>
  <c r="P159" i="10" s="1"/>
  <c r="A155" i="10"/>
  <c r="B155" i="10" s="1"/>
  <c r="F155" i="10" s="1"/>
  <c r="O155" i="10" s="1"/>
  <c r="P155" i="10" s="1"/>
  <c r="A151" i="10"/>
  <c r="B151" i="10" s="1"/>
  <c r="F151" i="10" s="1"/>
  <c r="O151" i="10" s="1"/>
  <c r="P151" i="10" s="1"/>
  <c r="A147" i="10"/>
  <c r="B147" i="10" s="1"/>
  <c r="F147" i="10" s="1"/>
  <c r="O147" i="10" s="1"/>
  <c r="P147" i="10" s="1"/>
  <c r="A143" i="10"/>
  <c r="B143" i="10" s="1"/>
  <c r="F143" i="10" s="1"/>
  <c r="O143" i="10" s="1"/>
  <c r="P143" i="10" s="1"/>
  <c r="A139" i="10"/>
  <c r="B139" i="10" s="1"/>
  <c r="F139" i="10" s="1"/>
  <c r="O139" i="10" s="1"/>
  <c r="P139" i="10" s="1"/>
  <c r="A135" i="10"/>
  <c r="B135" i="10" s="1"/>
  <c r="F135" i="10" s="1"/>
  <c r="O135" i="10" s="1"/>
  <c r="P135" i="10" s="1"/>
  <c r="A131" i="10"/>
  <c r="B131" i="10" s="1"/>
  <c r="F131" i="10" s="1"/>
  <c r="O131" i="10" s="1"/>
  <c r="P131" i="10" s="1"/>
  <c r="A127" i="10"/>
  <c r="B127" i="10" s="1"/>
  <c r="F127" i="10" s="1"/>
  <c r="O127" i="10" s="1"/>
  <c r="P127" i="10" s="1"/>
  <c r="A123" i="10"/>
  <c r="B123" i="10" s="1"/>
  <c r="F123" i="10" s="1"/>
  <c r="O123" i="10" s="1"/>
  <c r="P123" i="10" s="1"/>
  <c r="A119" i="10"/>
  <c r="B119" i="10" s="1"/>
  <c r="F119" i="10" s="1"/>
  <c r="O119" i="10" s="1"/>
  <c r="P119" i="10" s="1"/>
  <c r="A115" i="10"/>
  <c r="B115" i="10" s="1"/>
  <c r="F115" i="10" s="1"/>
  <c r="O115" i="10" s="1"/>
  <c r="P115" i="10" s="1"/>
  <c r="A111" i="10"/>
  <c r="B111" i="10" s="1"/>
  <c r="F111" i="10" s="1"/>
  <c r="O111" i="10" s="1"/>
  <c r="P111" i="10" s="1"/>
  <c r="A107" i="10"/>
  <c r="B107" i="10" s="1"/>
  <c r="F107" i="10" s="1"/>
  <c r="O107" i="10" s="1"/>
  <c r="P107" i="10" s="1"/>
  <c r="A103" i="10"/>
  <c r="B103" i="10" s="1"/>
  <c r="F103" i="10" s="1"/>
  <c r="O103" i="10" s="1"/>
  <c r="P103" i="10" s="1"/>
  <c r="A99" i="10"/>
  <c r="B99" i="10" s="1"/>
  <c r="F99" i="10" s="1"/>
  <c r="O99" i="10" s="1"/>
  <c r="P99" i="10" s="1"/>
  <c r="A95" i="10"/>
  <c r="B95" i="10" s="1"/>
  <c r="F95" i="10" s="1"/>
  <c r="O95" i="10" s="1"/>
  <c r="P95" i="10" s="1"/>
  <c r="A91" i="10"/>
  <c r="B91" i="10" s="1"/>
  <c r="F91" i="10" s="1"/>
  <c r="O91" i="10" s="1"/>
  <c r="P91" i="10" s="1"/>
  <c r="A87" i="10"/>
  <c r="B87" i="10" s="1"/>
  <c r="F87" i="10" s="1"/>
  <c r="O87" i="10" s="1"/>
  <c r="P87" i="10" s="1"/>
  <c r="A83" i="10"/>
  <c r="B83" i="10" s="1"/>
  <c r="F83" i="10" s="1"/>
  <c r="A79" i="10"/>
  <c r="B79" i="10" s="1"/>
  <c r="F79" i="10" s="1"/>
  <c r="A75" i="10"/>
  <c r="B75" i="10" s="1"/>
  <c r="F75" i="10" s="1"/>
  <c r="A71" i="10"/>
  <c r="B71" i="10" s="1"/>
  <c r="F71" i="10" s="1"/>
  <c r="A67" i="10"/>
  <c r="B67" i="10" s="1"/>
  <c r="F67" i="10" s="1"/>
  <c r="A63" i="10"/>
  <c r="B63" i="10" s="1"/>
  <c r="F63" i="10" s="1"/>
  <c r="A59" i="10"/>
  <c r="B59" i="10" s="1"/>
  <c r="F59" i="10" s="1"/>
  <c r="A55" i="10"/>
  <c r="B55" i="10" s="1"/>
  <c r="F55" i="10" s="1"/>
  <c r="A51" i="10"/>
  <c r="B51" i="10" s="1"/>
  <c r="F51" i="10" s="1"/>
  <c r="A47" i="10"/>
  <c r="B47" i="10" s="1"/>
  <c r="F47" i="10" s="1"/>
  <c r="O47" i="10" s="1"/>
  <c r="P47" i="10" s="1"/>
  <c r="X47" i="10" s="1"/>
  <c r="A43" i="10"/>
  <c r="B43" i="10" s="1"/>
  <c r="F43" i="10" s="1"/>
  <c r="O43" i="10" s="1"/>
  <c r="P43" i="10" s="1"/>
  <c r="A39" i="10"/>
  <c r="B39" i="10" s="1"/>
  <c r="F39" i="10" s="1"/>
  <c r="O39" i="10" s="1"/>
  <c r="P39" i="10" s="1"/>
  <c r="A35" i="10"/>
  <c r="B35" i="10" s="1"/>
  <c r="F35" i="10" s="1"/>
  <c r="O35" i="10" s="1"/>
  <c r="P35" i="10" s="1"/>
  <c r="A31" i="10"/>
  <c r="B31" i="10" s="1"/>
  <c r="F31" i="10" s="1"/>
  <c r="O31" i="10" s="1"/>
  <c r="P31" i="10" s="1"/>
  <c r="A27" i="10"/>
  <c r="B27" i="10" s="1"/>
  <c r="F27" i="10" s="1"/>
  <c r="O27" i="10" s="1"/>
  <c r="P27" i="10" s="1"/>
  <c r="A23" i="10"/>
  <c r="B23" i="10" s="1"/>
  <c r="F23" i="10" s="1"/>
  <c r="O23" i="10" s="1"/>
  <c r="P23" i="10" s="1"/>
  <c r="A19" i="10"/>
  <c r="B19" i="10" s="1"/>
  <c r="F19" i="10" s="1"/>
  <c r="O19" i="10" s="1"/>
  <c r="P19" i="10" s="1"/>
  <c r="A15" i="10"/>
  <c r="B15" i="10" s="1"/>
  <c r="F15" i="10" s="1"/>
  <c r="O15" i="10" s="1"/>
  <c r="P15" i="10" s="1"/>
  <c r="A11" i="10"/>
  <c r="B11" i="10" s="1"/>
  <c r="F11" i="10" s="1"/>
  <c r="O11" i="10" s="1"/>
  <c r="P11" i="10" s="1"/>
  <c r="O89" i="10"/>
  <c r="P89" i="10" s="1"/>
  <c r="O85" i="10"/>
  <c r="P85" i="10" s="1"/>
  <c r="A174" i="10"/>
  <c r="B174" i="10" s="1"/>
  <c r="F174" i="10" s="1"/>
  <c r="O174" i="10" s="1"/>
  <c r="P174" i="10" s="1"/>
  <c r="X174" i="10" s="1"/>
  <c r="A162" i="10"/>
  <c r="B162" i="10" s="1"/>
  <c r="F162" i="10" s="1"/>
  <c r="A150" i="10"/>
  <c r="B150" i="10" s="1"/>
  <c r="F150" i="10" s="1"/>
  <c r="O150" i="10" s="1"/>
  <c r="P150" i="10" s="1"/>
  <c r="A142" i="10"/>
  <c r="B142" i="10" s="1"/>
  <c r="F142" i="10" s="1"/>
  <c r="O142" i="10" s="1"/>
  <c r="P142" i="10" s="1"/>
  <c r="A134" i="10"/>
  <c r="B134" i="10" s="1"/>
  <c r="F134" i="10" s="1"/>
  <c r="O134" i="10" s="1"/>
  <c r="P134" i="10" s="1"/>
  <c r="A126" i="10"/>
  <c r="B126" i="10" s="1"/>
  <c r="F126" i="10" s="1"/>
  <c r="O126" i="10" s="1"/>
  <c r="P126" i="10" s="1"/>
  <c r="A118" i="10"/>
  <c r="B118" i="10" s="1"/>
  <c r="F118" i="10" s="1"/>
  <c r="O118" i="10" s="1"/>
  <c r="P118" i="10" s="1"/>
  <c r="A110" i="10"/>
  <c r="B110" i="10" s="1"/>
  <c r="F110" i="10" s="1"/>
  <c r="O110" i="10" s="1"/>
  <c r="P110" i="10" s="1"/>
  <c r="A102" i="10"/>
  <c r="B102" i="10" s="1"/>
  <c r="F102" i="10" s="1"/>
  <c r="O102" i="10" s="1"/>
  <c r="P102" i="10" s="1"/>
  <c r="A90" i="10"/>
  <c r="B90" i="10" s="1"/>
  <c r="F90" i="10" s="1"/>
  <c r="O90" i="10" s="1"/>
  <c r="P90" i="10" s="1"/>
  <c r="A82" i="10"/>
  <c r="B82" i="10" s="1"/>
  <c r="F82" i="10" s="1"/>
  <c r="A74" i="10"/>
  <c r="B74" i="10" s="1"/>
  <c r="F74" i="10" s="1"/>
  <c r="A70" i="10"/>
  <c r="B70" i="10" s="1"/>
  <c r="F70" i="10" s="1"/>
  <c r="A62" i="10"/>
  <c r="B62" i="10" s="1"/>
  <c r="F62" i="10" s="1"/>
  <c r="A58" i="10"/>
  <c r="B58" i="10" s="1"/>
  <c r="F58" i="10" s="1"/>
  <c r="A54" i="10"/>
  <c r="B54" i="10" s="1"/>
  <c r="F54" i="10" s="1"/>
  <c r="A50" i="10"/>
  <c r="B50" i="10" s="1"/>
  <c r="F50" i="10" s="1"/>
  <c r="O50" i="10" s="1"/>
  <c r="P50" i="10" s="1"/>
  <c r="A46" i="10"/>
  <c r="B46" i="10" s="1"/>
  <c r="F46" i="10" s="1"/>
  <c r="O46" i="10" s="1"/>
  <c r="P46" i="10" s="1"/>
  <c r="X46" i="10" s="1"/>
  <c r="A42" i="10"/>
  <c r="B42" i="10" s="1"/>
  <c r="F42" i="10" s="1"/>
  <c r="O42" i="10" s="1"/>
  <c r="P42" i="10" s="1"/>
  <c r="A38" i="10"/>
  <c r="B38" i="10" s="1"/>
  <c r="F38" i="10" s="1"/>
  <c r="O38" i="10" s="1"/>
  <c r="P38" i="10" s="1"/>
  <c r="A34" i="10"/>
  <c r="B34" i="10" s="1"/>
  <c r="F34" i="10" s="1"/>
  <c r="O34" i="10" s="1"/>
  <c r="P34" i="10" s="1"/>
  <c r="A30" i="10"/>
  <c r="B30" i="10" s="1"/>
  <c r="F30" i="10" s="1"/>
  <c r="O30" i="10" s="1"/>
  <c r="P30" i="10" s="1"/>
  <c r="A26" i="10"/>
  <c r="B26" i="10" s="1"/>
  <c r="F26" i="10" s="1"/>
  <c r="O26" i="10" s="1"/>
  <c r="P26" i="10" s="1"/>
  <c r="A22" i="10"/>
  <c r="B22" i="10" s="1"/>
  <c r="F22" i="10" s="1"/>
  <c r="O22" i="10" s="1"/>
  <c r="P22" i="10" s="1"/>
  <c r="A18" i="10"/>
  <c r="B18" i="10" s="1"/>
  <c r="F18" i="10" s="1"/>
  <c r="O18" i="10" s="1"/>
  <c r="P18" i="10" s="1"/>
  <c r="A14" i="10"/>
  <c r="B14" i="10" s="1"/>
  <c r="F14" i="10" s="1"/>
  <c r="O14" i="10" s="1"/>
  <c r="P14" i="10" s="1"/>
  <c r="A10" i="10"/>
  <c r="B10" i="10" s="1"/>
  <c r="F10" i="10" s="1"/>
  <c r="O10" i="10" s="1"/>
  <c r="P10" i="10" s="1"/>
  <c r="O170" i="10"/>
  <c r="P170" i="10" s="1"/>
  <c r="O166" i="10"/>
  <c r="P166" i="10" s="1"/>
  <c r="O162" i="10"/>
  <c r="P162" i="10" s="1"/>
  <c r="O84" i="10"/>
  <c r="P84" i="10" s="1"/>
  <c r="O80" i="10"/>
  <c r="P80" i="10" s="1"/>
  <c r="O76" i="10"/>
  <c r="P76" i="10" s="1"/>
  <c r="O72" i="10"/>
  <c r="P72" i="10" s="1"/>
  <c r="O68" i="10"/>
  <c r="P68" i="10" s="1"/>
  <c r="O64" i="10"/>
  <c r="P64" i="10" s="1"/>
  <c r="O60" i="10"/>
  <c r="P60" i="10" s="1"/>
  <c r="O56" i="10"/>
  <c r="P56" i="10" s="1"/>
  <c r="O52" i="10"/>
  <c r="P52" i="10" s="1"/>
  <c r="A7" i="11"/>
  <c r="A32" i="11"/>
  <c r="B32" i="11" s="1"/>
  <c r="G32" i="11" s="1"/>
  <c r="O81" i="10"/>
  <c r="P81" i="10" s="1"/>
  <c r="O77" i="10"/>
  <c r="P77" i="10" s="1"/>
  <c r="O73" i="10"/>
  <c r="P73" i="10" s="1"/>
  <c r="O69" i="10"/>
  <c r="P69" i="10" s="1"/>
  <c r="O65" i="10"/>
  <c r="P65" i="10" s="1"/>
  <c r="O61" i="10"/>
  <c r="P61" i="10" s="1"/>
  <c r="O57" i="10"/>
  <c r="P57" i="10" s="1"/>
  <c r="O53" i="10"/>
  <c r="P53" i="10" s="1"/>
  <c r="A8" i="11"/>
  <c r="A9" i="11"/>
  <c r="A10" i="11"/>
  <c r="O82" i="10"/>
  <c r="P82" i="10" s="1"/>
  <c r="O78" i="10"/>
  <c r="P78" i="10" s="1"/>
  <c r="O74" i="10"/>
  <c r="P74" i="10" s="1"/>
  <c r="O70" i="10"/>
  <c r="P70" i="10" s="1"/>
  <c r="O66" i="10"/>
  <c r="P66" i="10" s="1"/>
  <c r="O62" i="10"/>
  <c r="P62" i="10" s="1"/>
  <c r="O58" i="10"/>
  <c r="P58" i="10" s="1"/>
  <c r="O54" i="10"/>
  <c r="P54" i="10" s="1"/>
  <c r="O83" i="10"/>
  <c r="P83" i="10" s="1"/>
  <c r="O79" i="10"/>
  <c r="P79" i="10" s="1"/>
  <c r="O75" i="10"/>
  <c r="P75" i="10" s="1"/>
  <c r="O71" i="10"/>
  <c r="P71" i="10" s="1"/>
  <c r="O67" i="10"/>
  <c r="P67" i="10" s="1"/>
  <c r="O63" i="10"/>
  <c r="P63" i="10" s="1"/>
  <c r="O59" i="10"/>
  <c r="P59" i="10" s="1"/>
  <c r="O55" i="10"/>
  <c r="P55" i="10" s="1"/>
  <c r="O51" i="10"/>
  <c r="P51" i="10" s="1"/>
  <c r="Q8" i="12"/>
  <c r="B7" i="12"/>
  <c r="F7" i="12" s="1"/>
  <c r="O7" i="12" s="1"/>
  <c r="P7" i="12" s="1"/>
  <c r="B8" i="12"/>
  <c r="F8" i="12" s="1"/>
  <c r="O8" i="12" s="1"/>
  <c r="P8" i="12" s="1"/>
  <c r="X8" i="12" s="1"/>
  <c r="B9" i="12"/>
  <c r="F9" i="12" s="1"/>
  <c r="O9" i="12" s="1"/>
  <c r="P9" i="12" s="1"/>
  <c r="B10" i="12"/>
  <c r="F10" i="12" s="1"/>
  <c r="O10" i="12" s="1"/>
  <c r="P10" i="12" s="1"/>
  <c r="B11" i="12"/>
  <c r="F11" i="12" s="1"/>
  <c r="O11" i="12" s="1"/>
  <c r="P11" i="12" s="1"/>
  <c r="B12" i="12"/>
  <c r="F12" i="12" s="1"/>
  <c r="O12" i="12" s="1"/>
  <c r="P12" i="12" s="1"/>
  <c r="X12" i="12" s="1"/>
  <c r="A14" i="12"/>
  <c r="A15" i="12"/>
  <c r="B15" i="12" s="1"/>
  <c r="F15" i="12" s="1"/>
  <c r="O15" i="12" s="1"/>
  <c r="P15" i="12" s="1"/>
  <c r="A16" i="12"/>
  <c r="B16" i="12" s="1"/>
  <c r="F16" i="12" s="1"/>
  <c r="O16" i="12" s="1"/>
  <c r="P16" i="12" s="1"/>
  <c r="A17" i="12"/>
  <c r="B17" i="12" s="1"/>
  <c r="F17" i="12" s="1"/>
  <c r="O17" i="12" s="1"/>
  <c r="P17" i="12" s="1"/>
  <c r="A18" i="12"/>
  <c r="A19" i="12"/>
  <c r="B19" i="12" s="1"/>
  <c r="F19" i="12" s="1"/>
  <c r="O19" i="12" s="1"/>
  <c r="P19" i="12" s="1"/>
  <c r="A28" i="12"/>
  <c r="A29" i="12"/>
  <c r="B29" i="12" s="1"/>
  <c r="F29" i="12" s="1"/>
  <c r="O29" i="12" s="1"/>
  <c r="P29" i="12" s="1"/>
  <c r="A30" i="12"/>
  <c r="A31" i="12"/>
  <c r="A32" i="12"/>
  <c r="B32" i="12" s="1"/>
  <c r="F32" i="12" s="1"/>
  <c r="O32" i="12" s="1"/>
  <c r="P32" i="12" s="1"/>
  <c r="A33" i="12"/>
  <c r="B33" i="12"/>
  <c r="F33" i="12" s="1"/>
  <c r="O33" i="12" s="1"/>
  <c r="P33" i="12" s="1"/>
  <c r="B31" i="12"/>
  <c r="F31" i="12" s="1"/>
  <c r="O31" i="12" s="1"/>
  <c r="P31" i="12" s="1"/>
  <c r="B30" i="12"/>
  <c r="F30" i="12" s="1"/>
  <c r="O30" i="12" s="1"/>
  <c r="P30" i="12" s="1"/>
  <c r="B14" i="12"/>
  <c r="F14" i="12" s="1"/>
  <c r="O14" i="12" s="1"/>
  <c r="P14" i="12" s="1"/>
  <c r="B18" i="12"/>
  <c r="F18" i="12" s="1"/>
  <c r="O18" i="12" s="1"/>
  <c r="P18" i="12" s="1"/>
  <c r="A21" i="12"/>
  <c r="B21" i="12" s="1"/>
  <c r="F21" i="12" s="1"/>
  <c r="O21" i="12" s="1"/>
  <c r="P21" i="12" s="1"/>
  <c r="X21" i="12" s="1"/>
  <c r="A22" i="12"/>
  <c r="B22" i="12" s="1"/>
  <c r="F22" i="12" s="1"/>
  <c r="O22" i="12" s="1"/>
  <c r="P22" i="12" s="1"/>
  <c r="Q22" i="12" s="1"/>
  <c r="A23" i="12"/>
  <c r="B23" i="12" s="1"/>
  <c r="F23" i="12" s="1"/>
  <c r="O23" i="12" s="1"/>
  <c r="P23" i="12" s="1"/>
  <c r="X23" i="12" s="1"/>
  <c r="A24" i="12"/>
  <c r="B24" i="12" s="1"/>
  <c r="F24" i="12" s="1"/>
  <c r="O24" i="12" s="1"/>
  <c r="P24" i="12" s="1"/>
  <c r="Q24" i="12" s="1"/>
  <c r="A25" i="12"/>
  <c r="B25" i="12" s="1"/>
  <c r="F25" i="12" s="1"/>
  <c r="O25" i="12" s="1"/>
  <c r="P25" i="12" s="1"/>
  <c r="X25" i="12" s="1"/>
  <c r="A26" i="12"/>
  <c r="B26" i="12" s="1"/>
  <c r="F26" i="12" s="1"/>
  <c r="O26" i="12" s="1"/>
  <c r="P26" i="12" s="1"/>
  <c r="Q26" i="12" s="1"/>
  <c r="B28" i="12"/>
  <c r="F28" i="12" s="1"/>
  <c r="O28" i="12" s="1"/>
  <c r="P28" i="12" s="1"/>
  <c r="Q33" i="11"/>
  <c r="Q32" i="11"/>
  <c r="B7" i="11"/>
  <c r="B8" i="11"/>
  <c r="B9" i="11"/>
  <c r="B10" i="11"/>
  <c r="A11" i="11"/>
  <c r="B11" i="11" s="1"/>
  <c r="A12" i="11"/>
  <c r="B12" i="11" s="1"/>
  <c r="A14" i="11"/>
  <c r="B14" i="11" s="1"/>
  <c r="A15" i="11"/>
  <c r="B15" i="11" s="1"/>
  <c r="A16" i="11"/>
  <c r="B16" i="11" s="1"/>
  <c r="A17" i="11"/>
  <c r="B17" i="11" s="1"/>
  <c r="A18" i="11"/>
  <c r="B18" i="11" s="1"/>
  <c r="A19" i="11"/>
  <c r="B19" i="11" s="1"/>
  <c r="A21" i="11"/>
  <c r="B21" i="11" s="1"/>
  <c r="A22" i="11"/>
  <c r="B22" i="11" s="1"/>
  <c r="A23" i="11"/>
  <c r="B23" i="11" s="1"/>
  <c r="A24" i="11"/>
  <c r="B24" i="11" s="1"/>
  <c r="A25" i="11"/>
  <c r="B25" i="11" s="1"/>
  <c r="A26" i="11"/>
  <c r="B26" i="11" s="1"/>
  <c r="A28" i="11"/>
  <c r="B28" i="11" s="1"/>
  <c r="A29" i="11"/>
  <c r="B29" i="11" s="1"/>
  <c r="A30" i="11"/>
  <c r="B30" i="11" s="1"/>
  <c r="A31" i="11"/>
  <c r="B31" i="11" s="1"/>
  <c r="X187" i="10"/>
  <c r="Q187" i="10"/>
  <c r="X185" i="10"/>
  <c r="Q185" i="10"/>
  <c r="X183" i="10"/>
  <c r="Q183" i="10"/>
  <c r="X181" i="10"/>
  <c r="Q181" i="10"/>
  <c r="X179" i="10"/>
  <c r="Q179" i="10"/>
  <c r="X177" i="10"/>
  <c r="Q177" i="10"/>
  <c r="X186" i="10"/>
  <c r="Q186" i="10"/>
  <c r="X184" i="10"/>
  <c r="Q184" i="10"/>
  <c r="X182" i="10"/>
  <c r="Q182" i="10"/>
  <c r="X180" i="10"/>
  <c r="Q180" i="10"/>
  <c r="X178" i="10"/>
  <c r="Q178" i="10"/>
  <c r="X176" i="10"/>
  <c r="Q176" i="10"/>
  <c r="X157" i="10"/>
  <c r="Q157" i="10"/>
  <c r="X155" i="10"/>
  <c r="Q155" i="10"/>
  <c r="X153" i="10"/>
  <c r="Q153" i="10"/>
  <c r="X151" i="10"/>
  <c r="Q151" i="10"/>
  <c r="X149" i="10"/>
  <c r="Q149" i="10"/>
  <c r="X147" i="10"/>
  <c r="Q147" i="10"/>
  <c r="X145" i="10"/>
  <c r="Q145" i="10"/>
  <c r="X143" i="10"/>
  <c r="Q143" i="10"/>
  <c r="X141" i="10"/>
  <c r="Q141" i="10"/>
  <c r="X139" i="10"/>
  <c r="Q139" i="10"/>
  <c r="X137" i="10"/>
  <c r="Q137" i="10"/>
  <c r="X135" i="10"/>
  <c r="Q135" i="10"/>
  <c r="X133" i="10"/>
  <c r="Q133" i="10"/>
  <c r="X131" i="10"/>
  <c r="Q131" i="10"/>
  <c r="X129" i="10"/>
  <c r="Q129" i="10"/>
  <c r="X127" i="10"/>
  <c r="Q127" i="10"/>
  <c r="X125" i="10"/>
  <c r="Q125" i="10"/>
  <c r="X123" i="10"/>
  <c r="Q123" i="10"/>
  <c r="X121" i="10"/>
  <c r="Q121" i="10"/>
  <c r="X119" i="10"/>
  <c r="Q119" i="10"/>
  <c r="X117" i="10"/>
  <c r="Q117" i="10"/>
  <c r="X115" i="10"/>
  <c r="Q115" i="10"/>
  <c r="X113" i="10"/>
  <c r="Q113" i="10"/>
  <c r="X111" i="10"/>
  <c r="Q111" i="10"/>
  <c r="X109" i="10"/>
  <c r="Q109" i="10"/>
  <c r="X107" i="10"/>
  <c r="Q107" i="10"/>
  <c r="X105" i="10"/>
  <c r="Q105" i="10"/>
  <c r="X103" i="10"/>
  <c r="Q103" i="10"/>
  <c r="X101" i="10"/>
  <c r="Q101" i="10"/>
  <c r="X99" i="10"/>
  <c r="Q99" i="10"/>
  <c r="X97" i="10"/>
  <c r="Q97" i="10"/>
  <c r="X95" i="10"/>
  <c r="Q95" i="10"/>
  <c r="X93" i="10"/>
  <c r="Q93" i="10"/>
  <c r="X91" i="10"/>
  <c r="Q91" i="10"/>
  <c r="Q175" i="10"/>
  <c r="Q174" i="10"/>
  <c r="Q173" i="10"/>
  <c r="X158" i="10"/>
  <c r="Q158" i="10"/>
  <c r="X156" i="10"/>
  <c r="Q156" i="10"/>
  <c r="X154" i="10"/>
  <c r="Q154" i="10"/>
  <c r="X152" i="10"/>
  <c r="Q152" i="10"/>
  <c r="X150" i="10"/>
  <c r="Q150" i="10"/>
  <c r="X148" i="10"/>
  <c r="Q148" i="10"/>
  <c r="X146" i="10"/>
  <c r="Q146" i="10"/>
  <c r="X144" i="10"/>
  <c r="Q144" i="10"/>
  <c r="X142" i="10"/>
  <c r="Q142" i="10"/>
  <c r="X140" i="10"/>
  <c r="Q140" i="10"/>
  <c r="X138" i="10"/>
  <c r="Q138" i="10"/>
  <c r="X136" i="10"/>
  <c r="Q136" i="10"/>
  <c r="X134" i="10"/>
  <c r="Q134" i="10"/>
  <c r="X132" i="10"/>
  <c r="Q132" i="10"/>
  <c r="X130" i="10"/>
  <c r="Q130" i="10"/>
  <c r="X128" i="10"/>
  <c r="Q128" i="10"/>
  <c r="X126" i="10"/>
  <c r="Q126" i="10"/>
  <c r="X124" i="10"/>
  <c r="Q124" i="10"/>
  <c r="X122" i="10"/>
  <c r="Q122" i="10"/>
  <c r="X120" i="10"/>
  <c r="Q120" i="10"/>
  <c r="X118" i="10"/>
  <c r="Q118" i="10"/>
  <c r="X116" i="10"/>
  <c r="Q116" i="10"/>
  <c r="X114" i="10"/>
  <c r="Q114" i="10"/>
  <c r="X112" i="10"/>
  <c r="Q112" i="10"/>
  <c r="X110" i="10"/>
  <c r="Q110" i="10"/>
  <c r="X108" i="10"/>
  <c r="Q108" i="10"/>
  <c r="X106" i="10"/>
  <c r="Q106" i="10"/>
  <c r="X104" i="10"/>
  <c r="Q104" i="10"/>
  <c r="X102" i="10"/>
  <c r="Q102" i="10"/>
  <c r="X100" i="10"/>
  <c r="Q100" i="10"/>
  <c r="X98" i="10"/>
  <c r="Q98" i="10"/>
  <c r="X96" i="10"/>
  <c r="Q96" i="10"/>
  <c r="X94" i="10"/>
  <c r="Q94" i="10"/>
  <c r="X92" i="10"/>
  <c r="Q92" i="10"/>
  <c r="X84" i="10"/>
  <c r="Q84" i="10"/>
  <c r="X83" i="10"/>
  <c r="Q83" i="10"/>
  <c r="X82" i="10"/>
  <c r="Q82" i="10"/>
  <c r="X81" i="10"/>
  <c r="Q81" i="10"/>
  <c r="X80" i="10"/>
  <c r="Q80" i="10"/>
  <c r="X79" i="10"/>
  <c r="Q79" i="10"/>
  <c r="X78" i="10"/>
  <c r="Q78" i="10"/>
  <c r="X77" i="10"/>
  <c r="Q77" i="10"/>
  <c r="X76" i="10"/>
  <c r="Q76" i="10"/>
  <c r="X75" i="10"/>
  <c r="Q75" i="10"/>
  <c r="X74" i="10"/>
  <c r="Q74" i="10"/>
  <c r="X73" i="10"/>
  <c r="Q73" i="10"/>
  <c r="X72" i="10"/>
  <c r="Q72" i="10"/>
  <c r="X71" i="10"/>
  <c r="Q71" i="10"/>
  <c r="X70" i="10"/>
  <c r="Q70" i="10"/>
  <c r="X69" i="10"/>
  <c r="Q69" i="10"/>
  <c r="X68" i="10"/>
  <c r="Q68" i="10"/>
  <c r="X67" i="10"/>
  <c r="Q67" i="10"/>
  <c r="X66" i="10"/>
  <c r="Q66" i="10"/>
  <c r="X65" i="10"/>
  <c r="Q65" i="10"/>
  <c r="X64" i="10"/>
  <c r="Q64" i="10"/>
  <c r="X63" i="10"/>
  <c r="Q63" i="10"/>
  <c r="X62" i="10"/>
  <c r="Q62" i="10"/>
  <c r="X61" i="10"/>
  <c r="Q61" i="10"/>
  <c r="X60" i="10"/>
  <c r="Q60" i="10"/>
  <c r="X59" i="10"/>
  <c r="Q59" i="10"/>
  <c r="X58" i="10"/>
  <c r="Q58" i="10"/>
  <c r="X57" i="10"/>
  <c r="Q57" i="10"/>
  <c r="X56" i="10"/>
  <c r="Q56" i="10"/>
  <c r="X55" i="10"/>
  <c r="Q55" i="10"/>
  <c r="X54" i="10"/>
  <c r="Q54" i="10"/>
  <c r="X53" i="10"/>
  <c r="Q53" i="10"/>
  <c r="X52" i="10"/>
  <c r="Q52" i="10"/>
  <c r="X51" i="10"/>
  <c r="Q51" i="10"/>
  <c r="Q49" i="10"/>
  <c r="Q48" i="10"/>
  <c r="Q47" i="10"/>
  <c r="Q46" i="10"/>
  <c r="Q45" i="10"/>
  <c r="Q44" i="10"/>
  <c r="Q43" i="10"/>
  <c r="X43" i="10"/>
  <c r="Q41" i="10"/>
  <c r="X41" i="10"/>
  <c r="Q39" i="10"/>
  <c r="X39" i="10"/>
  <c r="Q37" i="10"/>
  <c r="X37" i="10"/>
  <c r="Q35" i="10"/>
  <c r="X35" i="10"/>
  <c r="Q33" i="10"/>
  <c r="X33" i="10"/>
  <c r="Q31" i="10"/>
  <c r="X31" i="10"/>
  <c r="Q29" i="10"/>
  <c r="X29" i="10"/>
  <c r="Q27" i="10"/>
  <c r="X27" i="10"/>
  <c r="Q25" i="10"/>
  <c r="X25" i="10"/>
  <c r="Q23" i="10"/>
  <c r="X23" i="10"/>
  <c r="Q21" i="10"/>
  <c r="X21" i="10"/>
  <c r="Q19" i="10"/>
  <c r="X19" i="10"/>
  <c r="Q17" i="10"/>
  <c r="X17" i="10"/>
  <c r="Q15" i="10"/>
  <c r="X15" i="10"/>
  <c r="Q13" i="10"/>
  <c r="X13" i="10"/>
  <c r="Q11" i="10"/>
  <c r="X11" i="10"/>
  <c r="Q9" i="10"/>
  <c r="X9" i="10"/>
  <c r="Q42" i="10"/>
  <c r="X42" i="10"/>
  <c r="Q40" i="10"/>
  <c r="X40" i="10"/>
  <c r="Q38" i="10"/>
  <c r="X38" i="10"/>
  <c r="Q36" i="10"/>
  <c r="X36" i="10"/>
  <c r="Q34" i="10"/>
  <c r="X34" i="10"/>
  <c r="Q32" i="10"/>
  <c r="X32" i="10"/>
  <c r="Q30" i="10"/>
  <c r="X30" i="10"/>
  <c r="Q28" i="10"/>
  <c r="X28" i="10"/>
  <c r="Q26" i="10"/>
  <c r="X26" i="10"/>
  <c r="Q24" i="10"/>
  <c r="X24" i="10"/>
  <c r="Q22" i="10"/>
  <c r="X22" i="10"/>
  <c r="Q20" i="10"/>
  <c r="X20" i="10"/>
  <c r="Q18" i="10"/>
  <c r="X18" i="10"/>
  <c r="Q16" i="10"/>
  <c r="X16" i="10"/>
  <c r="Q14" i="10"/>
  <c r="X14" i="10"/>
  <c r="Q12" i="10"/>
  <c r="X12" i="10"/>
  <c r="Q10" i="10"/>
  <c r="X10" i="10"/>
  <c r="Q8" i="10"/>
  <c r="X8" i="10"/>
  <c r="O7" i="10"/>
  <c r="P7" i="10" s="1"/>
  <c r="X7" i="10" s="1"/>
  <c r="Q7" i="10"/>
  <c r="X30" i="12" l="1"/>
  <c r="Q30" i="12"/>
  <c r="X32" i="12"/>
  <c r="Q32" i="12"/>
  <c r="Q16" i="12"/>
  <c r="X16" i="12"/>
  <c r="Q11" i="12"/>
  <c r="X11" i="12"/>
  <c r="Q7" i="12"/>
  <c r="X7" i="12"/>
  <c r="X31" i="12"/>
  <c r="Q31" i="12"/>
  <c r="Q19" i="12"/>
  <c r="X19" i="12"/>
  <c r="Q15" i="12"/>
  <c r="X15" i="12"/>
  <c r="Q10" i="12"/>
  <c r="X10" i="12"/>
  <c r="X18" i="12"/>
  <c r="Q18" i="12"/>
  <c r="Q33" i="12"/>
  <c r="X33" i="12"/>
  <c r="X9" i="12"/>
  <c r="Q9" i="12"/>
  <c r="Q28" i="12"/>
  <c r="X28" i="12"/>
  <c r="X14" i="12"/>
  <c r="Q14" i="12"/>
  <c r="X29" i="12"/>
  <c r="Q29" i="12"/>
  <c r="X17" i="12"/>
  <c r="Q17" i="12"/>
  <c r="Q25" i="12"/>
  <c r="Q23" i="12"/>
  <c r="Q21" i="12"/>
  <c r="Q12" i="12"/>
  <c r="X166" i="10"/>
  <c r="Q166" i="10"/>
  <c r="Q50" i="10"/>
  <c r="X50" i="10"/>
  <c r="X159" i="10"/>
  <c r="Q159" i="10"/>
  <c r="X160" i="10"/>
  <c r="Q160" i="10"/>
  <c r="X169" i="10"/>
  <c r="Q169" i="10"/>
  <c r="X86" i="10"/>
  <c r="Q86" i="10"/>
  <c r="X26" i="12"/>
  <c r="X24" i="12"/>
  <c r="X22" i="12"/>
  <c r="X170" i="10"/>
  <c r="Q170" i="10"/>
  <c r="X85" i="10"/>
  <c r="Q85" i="10"/>
  <c r="X163" i="10"/>
  <c r="Q163" i="10"/>
  <c r="X164" i="10"/>
  <c r="Q164" i="10"/>
  <c r="X89" i="10"/>
  <c r="Q89" i="10"/>
  <c r="X87" i="10"/>
  <c r="Q87" i="10"/>
  <c r="X167" i="10"/>
  <c r="Q167" i="10"/>
  <c r="X168" i="10"/>
  <c r="Q168" i="10"/>
  <c r="X161" i="10"/>
  <c r="Q161" i="10"/>
  <c r="X162" i="10"/>
  <c r="Q162" i="10"/>
  <c r="Q90" i="10"/>
  <c r="X90" i="10"/>
  <c r="X171" i="10"/>
  <c r="Q171" i="10"/>
  <c r="X88" i="10"/>
  <c r="Q88" i="10"/>
  <c r="X172" i="10"/>
  <c r="Q172" i="10"/>
  <c r="X165" i="10"/>
  <c r="Q165" i="10"/>
  <c r="O30" i="11"/>
  <c r="P30" i="11" s="1"/>
  <c r="X30" i="11" s="1"/>
  <c r="G30" i="11"/>
  <c r="O28" i="11"/>
  <c r="P28" i="11" s="1"/>
  <c r="X28" i="11" s="1"/>
  <c r="G28" i="11"/>
  <c r="O26" i="11"/>
  <c r="P26" i="11" s="1"/>
  <c r="X26" i="11" s="1"/>
  <c r="G26" i="11"/>
  <c r="O24" i="11"/>
  <c r="P24" i="11" s="1"/>
  <c r="X24" i="11" s="1"/>
  <c r="G24" i="11"/>
  <c r="O22" i="11"/>
  <c r="P22" i="11" s="1"/>
  <c r="X22" i="11" s="1"/>
  <c r="G22" i="11"/>
  <c r="O18" i="11"/>
  <c r="P18" i="11" s="1"/>
  <c r="X18" i="11" s="1"/>
  <c r="G18" i="11"/>
  <c r="O16" i="11"/>
  <c r="P16" i="11" s="1"/>
  <c r="X16" i="11" s="1"/>
  <c r="G16" i="11"/>
  <c r="O14" i="11"/>
  <c r="P14" i="11" s="1"/>
  <c r="X14" i="11" s="1"/>
  <c r="G14" i="11"/>
  <c r="O12" i="11"/>
  <c r="P12" i="11" s="1"/>
  <c r="X12" i="11" s="1"/>
  <c r="G12" i="11"/>
  <c r="O10" i="11"/>
  <c r="P10" i="11" s="1"/>
  <c r="X10" i="11" s="1"/>
  <c r="G10" i="11"/>
  <c r="O8" i="11"/>
  <c r="P8" i="11" s="1"/>
  <c r="X8" i="11" s="1"/>
  <c r="G8" i="11"/>
  <c r="O31" i="11"/>
  <c r="P31" i="11" s="1"/>
  <c r="X31" i="11" s="1"/>
  <c r="G31" i="11"/>
  <c r="O29" i="11"/>
  <c r="P29" i="11" s="1"/>
  <c r="X29" i="11" s="1"/>
  <c r="G29" i="11"/>
  <c r="O25" i="11"/>
  <c r="P25" i="11" s="1"/>
  <c r="X25" i="11" s="1"/>
  <c r="G25" i="11"/>
  <c r="O23" i="11"/>
  <c r="P23" i="11" s="1"/>
  <c r="X23" i="11" s="1"/>
  <c r="G23" i="11"/>
  <c r="O21" i="11"/>
  <c r="P21" i="11" s="1"/>
  <c r="X21" i="11" s="1"/>
  <c r="G21" i="11"/>
  <c r="O19" i="11"/>
  <c r="P19" i="11" s="1"/>
  <c r="X19" i="11" s="1"/>
  <c r="G19" i="11"/>
  <c r="O17" i="11"/>
  <c r="P17" i="11" s="1"/>
  <c r="X17" i="11" s="1"/>
  <c r="G17" i="11"/>
  <c r="O15" i="11"/>
  <c r="P15" i="11" s="1"/>
  <c r="X15" i="11" s="1"/>
  <c r="G15" i="11"/>
  <c r="O11" i="11"/>
  <c r="P11" i="11" s="1"/>
  <c r="X11" i="11" s="1"/>
  <c r="G11" i="11"/>
  <c r="O9" i="11"/>
  <c r="P9" i="11" s="1"/>
  <c r="X9" i="11" s="1"/>
  <c r="G9" i="11"/>
  <c r="Q30" i="11"/>
  <c r="Q28" i="11"/>
  <c r="Q26" i="11"/>
  <c r="Q24" i="11"/>
  <c r="Q22" i="11"/>
  <c r="Q16" i="11"/>
  <c r="Q14" i="11"/>
  <c r="Q12" i="11"/>
  <c r="Q29" i="11"/>
  <c r="Q23" i="11"/>
  <c r="Q19" i="11"/>
  <c r="Q15" i="11"/>
  <c r="Q9" i="11"/>
  <c r="Q10" i="11"/>
  <c r="Q8" i="11"/>
  <c r="Q17" i="11" l="1"/>
  <c r="Q25" i="11"/>
  <c r="Q11" i="11"/>
  <c r="Q21" i="11"/>
  <c r="Q31" i="11"/>
  <c r="Q18" i="11"/>
  <c r="D3" i="6"/>
  <c r="D3" i="8"/>
  <c r="D3" i="7"/>
  <c r="D3" i="2"/>
  <c r="N21" i="8" l="1"/>
  <c r="M21" i="8"/>
  <c r="C21" i="8"/>
  <c r="N20" i="8"/>
  <c r="M20" i="8"/>
  <c r="C20" i="8"/>
  <c r="N19" i="8"/>
  <c r="M19" i="8"/>
  <c r="C19" i="8"/>
  <c r="N18" i="8"/>
  <c r="M18" i="8"/>
  <c r="C18" i="8"/>
  <c r="N17" i="8"/>
  <c r="M17" i="8"/>
  <c r="C17" i="8"/>
  <c r="N16" i="8"/>
  <c r="M16" i="8"/>
  <c r="C16" i="8"/>
  <c r="N15" i="8"/>
  <c r="M15" i="8"/>
  <c r="C15" i="8"/>
  <c r="N13" i="8"/>
  <c r="M13" i="8"/>
  <c r="C13" i="8"/>
  <c r="N12" i="8"/>
  <c r="M12" i="8"/>
  <c r="C12" i="8"/>
  <c r="N11" i="8"/>
  <c r="M11" i="8"/>
  <c r="C11" i="8"/>
  <c r="N10" i="8"/>
  <c r="M10" i="8"/>
  <c r="C10" i="8"/>
  <c r="N9" i="8"/>
  <c r="M9" i="8"/>
  <c r="C9" i="8"/>
  <c r="N8" i="8"/>
  <c r="M8" i="8"/>
  <c r="C8" i="8"/>
  <c r="V7" i="8"/>
  <c r="U7" i="8"/>
  <c r="N7" i="8"/>
  <c r="M7" i="8"/>
  <c r="C7" i="8"/>
  <c r="A7" i="8"/>
  <c r="H3" i="8"/>
  <c r="A9" i="8" s="1"/>
  <c r="G3" i="8"/>
  <c r="U8" i="7"/>
  <c r="V8" i="7"/>
  <c r="U9" i="7"/>
  <c r="V9" i="7"/>
  <c r="U10" i="7"/>
  <c r="V10" i="7"/>
  <c r="U11" i="7"/>
  <c r="V11" i="7"/>
  <c r="U12" i="7"/>
  <c r="V12" i="7"/>
  <c r="U13" i="7"/>
  <c r="V13" i="7"/>
  <c r="U14" i="7"/>
  <c r="V14" i="7"/>
  <c r="U15" i="7"/>
  <c r="V15" i="7"/>
  <c r="U16" i="7"/>
  <c r="V16" i="7"/>
  <c r="U17" i="7"/>
  <c r="V17" i="7"/>
  <c r="U18" i="7"/>
  <c r="V18" i="7"/>
  <c r="U19" i="7"/>
  <c r="V19" i="7"/>
  <c r="U20" i="7"/>
  <c r="V20" i="7"/>
  <c r="U21" i="7"/>
  <c r="V21" i="7"/>
  <c r="U22" i="7"/>
  <c r="V22" i="7"/>
  <c r="U23" i="7"/>
  <c r="V23" i="7"/>
  <c r="U24" i="7"/>
  <c r="V24" i="7"/>
  <c r="U25" i="7"/>
  <c r="V25" i="7"/>
  <c r="U26" i="7"/>
  <c r="V26" i="7"/>
  <c r="U27" i="7"/>
  <c r="V27" i="7"/>
  <c r="U28" i="7"/>
  <c r="V28" i="7"/>
  <c r="U29" i="7"/>
  <c r="V29" i="7"/>
  <c r="U30" i="7"/>
  <c r="V30" i="7"/>
  <c r="U31" i="7"/>
  <c r="V31" i="7"/>
  <c r="Q32" i="7"/>
  <c r="U32" i="7"/>
  <c r="V32" i="7"/>
  <c r="X32" i="7"/>
  <c r="U33" i="7"/>
  <c r="V33" i="7"/>
  <c r="U34" i="7"/>
  <c r="V34" i="7"/>
  <c r="U35" i="7"/>
  <c r="V35" i="7"/>
  <c r="U36" i="7"/>
  <c r="V36" i="7"/>
  <c r="U37" i="7"/>
  <c r="V37" i="7"/>
  <c r="U38" i="7"/>
  <c r="V38" i="7"/>
  <c r="U39" i="7"/>
  <c r="V39" i="7"/>
  <c r="U40" i="7"/>
  <c r="V40" i="7"/>
  <c r="U41" i="7"/>
  <c r="V41" i="7"/>
  <c r="U42" i="7"/>
  <c r="V42" i="7"/>
  <c r="U43" i="7"/>
  <c r="V43" i="7"/>
  <c r="U44" i="7"/>
  <c r="V44" i="7"/>
  <c r="U45" i="7"/>
  <c r="V45" i="7"/>
  <c r="U46" i="7"/>
  <c r="V46" i="7"/>
  <c r="U47" i="7"/>
  <c r="V47" i="7"/>
  <c r="U48" i="7"/>
  <c r="V48" i="7"/>
  <c r="U49" i="7"/>
  <c r="V49" i="7"/>
  <c r="U50" i="7"/>
  <c r="V50" i="7"/>
  <c r="U51" i="7"/>
  <c r="V51" i="7"/>
  <c r="U52" i="7"/>
  <c r="V52" i="7"/>
  <c r="U53" i="7"/>
  <c r="V53" i="7"/>
  <c r="U54" i="7"/>
  <c r="V54" i="7"/>
  <c r="U55" i="7"/>
  <c r="V55" i="7"/>
  <c r="U56" i="7"/>
  <c r="V56" i="7"/>
  <c r="U57" i="7"/>
  <c r="V57" i="7"/>
  <c r="Q58" i="7"/>
  <c r="U58" i="7"/>
  <c r="V58" i="7"/>
  <c r="X58" i="7"/>
  <c r="U59" i="7"/>
  <c r="V59" i="7"/>
  <c r="U60" i="7"/>
  <c r="V60" i="7"/>
  <c r="U61" i="7"/>
  <c r="V61" i="7"/>
  <c r="U62" i="7"/>
  <c r="V62" i="7"/>
  <c r="U63" i="7"/>
  <c r="V63" i="7"/>
  <c r="U64" i="7"/>
  <c r="V64" i="7"/>
  <c r="U65" i="7"/>
  <c r="V65" i="7"/>
  <c r="U66" i="7"/>
  <c r="V66" i="7"/>
  <c r="U67" i="7"/>
  <c r="V67" i="7"/>
  <c r="U68" i="7"/>
  <c r="V68" i="7"/>
  <c r="U69" i="7"/>
  <c r="V69" i="7"/>
  <c r="U70" i="7"/>
  <c r="V70" i="7"/>
  <c r="U71" i="7"/>
  <c r="V71" i="7"/>
  <c r="U72" i="7"/>
  <c r="V72" i="7"/>
  <c r="U73" i="7"/>
  <c r="V73" i="7"/>
  <c r="U74" i="7"/>
  <c r="V74" i="7"/>
  <c r="U75" i="7"/>
  <c r="V75" i="7"/>
  <c r="U76" i="7"/>
  <c r="V76" i="7"/>
  <c r="U77" i="7"/>
  <c r="V77" i="7"/>
  <c r="U78" i="7"/>
  <c r="V78" i="7"/>
  <c r="U79" i="7"/>
  <c r="V79" i="7"/>
  <c r="U80" i="7"/>
  <c r="V80" i="7"/>
  <c r="U81" i="7"/>
  <c r="V81" i="7"/>
  <c r="U82" i="7"/>
  <c r="V82" i="7"/>
  <c r="U83" i="7"/>
  <c r="V83" i="7"/>
  <c r="Q84" i="7"/>
  <c r="U84" i="7"/>
  <c r="V84" i="7"/>
  <c r="X84" i="7"/>
  <c r="U85" i="7"/>
  <c r="V85" i="7"/>
  <c r="U86" i="7"/>
  <c r="V86" i="7"/>
  <c r="U87" i="7"/>
  <c r="V87" i="7"/>
  <c r="U88" i="7"/>
  <c r="V88" i="7"/>
  <c r="U89" i="7"/>
  <c r="V89" i="7"/>
  <c r="U90" i="7"/>
  <c r="V90" i="7"/>
  <c r="U91" i="7"/>
  <c r="V91" i="7"/>
  <c r="U92" i="7"/>
  <c r="V92" i="7"/>
  <c r="U93" i="7"/>
  <c r="V93" i="7"/>
  <c r="U94" i="7"/>
  <c r="V94" i="7"/>
  <c r="U95" i="7"/>
  <c r="V95" i="7"/>
  <c r="U96" i="7"/>
  <c r="V96" i="7"/>
  <c r="U97" i="7"/>
  <c r="V97" i="7"/>
  <c r="U98" i="7"/>
  <c r="V98" i="7"/>
  <c r="U99" i="7"/>
  <c r="V99" i="7"/>
  <c r="U100" i="7"/>
  <c r="V100" i="7"/>
  <c r="U101" i="7"/>
  <c r="V101" i="7"/>
  <c r="U102" i="7"/>
  <c r="V102" i="7"/>
  <c r="U103" i="7"/>
  <c r="V103" i="7"/>
  <c r="U104" i="7"/>
  <c r="V104" i="7"/>
  <c r="U105" i="7"/>
  <c r="V105" i="7"/>
  <c r="U106" i="7"/>
  <c r="V106" i="7"/>
  <c r="U107" i="7"/>
  <c r="V107" i="7"/>
  <c r="U108" i="7"/>
  <c r="V108" i="7"/>
  <c r="U109" i="7"/>
  <c r="V109" i="7"/>
  <c r="V7" i="7"/>
  <c r="U7" i="7"/>
  <c r="U8" i="6"/>
  <c r="V8" i="6"/>
  <c r="U9" i="6"/>
  <c r="V9" i="6"/>
  <c r="U10" i="6"/>
  <c r="V10" i="6"/>
  <c r="U11" i="6"/>
  <c r="V11" i="6"/>
  <c r="U12" i="6"/>
  <c r="V12" i="6"/>
  <c r="U13" i="6"/>
  <c r="V13" i="6"/>
  <c r="U15" i="6"/>
  <c r="V15" i="6"/>
  <c r="U16" i="6"/>
  <c r="V16" i="6"/>
  <c r="U17" i="6"/>
  <c r="V17" i="6"/>
  <c r="U18" i="6"/>
  <c r="V18" i="6"/>
  <c r="U19" i="6"/>
  <c r="V19" i="6"/>
  <c r="U20" i="6"/>
  <c r="V20" i="6"/>
  <c r="U21" i="6"/>
  <c r="V21" i="6"/>
  <c r="V7" i="6"/>
  <c r="U7" i="6"/>
  <c r="H3" i="6"/>
  <c r="G3" i="6"/>
  <c r="H3" i="7"/>
  <c r="A98" i="7" s="1"/>
  <c r="B98" i="7" s="1"/>
  <c r="F98" i="7" s="1"/>
  <c r="G3" i="7"/>
  <c r="N109" i="7"/>
  <c r="M109" i="7"/>
  <c r="C109" i="7"/>
  <c r="N108" i="7"/>
  <c r="M108" i="7"/>
  <c r="C108" i="7"/>
  <c r="A108" i="7" s="1"/>
  <c r="B108" i="7" s="1"/>
  <c r="F108" i="7" s="1"/>
  <c r="N107" i="7"/>
  <c r="M107" i="7"/>
  <c r="C107" i="7"/>
  <c r="A107" i="7"/>
  <c r="B107" i="7" s="1"/>
  <c r="F107" i="7" s="1"/>
  <c r="N106" i="7"/>
  <c r="M106" i="7"/>
  <c r="C106" i="7"/>
  <c r="N105" i="7"/>
  <c r="M105" i="7"/>
  <c r="C105" i="7"/>
  <c r="N104" i="7"/>
  <c r="M104" i="7"/>
  <c r="C104" i="7"/>
  <c r="N103" i="7"/>
  <c r="M103" i="7"/>
  <c r="C103" i="7"/>
  <c r="N102" i="7"/>
  <c r="M102" i="7"/>
  <c r="C102" i="7"/>
  <c r="N101" i="7"/>
  <c r="M101" i="7"/>
  <c r="C101" i="7"/>
  <c r="A101" i="7" s="1"/>
  <c r="B101" i="7" s="1"/>
  <c r="F101" i="7" s="1"/>
  <c r="N100" i="7"/>
  <c r="M100" i="7"/>
  <c r="C100" i="7"/>
  <c r="A100" i="7"/>
  <c r="B100" i="7" s="1"/>
  <c r="F100" i="7" s="1"/>
  <c r="N99" i="7"/>
  <c r="M99" i="7"/>
  <c r="C99" i="7"/>
  <c r="A99" i="7"/>
  <c r="B99" i="7" s="1"/>
  <c r="F99" i="7" s="1"/>
  <c r="N98" i="7"/>
  <c r="M98" i="7"/>
  <c r="C98" i="7"/>
  <c r="N97" i="7"/>
  <c r="M97" i="7"/>
  <c r="C97" i="7"/>
  <c r="A97" i="7" s="1"/>
  <c r="B97" i="7" s="1"/>
  <c r="F97" i="7" s="1"/>
  <c r="N96" i="7"/>
  <c r="M96" i="7"/>
  <c r="C96" i="7"/>
  <c r="A96" i="7"/>
  <c r="B96" i="7" s="1"/>
  <c r="F96" i="7" s="1"/>
  <c r="N95" i="7"/>
  <c r="M95" i="7"/>
  <c r="C95" i="7"/>
  <c r="A95" i="7"/>
  <c r="B95" i="7" s="1"/>
  <c r="F95" i="7" s="1"/>
  <c r="N94" i="7"/>
  <c r="M94" i="7"/>
  <c r="C94" i="7"/>
  <c r="N93" i="7"/>
  <c r="M93" i="7"/>
  <c r="C93" i="7"/>
  <c r="A93" i="7" s="1"/>
  <c r="B93" i="7" s="1"/>
  <c r="F93" i="7" s="1"/>
  <c r="N92" i="7"/>
  <c r="M92" i="7"/>
  <c r="C92" i="7"/>
  <c r="A92" i="7"/>
  <c r="B92" i="7" s="1"/>
  <c r="F92" i="7" s="1"/>
  <c r="N91" i="7"/>
  <c r="M91" i="7"/>
  <c r="C91" i="7"/>
  <c r="A91" i="7"/>
  <c r="B91" i="7" s="1"/>
  <c r="F91" i="7" s="1"/>
  <c r="N90" i="7"/>
  <c r="M90" i="7"/>
  <c r="C90" i="7"/>
  <c r="N89" i="7"/>
  <c r="M89" i="7"/>
  <c r="C89" i="7"/>
  <c r="N88" i="7"/>
  <c r="M88" i="7"/>
  <c r="C88" i="7"/>
  <c r="A88" i="7"/>
  <c r="B88" i="7" s="1"/>
  <c r="F88" i="7" s="1"/>
  <c r="N87" i="7"/>
  <c r="M87" i="7"/>
  <c r="C87" i="7"/>
  <c r="A87" i="7" s="1"/>
  <c r="B87" i="7" s="1"/>
  <c r="F87" i="7" s="1"/>
  <c r="O87" i="7" s="1"/>
  <c r="P87" i="7" s="1"/>
  <c r="X87" i="7" s="1"/>
  <c r="N86" i="7"/>
  <c r="M86" i="7"/>
  <c r="C86" i="7"/>
  <c r="A86" i="7" s="1"/>
  <c r="B86" i="7" s="1"/>
  <c r="F86" i="7" s="1"/>
  <c r="N85" i="7"/>
  <c r="M85" i="7"/>
  <c r="C85" i="7"/>
  <c r="A85" i="7" s="1"/>
  <c r="B85" i="7" s="1"/>
  <c r="F85" i="7" s="1"/>
  <c r="N83" i="7"/>
  <c r="M83" i="7"/>
  <c r="C83" i="7"/>
  <c r="A83" i="7" s="1"/>
  <c r="B83" i="7" s="1"/>
  <c r="F83" i="7" s="1"/>
  <c r="O83" i="7" s="1"/>
  <c r="P83" i="7" s="1"/>
  <c r="X83" i="7" s="1"/>
  <c r="N82" i="7"/>
  <c r="M82" i="7"/>
  <c r="C82" i="7"/>
  <c r="A82" i="7" s="1"/>
  <c r="B82" i="7" s="1"/>
  <c r="F82" i="7" s="1"/>
  <c r="O82" i="7" s="1"/>
  <c r="P82" i="7" s="1"/>
  <c r="X82" i="7" s="1"/>
  <c r="N81" i="7"/>
  <c r="M81" i="7"/>
  <c r="C81" i="7"/>
  <c r="A81" i="7" s="1"/>
  <c r="B81" i="7" s="1"/>
  <c r="F81" i="7" s="1"/>
  <c r="N80" i="7"/>
  <c r="M80" i="7"/>
  <c r="C80" i="7"/>
  <c r="A80" i="7" s="1"/>
  <c r="B80" i="7" s="1"/>
  <c r="F80" i="7" s="1"/>
  <c r="N79" i="7"/>
  <c r="M79" i="7"/>
  <c r="C79" i="7"/>
  <c r="A79" i="7" s="1"/>
  <c r="B79" i="7" s="1"/>
  <c r="F79" i="7" s="1"/>
  <c r="O79" i="7" s="1"/>
  <c r="P79" i="7" s="1"/>
  <c r="X79" i="7" s="1"/>
  <c r="N78" i="7"/>
  <c r="M78" i="7"/>
  <c r="C78" i="7"/>
  <c r="A78" i="7" s="1"/>
  <c r="B78" i="7" s="1"/>
  <c r="F78" i="7" s="1"/>
  <c r="O78" i="7" s="1"/>
  <c r="P78" i="7" s="1"/>
  <c r="X78" i="7" s="1"/>
  <c r="N77" i="7"/>
  <c r="M77" i="7"/>
  <c r="C77" i="7"/>
  <c r="A77" i="7" s="1"/>
  <c r="B77" i="7" s="1"/>
  <c r="F77" i="7" s="1"/>
  <c r="N76" i="7"/>
  <c r="M76" i="7"/>
  <c r="C76" i="7"/>
  <c r="A76" i="7" s="1"/>
  <c r="B76" i="7" s="1"/>
  <c r="F76" i="7" s="1"/>
  <c r="N75" i="7"/>
  <c r="M75" i="7"/>
  <c r="C75" i="7"/>
  <c r="A75" i="7" s="1"/>
  <c r="B75" i="7" s="1"/>
  <c r="F75" i="7" s="1"/>
  <c r="O75" i="7" s="1"/>
  <c r="P75" i="7" s="1"/>
  <c r="X75" i="7" s="1"/>
  <c r="N74" i="7"/>
  <c r="M74" i="7"/>
  <c r="C74" i="7"/>
  <c r="A74" i="7" s="1"/>
  <c r="B74" i="7" s="1"/>
  <c r="F74" i="7" s="1"/>
  <c r="O74" i="7" s="1"/>
  <c r="P74" i="7" s="1"/>
  <c r="X74" i="7" s="1"/>
  <c r="N73" i="7"/>
  <c r="M73" i="7"/>
  <c r="C73" i="7"/>
  <c r="A73" i="7"/>
  <c r="B73" i="7" s="1"/>
  <c r="F73" i="7" s="1"/>
  <c r="N72" i="7"/>
  <c r="M72" i="7"/>
  <c r="C72" i="7"/>
  <c r="A72" i="7" s="1"/>
  <c r="B72" i="7" s="1"/>
  <c r="F72" i="7" s="1"/>
  <c r="N71" i="7"/>
  <c r="M71" i="7"/>
  <c r="C71" i="7"/>
  <c r="A71" i="7" s="1"/>
  <c r="B71" i="7" s="1"/>
  <c r="F71" i="7" s="1"/>
  <c r="N70" i="7"/>
  <c r="M70" i="7"/>
  <c r="C70" i="7"/>
  <c r="A70" i="7" s="1"/>
  <c r="B70" i="7" s="1"/>
  <c r="F70" i="7" s="1"/>
  <c r="N69" i="7"/>
  <c r="M69" i="7"/>
  <c r="C69" i="7"/>
  <c r="A69" i="7" s="1"/>
  <c r="B69" i="7" s="1"/>
  <c r="F69" i="7" s="1"/>
  <c r="O69" i="7" s="1"/>
  <c r="P69" i="7" s="1"/>
  <c r="X69" i="7" s="1"/>
  <c r="N68" i="7"/>
  <c r="M68" i="7"/>
  <c r="C68" i="7"/>
  <c r="A68" i="7" s="1"/>
  <c r="B68" i="7" s="1"/>
  <c r="F68" i="7" s="1"/>
  <c r="N67" i="7"/>
  <c r="M67" i="7"/>
  <c r="C67" i="7"/>
  <c r="A67" i="7" s="1"/>
  <c r="B67" i="7" s="1"/>
  <c r="F67" i="7" s="1"/>
  <c r="N66" i="7"/>
  <c r="M66" i="7"/>
  <c r="C66" i="7"/>
  <c r="A66" i="7" s="1"/>
  <c r="B66" i="7" s="1"/>
  <c r="F66" i="7" s="1"/>
  <c r="O66" i="7" s="1"/>
  <c r="P66" i="7" s="1"/>
  <c r="X66" i="7" s="1"/>
  <c r="N65" i="7"/>
  <c r="M65" i="7"/>
  <c r="C65" i="7"/>
  <c r="A65" i="7"/>
  <c r="B65" i="7" s="1"/>
  <c r="F65" i="7" s="1"/>
  <c r="O65" i="7" s="1"/>
  <c r="P65" i="7" s="1"/>
  <c r="X65" i="7" s="1"/>
  <c r="N64" i="7"/>
  <c r="M64" i="7"/>
  <c r="C64" i="7"/>
  <c r="A64" i="7" s="1"/>
  <c r="B64" i="7" s="1"/>
  <c r="F64" i="7" s="1"/>
  <c r="O64" i="7" s="1"/>
  <c r="P64" i="7" s="1"/>
  <c r="X64" i="7" s="1"/>
  <c r="N63" i="7"/>
  <c r="M63" i="7"/>
  <c r="C63" i="7"/>
  <c r="A63" i="7" s="1"/>
  <c r="B63" i="7" s="1"/>
  <c r="F63" i="7" s="1"/>
  <c r="N62" i="7"/>
  <c r="M62" i="7"/>
  <c r="C62" i="7"/>
  <c r="A62" i="7" s="1"/>
  <c r="B62" i="7" s="1"/>
  <c r="F62" i="7" s="1"/>
  <c r="N61" i="7"/>
  <c r="M61" i="7"/>
  <c r="C61" i="7"/>
  <c r="A61" i="7" s="1"/>
  <c r="B61" i="7" s="1"/>
  <c r="F61" i="7" s="1"/>
  <c r="O61" i="7" s="1"/>
  <c r="P61" i="7" s="1"/>
  <c r="X61" i="7" s="1"/>
  <c r="N60" i="7"/>
  <c r="M60" i="7"/>
  <c r="C60" i="7"/>
  <c r="A60" i="7" s="1"/>
  <c r="B60" i="7" s="1"/>
  <c r="F60" i="7" s="1"/>
  <c r="O60" i="7" s="1"/>
  <c r="P60" i="7" s="1"/>
  <c r="X60" i="7" s="1"/>
  <c r="N59" i="7"/>
  <c r="M59" i="7"/>
  <c r="C59" i="7"/>
  <c r="A59" i="7" s="1"/>
  <c r="B59" i="7" s="1"/>
  <c r="F59" i="7" s="1"/>
  <c r="N57" i="7"/>
  <c r="M57" i="7"/>
  <c r="C57" i="7"/>
  <c r="A57" i="7" s="1"/>
  <c r="B57" i="7" s="1"/>
  <c r="F57" i="7" s="1"/>
  <c r="N56" i="7"/>
  <c r="M56" i="7"/>
  <c r="C56" i="7"/>
  <c r="A56" i="7" s="1"/>
  <c r="B56" i="7" s="1"/>
  <c r="F56" i="7" s="1"/>
  <c r="O56" i="7" s="1"/>
  <c r="P56" i="7" s="1"/>
  <c r="X56" i="7" s="1"/>
  <c r="N55" i="7"/>
  <c r="M55" i="7"/>
  <c r="C55" i="7"/>
  <c r="A55" i="7" s="1"/>
  <c r="B55" i="7" s="1"/>
  <c r="F55" i="7" s="1"/>
  <c r="O55" i="7" s="1"/>
  <c r="P55" i="7" s="1"/>
  <c r="X55" i="7" s="1"/>
  <c r="N54" i="7"/>
  <c r="M54" i="7"/>
  <c r="C54" i="7"/>
  <c r="A54" i="7" s="1"/>
  <c r="B54" i="7" s="1"/>
  <c r="F54" i="7" s="1"/>
  <c r="N53" i="7"/>
  <c r="M53" i="7"/>
  <c r="C53" i="7"/>
  <c r="A53" i="7" s="1"/>
  <c r="B53" i="7" s="1"/>
  <c r="F53" i="7" s="1"/>
  <c r="N52" i="7"/>
  <c r="M52" i="7"/>
  <c r="C52" i="7"/>
  <c r="A52" i="7" s="1"/>
  <c r="B52" i="7" s="1"/>
  <c r="F52" i="7" s="1"/>
  <c r="O52" i="7" s="1"/>
  <c r="P52" i="7" s="1"/>
  <c r="X52" i="7" s="1"/>
  <c r="N51" i="7"/>
  <c r="M51" i="7"/>
  <c r="C51" i="7"/>
  <c r="A51" i="7"/>
  <c r="B51" i="7" s="1"/>
  <c r="F51" i="7" s="1"/>
  <c r="O51" i="7" s="1"/>
  <c r="P51" i="7" s="1"/>
  <c r="X51" i="7" s="1"/>
  <c r="N50" i="7"/>
  <c r="M50" i="7"/>
  <c r="C50" i="7"/>
  <c r="A50" i="7" s="1"/>
  <c r="B50" i="7" s="1"/>
  <c r="F50" i="7" s="1"/>
  <c r="O50" i="7" s="1"/>
  <c r="P50" i="7" s="1"/>
  <c r="X50" i="7" s="1"/>
  <c r="N49" i="7"/>
  <c r="M49" i="7"/>
  <c r="C49" i="7"/>
  <c r="A49" i="7" s="1"/>
  <c r="B49" i="7" s="1"/>
  <c r="F49" i="7" s="1"/>
  <c r="N48" i="7"/>
  <c r="M48" i="7"/>
  <c r="C48" i="7"/>
  <c r="A48" i="7" s="1"/>
  <c r="B48" i="7" s="1"/>
  <c r="F48" i="7" s="1"/>
  <c r="N47" i="7"/>
  <c r="M47" i="7"/>
  <c r="C47" i="7"/>
  <c r="A47" i="7" s="1"/>
  <c r="B47" i="7" s="1"/>
  <c r="F47" i="7" s="1"/>
  <c r="O47" i="7" s="1"/>
  <c r="P47" i="7" s="1"/>
  <c r="X47" i="7" s="1"/>
  <c r="N46" i="7"/>
  <c r="M46" i="7"/>
  <c r="C46" i="7"/>
  <c r="A46" i="7" s="1"/>
  <c r="B46" i="7" s="1"/>
  <c r="F46" i="7" s="1"/>
  <c r="O46" i="7" s="1"/>
  <c r="P46" i="7" s="1"/>
  <c r="X46" i="7" s="1"/>
  <c r="N45" i="7"/>
  <c r="M45" i="7"/>
  <c r="C45" i="7"/>
  <c r="A45" i="7" s="1"/>
  <c r="B45" i="7" s="1"/>
  <c r="F45" i="7" s="1"/>
  <c r="N44" i="7"/>
  <c r="M44" i="7"/>
  <c r="C44" i="7"/>
  <c r="A44" i="7" s="1"/>
  <c r="B44" i="7" s="1"/>
  <c r="F44" i="7" s="1"/>
  <c r="N43" i="7"/>
  <c r="M43" i="7"/>
  <c r="C43" i="7"/>
  <c r="A43" i="7" s="1"/>
  <c r="B43" i="7" s="1"/>
  <c r="F43" i="7" s="1"/>
  <c r="O43" i="7" s="1"/>
  <c r="P43" i="7" s="1"/>
  <c r="N42" i="7"/>
  <c r="M42" i="7"/>
  <c r="C42" i="7"/>
  <c r="A42" i="7" s="1"/>
  <c r="B42" i="7" s="1"/>
  <c r="F42" i="7" s="1"/>
  <c r="O42" i="7" s="1"/>
  <c r="P42" i="7" s="1"/>
  <c r="X42" i="7" s="1"/>
  <c r="N41" i="7"/>
  <c r="M41" i="7"/>
  <c r="C41" i="7"/>
  <c r="A41" i="7" s="1"/>
  <c r="B41" i="7" s="1"/>
  <c r="F41" i="7" s="1"/>
  <c r="O41" i="7" s="1"/>
  <c r="P41" i="7" s="1"/>
  <c r="X41" i="7" s="1"/>
  <c r="N40" i="7"/>
  <c r="M40" i="7"/>
  <c r="C40" i="7"/>
  <c r="A40" i="7" s="1"/>
  <c r="B40" i="7" s="1"/>
  <c r="F40" i="7" s="1"/>
  <c r="N39" i="7"/>
  <c r="M39" i="7"/>
  <c r="C39" i="7"/>
  <c r="A39" i="7" s="1"/>
  <c r="B39" i="7" s="1"/>
  <c r="F39" i="7" s="1"/>
  <c r="N38" i="7"/>
  <c r="M38" i="7"/>
  <c r="C38" i="7"/>
  <c r="A38" i="7" s="1"/>
  <c r="B38" i="7" s="1"/>
  <c r="F38" i="7" s="1"/>
  <c r="O38" i="7" s="1"/>
  <c r="P38" i="7" s="1"/>
  <c r="X38" i="7" s="1"/>
  <c r="N37" i="7"/>
  <c r="M37" i="7"/>
  <c r="C37" i="7"/>
  <c r="A37" i="7" s="1"/>
  <c r="B37" i="7" s="1"/>
  <c r="F37" i="7" s="1"/>
  <c r="O37" i="7" s="1"/>
  <c r="P37" i="7" s="1"/>
  <c r="X37" i="7" s="1"/>
  <c r="N36" i="7"/>
  <c r="M36" i="7"/>
  <c r="C36" i="7"/>
  <c r="A36" i="7" s="1"/>
  <c r="B36" i="7" s="1"/>
  <c r="F36" i="7" s="1"/>
  <c r="N35" i="7"/>
  <c r="M35" i="7"/>
  <c r="C35" i="7"/>
  <c r="A35" i="7"/>
  <c r="B35" i="7" s="1"/>
  <c r="F35" i="7" s="1"/>
  <c r="N34" i="7"/>
  <c r="M34" i="7"/>
  <c r="C34" i="7"/>
  <c r="A34" i="7" s="1"/>
  <c r="B34" i="7" s="1"/>
  <c r="F34" i="7" s="1"/>
  <c r="N33" i="7"/>
  <c r="M33" i="7"/>
  <c r="C33" i="7"/>
  <c r="A33" i="7" s="1"/>
  <c r="B33" i="7" s="1"/>
  <c r="F33" i="7" s="1"/>
  <c r="O33" i="7" s="1"/>
  <c r="P33" i="7" s="1"/>
  <c r="X33" i="7" s="1"/>
  <c r="N31" i="7"/>
  <c r="M31" i="7"/>
  <c r="C31" i="7"/>
  <c r="A31" i="7" s="1"/>
  <c r="B31" i="7" s="1"/>
  <c r="F31" i="7" s="1"/>
  <c r="O31" i="7" s="1"/>
  <c r="P31" i="7" s="1"/>
  <c r="X31" i="7" s="1"/>
  <c r="N30" i="7"/>
  <c r="M30" i="7"/>
  <c r="C30" i="7"/>
  <c r="A30" i="7" s="1"/>
  <c r="B30" i="7" s="1"/>
  <c r="F30" i="7" s="1"/>
  <c r="N29" i="7"/>
  <c r="M29" i="7"/>
  <c r="C29" i="7"/>
  <c r="A29" i="7"/>
  <c r="B29" i="7" s="1"/>
  <c r="F29" i="7" s="1"/>
  <c r="N28" i="7"/>
  <c r="M28" i="7"/>
  <c r="C28" i="7"/>
  <c r="A28" i="7" s="1"/>
  <c r="B28" i="7" s="1"/>
  <c r="F28" i="7" s="1"/>
  <c r="N27" i="7"/>
  <c r="M27" i="7"/>
  <c r="C27" i="7"/>
  <c r="A27" i="7" s="1"/>
  <c r="B27" i="7" s="1"/>
  <c r="F27" i="7" s="1"/>
  <c r="O27" i="7" s="1"/>
  <c r="P27" i="7" s="1"/>
  <c r="X27" i="7" s="1"/>
  <c r="N26" i="7"/>
  <c r="M26" i="7"/>
  <c r="C26" i="7"/>
  <c r="A26" i="7" s="1"/>
  <c r="B26" i="7" s="1"/>
  <c r="F26" i="7" s="1"/>
  <c r="O26" i="7" s="1"/>
  <c r="P26" i="7" s="1"/>
  <c r="X26" i="7" s="1"/>
  <c r="N25" i="7"/>
  <c r="M25" i="7"/>
  <c r="C25" i="7"/>
  <c r="A25" i="7" s="1"/>
  <c r="B25" i="7" s="1"/>
  <c r="F25" i="7" s="1"/>
  <c r="N24" i="7"/>
  <c r="M24" i="7"/>
  <c r="C24" i="7"/>
  <c r="A24" i="7" s="1"/>
  <c r="B24" i="7" s="1"/>
  <c r="F24" i="7" s="1"/>
  <c r="N23" i="7"/>
  <c r="M23" i="7"/>
  <c r="C23" i="7"/>
  <c r="A23" i="7" s="1"/>
  <c r="B23" i="7" s="1"/>
  <c r="F23" i="7" s="1"/>
  <c r="O23" i="7" s="1"/>
  <c r="P23" i="7" s="1"/>
  <c r="X23" i="7" s="1"/>
  <c r="N22" i="7"/>
  <c r="M22" i="7"/>
  <c r="C22" i="7"/>
  <c r="A22" i="7" s="1"/>
  <c r="B22" i="7" s="1"/>
  <c r="F22" i="7" s="1"/>
  <c r="O22" i="7" s="1"/>
  <c r="P22" i="7" s="1"/>
  <c r="X22" i="7" s="1"/>
  <c r="N21" i="7"/>
  <c r="M21" i="7"/>
  <c r="C21" i="7"/>
  <c r="A21" i="7"/>
  <c r="B21" i="7" s="1"/>
  <c r="F21" i="7" s="1"/>
  <c r="N20" i="7"/>
  <c r="M20" i="7"/>
  <c r="C20" i="7"/>
  <c r="A20" i="7" s="1"/>
  <c r="B20" i="7" s="1"/>
  <c r="F20" i="7" s="1"/>
  <c r="N19" i="7"/>
  <c r="M19" i="7"/>
  <c r="C19" i="7"/>
  <c r="A19" i="7" s="1"/>
  <c r="B19" i="7" s="1"/>
  <c r="F19" i="7" s="1"/>
  <c r="N18" i="7"/>
  <c r="M18" i="7"/>
  <c r="C18" i="7"/>
  <c r="A18" i="7" s="1"/>
  <c r="B18" i="7" s="1"/>
  <c r="F18" i="7" s="1"/>
  <c r="O18" i="7" s="1"/>
  <c r="P18" i="7" s="1"/>
  <c r="X18" i="7" s="1"/>
  <c r="N17" i="7"/>
  <c r="M17" i="7"/>
  <c r="C17" i="7"/>
  <c r="A17" i="7"/>
  <c r="B17" i="7" s="1"/>
  <c r="F17" i="7" s="1"/>
  <c r="O17" i="7" s="1"/>
  <c r="P17" i="7" s="1"/>
  <c r="X17" i="7" s="1"/>
  <c r="N16" i="7"/>
  <c r="M16" i="7"/>
  <c r="C16" i="7"/>
  <c r="A16" i="7" s="1"/>
  <c r="B16" i="7" s="1"/>
  <c r="F16" i="7" s="1"/>
  <c r="O16" i="7" s="1"/>
  <c r="P16" i="7" s="1"/>
  <c r="X16" i="7" s="1"/>
  <c r="N15" i="7"/>
  <c r="M15" i="7"/>
  <c r="C15" i="7"/>
  <c r="A15" i="7" s="1"/>
  <c r="B15" i="7" s="1"/>
  <c r="F15" i="7" s="1"/>
  <c r="N14" i="7"/>
  <c r="M14" i="7"/>
  <c r="C14" i="7"/>
  <c r="A14" i="7" s="1"/>
  <c r="B14" i="7" s="1"/>
  <c r="F14" i="7" s="1"/>
  <c r="N13" i="7"/>
  <c r="M13" i="7"/>
  <c r="C13" i="7"/>
  <c r="A13" i="7" s="1"/>
  <c r="B13" i="7" s="1"/>
  <c r="F13" i="7" s="1"/>
  <c r="O13" i="7" s="1"/>
  <c r="P13" i="7" s="1"/>
  <c r="N12" i="7"/>
  <c r="M12" i="7"/>
  <c r="C12" i="7"/>
  <c r="A12" i="7" s="1"/>
  <c r="B12" i="7" s="1"/>
  <c r="F12" i="7" s="1"/>
  <c r="O12" i="7" s="1"/>
  <c r="P12" i="7" s="1"/>
  <c r="X12" i="7" s="1"/>
  <c r="N11" i="7"/>
  <c r="M11" i="7"/>
  <c r="C11" i="7"/>
  <c r="A11" i="7" s="1"/>
  <c r="B11" i="7" s="1"/>
  <c r="F11" i="7" s="1"/>
  <c r="O11" i="7" s="1"/>
  <c r="P11" i="7" s="1"/>
  <c r="X11" i="7" s="1"/>
  <c r="N10" i="7"/>
  <c r="M10" i="7"/>
  <c r="C10" i="7"/>
  <c r="A10" i="7" s="1"/>
  <c r="B10" i="7" s="1"/>
  <c r="F10" i="7" s="1"/>
  <c r="N9" i="7"/>
  <c r="M9" i="7"/>
  <c r="C9" i="7"/>
  <c r="A9" i="7"/>
  <c r="B9" i="7" s="1"/>
  <c r="F9" i="7" s="1"/>
  <c r="N8" i="7"/>
  <c r="M8" i="7"/>
  <c r="C8" i="7"/>
  <c r="A8" i="7" s="1"/>
  <c r="B8" i="7" s="1"/>
  <c r="F8" i="7" s="1"/>
  <c r="N7" i="7"/>
  <c r="M7" i="7"/>
  <c r="C7" i="7"/>
  <c r="A7" i="7" s="1"/>
  <c r="B7" i="7" s="1"/>
  <c r="F7" i="7" s="1"/>
  <c r="O7" i="7" s="1"/>
  <c r="P7" i="7" s="1"/>
  <c r="Q7" i="7" s="1"/>
  <c r="N21" i="6"/>
  <c r="M21" i="6"/>
  <c r="C21" i="6"/>
  <c r="A21" i="6" s="1"/>
  <c r="B21" i="6" s="1"/>
  <c r="F21" i="6" s="1"/>
  <c r="N20" i="6"/>
  <c r="M20" i="6"/>
  <c r="C20" i="6"/>
  <c r="A20" i="6" s="1"/>
  <c r="B20" i="6" s="1"/>
  <c r="F20" i="6" s="1"/>
  <c r="N19" i="6"/>
  <c r="M19" i="6"/>
  <c r="C19" i="6"/>
  <c r="A19" i="6" s="1"/>
  <c r="B19" i="6" s="1"/>
  <c r="F19" i="6" s="1"/>
  <c r="N18" i="6"/>
  <c r="M18" i="6"/>
  <c r="C18" i="6"/>
  <c r="A18" i="6" s="1"/>
  <c r="B18" i="6" s="1"/>
  <c r="F18" i="6" s="1"/>
  <c r="O18" i="6" s="1"/>
  <c r="P18" i="6" s="1"/>
  <c r="X18" i="6" s="1"/>
  <c r="N17" i="6"/>
  <c r="M17" i="6"/>
  <c r="C17" i="6"/>
  <c r="A17" i="6" s="1"/>
  <c r="B17" i="6" s="1"/>
  <c r="F17" i="6" s="1"/>
  <c r="O17" i="6" s="1"/>
  <c r="P17" i="6" s="1"/>
  <c r="X17" i="6" s="1"/>
  <c r="N16" i="6"/>
  <c r="M16" i="6"/>
  <c r="C16" i="6"/>
  <c r="A16" i="6" s="1"/>
  <c r="B16" i="6" s="1"/>
  <c r="F16" i="6" s="1"/>
  <c r="N15" i="6"/>
  <c r="M15" i="6"/>
  <c r="C15" i="6"/>
  <c r="A15" i="6" s="1"/>
  <c r="B15" i="6" s="1"/>
  <c r="F15" i="6" s="1"/>
  <c r="N13" i="6"/>
  <c r="M13" i="6"/>
  <c r="C13" i="6"/>
  <c r="A13" i="6" s="1"/>
  <c r="B13" i="6" s="1"/>
  <c r="F13" i="6" s="1"/>
  <c r="O13" i="6" s="1"/>
  <c r="P13" i="6" s="1"/>
  <c r="X13" i="6" s="1"/>
  <c r="N12" i="6"/>
  <c r="M12" i="6"/>
  <c r="C12" i="6"/>
  <c r="A12" i="6" s="1"/>
  <c r="B12" i="6" s="1"/>
  <c r="F12" i="6" s="1"/>
  <c r="O12" i="6" s="1"/>
  <c r="P12" i="6" s="1"/>
  <c r="X12" i="6" s="1"/>
  <c r="N11" i="6"/>
  <c r="M11" i="6"/>
  <c r="C11" i="6"/>
  <c r="A11" i="6" s="1"/>
  <c r="B11" i="6" s="1"/>
  <c r="F11" i="6" s="1"/>
  <c r="N10" i="6"/>
  <c r="M10" i="6"/>
  <c r="C10" i="6"/>
  <c r="A10" i="6" s="1"/>
  <c r="B10" i="6" s="1"/>
  <c r="F10" i="6" s="1"/>
  <c r="N9" i="6"/>
  <c r="M9" i="6"/>
  <c r="C9" i="6"/>
  <c r="A9" i="6" s="1"/>
  <c r="B9" i="6" s="1"/>
  <c r="F9" i="6" s="1"/>
  <c r="O9" i="6" s="1"/>
  <c r="P9" i="6" s="1"/>
  <c r="X9" i="6" s="1"/>
  <c r="N8" i="6"/>
  <c r="M8" i="6"/>
  <c r="C8" i="6"/>
  <c r="A8" i="6" s="1"/>
  <c r="B8" i="6" s="1"/>
  <c r="F8" i="6" s="1"/>
  <c r="O8" i="6" s="1"/>
  <c r="P8" i="6" s="1"/>
  <c r="X8" i="6" s="1"/>
  <c r="N7" i="6"/>
  <c r="M7" i="6"/>
  <c r="C7" i="6"/>
  <c r="A7" i="6" s="1"/>
  <c r="B7" i="6" s="1"/>
  <c r="F7" i="6" s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7" i="2"/>
  <c r="G3" i="5"/>
  <c r="H3" i="5"/>
  <c r="C7" i="5"/>
  <c r="M7" i="5"/>
  <c r="N7" i="5"/>
  <c r="V7" i="5"/>
  <c r="C8" i="5"/>
  <c r="M8" i="5"/>
  <c r="N8" i="5"/>
  <c r="V8" i="5"/>
  <c r="C9" i="5"/>
  <c r="M9" i="5"/>
  <c r="N9" i="5"/>
  <c r="V9" i="5"/>
  <c r="C10" i="5"/>
  <c r="M10" i="5"/>
  <c r="N10" i="5"/>
  <c r="V10" i="5"/>
  <c r="C11" i="5"/>
  <c r="A11" i="5" s="1"/>
  <c r="B11" i="5" s="1"/>
  <c r="F11" i="5" s="1"/>
  <c r="M11" i="5"/>
  <c r="N11" i="5"/>
  <c r="V11" i="5"/>
  <c r="C12" i="5"/>
  <c r="A12" i="5" s="1"/>
  <c r="B12" i="5" s="1"/>
  <c r="F12" i="5" s="1"/>
  <c r="M12" i="5"/>
  <c r="N12" i="5"/>
  <c r="V12" i="5"/>
  <c r="C13" i="5"/>
  <c r="A13" i="5" s="1"/>
  <c r="B13" i="5" s="1"/>
  <c r="F13" i="5" s="1"/>
  <c r="M13" i="5"/>
  <c r="N13" i="5"/>
  <c r="V13" i="5"/>
  <c r="C14" i="5"/>
  <c r="A14" i="5" s="1"/>
  <c r="B14" i="5" s="1"/>
  <c r="F14" i="5" s="1"/>
  <c r="M14" i="5"/>
  <c r="N14" i="5"/>
  <c r="V14" i="5"/>
  <c r="C15" i="5"/>
  <c r="A15" i="5" s="1"/>
  <c r="B15" i="5" s="1"/>
  <c r="F15" i="5" s="1"/>
  <c r="M15" i="5"/>
  <c r="N15" i="5"/>
  <c r="V15" i="5"/>
  <c r="C16" i="5"/>
  <c r="A16" i="5" s="1"/>
  <c r="B16" i="5" s="1"/>
  <c r="F16" i="5" s="1"/>
  <c r="M16" i="5"/>
  <c r="N16" i="5"/>
  <c r="V16" i="5"/>
  <c r="C17" i="5"/>
  <c r="A17" i="5" s="1"/>
  <c r="B17" i="5" s="1"/>
  <c r="F17" i="5" s="1"/>
  <c r="M17" i="5"/>
  <c r="N17" i="5"/>
  <c r="V17" i="5"/>
  <c r="C18" i="5"/>
  <c r="A18" i="5" s="1"/>
  <c r="B18" i="5" s="1"/>
  <c r="F18" i="5" s="1"/>
  <c r="M18" i="5"/>
  <c r="N18" i="5"/>
  <c r="V18" i="5"/>
  <c r="C19" i="5"/>
  <c r="A19" i="5" s="1"/>
  <c r="B19" i="5" s="1"/>
  <c r="F19" i="5" s="1"/>
  <c r="M19" i="5"/>
  <c r="N19" i="5"/>
  <c r="V19" i="5"/>
  <c r="C21" i="5"/>
  <c r="A21" i="5" s="1"/>
  <c r="B21" i="5" s="1"/>
  <c r="F21" i="5" s="1"/>
  <c r="M21" i="5"/>
  <c r="N21" i="5"/>
  <c r="V21" i="5"/>
  <c r="C22" i="5"/>
  <c r="A22" i="5" s="1"/>
  <c r="B22" i="5" s="1"/>
  <c r="F22" i="5" s="1"/>
  <c r="M22" i="5"/>
  <c r="N22" i="5"/>
  <c r="V22" i="5"/>
  <c r="C23" i="5"/>
  <c r="A23" i="5" s="1"/>
  <c r="B23" i="5" s="1"/>
  <c r="F23" i="5" s="1"/>
  <c r="M23" i="5"/>
  <c r="N23" i="5"/>
  <c r="V23" i="5"/>
  <c r="C24" i="5"/>
  <c r="A24" i="5" s="1"/>
  <c r="B24" i="5" s="1"/>
  <c r="F24" i="5" s="1"/>
  <c r="M24" i="5"/>
  <c r="N24" i="5"/>
  <c r="V24" i="5"/>
  <c r="C25" i="5"/>
  <c r="A25" i="5" s="1"/>
  <c r="B25" i="5" s="1"/>
  <c r="F25" i="5" s="1"/>
  <c r="M25" i="5"/>
  <c r="N25" i="5"/>
  <c r="V25" i="5"/>
  <c r="C26" i="5"/>
  <c r="A26" i="5" s="1"/>
  <c r="B26" i="5" s="1"/>
  <c r="F26" i="5" s="1"/>
  <c r="M26" i="5"/>
  <c r="N26" i="5"/>
  <c r="V26" i="5"/>
  <c r="C27" i="5"/>
  <c r="A27" i="5" s="1"/>
  <c r="B27" i="5" s="1"/>
  <c r="F27" i="5" s="1"/>
  <c r="M27" i="5"/>
  <c r="N27" i="5"/>
  <c r="V27" i="5"/>
  <c r="C28" i="5"/>
  <c r="A28" i="5" s="1"/>
  <c r="B28" i="5" s="1"/>
  <c r="F28" i="5" s="1"/>
  <c r="M28" i="5"/>
  <c r="N28" i="5"/>
  <c r="V28" i="5"/>
  <c r="C29" i="5"/>
  <c r="A29" i="5" s="1"/>
  <c r="B29" i="5" s="1"/>
  <c r="F29" i="5" s="1"/>
  <c r="M29" i="5"/>
  <c r="N29" i="5"/>
  <c r="V29" i="5"/>
  <c r="C30" i="5"/>
  <c r="A30" i="5" s="1"/>
  <c r="B30" i="5" s="1"/>
  <c r="F30" i="5" s="1"/>
  <c r="M30" i="5"/>
  <c r="N30" i="5"/>
  <c r="V30" i="5"/>
  <c r="C31" i="5"/>
  <c r="A31" i="5" s="1"/>
  <c r="B31" i="5" s="1"/>
  <c r="F31" i="5" s="1"/>
  <c r="M31" i="5"/>
  <c r="N31" i="5"/>
  <c r="V31" i="5"/>
  <c r="C32" i="5"/>
  <c r="A32" i="5" s="1"/>
  <c r="B32" i="5" s="1"/>
  <c r="F32" i="5" s="1"/>
  <c r="M32" i="5"/>
  <c r="N32" i="5"/>
  <c r="V32" i="5"/>
  <c r="C33" i="5"/>
  <c r="A33" i="5" s="1"/>
  <c r="B33" i="5" s="1"/>
  <c r="F33" i="5" s="1"/>
  <c r="M33" i="5"/>
  <c r="N33" i="5"/>
  <c r="V33" i="5"/>
  <c r="C35" i="5"/>
  <c r="A35" i="5" s="1"/>
  <c r="B35" i="5" s="1"/>
  <c r="F35" i="5" s="1"/>
  <c r="M35" i="5"/>
  <c r="N35" i="5"/>
  <c r="V35" i="5"/>
  <c r="C36" i="5"/>
  <c r="A36" i="5" s="1"/>
  <c r="B36" i="5" s="1"/>
  <c r="F36" i="5" s="1"/>
  <c r="M36" i="5"/>
  <c r="N36" i="5"/>
  <c r="V36" i="5"/>
  <c r="C37" i="5"/>
  <c r="A37" i="5" s="1"/>
  <c r="B37" i="5" s="1"/>
  <c r="F37" i="5" s="1"/>
  <c r="M37" i="5"/>
  <c r="N37" i="5"/>
  <c r="V37" i="5"/>
  <c r="C38" i="5"/>
  <c r="A38" i="5" s="1"/>
  <c r="B38" i="5" s="1"/>
  <c r="F38" i="5" s="1"/>
  <c r="M38" i="5"/>
  <c r="N38" i="5"/>
  <c r="V38" i="5"/>
  <c r="C39" i="5"/>
  <c r="A39" i="5" s="1"/>
  <c r="B39" i="5" s="1"/>
  <c r="F39" i="5" s="1"/>
  <c r="M39" i="5"/>
  <c r="N39" i="5"/>
  <c r="V39" i="5"/>
  <c r="C40" i="5"/>
  <c r="A40" i="5" s="1"/>
  <c r="B40" i="5" s="1"/>
  <c r="F40" i="5" s="1"/>
  <c r="M40" i="5"/>
  <c r="N40" i="5"/>
  <c r="V40" i="5"/>
  <c r="C41" i="5"/>
  <c r="A41" i="5" s="1"/>
  <c r="B41" i="5" s="1"/>
  <c r="F41" i="5" s="1"/>
  <c r="M41" i="5"/>
  <c r="N41" i="5"/>
  <c r="V41" i="5"/>
  <c r="C42" i="5"/>
  <c r="A42" i="5" s="1"/>
  <c r="B42" i="5" s="1"/>
  <c r="F42" i="5" s="1"/>
  <c r="M42" i="5"/>
  <c r="N42" i="5"/>
  <c r="V42" i="5"/>
  <c r="C43" i="5"/>
  <c r="A43" i="5" s="1"/>
  <c r="B43" i="5" s="1"/>
  <c r="F43" i="5" s="1"/>
  <c r="M43" i="5"/>
  <c r="N43" i="5"/>
  <c r="V43" i="5"/>
  <c r="C44" i="5"/>
  <c r="A44" i="5" s="1"/>
  <c r="B44" i="5" s="1"/>
  <c r="F44" i="5" s="1"/>
  <c r="M44" i="5"/>
  <c r="N44" i="5"/>
  <c r="V44" i="5"/>
  <c r="C45" i="5"/>
  <c r="A45" i="5" s="1"/>
  <c r="B45" i="5" s="1"/>
  <c r="F45" i="5" s="1"/>
  <c r="M45" i="5"/>
  <c r="N45" i="5"/>
  <c r="V45" i="5"/>
  <c r="C46" i="5"/>
  <c r="A46" i="5" s="1"/>
  <c r="B46" i="5" s="1"/>
  <c r="F46" i="5" s="1"/>
  <c r="M46" i="5"/>
  <c r="N46" i="5"/>
  <c r="V46" i="5"/>
  <c r="C47" i="5"/>
  <c r="A47" i="5" s="1"/>
  <c r="B47" i="5" s="1"/>
  <c r="F47" i="5" s="1"/>
  <c r="M47" i="5"/>
  <c r="N47" i="5"/>
  <c r="V47" i="5"/>
  <c r="C49" i="5"/>
  <c r="A49" i="5" s="1"/>
  <c r="B49" i="5" s="1"/>
  <c r="F49" i="5" s="1"/>
  <c r="M49" i="5"/>
  <c r="N49" i="5"/>
  <c r="V49" i="5"/>
  <c r="C50" i="5"/>
  <c r="A50" i="5" s="1"/>
  <c r="B50" i="5" s="1"/>
  <c r="F50" i="5" s="1"/>
  <c r="M50" i="5"/>
  <c r="N50" i="5"/>
  <c r="V50" i="5"/>
  <c r="C51" i="5"/>
  <c r="A51" i="5" s="1"/>
  <c r="B51" i="5" s="1"/>
  <c r="F51" i="5" s="1"/>
  <c r="M51" i="5"/>
  <c r="N51" i="5"/>
  <c r="V51" i="5"/>
  <c r="C52" i="5"/>
  <c r="A52" i="5" s="1"/>
  <c r="B52" i="5" s="1"/>
  <c r="F52" i="5" s="1"/>
  <c r="M52" i="5"/>
  <c r="N52" i="5"/>
  <c r="V52" i="5"/>
  <c r="C53" i="5"/>
  <c r="A53" i="5" s="1"/>
  <c r="B53" i="5" s="1"/>
  <c r="F53" i="5" s="1"/>
  <c r="M53" i="5"/>
  <c r="N53" i="5"/>
  <c r="V53" i="5"/>
  <c r="C54" i="5"/>
  <c r="A54" i="5" s="1"/>
  <c r="B54" i="5" s="1"/>
  <c r="F54" i="5" s="1"/>
  <c r="M54" i="5"/>
  <c r="N54" i="5"/>
  <c r="V54" i="5"/>
  <c r="C55" i="5"/>
  <c r="A55" i="5" s="1"/>
  <c r="B55" i="5" s="1"/>
  <c r="F55" i="5" s="1"/>
  <c r="M55" i="5"/>
  <c r="N55" i="5"/>
  <c r="V55" i="5"/>
  <c r="C56" i="5"/>
  <c r="A56" i="5" s="1"/>
  <c r="B56" i="5" s="1"/>
  <c r="F56" i="5" s="1"/>
  <c r="M56" i="5"/>
  <c r="N56" i="5"/>
  <c r="V56" i="5"/>
  <c r="C57" i="5"/>
  <c r="A57" i="5" s="1"/>
  <c r="B57" i="5" s="1"/>
  <c r="F57" i="5" s="1"/>
  <c r="M57" i="5"/>
  <c r="N57" i="5"/>
  <c r="V57" i="5"/>
  <c r="C58" i="5"/>
  <c r="A58" i="5" s="1"/>
  <c r="B58" i="5" s="1"/>
  <c r="F58" i="5" s="1"/>
  <c r="M58" i="5"/>
  <c r="N58" i="5"/>
  <c r="V58" i="5"/>
  <c r="C59" i="5"/>
  <c r="A59" i="5" s="1"/>
  <c r="B59" i="5" s="1"/>
  <c r="F59" i="5" s="1"/>
  <c r="M59" i="5"/>
  <c r="N59" i="5"/>
  <c r="V59" i="5"/>
  <c r="C60" i="5"/>
  <c r="A60" i="5" s="1"/>
  <c r="B60" i="5" s="1"/>
  <c r="F60" i="5" s="1"/>
  <c r="M60" i="5"/>
  <c r="N60" i="5"/>
  <c r="V60" i="5"/>
  <c r="C61" i="5"/>
  <c r="A61" i="5" s="1"/>
  <c r="B61" i="5" s="1"/>
  <c r="F61" i="5" s="1"/>
  <c r="M61" i="5"/>
  <c r="N61" i="5"/>
  <c r="V61" i="5"/>
  <c r="C63" i="5"/>
  <c r="A63" i="5" s="1"/>
  <c r="B63" i="5" s="1"/>
  <c r="F63" i="5" s="1"/>
  <c r="M63" i="5"/>
  <c r="N63" i="5"/>
  <c r="V63" i="5"/>
  <c r="C64" i="5"/>
  <c r="A64" i="5" s="1"/>
  <c r="B64" i="5" s="1"/>
  <c r="F64" i="5" s="1"/>
  <c r="M64" i="5"/>
  <c r="N64" i="5"/>
  <c r="V64" i="5"/>
  <c r="C65" i="5"/>
  <c r="A65" i="5" s="1"/>
  <c r="B65" i="5" s="1"/>
  <c r="F65" i="5" s="1"/>
  <c r="M65" i="5"/>
  <c r="N65" i="5"/>
  <c r="V65" i="5"/>
  <c r="C66" i="5"/>
  <c r="A66" i="5" s="1"/>
  <c r="B66" i="5" s="1"/>
  <c r="F66" i="5" s="1"/>
  <c r="M66" i="5"/>
  <c r="N66" i="5"/>
  <c r="V66" i="5"/>
  <c r="C67" i="5"/>
  <c r="A67" i="5" s="1"/>
  <c r="B67" i="5" s="1"/>
  <c r="F67" i="5" s="1"/>
  <c r="M67" i="5"/>
  <c r="N67" i="5"/>
  <c r="V67" i="5"/>
  <c r="C68" i="5"/>
  <c r="A68" i="5" s="1"/>
  <c r="B68" i="5" s="1"/>
  <c r="F68" i="5" s="1"/>
  <c r="M68" i="5"/>
  <c r="N68" i="5"/>
  <c r="V68" i="5"/>
  <c r="C69" i="5"/>
  <c r="A69" i="5" s="1"/>
  <c r="B69" i="5" s="1"/>
  <c r="F69" i="5" s="1"/>
  <c r="M69" i="5"/>
  <c r="N69" i="5"/>
  <c r="V69" i="5"/>
  <c r="C70" i="5"/>
  <c r="A70" i="5" s="1"/>
  <c r="B70" i="5" s="1"/>
  <c r="F70" i="5" s="1"/>
  <c r="M70" i="5"/>
  <c r="N70" i="5"/>
  <c r="V70" i="5"/>
  <c r="C71" i="5"/>
  <c r="A71" i="5" s="1"/>
  <c r="B71" i="5" s="1"/>
  <c r="F71" i="5" s="1"/>
  <c r="M71" i="5"/>
  <c r="N71" i="5"/>
  <c r="V71" i="5"/>
  <c r="C72" i="5"/>
  <c r="A72" i="5" s="1"/>
  <c r="B72" i="5" s="1"/>
  <c r="F72" i="5" s="1"/>
  <c r="M72" i="5"/>
  <c r="N72" i="5"/>
  <c r="V72" i="5"/>
  <c r="C73" i="5"/>
  <c r="A73" i="5" s="1"/>
  <c r="B73" i="5" s="1"/>
  <c r="F73" i="5" s="1"/>
  <c r="M73" i="5"/>
  <c r="N73" i="5"/>
  <c r="V73" i="5"/>
  <c r="C74" i="5"/>
  <c r="A74" i="5" s="1"/>
  <c r="B74" i="5" s="1"/>
  <c r="F74" i="5" s="1"/>
  <c r="M74" i="5"/>
  <c r="N74" i="5"/>
  <c r="V74" i="5"/>
  <c r="C75" i="5"/>
  <c r="A75" i="5" s="1"/>
  <c r="B75" i="5" s="1"/>
  <c r="F75" i="5" s="1"/>
  <c r="M75" i="5"/>
  <c r="N75" i="5"/>
  <c r="V75" i="5"/>
  <c r="C77" i="5"/>
  <c r="A77" i="5" s="1"/>
  <c r="B77" i="5" s="1"/>
  <c r="F77" i="5" s="1"/>
  <c r="M77" i="5"/>
  <c r="N77" i="5"/>
  <c r="V77" i="5"/>
  <c r="C78" i="5"/>
  <c r="A78" i="5" s="1"/>
  <c r="B78" i="5" s="1"/>
  <c r="F78" i="5" s="1"/>
  <c r="M78" i="5"/>
  <c r="N78" i="5"/>
  <c r="V78" i="5"/>
  <c r="C79" i="5"/>
  <c r="A79" i="5" s="1"/>
  <c r="B79" i="5" s="1"/>
  <c r="F79" i="5" s="1"/>
  <c r="M79" i="5"/>
  <c r="N79" i="5"/>
  <c r="V79" i="5"/>
  <c r="C80" i="5"/>
  <c r="A80" i="5" s="1"/>
  <c r="B80" i="5" s="1"/>
  <c r="F80" i="5" s="1"/>
  <c r="M80" i="5"/>
  <c r="N80" i="5"/>
  <c r="V80" i="5"/>
  <c r="C81" i="5"/>
  <c r="A81" i="5" s="1"/>
  <c r="B81" i="5" s="1"/>
  <c r="F81" i="5" s="1"/>
  <c r="M81" i="5"/>
  <c r="N81" i="5"/>
  <c r="V81" i="5"/>
  <c r="C82" i="5"/>
  <c r="A82" i="5" s="1"/>
  <c r="B82" i="5" s="1"/>
  <c r="F82" i="5" s="1"/>
  <c r="M82" i="5"/>
  <c r="N82" i="5"/>
  <c r="V82" i="5"/>
  <c r="C83" i="5"/>
  <c r="A83" i="5" s="1"/>
  <c r="B83" i="5" s="1"/>
  <c r="F83" i="5" s="1"/>
  <c r="M83" i="5"/>
  <c r="N83" i="5"/>
  <c r="V83" i="5"/>
  <c r="C84" i="5"/>
  <c r="A84" i="5" s="1"/>
  <c r="B84" i="5" s="1"/>
  <c r="F84" i="5" s="1"/>
  <c r="M84" i="5"/>
  <c r="N84" i="5"/>
  <c r="V84" i="5"/>
  <c r="C85" i="5"/>
  <c r="A85" i="5" s="1"/>
  <c r="B85" i="5" s="1"/>
  <c r="F85" i="5" s="1"/>
  <c r="M85" i="5"/>
  <c r="N85" i="5"/>
  <c r="V85" i="5"/>
  <c r="C86" i="5"/>
  <c r="A86" i="5" s="1"/>
  <c r="B86" i="5" s="1"/>
  <c r="F86" i="5" s="1"/>
  <c r="M86" i="5"/>
  <c r="N86" i="5"/>
  <c r="V86" i="5"/>
  <c r="C87" i="5"/>
  <c r="A87" i="5" s="1"/>
  <c r="B87" i="5" s="1"/>
  <c r="F87" i="5" s="1"/>
  <c r="M87" i="5"/>
  <c r="N87" i="5"/>
  <c r="V87" i="5"/>
  <c r="C88" i="5"/>
  <c r="A88" i="5" s="1"/>
  <c r="B88" i="5" s="1"/>
  <c r="F88" i="5" s="1"/>
  <c r="M88" i="5"/>
  <c r="N88" i="5"/>
  <c r="V88" i="5"/>
  <c r="C89" i="5"/>
  <c r="A89" i="5" s="1"/>
  <c r="B89" i="5" s="1"/>
  <c r="F89" i="5" s="1"/>
  <c r="M89" i="5"/>
  <c r="N89" i="5"/>
  <c r="V89" i="5"/>
  <c r="C91" i="5"/>
  <c r="A91" i="5" s="1"/>
  <c r="B91" i="5" s="1"/>
  <c r="F91" i="5" s="1"/>
  <c r="M91" i="5"/>
  <c r="N91" i="5"/>
  <c r="V91" i="5"/>
  <c r="C92" i="5"/>
  <c r="A92" i="5" s="1"/>
  <c r="B92" i="5" s="1"/>
  <c r="F92" i="5" s="1"/>
  <c r="M92" i="5"/>
  <c r="N92" i="5"/>
  <c r="V92" i="5"/>
  <c r="C93" i="5"/>
  <c r="A93" i="5" s="1"/>
  <c r="B93" i="5" s="1"/>
  <c r="F93" i="5" s="1"/>
  <c r="M93" i="5"/>
  <c r="N93" i="5"/>
  <c r="V93" i="5"/>
  <c r="C94" i="5"/>
  <c r="A94" i="5" s="1"/>
  <c r="B94" i="5" s="1"/>
  <c r="F94" i="5" s="1"/>
  <c r="M94" i="5"/>
  <c r="N94" i="5"/>
  <c r="V94" i="5"/>
  <c r="C95" i="5"/>
  <c r="A95" i="5" s="1"/>
  <c r="B95" i="5" s="1"/>
  <c r="F95" i="5" s="1"/>
  <c r="M95" i="5"/>
  <c r="N95" i="5"/>
  <c r="V95" i="5"/>
  <c r="C96" i="5"/>
  <c r="A96" i="5" s="1"/>
  <c r="B96" i="5" s="1"/>
  <c r="F96" i="5" s="1"/>
  <c r="M96" i="5"/>
  <c r="N96" i="5"/>
  <c r="V96" i="5"/>
  <c r="C97" i="5"/>
  <c r="A97" i="5" s="1"/>
  <c r="B97" i="5" s="1"/>
  <c r="F97" i="5" s="1"/>
  <c r="M97" i="5"/>
  <c r="N97" i="5"/>
  <c r="V97" i="5"/>
  <c r="C98" i="5"/>
  <c r="A98" i="5" s="1"/>
  <c r="B98" i="5" s="1"/>
  <c r="F98" i="5" s="1"/>
  <c r="M98" i="5"/>
  <c r="N98" i="5"/>
  <c r="V98" i="5"/>
  <c r="C99" i="5"/>
  <c r="A99" i="5" s="1"/>
  <c r="B99" i="5" s="1"/>
  <c r="F99" i="5" s="1"/>
  <c r="M99" i="5"/>
  <c r="N99" i="5"/>
  <c r="V99" i="5"/>
  <c r="C100" i="5"/>
  <c r="A100" i="5" s="1"/>
  <c r="B100" i="5" s="1"/>
  <c r="F100" i="5" s="1"/>
  <c r="M100" i="5"/>
  <c r="N100" i="5"/>
  <c r="V100" i="5"/>
  <c r="C101" i="5"/>
  <c r="A101" i="5" s="1"/>
  <c r="B101" i="5" s="1"/>
  <c r="F101" i="5" s="1"/>
  <c r="M101" i="5"/>
  <c r="N101" i="5"/>
  <c r="V101" i="5"/>
  <c r="C102" i="5"/>
  <c r="A102" i="5" s="1"/>
  <c r="B102" i="5" s="1"/>
  <c r="F102" i="5" s="1"/>
  <c r="M102" i="5"/>
  <c r="N102" i="5"/>
  <c r="V102" i="5"/>
  <c r="C103" i="5"/>
  <c r="A103" i="5" s="1"/>
  <c r="B103" i="5" s="1"/>
  <c r="F103" i="5" s="1"/>
  <c r="M103" i="5"/>
  <c r="N103" i="5"/>
  <c r="V103" i="5"/>
  <c r="G3" i="4"/>
  <c r="H3" i="4"/>
  <c r="C7" i="4"/>
  <c r="M7" i="4"/>
  <c r="N7" i="4"/>
  <c r="V7" i="4"/>
  <c r="C8" i="4"/>
  <c r="M8" i="4"/>
  <c r="N8" i="4"/>
  <c r="V8" i="4"/>
  <c r="C9" i="4"/>
  <c r="M9" i="4"/>
  <c r="N9" i="4"/>
  <c r="V9" i="4"/>
  <c r="C10" i="4"/>
  <c r="M10" i="4"/>
  <c r="N10" i="4"/>
  <c r="V10" i="4"/>
  <c r="C11" i="4"/>
  <c r="M11" i="4"/>
  <c r="N11" i="4"/>
  <c r="V11" i="4"/>
  <c r="C12" i="4"/>
  <c r="M12" i="4"/>
  <c r="N12" i="4"/>
  <c r="V12" i="4"/>
  <c r="C13" i="4"/>
  <c r="M13" i="4"/>
  <c r="N13" i="4"/>
  <c r="V13" i="4"/>
  <c r="C14" i="4"/>
  <c r="M14" i="4"/>
  <c r="N14" i="4"/>
  <c r="V14" i="4"/>
  <c r="C15" i="4"/>
  <c r="M15" i="4"/>
  <c r="N15" i="4"/>
  <c r="V15" i="4"/>
  <c r="C16" i="4"/>
  <c r="M16" i="4"/>
  <c r="N16" i="4"/>
  <c r="V16" i="4"/>
  <c r="C17" i="4"/>
  <c r="M17" i="4"/>
  <c r="N17" i="4"/>
  <c r="V17" i="4"/>
  <c r="C18" i="4"/>
  <c r="M18" i="4"/>
  <c r="N18" i="4"/>
  <c r="V18" i="4"/>
  <c r="C19" i="4"/>
  <c r="M19" i="4"/>
  <c r="N19" i="4"/>
  <c r="V19" i="4"/>
  <c r="C21" i="4"/>
  <c r="M21" i="4"/>
  <c r="N21" i="4"/>
  <c r="V21" i="4"/>
  <c r="C22" i="4"/>
  <c r="M22" i="4"/>
  <c r="N22" i="4"/>
  <c r="V22" i="4"/>
  <c r="C23" i="4"/>
  <c r="M23" i="4"/>
  <c r="N23" i="4"/>
  <c r="V23" i="4"/>
  <c r="C24" i="4"/>
  <c r="M24" i="4"/>
  <c r="N24" i="4"/>
  <c r="V24" i="4"/>
  <c r="C25" i="4"/>
  <c r="M25" i="4"/>
  <c r="N25" i="4"/>
  <c r="V25" i="4"/>
  <c r="C26" i="4"/>
  <c r="A26" i="4" s="1"/>
  <c r="M26" i="4"/>
  <c r="N26" i="4"/>
  <c r="V26" i="4"/>
  <c r="C27" i="4"/>
  <c r="A27" i="4" s="1"/>
  <c r="M27" i="4"/>
  <c r="N27" i="4"/>
  <c r="V27" i="4"/>
  <c r="C28" i="4"/>
  <c r="A28" i="4" s="1"/>
  <c r="M28" i="4"/>
  <c r="N28" i="4"/>
  <c r="V28" i="4"/>
  <c r="C29" i="4"/>
  <c r="A29" i="4" s="1"/>
  <c r="M29" i="4"/>
  <c r="N29" i="4"/>
  <c r="V29" i="4"/>
  <c r="C30" i="4"/>
  <c r="A30" i="4" s="1"/>
  <c r="M30" i="4"/>
  <c r="N30" i="4"/>
  <c r="V30" i="4"/>
  <c r="C31" i="4"/>
  <c r="A31" i="4" s="1"/>
  <c r="M31" i="4"/>
  <c r="N31" i="4"/>
  <c r="V31" i="4"/>
  <c r="C32" i="4"/>
  <c r="A32" i="4" s="1"/>
  <c r="M32" i="4"/>
  <c r="N32" i="4"/>
  <c r="V32" i="4"/>
  <c r="C33" i="4"/>
  <c r="A33" i="4" s="1"/>
  <c r="M33" i="4"/>
  <c r="N33" i="4"/>
  <c r="V33" i="4"/>
  <c r="C35" i="4"/>
  <c r="A35" i="4" s="1"/>
  <c r="M35" i="4"/>
  <c r="N35" i="4"/>
  <c r="V35" i="4"/>
  <c r="C36" i="4"/>
  <c r="A36" i="4" s="1"/>
  <c r="M36" i="4"/>
  <c r="N36" i="4"/>
  <c r="V36" i="4"/>
  <c r="C37" i="4"/>
  <c r="A37" i="4" s="1"/>
  <c r="M37" i="4"/>
  <c r="N37" i="4"/>
  <c r="V37" i="4"/>
  <c r="C38" i="4"/>
  <c r="A38" i="4" s="1"/>
  <c r="M38" i="4"/>
  <c r="N38" i="4"/>
  <c r="V38" i="4"/>
  <c r="C39" i="4"/>
  <c r="A39" i="4" s="1"/>
  <c r="M39" i="4"/>
  <c r="N39" i="4"/>
  <c r="V39" i="4"/>
  <c r="C40" i="4"/>
  <c r="A40" i="4" s="1"/>
  <c r="M40" i="4"/>
  <c r="N40" i="4"/>
  <c r="V40" i="4"/>
  <c r="C41" i="4"/>
  <c r="A41" i="4" s="1"/>
  <c r="M41" i="4"/>
  <c r="N41" i="4"/>
  <c r="V41" i="4"/>
  <c r="C42" i="4"/>
  <c r="A42" i="4" s="1"/>
  <c r="M42" i="4"/>
  <c r="N42" i="4"/>
  <c r="V42" i="4"/>
  <c r="C43" i="4"/>
  <c r="A43" i="4" s="1"/>
  <c r="M43" i="4"/>
  <c r="N43" i="4"/>
  <c r="V43" i="4"/>
  <c r="C44" i="4"/>
  <c r="A44" i="4" s="1"/>
  <c r="M44" i="4"/>
  <c r="N44" i="4"/>
  <c r="V44" i="4"/>
  <c r="C45" i="4"/>
  <c r="A45" i="4" s="1"/>
  <c r="M45" i="4"/>
  <c r="N45" i="4"/>
  <c r="V45" i="4"/>
  <c r="C46" i="4"/>
  <c r="A46" i="4" s="1"/>
  <c r="M46" i="4"/>
  <c r="N46" i="4"/>
  <c r="V46" i="4"/>
  <c r="C47" i="4"/>
  <c r="A47" i="4" s="1"/>
  <c r="M47" i="4"/>
  <c r="N47" i="4"/>
  <c r="V47" i="4"/>
  <c r="C49" i="4"/>
  <c r="A49" i="4" s="1"/>
  <c r="M49" i="4"/>
  <c r="N49" i="4"/>
  <c r="V49" i="4"/>
  <c r="C50" i="4"/>
  <c r="A50" i="4" s="1"/>
  <c r="M50" i="4"/>
  <c r="N50" i="4"/>
  <c r="V50" i="4"/>
  <c r="C51" i="4"/>
  <c r="A51" i="4" s="1"/>
  <c r="M51" i="4"/>
  <c r="N51" i="4"/>
  <c r="V51" i="4"/>
  <c r="C52" i="4"/>
  <c r="A52" i="4" s="1"/>
  <c r="M52" i="4"/>
  <c r="N52" i="4"/>
  <c r="V52" i="4"/>
  <c r="C53" i="4"/>
  <c r="A53" i="4" s="1"/>
  <c r="M53" i="4"/>
  <c r="N53" i="4"/>
  <c r="V53" i="4"/>
  <c r="C54" i="4"/>
  <c r="A54" i="4" s="1"/>
  <c r="M54" i="4"/>
  <c r="N54" i="4"/>
  <c r="V54" i="4"/>
  <c r="C55" i="4"/>
  <c r="A55" i="4" s="1"/>
  <c r="M55" i="4"/>
  <c r="N55" i="4"/>
  <c r="V55" i="4"/>
  <c r="C56" i="4"/>
  <c r="A56" i="4" s="1"/>
  <c r="M56" i="4"/>
  <c r="N56" i="4"/>
  <c r="V56" i="4"/>
  <c r="C57" i="4"/>
  <c r="A57" i="4" s="1"/>
  <c r="M57" i="4"/>
  <c r="N57" i="4"/>
  <c r="V57" i="4"/>
  <c r="C58" i="4"/>
  <c r="A58" i="4" s="1"/>
  <c r="M58" i="4"/>
  <c r="N58" i="4"/>
  <c r="V58" i="4"/>
  <c r="C59" i="4"/>
  <c r="A59" i="4" s="1"/>
  <c r="M59" i="4"/>
  <c r="N59" i="4"/>
  <c r="V59" i="4"/>
  <c r="C60" i="4"/>
  <c r="A60" i="4" s="1"/>
  <c r="M60" i="4"/>
  <c r="N60" i="4"/>
  <c r="V60" i="4"/>
  <c r="C61" i="4"/>
  <c r="A61" i="4" s="1"/>
  <c r="M61" i="4"/>
  <c r="N61" i="4"/>
  <c r="V61" i="4"/>
  <c r="C63" i="4"/>
  <c r="A63" i="4" s="1"/>
  <c r="M63" i="4"/>
  <c r="N63" i="4"/>
  <c r="V63" i="4"/>
  <c r="C64" i="4"/>
  <c r="A64" i="4" s="1"/>
  <c r="M64" i="4"/>
  <c r="N64" i="4"/>
  <c r="V64" i="4"/>
  <c r="C65" i="4"/>
  <c r="A65" i="4" s="1"/>
  <c r="M65" i="4"/>
  <c r="N65" i="4"/>
  <c r="V65" i="4"/>
  <c r="C66" i="4"/>
  <c r="A66" i="4" s="1"/>
  <c r="M66" i="4"/>
  <c r="N66" i="4"/>
  <c r="V66" i="4"/>
  <c r="C67" i="4"/>
  <c r="A67" i="4" s="1"/>
  <c r="M67" i="4"/>
  <c r="N67" i="4"/>
  <c r="V67" i="4"/>
  <c r="C68" i="4"/>
  <c r="A68" i="4" s="1"/>
  <c r="M68" i="4"/>
  <c r="N68" i="4"/>
  <c r="V68" i="4"/>
  <c r="C69" i="4"/>
  <c r="A69" i="4" s="1"/>
  <c r="M69" i="4"/>
  <c r="N69" i="4"/>
  <c r="V69" i="4"/>
  <c r="C70" i="4"/>
  <c r="A70" i="4" s="1"/>
  <c r="M70" i="4"/>
  <c r="N70" i="4"/>
  <c r="V70" i="4"/>
  <c r="C71" i="4"/>
  <c r="A71" i="4" s="1"/>
  <c r="M71" i="4"/>
  <c r="N71" i="4"/>
  <c r="V71" i="4"/>
  <c r="C72" i="4"/>
  <c r="A72" i="4" s="1"/>
  <c r="M72" i="4"/>
  <c r="N72" i="4"/>
  <c r="V72" i="4"/>
  <c r="C73" i="4"/>
  <c r="A73" i="4" s="1"/>
  <c r="M73" i="4"/>
  <c r="N73" i="4"/>
  <c r="V73" i="4"/>
  <c r="C74" i="4"/>
  <c r="A74" i="4" s="1"/>
  <c r="M74" i="4"/>
  <c r="N74" i="4"/>
  <c r="V74" i="4"/>
  <c r="C75" i="4"/>
  <c r="A75" i="4" s="1"/>
  <c r="M75" i="4"/>
  <c r="N75" i="4"/>
  <c r="V75" i="4"/>
  <c r="C77" i="4"/>
  <c r="A77" i="4" s="1"/>
  <c r="M77" i="4"/>
  <c r="N77" i="4"/>
  <c r="V77" i="4"/>
  <c r="C78" i="4"/>
  <c r="A78" i="4" s="1"/>
  <c r="M78" i="4"/>
  <c r="N78" i="4"/>
  <c r="V78" i="4"/>
  <c r="C79" i="4"/>
  <c r="A79" i="4" s="1"/>
  <c r="M79" i="4"/>
  <c r="N79" i="4"/>
  <c r="V79" i="4"/>
  <c r="C80" i="4"/>
  <c r="A80" i="4" s="1"/>
  <c r="M80" i="4"/>
  <c r="N80" i="4"/>
  <c r="V80" i="4"/>
  <c r="C81" i="4"/>
  <c r="A81" i="4" s="1"/>
  <c r="M81" i="4"/>
  <c r="N81" i="4"/>
  <c r="V81" i="4"/>
  <c r="C82" i="4"/>
  <c r="A82" i="4" s="1"/>
  <c r="M82" i="4"/>
  <c r="N82" i="4"/>
  <c r="V82" i="4"/>
  <c r="C83" i="4"/>
  <c r="A83" i="4" s="1"/>
  <c r="M83" i="4"/>
  <c r="N83" i="4"/>
  <c r="V83" i="4"/>
  <c r="C84" i="4"/>
  <c r="A84" i="4" s="1"/>
  <c r="M84" i="4"/>
  <c r="N84" i="4"/>
  <c r="V84" i="4"/>
  <c r="C85" i="4"/>
  <c r="A85" i="4" s="1"/>
  <c r="M85" i="4"/>
  <c r="N85" i="4"/>
  <c r="V85" i="4"/>
  <c r="C86" i="4"/>
  <c r="A86" i="4" s="1"/>
  <c r="M86" i="4"/>
  <c r="N86" i="4"/>
  <c r="V86" i="4"/>
  <c r="C87" i="4"/>
  <c r="A87" i="4" s="1"/>
  <c r="M87" i="4"/>
  <c r="N87" i="4"/>
  <c r="V87" i="4"/>
  <c r="C88" i="4"/>
  <c r="A88" i="4" s="1"/>
  <c r="M88" i="4"/>
  <c r="N88" i="4"/>
  <c r="V88" i="4"/>
  <c r="C89" i="4"/>
  <c r="A89" i="4" s="1"/>
  <c r="M89" i="4"/>
  <c r="N89" i="4"/>
  <c r="V89" i="4"/>
  <c r="G3" i="3"/>
  <c r="H3" i="3"/>
  <c r="C7" i="3"/>
  <c r="M7" i="3"/>
  <c r="N7" i="3"/>
  <c r="V7" i="3"/>
  <c r="C8" i="3"/>
  <c r="M8" i="3"/>
  <c r="N8" i="3"/>
  <c r="V8" i="3"/>
  <c r="C9" i="3"/>
  <c r="M9" i="3"/>
  <c r="N9" i="3"/>
  <c r="V9" i="3"/>
  <c r="C10" i="3"/>
  <c r="M10" i="3"/>
  <c r="N10" i="3"/>
  <c r="V10" i="3"/>
  <c r="C11" i="3"/>
  <c r="M11" i="3"/>
  <c r="N11" i="3"/>
  <c r="V11" i="3"/>
  <c r="C12" i="3"/>
  <c r="M12" i="3"/>
  <c r="N12" i="3"/>
  <c r="V12" i="3"/>
  <c r="C13" i="3"/>
  <c r="M13" i="3"/>
  <c r="N13" i="3"/>
  <c r="V13" i="3"/>
  <c r="C14" i="3"/>
  <c r="M14" i="3"/>
  <c r="N14" i="3"/>
  <c r="V14" i="3"/>
  <c r="C15" i="3"/>
  <c r="M15" i="3"/>
  <c r="N15" i="3"/>
  <c r="V15" i="3"/>
  <c r="C16" i="3"/>
  <c r="M16" i="3"/>
  <c r="N16" i="3"/>
  <c r="V16" i="3"/>
  <c r="C17" i="3"/>
  <c r="M17" i="3"/>
  <c r="N17" i="3"/>
  <c r="V17" i="3"/>
  <c r="C18" i="3"/>
  <c r="M18" i="3"/>
  <c r="N18" i="3"/>
  <c r="V18" i="3"/>
  <c r="C19" i="3"/>
  <c r="M19" i="3"/>
  <c r="N19" i="3"/>
  <c r="V19" i="3"/>
  <c r="C21" i="3"/>
  <c r="M21" i="3"/>
  <c r="N21" i="3"/>
  <c r="V21" i="3"/>
  <c r="C22" i="3"/>
  <c r="M22" i="3"/>
  <c r="N22" i="3"/>
  <c r="V22" i="3"/>
  <c r="C23" i="3"/>
  <c r="M23" i="3"/>
  <c r="N23" i="3"/>
  <c r="V23" i="3"/>
  <c r="C24" i="3"/>
  <c r="M24" i="3"/>
  <c r="N24" i="3"/>
  <c r="V24" i="3"/>
  <c r="C25" i="3"/>
  <c r="M25" i="3"/>
  <c r="N25" i="3"/>
  <c r="V25" i="3"/>
  <c r="C26" i="3"/>
  <c r="M26" i="3"/>
  <c r="N26" i="3"/>
  <c r="V26" i="3"/>
  <c r="C27" i="3"/>
  <c r="M27" i="3"/>
  <c r="N27" i="3"/>
  <c r="V27" i="3"/>
  <c r="C28" i="3"/>
  <c r="M28" i="3"/>
  <c r="N28" i="3"/>
  <c r="V28" i="3"/>
  <c r="C29" i="3"/>
  <c r="M29" i="3"/>
  <c r="N29" i="3"/>
  <c r="V29" i="3"/>
  <c r="C30" i="3"/>
  <c r="M30" i="3"/>
  <c r="N30" i="3"/>
  <c r="V30" i="3"/>
  <c r="C31" i="3"/>
  <c r="M31" i="3"/>
  <c r="N31" i="3"/>
  <c r="V31" i="3"/>
  <c r="C32" i="3"/>
  <c r="M32" i="3"/>
  <c r="N32" i="3"/>
  <c r="V32" i="3"/>
  <c r="C33" i="3"/>
  <c r="M33" i="3"/>
  <c r="N33" i="3"/>
  <c r="V33" i="3"/>
  <c r="C35" i="3"/>
  <c r="M35" i="3"/>
  <c r="N35" i="3"/>
  <c r="V35" i="3"/>
  <c r="C36" i="3"/>
  <c r="M36" i="3"/>
  <c r="N36" i="3"/>
  <c r="V36" i="3"/>
  <c r="C37" i="3"/>
  <c r="M37" i="3"/>
  <c r="N37" i="3"/>
  <c r="V37" i="3"/>
  <c r="C38" i="3"/>
  <c r="M38" i="3"/>
  <c r="N38" i="3"/>
  <c r="V38" i="3"/>
  <c r="C39" i="3"/>
  <c r="M39" i="3"/>
  <c r="N39" i="3"/>
  <c r="V39" i="3"/>
  <c r="C40" i="3"/>
  <c r="M40" i="3"/>
  <c r="N40" i="3"/>
  <c r="V40" i="3"/>
  <c r="C41" i="3"/>
  <c r="M41" i="3"/>
  <c r="N41" i="3"/>
  <c r="V41" i="3"/>
  <c r="C42" i="3"/>
  <c r="M42" i="3"/>
  <c r="N42" i="3"/>
  <c r="V42" i="3"/>
  <c r="C43" i="3"/>
  <c r="M43" i="3"/>
  <c r="N43" i="3"/>
  <c r="V43" i="3"/>
  <c r="C44" i="3"/>
  <c r="M44" i="3"/>
  <c r="N44" i="3"/>
  <c r="V44" i="3"/>
  <c r="C45" i="3"/>
  <c r="M45" i="3"/>
  <c r="N45" i="3"/>
  <c r="V45" i="3"/>
  <c r="C46" i="3"/>
  <c r="M46" i="3"/>
  <c r="N46" i="3"/>
  <c r="V46" i="3"/>
  <c r="C47" i="3"/>
  <c r="M47" i="3"/>
  <c r="N47" i="3"/>
  <c r="V47" i="3"/>
  <c r="C49" i="3"/>
  <c r="M49" i="3"/>
  <c r="N49" i="3"/>
  <c r="V49" i="3"/>
  <c r="C50" i="3"/>
  <c r="M50" i="3"/>
  <c r="N50" i="3"/>
  <c r="V50" i="3"/>
  <c r="C51" i="3"/>
  <c r="M51" i="3"/>
  <c r="N51" i="3"/>
  <c r="V51" i="3"/>
  <c r="C52" i="3"/>
  <c r="M52" i="3"/>
  <c r="N52" i="3"/>
  <c r="V52" i="3"/>
  <c r="C53" i="3"/>
  <c r="M53" i="3"/>
  <c r="N53" i="3"/>
  <c r="V53" i="3"/>
  <c r="C54" i="3"/>
  <c r="M54" i="3"/>
  <c r="N54" i="3"/>
  <c r="V54" i="3"/>
  <c r="C55" i="3"/>
  <c r="M55" i="3"/>
  <c r="N55" i="3"/>
  <c r="V55" i="3"/>
  <c r="C56" i="3"/>
  <c r="M56" i="3"/>
  <c r="N56" i="3"/>
  <c r="V56" i="3"/>
  <c r="C57" i="3"/>
  <c r="M57" i="3"/>
  <c r="N57" i="3"/>
  <c r="V57" i="3"/>
  <c r="C58" i="3"/>
  <c r="M58" i="3"/>
  <c r="N58" i="3"/>
  <c r="V58" i="3"/>
  <c r="C59" i="3"/>
  <c r="M59" i="3"/>
  <c r="N59" i="3"/>
  <c r="V59" i="3"/>
  <c r="C60" i="3"/>
  <c r="M60" i="3"/>
  <c r="N60" i="3"/>
  <c r="V60" i="3"/>
  <c r="C61" i="3"/>
  <c r="M61" i="3"/>
  <c r="N61" i="3"/>
  <c r="V61" i="3"/>
  <c r="C63" i="3"/>
  <c r="M63" i="3"/>
  <c r="N63" i="3"/>
  <c r="V63" i="3"/>
  <c r="C64" i="3"/>
  <c r="M64" i="3"/>
  <c r="N64" i="3"/>
  <c r="V64" i="3"/>
  <c r="C65" i="3"/>
  <c r="M65" i="3"/>
  <c r="N65" i="3"/>
  <c r="V65" i="3"/>
  <c r="C66" i="3"/>
  <c r="M66" i="3"/>
  <c r="N66" i="3"/>
  <c r="V66" i="3"/>
  <c r="C67" i="3"/>
  <c r="M67" i="3"/>
  <c r="N67" i="3"/>
  <c r="V67" i="3"/>
  <c r="C68" i="3"/>
  <c r="M68" i="3"/>
  <c r="N68" i="3"/>
  <c r="V68" i="3"/>
  <c r="C69" i="3"/>
  <c r="M69" i="3"/>
  <c r="N69" i="3"/>
  <c r="V69" i="3"/>
  <c r="C70" i="3"/>
  <c r="M70" i="3"/>
  <c r="N70" i="3"/>
  <c r="V70" i="3"/>
  <c r="C71" i="3"/>
  <c r="M71" i="3"/>
  <c r="N71" i="3"/>
  <c r="V71" i="3"/>
  <c r="C72" i="3"/>
  <c r="M72" i="3"/>
  <c r="N72" i="3"/>
  <c r="V72" i="3"/>
  <c r="C73" i="3"/>
  <c r="M73" i="3"/>
  <c r="N73" i="3"/>
  <c r="V73" i="3"/>
  <c r="C74" i="3"/>
  <c r="M74" i="3"/>
  <c r="N74" i="3"/>
  <c r="V74" i="3"/>
  <c r="C75" i="3"/>
  <c r="M75" i="3"/>
  <c r="N75" i="3"/>
  <c r="V75" i="3"/>
  <c r="C77" i="3"/>
  <c r="M77" i="3"/>
  <c r="N77" i="3"/>
  <c r="V77" i="3"/>
  <c r="C78" i="3"/>
  <c r="M78" i="3"/>
  <c r="N78" i="3"/>
  <c r="V78" i="3"/>
  <c r="C79" i="3"/>
  <c r="M79" i="3"/>
  <c r="N79" i="3"/>
  <c r="V79" i="3"/>
  <c r="C80" i="3"/>
  <c r="M80" i="3"/>
  <c r="N80" i="3"/>
  <c r="V80" i="3"/>
  <c r="C81" i="3"/>
  <c r="M81" i="3"/>
  <c r="N81" i="3"/>
  <c r="V81" i="3"/>
  <c r="C82" i="3"/>
  <c r="M82" i="3"/>
  <c r="N82" i="3"/>
  <c r="V82" i="3"/>
  <c r="C83" i="3"/>
  <c r="M83" i="3"/>
  <c r="N83" i="3"/>
  <c r="V83" i="3"/>
  <c r="C84" i="3"/>
  <c r="M84" i="3"/>
  <c r="N84" i="3"/>
  <c r="V84" i="3"/>
  <c r="C85" i="3"/>
  <c r="M85" i="3"/>
  <c r="N85" i="3"/>
  <c r="V85" i="3"/>
  <c r="C86" i="3"/>
  <c r="M86" i="3"/>
  <c r="N86" i="3"/>
  <c r="V86" i="3"/>
  <c r="C87" i="3"/>
  <c r="M87" i="3"/>
  <c r="N87" i="3"/>
  <c r="V87" i="3"/>
  <c r="C88" i="3"/>
  <c r="M88" i="3"/>
  <c r="N88" i="3"/>
  <c r="V88" i="3"/>
  <c r="C89" i="3"/>
  <c r="M89" i="3"/>
  <c r="N89" i="3"/>
  <c r="V89" i="3"/>
  <c r="C91" i="3"/>
  <c r="M91" i="3"/>
  <c r="N91" i="3"/>
  <c r="V91" i="3"/>
  <c r="C92" i="3"/>
  <c r="M92" i="3"/>
  <c r="N92" i="3"/>
  <c r="V92" i="3"/>
  <c r="C93" i="3"/>
  <c r="M93" i="3"/>
  <c r="N93" i="3"/>
  <c r="V93" i="3"/>
  <c r="C94" i="3"/>
  <c r="M94" i="3"/>
  <c r="N94" i="3"/>
  <c r="V94" i="3"/>
  <c r="C95" i="3"/>
  <c r="M95" i="3"/>
  <c r="N95" i="3"/>
  <c r="V95" i="3"/>
  <c r="C96" i="3"/>
  <c r="M96" i="3"/>
  <c r="N96" i="3"/>
  <c r="V96" i="3"/>
  <c r="C97" i="3"/>
  <c r="M97" i="3"/>
  <c r="N97" i="3"/>
  <c r="V97" i="3"/>
  <c r="C98" i="3"/>
  <c r="M98" i="3"/>
  <c r="N98" i="3"/>
  <c r="V98" i="3"/>
  <c r="C99" i="3"/>
  <c r="M99" i="3"/>
  <c r="N99" i="3"/>
  <c r="V99" i="3"/>
  <c r="C100" i="3"/>
  <c r="M100" i="3"/>
  <c r="N100" i="3"/>
  <c r="V100" i="3"/>
  <c r="C101" i="3"/>
  <c r="M101" i="3"/>
  <c r="N101" i="3"/>
  <c r="V101" i="3"/>
  <c r="C102" i="3"/>
  <c r="M102" i="3"/>
  <c r="N102" i="3"/>
  <c r="V102" i="3"/>
  <c r="C103" i="3"/>
  <c r="M103" i="3"/>
  <c r="N103" i="3"/>
  <c r="V103" i="3"/>
  <c r="G3" i="2"/>
  <c r="H3" i="2"/>
  <c r="C7" i="2"/>
  <c r="M7" i="2"/>
  <c r="N7" i="2"/>
  <c r="V7" i="2"/>
  <c r="C8" i="2"/>
  <c r="A8" i="2" s="1"/>
  <c r="M8" i="2"/>
  <c r="N8" i="2"/>
  <c r="V8" i="2"/>
  <c r="C9" i="2"/>
  <c r="A9" i="2" s="1"/>
  <c r="M9" i="2"/>
  <c r="N9" i="2"/>
  <c r="V9" i="2"/>
  <c r="C10" i="2"/>
  <c r="A10" i="2" s="1"/>
  <c r="M10" i="2"/>
  <c r="N10" i="2"/>
  <c r="V10" i="2"/>
  <c r="C11" i="2"/>
  <c r="A11" i="2" s="1"/>
  <c r="M11" i="2"/>
  <c r="N11" i="2"/>
  <c r="V11" i="2"/>
  <c r="C12" i="2"/>
  <c r="A12" i="2" s="1"/>
  <c r="M12" i="2"/>
  <c r="N12" i="2"/>
  <c r="V12" i="2"/>
  <c r="C13" i="2"/>
  <c r="A13" i="2" s="1"/>
  <c r="B13" i="2" s="1"/>
  <c r="F13" i="2" s="1"/>
  <c r="O13" i="2" s="1"/>
  <c r="P13" i="2" s="1"/>
  <c r="M13" i="2"/>
  <c r="N13" i="2"/>
  <c r="V13" i="2"/>
  <c r="C14" i="2"/>
  <c r="A14" i="2" s="1"/>
  <c r="B14" i="2" s="1"/>
  <c r="F14" i="2" s="1"/>
  <c r="O14" i="2" s="1"/>
  <c r="P14" i="2" s="1"/>
  <c r="M14" i="2"/>
  <c r="N14" i="2"/>
  <c r="V14" i="2"/>
  <c r="C15" i="2"/>
  <c r="A15" i="2" s="1"/>
  <c r="B15" i="2" s="1"/>
  <c r="F15" i="2" s="1"/>
  <c r="O15" i="2" s="1"/>
  <c r="P15" i="2" s="1"/>
  <c r="M15" i="2"/>
  <c r="N15" i="2"/>
  <c r="V15" i="2"/>
  <c r="C16" i="2"/>
  <c r="A16" i="2" s="1"/>
  <c r="B16" i="2" s="1"/>
  <c r="F16" i="2" s="1"/>
  <c r="O16" i="2" s="1"/>
  <c r="P16" i="2" s="1"/>
  <c r="M16" i="2"/>
  <c r="N16" i="2"/>
  <c r="V16" i="2"/>
  <c r="C17" i="2"/>
  <c r="A17" i="2" s="1"/>
  <c r="B17" i="2" s="1"/>
  <c r="F17" i="2" s="1"/>
  <c r="O17" i="2" s="1"/>
  <c r="P17" i="2" s="1"/>
  <c r="M17" i="2"/>
  <c r="N17" i="2"/>
  <c r="V17" i="2"/>
  <c r="C18" i="2"/>
  <c r="A18" i="2" s="1"/>
  <c r="B18" i="2" s="1"/>
  <c r="F18" i="2" s="1"/>
  <c r="O18" i="2" s="1"/>
  <c r="P18" i="2" s="1"/>
  <c r="M18" i="2"/>
  <c r="N18" i="2"/>
  <c r="V18" i="2"/>
  <c r="C19" i="2"/>
  <c r="A19" i="2" s="1"/>
  <c r="B19" i="2" s="1"/>
  <c r="F19" i="2" s="1"/>
  <c r="O19" i="2" s="1"/>
  <c r="P19" i="2" s="1"/>
  <c r="M19" i="2"/>
  <c r="N19" i="2"/>
  <c r="V19" i="2"/>
  <c r="F20" i="2"/>
  <c r="C21" i="2"/>
  <c r="A21" i="2" s="1"/>
  <c r="B21" i="2" s="1"/>
  <c r="F21" i="2" s="1"/>
  <c r="M21" i="2"/>
  <c r="N21" i="2"/>
  <c r="V21" i="2"/>
  <c r="C22" i="2"/>
  <c r="A22" i="2" s="1"/>
  <c r="B22" i="2" s="1"/>
  <c r="F22" i="2" s="1"/>
  <c r="M22" i="2"/>
  <c r="N22" i="2"/>
  <c r="V22" i="2"/>
  <c r="C23" i="2"/>
  <c r="A23" i="2" s="1"/>
  <c r="B23" i="2" s="1"/>
  <c r="F23" i="2" s="1"/>
  <c r="M23" i="2"/>
  <c r="N23" i="2"/>
  <c r="V23" i="2"/>
  <c r="C24" i="2"/>
  <c r="A24" i="2" s="1"/>
  <c r="B24" i="2" s="1"/>
  <c r="F24" i="2" s="1"/>
  <c r="M24" i="2"/>
  <c r="N24" i="2"/>
  <c r="V24" i="2"/>
  <c r="C25" i="2"/>
  <c r="A25" i="2" s="1"/>
  <c r="B25" i="2" s="1"/>
  <c r="F25" i="2" s="1"/>
  <c r="M25" i="2"/>
  <c r="N25" i="2"/>
  <c r="V25" i="2"/>
  <c r="C26" i="2"/>
  <c r="A26" i="2" s="1"/>
  <c r="B26" i="2" s="1"/>
  <c r="F26" i="2" s="1"/>
  <c r="M26" i="2"/>
  <c r="N26" i="2"/>
  <c r="V26" i="2"/>
  <c r="C27" i="2"/>
  <c r="A27" i="2" s="1"/>
  <c r="B27" i="2" s="1"/>
  <c r="F27" i="2" s="1"/>
  <c r="M27" i="2"/>
  <c r="N27" i="2"/>
  <c r="V27" i="2"/>
  <c r="C28" i="2"/>
  <c r="A28" i="2" s="1"/>
  <c r="B28" i="2" s="1"/>
  <c r="F28" i="2" s="1"/>
  <c r="M28" i="2"/>
  <c r="N28" i="2"/>
  <c r="V28" i="2"/>
  <c r="C29" i="2"/>
  <c r="A29" i="2" s="1"/>
  <c r="B29" i="2" s="1"/>
  <c r="F29" i="2" s="1"/>
  <c r="M29" i="2"/>
  <c r="N29" i="2"/>
  <c r="V29" i="2"/>
  <c r="C30" i="2"/>
  <c r="A30" i="2" s="1"/>
  <c r="B30" i="2" s="1"/>
  <c r="F30" i="2" s="1"/>
  <c r="M30" i="2"/>
  <c r="N30" i="2"/>
  <c r="V30" i="2"/>
  <c r="C31" i="2"/>
  <c r="A31" i="2" s="1"/>
  <c r="B31" i="2" s="1"/>
  <c r="F31" i="2" s="1"/>
  <c r="M31" i="2"/>
  <c r="N31" i="2"/>
  <c r="V31" i="2"/>
  <c r="C32" i="2"/>
  <c r="A32" i="2" s="1"/>
  <c r="B32" i="2" s="1"/>
  <c r="F32" i="2" s="1"/>
  <c r="M32" i="2"/>
  <c r="N32" i="2"/>
  <c r="V32" i="2"/>
  <c r="C33" i="2"/>
  <c r="A33" i="2" s="1"/>
  <c r="B33" i="2" s="1"/>
  <c r="F33" i="2" s="1"/>
  <c r="M33" i="2"/>
  <c r="N33" i="2"/>
  <c r="V33" i="2"/>
  <c r="F34" i="2"/>
  <c r="C35" i="2"/>
  <c r="A35" i="2" s="1"/>
  <c r="B35" i="2" s="1"/>
  <c r="F35" i="2" s="1"/>
  <c r="M35" i="2"/>
  <c r="N35" i="2"/>
  <c r="V35" i="2"/>
  <c r="C36" i="2"/>
  <c r="A36" i="2" s="1"/>
  <c r="B36" i="2" s="1"/>
  <c r="F36" i="2" s="1"/>
  <c r="M36" i="2"/>
  <c r="N36" i="2"/>
  <c r="V36" i="2"/>
  <c r="C37" i="2"/>
  <c r="A37" i="2" s="1"/>
  <c r="B37" i="2" s="1"/>
  <c r="F37" i="2" s="1"/>
  <c r="M37" i="2"/>
  <c r="N37" i="2"/>
  <c r="V37" i="2"/>
  <c r="C38" i="2"/>
  <c r="A38" i="2" s="1"/>
  <c r="B38" i="2" s="1"/>
  <c r="F38" i="2" s="1"/>
  <c r="M38" i="2"/>
  <c r="N38" i="2"/>
  <c r="V38" i="2"/>
  <c r="C39" i="2"/>
  <c r="A39" i="2" s="1"/>
  <c r="B39" i="2" s="1"/>
  <c r="F39" i="2" s="1"/>
  <c r="M39" i="2"/>
  <c r="N39" i="2"/>
  <c r="V39" i="2"/>
  <c r="C40" i="2"/>
  <c r="A40" i="2" s="1"/>
  <c r="B40" i="2" s="1"/>
  <c r="F40" i="2" s="1"/>
  <c r="M40" i="2"/>
  <c r="N40" i="2"/>
  <c r="V40" i="2"/>
  <c r="C41" i="2"/>
  <c r="A41" i="2" s="1"/>
  <c r="B41" i="2" s="1"/>
  <c r="F41" i="2" s="1"/>
  <c r="M41" i="2"/>
  <c r="N41" i="2"/>
  <c r="V41" i="2"/>
  <c r="C42" i="2"/>
  <c r="A42" i="2" s="1"/>
  <c r="B42" i="2" s="1"/>
  <c r="F42" i="2" s="1"/>
  <c r="M42" i="2"/>
  <c r="N42" i="2"/>
  <c r="V42" i="2"/>
  <c r="C43" i="2"/>
  <c r="A43" i="2" s="1"/>
  <c r="B43" i="2" s="1"/>
  <c r="F43" i="2" s="1"/>
  <c r="M43" i="2"/>
  <c r="N43" i="2"/>
  <c r="V43" i="2"/>
  <c r="C44" i="2"/>
  <c r="A44" i="2" s="1"/>
  <c r="B44" i="2" s="1"/>
  <c r="F44" i="2" s="1"/>
  <c r="M44" i="2"/>
  <c r="N44" i="2"/>
  <c r="V44" i="2"/>
  <c r="C45" i="2"/>
  <c r="A45" i="2" s="1"/>
  <c r="B45" i="2" s="1"/>
  <c r="F45" i="2" s="1"/>
  <c r="O45" i="2" s="1"/>
  <c r="P45" i="2" s="1"/>
  <c r="M45" i="2"/>
  <c r="N45" i="2"/>
  <c r="V45" i="2"/>
  <c r="C46" i="2"/>
  <c r="A46" i="2" s="1"/>
  <c r="B46" i="2" s="1"/>
  <c r="F46" i="2" s="1"/>
  <c r="O46" i="2" s="1"/>
  <c r="P46" i="2" s="1"/>
  <c r="M46" i="2"/>
  <c r="N46" i="2"/>
  <c r="V46" i="2"/>
  <c r="C47" i="2"/>
  <c r="A47" i="2" s="1"/>
  <c r="B47" i="2" s="1"/>
  <c r="F47" i="2" s="1"/>
  <c r="O47" i="2" s="1"/>
  <c r="P47" i="2" s="1"/>
  <c r="M47" i="2"/>
  <c r="N47" i="2"/>
  <c r="V47" i="2"/>
  <c r="F48" i="2"/>
  <c r="C49" i="2"/>
  <c r="A49" i="2" s="1"/>
  <c r="B49" i="2" s="1"/>
  <c r="F49" i="2" s="1"/>
  <c r="M49" i="2"/>
  <c r="N49" i="2"/>
  <c r="O49" i="2" s="1"/>
  <c r="P49" i="2" s="1"/>
  <c r="V49" i="2"/>
  <c r="C50" i="2"/>
  <c r="A50" i="2" s="1"/>
  <c r="B50" i="2" s="1"/>
  <c r="F50" i="2" s="1"/>
  <c r="M50" i="2"/>
  <c r="N50" i="2"/>
  <c r="O50" i="2" s="1"/>
  <c r="P50" i="2" s="1"/>
  <c r="V50" i="2"/>
  <c r="C51" i="2"/>
  <c r="A51" i="2" s="1"/>
  <c r="B51" i="2" s="1"/>
  <c r="F51" i="2" s="1"/>
  <c r="M51" i="2"/>
  <c r="N51" i="2"/>
  <c r="O51" i="2" s="1"/>
  <c r="P51" i="2" s="1"/>
  <c r="V51" i="2"/>
  <c r="C52" i="2"/>
  <c r="A52" i="2" s="1"/>
  <c r="B52" i="2" s="1"/>
  <c r="F52" i="2" s="1"/>
  <c r="M52" i="2"/>
  <c r="N52" i="2"/>
  <c r="O52" i="2" s="1"/>
  <c r="P52" i="2" s="1"/>
  <c r="V52" i="2"/>
  <c r="C53" i="2"/>
  <c r="A53" i="2" s="1"/>
  <c r="B53" i="2" s="1"/>
  <c r="F53" i="2" s="1"/>
  <c r="M53" i="2"/>
  <c r="N53" i="2"/>
  <c r="O53" i="2" s="1"/>
  <c r="P53" i="2" s="1"/>
  <c r="V53" i="2"/>
  <c r="C54" i="2"/>
  <c r="A54" i="2" s="1"/>
  <c r="B54" i="2" s="1"/>
  <c r="F54" i="2" s="1"/>
  <c r="M54" i="2"/>
  <c r="N54" i="2"/>
  <c r="O54" i="2" s="1"/>
  <c r="P54" i="2" s="1"/>
  <c r="V54" i="2"/>
  <c r="C55" i="2"/>
  <c r="A55" i="2" s="1"/>
  <c r="B55" i="2" s="1"/>
  <c r="F55" i="2" s="1"/>
  <c r="M55" i="2"/>
  <c r="N55" i="2"/>
  <c r="O55" i="2" s="1"/>
  <c r="P55" i="2" s="1"/>
  <c r="V55" i="2"/>
  <c r="C56" i="2"/>
  <c r="A56" i="2" s="1"/>
  <c r="B56" i="2" s="1"/>
  <c r="F56" i="2" s="1"/>
  <c r="M56" i="2"/>
  <c r="N56" i="2"/>
  <c r="O56" i="2" s="1"/>
  <c r="P56" i="2" s="1"/>
  <c r="V56" i="2"/>
  <c r="C57" i="2"/>
  <c r="A57" i="2" s="1"/>
  <c r="B57" i="2" s="1"/>
  <c r="F57" i="2" s="1"/>
  <c r="M57" i="2"/>
  <c r="N57" i="2"/>
  <c r="O57" i="2" s="1"/>
  <c r="P57" i="2" s="1"/>
  <c r="V57" i="2"/>
  <c r="C58" i="2"/>
  <c r="A58" i="2" s="1"/>
  <c r="B58" i="2" s="1"/>
  <c r="F58" i="2" s="1"/>
  <c r="M58" i="2"/>
  <c r="N58" i="2"/>
  <c r="O58" i="2" s="1"/>
  <c r="P58" i="2" s="1"/>
  <c r="V58" i="2"/>
  <c r="C59" i="2"/>
  <c r="A59" i="2" s="1"/>
  <c r="B59" i="2" s="1"/>
  <c r="F59" i="2" s="1"/>
  <c r="M59" i="2"/>
  <c r="N59" i="2"/>
  <c r="O59" i="2" s="1"/>
  <c r="P59" i="2" s="1"/>
  <c r="V59" i="2"/>
  <c r="C60" i="2"/>
  <c r="A60" i="2" s="1"/>
  <c r="B60" i="2" s="1"/>
  <c r="F60" i="2" s="1"/>
  <c r="M60" i="2"/>
  <c r="N60" i="2"/>
  <c r="O60" i="2" s="1"/>
  <c r="P60" i="2" s="1"/>
  <c r="V60" i="2"/>
  <c r="C61" i="2"/>
  <c r="A61" i="2" s="1"/>
  <c r="B61" i="2" s="1"/>
  <c r="F61" i="2" s="1"/>
  <c r="M61" i="2"/>
  <c r="N61" i="2"/>
  <c r="O61" i="2" s="1"/>
  <c r="P61" i="2" s="1"/>
  <c r="V61" i="2"/>
  <c r="B3" i="1"/>
  <c r="I3" i="1" s="1"/>
  <c r="J3" i="1"/>
  <c r="O3" i="1"/>
  <c r="Q3" i="1"/>
  <c r="R3" i="1"/>
  <c r="B4" i="1"/>
  <c r="I4" i="1"/>
  <c r="J4" i="1"/>
  <c r="Q4" i="1"/>
  <c r="R4" i="1"/>
  <c r="B5" i="1"/>
  <c r="I5" i="1" s="1"/>
  <c r="K5" i="1" s="1"/>
  <c r="L5" i="1" s="1"/>
  <c r="J5" i="1"/>
  <c r="Q5" i="1"/>
  <c r="R5" i="1"/>
  <c r="B6" i="1"/>
  <c r="I6" i="1" s="1"/>
  <c r="J6" i="1"/>
  <c r="Q6" i="1"/>
  <c r="R6" i="1"/>
  <c r="B7" i="1"/>
  <c r="I7" i="1"/>
  <c r="J7" i="1"/>
  <c r="K7" i="1" s="1"/>
  <c r="L7" i="1" s="1"/>
  <c r="Q7" i="1"/>
  <c r="R7" i="1"/>
  <c r="B8" i="1"/>
  <c r="I8" i="1" s="1"/>
  <c r="J8" i="1"/>
  <c r="Q8" i="1"/>
  <c r="R8" i="1"/>
  <c r="B9" i="1"/>
  <c r="I9" i="1" s="1"/>
  <c r="K9" i="1" s="1"/>
  <c r="L9" i="1" s="1"/>
  <c r="J9" i="1"/>
  <c r="Q9" i="1"/>
  <c r="R9" i="1"/>
  <c r="B10" i="1"/>
  <c r="I10" i="1" s="1"/>
  <c r="J10" i="1"/>
  <c r="K10" i="1" s="1"/>
  <c r="L10" i="1" s="1"/>
  <c r="Q10" i="1"/>
  <c r="R10" i="1"/>
  <c r="B11" i="1"/>
  <c r="I11" i="1"/>
  <c r="J11" i="1"/>
  <c r="K11" i="1" s="1"/>
  <c r="L11" i="1" s="1"/>
  <c r="Q11" i="1"/>
  <c r="R11" i="1"/>
  <c r="B12" i="1"/>
  <c r="I12" i="1" s="1"/>
  <c r="J12" i="1"/>
  <c r="Q12" i="1"/>
  <c r="R12" i="1"/>
  <c r="B13" i="1"/>
  <c r="I13" i="1" s="1"/>
  <c r="K13" i="1" s="1"/>
  <c r="L13" i="1" s="1"/>
  <c r="J13" i="1"/>
  <c r="Q13" i="1"/>
  <c r="R13" i="1"/>
  <c r="B14" i="1"/>
  <c r="I14" i="1" s="1"/>
  <c r="J14" i="1"/>
  <c r="K14" i="1" s="1"/>
  <c r="L14" i="1" s="1"/>
  <c r="Q14" i="1"/>
  <c r="R14" i="1"/>
  <c r="B15" i="1"/>
  <c r="I15" i="1"/>
  <c r="J15" i="1"/>
  <c r="K15" i="1" s="1"/>
  <c r="L15" i="1" s="1"/>
  <c r="Q15" i="1"/>
  <c r="R15" i="1"/>
  <c r="B17" i="1"/>
  <c r="I17" i="1" s="1"/>
  <c r="J17" i="1"/>
  <c r="Q17" i="1"/>
  <c r="R17" i="1"/>
  <c r="B18" i="1"/>
  <c r="I18" i="1" s="1"/>
  <c r="J18" i="1"/>
  <c r="Q18" i="1"/>
  <c r="R18" i="1"/>
  <c r="B19" i="1"/>
  <c r="I19" i="1" s="1"/>
  <c r="J19" i="1"/>
  <c r="Q19" i="1"/>
  <c r="R19" i="1"/>
  <c r="B20" i="1"/>
  <c r="I20" i="1" s="1"/>
  <c r="J20" i="1"/>
  <c r="Q20" i="1"/>
  <c r="R20" i="1"/>
  <c r="B21" i="1"/>
  <c r="I21" i="1" s="1"/>
  <c r="J21" i="1"/>
  <c r="Q21" i="1"/>
  <c r="R21" i="1"/>
  <c r="B22" i="1"/>
  <c r="I22" i="1" s="1"/>
  <c r="J22" i="1"/>
  <c r="Q22" i="1"/>
  <c r="R22" i="1"/>
  <c r="B23" i="1"/>
  <c r="I23" i="1" s="1"/>
  <c r="J23" i="1"/>
  <c r="Q23" i="1"/>
  <c r="R23" i="1"/>
  <c r="B24" i="1"/>
  <c r="I24" i="1" s="1"/>
  <c r="J24" i="1"/>
  <c r="Q24" i="1"/>
  <c r="R24" i="1"/>
  <c r="B25" i="1"/>
  <c r="I25" i="1" s="1"/>
  <c r="J25" i="1"/>
  <c r="Q25" i="1"/>
  <c r="R25" i="1"/>
  <c r="B26" i="1"/>
  <c r="I26" i="1" s="1"/>
  <c r="J26" i="1"/>
  <c r="Q26" i="1"/>
  <c r="R26" i="1"/>
  <c r="B27" i="1"/>
  <c r="I27" i="1" s="1"/>
  <c r="J27" i="1"/>
  <c r="Q27" i="1"/>
  <c r="R27" i="1"/>
  <c r="B28" i="1"/>
  <c r="I28" i="1" s="1"/>
  <c r="J28" i="1"/>
  <c r="Q28" i="1"/>
  <c r="R28" i="1"/>
  <c r="B29" i="1"/>
  <c r="I29" i="1" s="1"/>
  <c r="J29" i="1"/>
  <c r="K29" i="1" s="1"/>
  <c r="L29" i="1" s="1"/>
  <c r="T29" i="1" s="1"/>
  <c r="Q29" i="1"/>
  <c r="R29" i="1"/>
  <c r="Q31" i="1"/>
  <c r="R31" i="1"/>
  <c r="T31" i="1"/>
  <c r="Q32" i="1"/>
  <c r="R32" i="1"/>
  <c r="T32" i="1"/>
  <c r="Q33" i="1"/>
  <c r="R33" i="1"/>
  <c r="T33" i="1"/>
  <c r="Q34" i="1"/>
  <c r="R34" i="1"/>
  <c r="T34" i="1"/>
  <c r="Q35" i="1"/>
  <c r="R35" i="1"/>
  <c r="T35" i="1"/>
  <c r="Q36" i="1"/>
  <c r="R36" i="1"/>
  <c r="T36" i="1"/>
  <c r="Q37" i="1"/>
  <c r="R37" i="1"/>
  <c r="T37" i="1"/>
  <c r="Q38" i="1"/>
  <c r="R38" i="1"/>
  <c r="T38" i="1"/>
  <c r="Q39" i="1"/>
  <c r="R39" i="1"/>
  <c r="T39" i="1"/>
  <c r="Q40" i="1"/>
  <c r="R40" i="1"/>
  <c r="T40" i="1"/>
  <c r="Q41" i="1"/>
  <c r="R41" i="1"/>
  <c r="T41" i="1"/>
  <c r="Q42" i="1"/>
  <c r="R42" i="1"/>
  <c r="T42" i="1"/>
  <c r="Q43" i="1"/>
  <c r="R43" i="1"/>
  <c r="T43" i="1"/>
  <c r="Q45" i="1"/>
  <c r="R45" i="1"/>
  <c r="T45" i="1"/>
  <c r="Q46" i="1"/>
  <c r="R46" i="1"/>
  <c r="T46" i="1"/>
  <c r="Q47" i="1"/>
  <c r="R47" i="1"/>
  <c r="T47" i="1"/>
  <c r="Q48" i="1"/>
  <c r="R48" i="1"/>
  <c r="T48" i="1"/>
  <c r="Q49" i="1"/>
  <c r="R49" i="1"/>
  <c r="T49" i="1"/>
  <c r="Q50" i="1"/>
  <c r="R50" i="1"/>
  <c r="T50" i="1"/>
  <c r="Q51" i="1"/>
  <c r="R51" i="1"/>
  <c r="T51" i="1"/>
  <c r="Q52" i="1"/>
  <c r="R52" i="1"/>
  <c r="T52" i="1"/>
  <c r="Q53" i="1"/>
  <c r="R53" i="1"/>
  <c r="T53" i="1"/>
  <c r="Q54" i="1"/>
  <c r="R54" i="1"/>
  <c r="T54" i="1"/>
  <c r="Q55" i="1"/>
  <c r="R55" i="1"/>
  <c r="T55" i="1"/>
  <c r="Q56" i="1"/>
  <c r="R56" i="1"/>
  <c r="T56" i="1"/>
  <c r="Q57" i="1"/>
  <c r="R57" i="1"/>
  <c r="T57" i="1"/>
  <c r="K4" i="1" l="1"/>
  <c r="L4" i="1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A103" i="3"/>
  <c r="B103" i="3" s="1"/>
  <c r="F103" i="3" s="1"/>
  <c r="A102" i="3"/>
  <c r="B102" i="3" s="1"/>
  <c r="F102" i="3" s="1"/>
  <c r="A101" i="3"/>
  <c r="B101" i="3" s="1"/>
  <c r="F101" i="3" s="1"/>
  <c r="A100" i="3"/>
  <c r="B100" i="3" s="1"/>
  <c r="F100" i="3" s="1"/>
  <c r="A99" i="3"/>
  <c r="B99" i="3" s="1"/>
  <c r="F99" i="3" s="1"/>
  <c r="A98" i="3"/>
  <c r="B98" i="3" s="1"/>
  <c r="F98" i="3" s="1"/>
  <c r="A97" i="3"/>
  <c r="B97" i="3" s="1"/>
  <c r="F97" i="3" s="1"/>
  <c r="A96" i="3"/>
  <c r="B96" i="3" s="1"/>
  <c r="F96" i="3" s="1"/>
  <c r="A95" i="3"/>
  <c r="B95" i="3" s="1"/>
  <c r="F95" i="3" s="1"/>
  <c r="A94" i="3"/>
  <c r="B94" i="3" s="1"/>
  <c r="F94" i="3" s="1"/>
  <c r="A93" i="3"/>
  <c r="B93" i="3" s="1"/>
  <c r="F93" i="3" s="1"/>
  <c r="A92" i="3"/>
  <c r="B92" i="3" s="1"/>
  <c r="F92" i="3" s="1"/>
  <c r="A91" i="3"/>
  <c r="B91" i="3" s="1"/>
  <c r="F91" i="3" s="1"/>
  <c r="A89" i="3"/>
  <c r="B89" i="3" s="1"/>
  <c r="F89" i="3" s="1"/>
  <c r="A88" i="3"/>
  <c r="B88" i="3" s="1"/>
  <c r="F88" i="3" s="1"/>
  <c r="A87" i="3"/>
  <c r="B87" i="3" s="1"/>
  <c r="F87" i="3" s="1"/>
  <c r="A86" i="3"/>
  <c r="B86" i="3" s="1"/>
  <c r="F86" i="3" s="1"/>
  <c r="A85" i="3"/>
  <c r="B85" i="3" s="1"/>
  <c r="F85" i="3" s="1"/>
  <c r="A84" i="3"/>
  <c r="B84" i="3" s="1"/>
  <c r="F84" i="3" s="1"/>
  <c r="A83" i="3"/>
  <c r="B83" i="3" s="1"/>
  <c r="F83" i="3" s="1"/>
  <c r="A82" i="3"/>
  <c r="B82" i="3" s="1"/>
  <c r="F82" i="3" s="1"/>
  <c r="O82" i="3" s="1"/>
  <c r="P82" i="3" s="1"/>
  <c r="A81" i="3"/>
  <c r="B81" i="3" s="1"/>
  <c r="F81" i="3" s="1"/>
  <c r="O81" i="3" s="1"/>
  <c r="P81" i="3" s="1"/>
  <c r="A80" i="3"/>
  <c r="B80" i="3" s="1"/>
  <c r="F80" i="3" s="1"/>
  <c r="O80" i="3" s="1"/>
  <c r="P80" i="3" s="1"/>
  <c r="A79" i="3"/>
  <c r="B79" i="3" s="1"/>
  <c r="F79" i="3" s="1"/>
  <c r="O79" i="3" s="1"/>
  <c r="P79" i="3" s="1"/>
  <c r="A78" i="3"/>
  <c r="B78" i="3" s="1"/>
  <c r="F78" i="3" s="1"/>
  <c r="O78" i="3" s="1"/>
  <c r="P78" i="3" s="1"/>
  <c r="A77" i="3"/>
  <c r="B77" i="3" s="1"/>
  <c r="F77" i="3" s="1"/>
  <c r="O77" i="3" s="1"/>
  <c r="P77" i="3" s="1"/>
  <c r="A75" i="3"/>
  <c r="B75" i="3" s="1"/>
  <c r="F75" i="3" s="1"/>
  <c r="O75" i="3" s="1"/>
  <c r="P75" i="3" s="1"/>
  <c r="A74" i="3"/>
  <c r="B74" i="3" s="1"/>
  <c r="F74" i="3" s="1"/>
  <c r="O74" i="3" s="1"/>
  <c r="P74" i="3" s="1"/>
  <c r="A73" i="3"/>
  <c r="B73" i="3" s="1"/>
  <c r="F73" i="3" s="1"/>
  <c r="O73" i="3" s="1"/>
  <c r="P73" i="3" s="1"/>
  <c r="A72" i="3"/>
  <c r="B72" i="3" s="1"/>
  <c r="F72" i="3" s="1"/>
  <c r="O72" i="3" s="1"/>
  <c r="P72" i="3" s="1"/>
  <c r="A71" i="3"/>
  <c r="B71" i="3" s="1"/>
  <c r="F71" i="3" s="1"/>
  <c r="O71" i="3" s="1"/>
  <c r="P71" i="3" s="1"/>
  <c r="A70" i="3"/>
  <c r="B70" i="3" s="1"/>
  <c r="F70" i="3" s="1"/>
  <c r="O70" i="3" s="1"/>
  <c r="P70" i="3" s="1"/>
  <c r="A69" i="3"/>
  <c r="B69" i="3" s="1"/>
  <c r="F69" i="3" s="1"/>
  <c r="O69" i="3" s="1"/>
  <c r="P69" i="3" s="1"/>
  <c r="A68" i="3"/>
  <c r="B68" i="3" s="1"/>
  <c r="F68" i="3" s="1"/>
  <c r="O68" i="3" s="1"/>
  <c r="P68" i="3" s="1"/>
  <c r="A67" i="3"/>
  <c r="B67" i="3" s="1"/>
  <c r="F67" i="3" s="1"/>
  <c r="O67" i="3" s="1"/>
  <c r="P67" i="3" s="1"/>
  <c r="A66" i="3"/>
  <c r="B66" i="3" s="1"/>
  <c r="F66" i="3" s="1"/>
  <c r="O66" i="3" s="1"/>
  <c r="P66" i="3" s="1"/>
  <c r="A65" i="3"/>
  <c r="B65" i="3" s="1"/>
  <c r="F65" i="3" s="1"/>
  <c r="O65" i="3" s="1"/>
  <c r="P65" i="3" s="1"/>
  <c r="A64" i="3"/>
  <c r="B64" i="3" s="1"/>
  <c r="F64" i="3" s="1"/>
  <c r="O64" i="3" s="1"/>
  <c r="P64" i="3" s="1"/>
  <c r="A63" i="3"/>
  <c r="B63" i="3" s="1"/>
  <c r="F63" i="3" s="1"/>
  <c r="O63" i="3" s="1"/>
  <c r="P63" i="3" s="1"/>
  <c r="A61" i="3"/>
  <c r="B61" i="3" s="1"/>
  <c r="F61" i="3" s="1"/>
  <c r="O61" i="3" s="1"/>
  <c r="P61" i="3" s="1"/>
  <c r="A60" i="3"/>
  <c r="B60" i="3" s="1"/>
  <c r="F60" i="3" s="1"/>
  <c r="O60" i="3" s="1"/>
  <c r="P60" i="3" s="1"/>
  <c r="A59" i="3"/>
  <c r="B59" i="3" s="1"/>
  <c r="F59" i="3" s="1"/>
  <c r="O59" i="3" s="1"/>
  <c r="P59" i="3" s="1"/>
  <c r="A58" i="3"/>
  <c r="B58" i="3" s="1"/>
  <c r="F58" i="3" s="1"/>
  <c r="O58" i="3" s="1"/>
  <c r="P58" i="3" s="1"/>
  <c r="A57" i="3"/>
  <c r="B57" i="3" s="1"/>
  <c r="F57" i="3" s="1"/>
  <c r="O57" i="3" s="1"/>
  <c r="P57" i="3" s="1"/>
  <c r="A56" i="3"/>
  <c r="B56" i="3" s="1"/>
  <c r="F56" i="3" s="1"/>
  <c r="O56" i="3" s="1"/>
  <c r="P56" i="3" s="1"/>
  <c r="A55" i="3"/>
  <c r="B55" i="3" s="1"/>
  <c r="F55" i="3" s="1"/>
  <c r="O55" i="3" s="1"/>
  <c r="P55" i="3" s="1"/>
  <c r="A54" i="3"/>
  <c r="B54" i="3" s="1"/>
  <c r="F54" i="3" s="1"/>
  <c r="O54" i="3" s="1"/>
  <c r="P54" i="3" s="1"/>
  <c r="A53" i="3"/>
  <c r="B53" i="3" s="1"/>
  <c r="F53" i="3" s="1"/>
  <c r="O53" i="3" s="1"/>
  <c r="P53" i="3" s="1"/>
  <c r="A52" i="3"/>
  <c r="B52" i="3" s="1"/>
  <c r="F52" i="3" s="1"/>
  <c r="O52" i="3" s="1"/>
  <c r="P52" i="3" s="1"/>
  <c r="A51" i="3"/>
  <c r="B51" i="3" s="1"/>
  <c r="F51" i="3" s="1"/>
  <c r="O51" i="3" s="1"/>
  <c r="P51" i="3" s="1"/>
  <c r="A50" i="3"/>
  <c r="B50" i="3" s="1"/>
  <c r="F50" i="3" s="1"/>
  <c r="O50" i="3" s="1"/>
  <c r="P50" i="3" s="1"/>
  <c r="A49" i="3"/>
  <c r="B49" i="3" s="1"/>
  <c r="F49" i="3" s="1"/>
  <c r="O49" i="3" s="1"/>
  <c r="P49" i="3" s="1"/>
  <c r="A47" i="3"/>
  <c r="B47" i="3" s="1"/>
  <c r="F47" i="3" s="1"/>
  <c r="O47" i="3" s="1"/>
  <c r="P47" i="3" s="1"/>
  <c r="A46" i="3"/>
  <c r="B46" i="3" s="1"/>
  <c r="F46" i="3" s="1"/>
  <c r="O46" i="3" s="1"/>
  <c r="P46" i="3" s="1"/>
  <c r="A45" i="3"/>
  <c r="B45" i="3" s="1"/>
  <c r="F45" i="3" s="1"/>
  <c r="O45" i="3" s="1"/>
  <c r="P45" i="3" s="1"/>
  <c r="A44" i="3"/>
  <c r="B44" i="3" s="1"/>
  <c r="F44" i="3" s="1"/>
  <c r="O44" i="3" s="1"/>
  <c r="P44" i="3" s="1"/>
  <c r="A43" i="3"/>
  <c r="B43" i="3" s="1"/>
  <c r="F43" i="3" s="1"/>
  <c r="O43" i="3" s="1"/>
  <c r="P43" i="3" s="1"/>
  <c r="A42" i="3"/>
  <c r="B42" i="3" s="1"/>
  <c r="F42" i="3" s="1"/>
  <c r="O42" i="3" s="1"/>
  <c r="P42" i="3" s="1"/>
  <c r="A41" i="3"/>
  <c r="B41" i="3" s="1"/>
  <c r="F41" i="3" s="1"/>
  <c r="O41" i="3" s="1"/>
  <c r="P41" i="3" s="1"/>
  <c r="A40" i="3"/>
  <c r="B40" i="3" s="1"/>
  <c r="F40" i="3" s="1"/>
  <c r="O40" i="3" s="1"/>
  <c r="P40" i="3" s="1"/>
  <c r="A39" i="3"/>
  <c r="B39" i="3" s="1"/>
  <c r="F39" i="3" s="1"/>
  <c r="O39" i="3" s="1"/>
  <c r="P39" i="3" s="1"/>
  <c r="A38" i="3"/>
  <c r="B38" i="3" s="1"/>
  <c r="F38" i="3" s="1"/>
  <c r="O38" i="3" s="1"/>
  <c r="P38" i="3" s="1"/>
  <c r="A37" i="3"/>
  <c r="B37" i="3" s="1"/>
  <c r="F37" i="3" s="1"/>
  <c r="O37" i="3" s="1"/>
  <c r="P37" i="3" s="1"/>
  <c r="A36" i="3"/>
  <c r="B36" i="3" s="1"/>
  <c r="F36" i="3" s="1"/>
  <c r="O36" i="3" s="1"/>
  <c r="P36" i="3" s="1"/>
  <c r="A35" i="3"/>
  <c r="B35" i="3" s="1"/>
  <c r="F35" i="3" s="1"/>
  <c r="O35" i="3" s="1"/>
  <c r="P35" i="3" s="1"/>
  <c r="A33" i="3"/>
  <c r="B33" i="3" s="1"/>
  <c r="F33" i="3" s="1"/>
  <c r="O33" i="3" s="1"/>
  <c r="P33" i="3" s="1"/>
  <c r="A32" i="3"/>
  <c r="B32" i="3" s="1"/>
  <c r="F32" i="3" s="1"/>
  <c r="O32" i="3" s="1"/>
  <c r="P32" i="3" s="1"/>
  <c r="A31" i="3"/>
  <c r="B31" i="3" s="1"/>
  <c r="F31" i="3" s="1"/>
  <c r="O31" i="3" s="1"/>
  <c r="P31" i="3" s="1"/>
  <c r="A30" i="3"/>
  <c r="B30" i="3" s="1"/>
  <c r="F30" i="3" s="1"/>
  <c r="O30" i="3" s="1"/>
  <c r="P30" i="3" s="1"/>
  <c r="A29" i="3"/>
  <c r="B29" i="3" s="1"/>
  <c r="F29" i="3" s="1"/>
  <c r="O29" i="3" s="1"/>
  <c r="P29" i="3" s="1"/>
  <c r="A28" i="3"/>
  <c r="B28" i="3" s="1"/>
  <c r="F28" i="3" s="1"/>
  <c r="O28" i="3" s="1"/>
  <c r="P28" i="3" s="1"/>
  <c r="A27" i="3"/>
  <c r="B27" i="3" s="1"/>
  <c r="F27" i="3" s="1"/>
  <c r="O27" i="3" s="1"/>
  <c r="P27" i="3" s="1"/>
  <c r="A26" i="3"/>
  <c r="B26" i="3" s="1"/>
  <c r="F26" i="3" s="1"/>
  <c r="O26" i="3" s="1"/>
  <c r="P26" i="3" s="1"/>
  <c r="A25" i="3"/>
  <c r="B25" i="3" s="1"/>
  <c r="F25" i="3" s="1"/>
  <c r="O25" i="3" s="1"/>
  <c r="P25" i="3" s="1"/>
  <c r="A24" i="3"/>
  <c r="B24" i="3" s="1"/>
  <c r="F24" i="3" s="1"/>
  <c r="O24" i="3" s="1"/>
  <c r="P24" i="3" s="1"/>
  <c r="A23" i="3"/>
  <c r="B23" i="3" s="1"/>
  <c r="F23" i="3" s="1"/>
  <c r="O23" i="3" s="1"/>
  <c r="P23" i="3" s="1"/>
  <c r="A22" i="3"/>
  <c r="B22" i="3" s="1"/>
  <c r="F22" i="3" s="1"/>
  <c r="O22" i="3" s="1"/>
  <c r="P22" i="3" s="1"/>
  <c r="A21" i="3"/>
  <c r="B21" i="3" s="1"/>
  <c r="F21" i="3" s="1"/>
  <c r="O21" i="3" s="1"/>
  <c r="P21" i="3" s="1"/>
  <c r="A19" i="3"/>
  <c r="B19" i="3" s="1"/>
  <c r="F19" i="3" s="1"/>
  <c r="O19" i="3" s="1"/>
  <c r="P19" i="3" s="1"/>
  <c r="A18" i="3"/>
  <c r="B18" i="3" s="1"/>
  <c r="F18" i="3" s="1"/>
  <c r="O18" i="3" s="1"/>
  <c r="P18" i="3" s="1"/>
  <c r="A17" i="3"/>
  <c r="B17" i="3" s="1"/>
  <c r="F17" i="3" s="1"/>
  <c r="O17" i="3" s="1"/>
  <c r="P17" i="3" s="1"/>
  <c r="A16" i="3"/>
  <c r="B16" i="3" s="1"/>
  <c r="F16" i="3" s="1"/>
  <c r="O16" i="3" s="1"/>
  <c r="P16" i="3" s="1"/>
  <c r="A15" i="3"/>
  <c r="B15" i="3" s="1"/>
  <c r="F15" i="3" s="1"/>
  <c r="O15" i="3" s="1"/>
  <c r="P15" i="3" s="1"/>
  <c r="A14" i="3"/>
  <c r="B14" i="3" s="1"/>
  <c r="F14" i="3" s="1"/>
  <c r="O14" i="3" s="1"/>
  <c r="P14" i="3" s="1"/>
  <c r="A13" i="3"/>
  <c r="B13" i="3" s="1"/>
  <c r="F13" i="3" s="1"/>
  <c r="O13" i="3" s="1"/>
  <c r="P13" i="3" s="1"/>
  <c r="A12" i="3"/>
  <c r="B12" i="3" s="1"/>
  <c r="F12" i="3" s="1"/>
  <c r="O12" i="3" s="1"/>
  <c r="P12" i="3" s="1"/>
  <c r="A11" i="3"/>
  <c r="B11" i="3" s="1"/>
  <c r="F11" i="3" s="1"/>
  <c r="O11" i="3" s="1"/>
  <c r="P11" i="3" s="1"/>
  <c r="A10" i="3"/>
  <c r="B10" i="3" s="1"/>
  <c r="F10" i="3" s="1"/>
  <c r="O10" i="3" s="1"/>
  <c r="P10" i="3" s="1"/>
  <c r="A9" i="3"/>
  <c r="A8" i="3"/>
  <c r="A7" i="3"/>
  <c r="X13" i="7"/>
  <c r="Q13" i="7"/>
  <c r="K3" i="1"/>
  <c r="L3" i="1" s="1"/>
  <c r="A7" i="2"/>
  <c r="O103" i="3"/>
  <c r="P103" i="3" s="1"/>
  <c r="O102" i="3"/>
  <c r="P102" i="3" s="1"/>
  <c r="O101" i="3"/>
  <c r="P101" i="3" s="1"/>
  <c r="O100" i="3"/>
  <c r="P100" i="3" s="1"/>
  <c r="O99" i="3"/>
  <c r="P99" i="3" s="1"/>
  <c r="O98" i="3"/>
  <c r="P98" i="3" s="1"/>
  <c r="O97" i="3"/>
  <c r="P97" i="3" s="1"/>
  <c r="O96" i="3"/>
  <c r="P96" i="3" s="1"/>
  <c r="O95" i="3"/>
  <c r="P95" i="3" s="1"/>
  <c r="O94" i="3"/>
  <c r="P94" i="3" s="1"/>
  <c r="O93" i="3"/>
  <c r="P93" i="3" s="1"/>
  <c r="O92" i="3"/>
  <c r="P92" i="3" s="1"/>
  <c r="O91" i="3"/>
  <c r="P91" i="3" s="1"/>
  <c r="O89" i="3"/>
  <c r="P89" i="3" s="1"/>
  <c r="O88" i="3"/>
  <c r="P88" i="3" s="1"/>
  <c r="O87" i="3"/>
  <c r="P87" i="3" s="1"/>
  <c r="O86" i="3"/>
  <c r="P86" i="3" s="1"/>
  <c r="O85" i="3"/>
  <c r="P85" i="3" s="1"/>
  <c r="O84" i="3"/>
  <c r="P84" i="3" s="1"/>
  <c r="O83" i="3"/>
  <c r="P83" i="3" s="1"/>
  <c r="B89" i="4"/>
  <c r="F89" i="4" s="1"/>
  <c r="O89" i="4" s="1"/>
  <c r="P89" i="4" s="1"/>
  <c r="B88" i="4"/>
  <c r="F88" i="4" s="1"/>
  <c r="O88" i="4" s="1"/>
  <c r="P88" i="4" s="1"/>
  <c r="B87" i="4"/>
  <c r="F87" i="4" s="1"/>
  <c r="O87" i="4" s="1"/>
  <c r="P87" i="4" s="1"/>
  <c r="B86" i="4"/>
  <c r="F86" i="4" s="1"/>
  <c r="O86" i="4" s="1"/>
  <c r="P86" i="4" s="1"/>
  <c r="B85" i="4"/>
  <c r="F85" i="4" s="1"/>
  <c r="O85" i="4" s="1"/>
  <c r="P85" i="4" s="1"/>
  <c r="B84" i="4"/>
  <c r="F84" i="4" s="1"/>
  <c r="O84" i="4" s="1"/>
  <c r="P84" i="4" s="1"/>
  <c r="B83" i="4"/>
  <c r="F83" i="4" s="1"/>
  <c r="O83" i="4" s="1"/>
  <c r="P83" i="4" s="1"/>
  <c r="B82" i="4"/>
  <c r="F82" i="4" s="1"/>
  <c r="O82" i="4" s="1"/>
  <c r="P82" i="4" s="1"/>
  <c r="B81" i="4"/>
  <c r="F81" i="4" s="1"/>
  <c r="O81" i="4" s="1"/>
  <c r="P81" i="4" s="1"/>
  <c r="B80" i="4"/>
  <c r="F80" i="4" s="1"/>
  <c r="O80" i="4" s="1"/>
  <c r="P80" i="4" s="1"/>
  <c r="B79" i="4"/>
  <c r="F79" i="4" s="1"/>
  <c r="O79" i="4" s="1"/>
  <c r="P79" i="4" s="1"/>
  <c r="B78" i="4"/>
  <c r="F78" i="4" s="1"/>
  <c r="O78" i="4" s="1"/>
  <c r="P78" i="4" s="1"/>
  <c r="B77" i="4"/>
  <c r="F77" i="4" s="1"/>
  <c r="O77" i="4" s="1"/>
  <c r="P77" i="4" s="1"/>
  <c r="B75" i="4"/>
  <c r="F75" i="4" s="1"/>
  <c r="O75" i="4" s="1"/>
  <c r="P75" i="4" s="1"/>
  <c r="B74" i="4"/>
  <c r="F74" i="4" s="1"/>
  <c r="O74" i="4" s="1"/>
  <c r="P74" i="4" s="1"/>
  <c r="B73" i="4"/>
  <c r="F73" i="4" s="1"/>
  <c r="O73" i="4" s="1"/>
  <c r="P73" i="4" s="1"/>
  <c r="B72" i="4"/>
  <c r="F72" i="4" s="1"/>
  <c r="O72" i="4" s="1"/>
  <c r="P72" i="4" s="1"/>
  <c r="B71" i="4"/>
  <c r="F71" i="4" s="1"/>
  <c r="O71" i="4" s="1"/>
  <c r="P71" i="4" s="1"/>
  <c r="B70" i="4"/>
  <c r="F70" i="4" s="1"/>
  <c r="O70" i="4" s="1"/>
  <c r="P70" i="4" s="1"/>
  <c r="B69" i="4"/>
  <c r="F69" i="4" s="1"/>
  <c r="O69" i="4" s="1"/>
  <c r="P69" i="4" s="1"/>
  <c r="K28" i="1"/>
  <c r="L28" i="1" s="1"/>
  <c r="T28" i="1" s="1"/>
  <c r="K27" i="1"/>
  <c r="L27" i="1" s="1"/>
  <c r="T27" i="1" s="1"/>
  <c r="K26" i="1"/>
  <c r="L26" i="1" s="1"/>
  <c r="T26" i="1" s="1"/>
  <c r="K25" i="1"/>
  <c r="L25" i="1" s="1"/>
  <c r="T25" i="1" s="1"/>
  <c r="K24" i="1"/>
  <c r="L24" i="1" s="1"/>
  <c r="T24" i="1" s="1"/>
  <c r="K23" i="1"/>
  <c r="L23" i="1" s="1"/>
  <c r="T23" i="1" s="1"/>
  <c r="K22" i="1"/>
  <c r="L22" i="1" s="1"/>
  <c r="T22" i="1" s="1"/>
  <c r="K21" i="1"/>
  <c r="L21" i="1" s="1"/>
  <c r="T21" i="1" s="1"/>
  <c r="K20" i="1"/>
  <c r="L20" i="1" s="1"/>
  <c r="T20" i="1" s="1"/>
  <c r="K19" i="1"/>
  <c r="L19" i="1" s="1"/>
  <c r="T19" i="1" s="1"/>
  <c r="K18" i="1"/>
  <c r="L18" i="1" s="1"/>
  <c r="T18" i="1" s="1"/>
  <c r="K17" i="1"/>
  <c r="L17" i="1" s="1"/>
  <c r="T17" i="1" s="1"/>
  <c r="K12" i="1"/>
  <c r="L12" i="1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B68" i="4"/>
  <c r="F68" i="4" s="1"/>
  <c r="O68" i="4" s="1"/>
  <c r="P68" i="4" s="1"/>
  <c r="B67" i="4"/>
  <c r="F67" i="4" s="1"/>
  <c r="O67" i="4" s="1"/>
  <c r="P67" i="4" s="1"/>
  <c r="B66" i="4"/>
  <c r="F66" i="4" s="1"/>
  <c r="O66" i="4" s="1"/>
  <c r="P66" i="4" s="1"/>
  <c r="B65" i="4"/>
  <c r="F65" i="4" s="1"/>
  <c r="O65" i="4" s="1"/>
  <c r="P65" i="4" s="1"/>
  <c r="B64" i="4"/>
  <c r="F64" i="4" s="1"/>
  <c r="O64" i="4" s="1"/>
  <c r="P64" i="4" s="1"/>
  <c r="B63" i="4"/>
  <c r="F63" i="4" s="1"/>
  <c r="O63" i="4" s="1"/>
  <c r="P63" i="4" s="1"/>
  <c r="B61" i="4"/>
  <c r="F61" i="4" s="1"/>
  <c r="O61" i="4" s="1"/>
  <c r="P61" i="4" s="1"/>
  <c r="B60" i="4"/>
  <c r="F60" i="4" s="1"/>
  <c r="O60" i="4" s="1"/>
  <c r="P60" i="4" s="1"/>
  <c r="B59" i="4"/>
  <c r="F59" i="4" s="1"/>
  <c r="O59" i="4" s="1"/>
  <c r="P59" i="4" s="1"/>
  <c r="B58" i="4"/>
  <c r="F58" i="4" s="1"/>
  <c r="O58" i="4" s="1"/>
  <c r="P58" i="4" s="1"/>
  <c r="B57" i="4"/>
  <c r="F57" i="4" s="1"/>
  <c r="O57" i="4" s="1"/>
  <c r="P57" i="4" s="1"/>
  <c r="B56" i="4"/>
  <c r="F56" i="4" s="1"/>
  <c r="O56" i="4" s="1"/>
  <c r="P56" i="4" s="1"/>
  <c r="B55" i="4"/>
  <c r="F55" i="4" s="1"/>
  <c r="O55" i="4" s="1"/>
  <c r="P55" i="4" s="1"/>
  <c r="B54" i="4"/>
  <c r="F54" i="4" s="1"/>
  <c r="O54" i="4" s="1"/>
  <c r="P54" i="4" s="1"/>
  <c r="B53" i="4"/>
  <c r="F53" i="4" s="1"/>
  <c r="O53" i="4" s="1"/>
  <c r="P53" i="4" s="1"/>
  <c r="B52" i="4"/>
  <c r="F52" i="4" s="1"/>
  <c r="O52" i="4" s="1"/>
  <c r="P52" i="4" s="1"/>
  <c r="B51" i="4"/>
  <c r="F51" i="4" s="1"/>
  <c r="O51" i="4" s="1"/>
  <c r="P51" i="4" s="1"/>
  <c r="B50" i="4"/>
  <c r="F50" i="4" s="1"/>
  <c r="O50" i="4" s="1"/>
  <c r="P50" i="4" s="1"/>
  <c r="B49" i="4"/>
  <c r="F49" i="4" s="1"/>
  <c r="O49" i="4" s="1"/>
  <c r="P49" i="4" s="1"/>
  <c r="B47" i="4"/>
  <c r="F47" i="4" s="1"/>
  <c r="O47" i="4" s="1"/>
  <c r="P47" i="4" s="1"/>
  <c r="B46" i="4"/>
  <c r="F46" i="4" s="1"/>
  <c r="O46" i="4" s="1"/>
  <c r="P46" i="4" s="1"/>
  <c r="B45" i="4"/>
  <c r="F45" i="4" s="1"/>
  <c r="O45" i="4" s="1"/>
  <c r="P45" i="4" s="1"/>
  <c r="B44" i="4"/>
  <c r="F44" i="4" s="1"/>
  <c r="O44" i="4" s="1"/>
  <c r="P44" i="4" s="1"/>
  <c r="B43" i="4"/>
  <c r="F43" i="4" s="1"/>
  <c r="O43" i="4" s="1"/>
  <c r="P43" i="4" s="1"/>
  <c r="B42" i="4"/>
  <c r="F42" i="4" s="1"/>
  <c r="O42" i="4" s="1"/>
  <c r="P42" i="4" s="1"/>
  <c r="B41" i="4"/>
  <c r="F41" i="4" s="1"/>
  <c r="O41" i="4" s="1"/>
  <c r="P41" i="4" s="1"/>
  <c r="B40" i="4"/>
  <c r="F40" i="4" s="1"/>
  <c r="O40" i="4" s="1"/>
  <c r="P40" i="4" s="1"/>
  <c r="X43" i="7"/>
  <c r="Q43" i="7"/>
  <c r="O21" i="7"/>
  <c r="P21" i="7" s="1"/>
  <c r="O73" i="7"/>
  <c r="P73" i="7" s="1"/>
  <c r="X7" i="7"/>
  <c r="B39" i="4"/>
  <c r="F39" i="4" s="1"/>
  <c r="O39" i="4" s="1"/>
  <c r="P39" i="4" s="1"/>
  <c r="B38" i="4"/>
  <c r="F38" i="4" s="1"/>
  <c r="O38" i="4" s="1"/>
  <c r="P38" i="4" s="1"/>
  <c r="B37" i="4"/>
  <c r="F37" i="4" s="1"/>
  <c r="O37" i="4" s="1"/>
  <c r="P37" i="4" s="1"/>
  <c r="B36" i="4"/>
  <c r="F36" i="4" s="1"/>
  <c r="O36" i="4" s="1"/>
  <c r="P36" i="4" s="1"/>
  <c r="B35" i="4"/>
  <c r="F35" i="4" s="1"/>
  <c r="O35" i="4" s="1"/>
  <c r="P35" i="4" s="1"/>
  <c r="B33" i="4"/>
  <c r="F33" i="4" s="1"/>
  <c r="O33" i="4" s="1"/>
  <c r="P33" i="4" s="1"/>
  <c r="B32" i="4"/>
  <c r="F32" i="4" s="1"/>
  <c r="O32" i="4" s="1"/>
  <c r="P32" i="4" s="1"/>
  <c r="B31" i="4"/>
  <c r="F31" i="4" s="1"/>
  <c r="O31" i="4" s="1"/>
  <c r="P31" i="4" s="1"/>
  <c r="B30" i="4"/>
  <c r="F30" i="4" s="1"/>
  <c r="O30" i="4" s="1"/>
  <c r="P30" i="4" s="1"/>
  <c r="B29" i="4"/>
  <c r="F29" i="4" s="1"/>
  <c r="O29" i="4" s="1"/>
  <c r="P29" i="4" s="1"/>
  <c r="B28" i="4"/>
  <c r="F28" i="4" s="1"/>
  <c r="O28" i="4" s="1"/>
  <c r="P28" i="4" s="1"/>
  <c r="B27" i="4"/>
  <c r="F27" i="4" s="1"/>
  <c r="O27" i="4" s="1"/>
  <c r="P27" i="4" s="1"/>
  <c r="B26" i="4"/>
  <c r="F26" i="4" s="1"/>
  <c r="O26" i="4" s="1"/>
  <c r="P26" i="4" s="1"/>
  <c r="O28" i="5"/>
  <c r="P28" i="5" s="1"/>
  <c r="O27" i="5"/>
  <c r="P27" i="5" s="1"/>
  <c r="O26" i="5"/>
  <c r="P26" i="5" s="1"/>
  <c r="O25" i="5"/>
  <c r="P25" i="5" s="1"/>
  <c r="O24" i="5"/>
  <c r="P24" i="5" s="1"/>
  <c r="O23" i="5"/>
  <c r="P23" i="5" s="1"/>
  <c r="O22" i="5"/>
  <c r="P22" i="5" s="1"/>
  <c r="O21" i="5"/>
  <c r="P21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7" i="6"/>
  <c r="P7" i="6" s="1"/>
  <c r="O11" i="6"/>
  <c r="P11" i="6" s="1"/>
  <c r="O16" i="6"/>
  <c r="P16" i="6" s="1"/>
  <c r="O20" i="6"/>
  <c r="P20" i="6" s="1"/>
  <c r="O9" i="7"/>
  <c r="P9" i="7" s="1"/>
  <c r="O10" i="7"/>
  <c r="P10" i="7" s="1"/>
  <c r="O15" i="7"/>
  <c r="P15" i="7" s="1"/>
  <c r="O20" i="7"/>
  <c r="P20" i="7" s="1"/>
  <c r="O25" i="7"/>
  <c r="P25" i="7" s="1"/>
  <c r="O29" i="7"/>
  <c r="P29" i="7" s="1"/>
  <c r="O30" i="7"/>
  <c r="P30" i="7" s="1"/>
  <c r="O35" i="7"/>
  <c r="P35" i="7" s="1"/>
  <c r="O36" i="7"/>
  <c r="P36" i="7" s="1"/>
  <c r="O40" i="7"/>
  <c r="P40" i="7" s="1"/>
  <c r="O45" i="7"/>
  <c r="P45" i="7" s="1"/>
  <c r="O49" i="7"/>
  <c r="P49" i="7" s="1"/>
  <c r="O54" i="7"/>
  <c r="P54" i="7" s="1"/>
  <c r="O59" i="7"/>
  <c r="P59" i="7" s="1"/>
  <c r="O63" i="7"/>
  <c r="P63" i="7" s="1"/>
  <c r="O68" i="7"/>
  <c r="P68" i="7" s="1"/>
  <c r="O72" i="7"/>
  <c r="P72" i="7" s="1"/>
  <c r="O77" i="7"/>
  <c r="P77" i="7" s="1"/>
  <c r="O81" i="7"/>
  <c r="P81" i="7" s="1"/>
  <c r="O86" i="7"/>
  <c r="P86" i="7" s="1"/>
  <c r="A103" i="7"/>
  <c r="B103" i="7" s="1"/>
  <c r="F103" i="7" s="1"/>
  <c r="A104" i="7"/>
  <c r="B104" i="7" s="1"/>
  <c r="F104" i="7" s="1"/>
  <c r="Q18" i="6"/>
  <c r="Q17" i="6"/>
  <c r="Q13" i="6"/>
  <c r="Q12" i="6"/>
  <c r="Q9" i="6"/>
  <c r="Q8" i="6"/>
  <c r="Q87" i="7"/>
  <c r="Q83" i="7"/>
  <c r="Q82" i="7"/>
  <c r="Q79" i="7"/>
  <c r="Q78" i="7"/>
  <c r="Q75" i="7"/>
  <c r="Q74" i="7"/>
  <c r="Q69" i="7"/>
  <c r="Q66" i="7"/>
  <c r="Q65" i="7"/>
  <c r="Q64" i="7"/>
  <c r="Q61" i="7"/>
  <c r="Q60" i="7"/>
  <c r="Q56" i="7"/>
  <c r="Q55" i="7"/>
  <c r="Q52" i="7"/>
  <c r="Q51" i="7"/>
  <c r="Q50" i="7"/>
  <c r="Q47" i="7"/>
  <c r="Q46" i="7"/>
  <c r="Q42" i="7"/>
  <c r="Q41" i="7"/>
  <c r="Q38" i="7"/>
  <c r="Q37" i="7"/>
  <c r="Q33" i="7"/>
  <c r="Q31" i="7"/>
  <c r="Q27" i="7"/>
  <c r="Q26" i="7"/>
  <c r="Q23" i="7"/>
  <c r="Q22" i="7"/>
  <c r="Q18" i="7"/>
  <c r="Q17" i="7"/>
  <c r="Q16" i="7"/>
  <c r="Q12" i="7"/>
  <c r="Q11" i="7"/>
  <c r="O10" i="6"/>
  <c r="P10" i="6" s="1"/>
  <c r="O15" i="6"/>
  <c r="P15" i="6" s="1"/>
  <c r="O19" i="6"/>
  <c r="P19" i="6" s="1"/>
  <c r="O8" i="7"/>
  <c r="P8" i="7" s="1"/>
  <c r="O14" i="7"/>
  <c r="P14" i="7" s="1"/>
  <c r="O19" i="7"/>
  <c r="P19" i="7" s="1"/>
  <c r="O24" i="7"/>
  <c r="P24" i="7" s="1"/>
  <c r="O28" i="7"/>
  <c r="P28" i="7" s="1"/>
  <c r="O34" i="7"/>
  <c r="P34" i="7" s="1"/>
  <c r="O39" i="7"/>
  <c r="P39" i="7" s="1"/>
  <c r="O44" i="7"/>
  <c r="P44" i="7" s="1"/>
  <c r="O48" i="7"/>
  <c r="P48" i="7" s="1"/>
  <c r="O53" i="7"/>
  <c r="P53" i="7" s="1"/>
  <c r="O57" i="7"/>
  <c r="P57" i="7" s="1"/>
  <c r="O62" i="7"/>
  <c r="P62" i="7" s="1"/>
  <c r="O67" i="7"/>
  <c r="P67" i="7" s="1"/>
  <c r="O71" i="7"/>
  <c r="P71" i="7" s="1"/>
  <c r="O76" i="7"/>
  <c r="P76" i="7" s="1"/>
  <c r="O80" i="7"/>
  <c r="P80" i="7" s="1"/>
  <c r="O85" i="7"/>
  <c r="P85" i="7" s="1"/>
  <c r="A90" i="7"/>
  <c r="B90" i="7" s="1"/>
  <c r="F90" i="7" s="1"/>
  <c r="A94" i="7"/>
  <c r="B94" i="7" s="1"/>
  <c r="F94" i="7" s="1"/>
  <c r="A8" i="8"/>
  <c r="O103" i="5"/>
  <c r="P103" i="5" s="1"/>
  <c r="O102" i="5"/>
  <c r="P102" i="5" s="1"/>
  <c r="O101" i="5"/>
  <c r="P101" i="5" s="1"/>
  <c r="O100" i="5"/>
  <c r="P100" i="5" s="1"/>
  <c r="O99" i="5"/>
  <c r="P99" i="5" s="1"/>
  <c r="O98" i="5"/>
  <c r="P98" i="5" s="1"/>
  <c r="O97" i="5"/>
  <c r="P97" i="5" s="1"/>
  <c r="O96" i="5"/>
  <c r="P96" i="5" s="1"/>
  <c r="O95" i="5"/>
  <c r="P95" i="5" s="1"/>
  <c r="O94" i="5"/>
  <c r="P94" i="5" s="1"/>
  <c r="O93" i="5"/>
  <c r="P93" i="5" s="1"/>
  <c r="O92" i="5"/>
  <c r="P92" i="5" s="1"/>
  <c r="O91" i="5"/>
  <c r="P91" i="5" s="1"/>
  <c r="O89" i="5"/>
  <c r="P89" i="5" s="1"/>
  <c r="O88" i="5"/>
  <c r="P88" i="5" s="1"/>
  <c r="O86" i="5"/>
  <c r="P86" i="5" s="1"/>
  <c r="O84" i="5"/>
  <c r="P84" i="5" s="1"/>
  <c r="O82" i="5"/>
  <c r="P82" i="5" s="1"/>
  <c r="O80" i="5"/>
  <c r="P80" i="5" s="1"/>
  <c r="O78" i="5"/>
  <c r="P78" i="5" s="1"/>
  <c r="O75" i="5"/>
  <c r="P75" i="5" s="1"/>
  <c r="O73" i="5"/>
  <c r="P73" i="5" s="1"/>
  <c r="O71" i="5"/>
  <c r="P71" i="5" s="1"/>
  <c r="O69" i="5"/>
  <c r="P69" i="5" s="1"/>
  <c r="O67" i="5"/>
  <c r="P67" i="5" s="1"/>
  <c r="O65" i="5"/>
  <c r="P65" i="5" s="1"/>
  <c r="O63" i="5"/>
  <c r="P63" i="5" s="1"/>
  <c r="O60" i="5"/>
  <c r="P60" i="5" s="1"/>
  <c r="O58" i="5"/>
  <c r="P58" i="5" s="1"/>
  <c r="O56" i="5"/>
  <c r="P56" i="5" s="1"/>
  <c r="O54" i="5"/>
  <c r="P54" i="5" s="1"/>
  <c r="O52" i="5"/>
  <c r="P52" i="5" s="1"/>
  <c r="O50" i="5"/>
  <c r="P50" i="5" s="1"/>
  <c r="O47" i="5"/>
  <c r="P47" i="5" s="1"/>
  <c r="O45" i="5"/>
  <c r="P45" i="5" s="1"/>
  <c r="O43" i="5"/>
  <c r="P43" i="5" s="1"/>
  <c r="O41" i="5"/>
  <c r="P41" i="5" s="1"/>
  <c r="O39" i="5"/>
  <c r="P39" i="5" s="1"/>
  <c r="O37" i="5"/>
  <c r="P37" i="5" s="1"/>
  <c r="O35" i="5"/>
  <c r="P35" i="5" s="1"/>
  <c r="O32" i="5"/>
  <c r="P32" i="5" s="1"/>
  <c r="O31" i="5"/>
  <c r="P31" i="5" s="1"/>
  <c r="Q31" i="5" s="1"/>
  <c r="O29" i="5"/>
  <c r="P29" i="5" s="1"/>
  <c r="Q29" i="5" s="1"/>
  <c r="A7" i="5"/>
  <c r="B7" i="5" s="1"/>
  <c r="F7" i="5" s="1"/>
  <c r="O7" i="5" s="1"/>
  <c r="P7" i="5" s="1"/>
  <c r="B7" i="8"/>
  <c r="B8" i="8"/>
  <c r="B9" i="8"/>
  <c r="A10" i="8"/>
  <c r="B10" i="8" s="1"/>
  <c r="A11" i="8"/>
  <c r="B11" i="8" s="1"/>
  <c r="A12" i="8"/>
  <c r="B12" i="8" s="1"/>
  <c r="A13" i="8"/>
  <c r="B13" i="8" s="1"/>
  <c r="A15" i="8"/>
  <c r="B15" i="8" s="1"/>
  <c r="A16" i="8"/>
  <c r="B16" i="8" s="1"/>
  <c r="A17" i="8"/>
  <c r="B17" i="8" s="1"/>
  <c r="A18" i="8"/>
  <c r="B18" i="8" s="1"/>
  <c r="A19" i="8"/>
  <c r="B19" i="8" s="1"/>
  <c r="A20" i="8"/>
  <c r="B20" i="8" s="1"/>
  <c r="A21" i="8"/>
  <c r="B21" i="8" s="1"/>
  <c r="A102" i="7"/>
  <c r="B102" i="7" s="1"/>
  <c r="F102" i="7" s="1"/>
  <c r="O102" i="7" s="1"/>
  <c r="P102" i="7" s="1"/>
  <c r="A109" i="7"/>
  <c r="B109" i="7" s="1"/>
  <c r="F109" i="7" s="1"/>
  <c r="O109" i="7" s="1"/>
  <c r="P109" i="7" s="1"/>
  <c r="A89" i="7"/>
  <c r="B89" i="7" s="1"/>
  <c r="A105" i="7"/>
  <c r="B105" i="7" s="1"/>
  <c r="F105" i="7" s="1"/>
  <c r="A106" i="7"/>
  <c r="B106" i="7" s="1"/>
  <c r="F106" i="7" s="1"/>
  <c r="O106" i="7" s="1"/>
  <c r="P106" i="7" s="1"/>
  <c r="O90" i="7"/>
  <c r="P90" i="7" s="1"/>
  <c r="O92" i="7"/>
  <c r="P92" i="7" s="1"/>
  <c r="O94" i="7"/>
  <c r="P94" i="7" s="1"/>
  <c r="O96" i="7"/>
  <c r="P96" i="7" s="1"/>
  <c r="O98" i="7"/>
  <c r="P98" i="7" s="1"/>
  <c r="O100" i="7"/>
  <c r="P100" i="7" s="1"/>
  <c r="O104" i="7"/>
  <c r="P104" i="7" s="1"/>
  <c r="O108" i="7"/>
  <c r="P108" i="7" s="1"/>
  <c r="O70" i="7"/>
  <c r="P70" i="7" s="1"/>
  <c r="O88" i="7"/>
  <c r="P88" i="7" s="1"/>
  <c r="O91" i="7"/>
  <c r="P91" i="7" s="1"/>
  <c r="O93" i="7"/>
  <c r="P93" i="7" s="1"/>
  <c r="O95" i="7"/>
  <c r="P95" i="7" s="1"/>
  <c r="O97" i="7"/>
  <c r="P97" i="7" s="1"/>
  <c r="O99" i="7"/>
  <c r="P99" i="7" s="1"/>
  <c r="O101" i="7"/>
  <c r="P101" i="7" s="1"/>
  <c r="O103" i="7"/>
  <c r="P103" i="7" s="1"/>
  <c r="O105" i="7"/>
  <c r="P105" i="7" s="1"/>
  <c r="O107" i="7"/>
  <c r="P107" i="7" s="1"/>
  <c r="F89" i="7"/>
  <c r="O89" i="7" s="1"/>
  <c r="P89" i="7" s="1"/>
  <c r="O21" i="6"/>
  <c r="P21" i="6" s="1"/>
  <c r="T15" i="1"/>
  <c r="M15" i="1"/>
  <c r="M14" i="1"/>
  <c r="T14" i="1"/>
  <c r="T13" i="1"/>
  <c r="M13" i="1"/>
  <c r="M12" i="1"/>
  <c r="T12" i="1"/>
  <c r="T11" i="1"/>
  <c r="M11" i="1"/>
  <c r="M10" i="1"/>
  <c r="T10" i="1"/>
  <c r="T9" i="1"/>
  <c r="M9" i="1"/>
  <c r="K8" i="1"/>
  <c r="L8" i="1" s="1"/>
  <c r="T7" i="1"/>
  <c r="M7" i="1"/>
  <c r="K6" i="1"/>
  <c r="L6" i="1" s="1"/>
  <c r="T5" i="1"/>
  <c r="M5" i="1"/>
  <c r="M3" i="1"/>
  <c r="T3" i="1"/>
  <c r="Q61" i="2"/>
  <c r="X61" i="2"/>
  <c r="Q59" i="2"/>
  <c r="X59" i="2"/>
  <c r="Q57" i="2"/>
  <c r="X57" i="2"/>
  <c r="Q55" i="2"/>
  <c r="X55" i="2"/>
  <c r="Q53" i="2"/>
  <c r="X53" i="2"/>
  <c r="Q51" i="2"/>
  <c r="X51" i="2"/>
  <c r="Q49" i="2"/>
  <c r="X49" i="2"/>
  <c r="X47" i="2"/>
  <c r="Q47" i="2"/>
  <c r="X45" i="2"/>
  <c r="Q45" i="2"/>
  <c r="X43" i="2"/>
  <c r="Q43" i="2"/>
  <c r="X41" i="2"/>
  <c r="Q41" i="2"/>
  <c r="X39" i="2"/>
  <c r="Q39" i="2"/>
  <c r="X37" i="2"/>
  <c r="Q37" i="2"/>
  <c r="X35" i="2"/>
  <c r="Q35" i="2"/>
  <c r="Q33" i="2"/>
  <c r="X33" i="2"/>
  <c r="Q31" i="2"/>
  <c r="X31" i="2"/>
  <c r="Q29" i="2"/>
  <c r="X29" i="2"/>
  <c r="Q27" i="2"/>
  <c r="X27" i="2"/>
  <c r="Q25" i="2"/>
  <c r="X25" i="2"/>
  <c r="Q23" i="2"/>
  <c r="X23" i="2"/>
  <c r="Q21" i="2"/>
  <c r="X21" i="2"/>
  <c r="X19" i="2"/>
  <c r="Q19" i="2"/>
  <c r="X17" i="2"/>
  <c r="Q17" i="2"/>
  <c r="X15" i="2"/>
  <c r="Q15" i="2"/>
  <c r="X13" i="2"/>
  <c r="Q13" i="2"/>
  <c r="B7" i="2"/>
  <c r="F7" i="2" s="1"/>
  <c r="O7" i="2" s="1"/>
  <c r="P7" i="2" s="1"/>
  <c r="Q103" i="3"/>
  <c r="X103" i="3"/>
  <c r="Q101" i="3"/>
  <c r="X101" i="3"/>
  <c r="Q99" i="3"/>
  <c r="X99" i="3"/>
  <c r="Q97" i="3"/>
  <c r="X97" i="3"/>
  <c r="Q95" i="3"/>
  <c r="X95" i="3"/>
  <c r="Q93" i="3"/>
  <c r="X93" i="3"/>
  <c r="Q91" i="3"/>
  <c r="X91" i="3"/>
  <c r="Q88" i="3"/>
  <c r="X88" i="3"/>
  <c r="Q86" i="3"/>
  <c r="X86" i="3"/>
  <c r="Q84" i="3"/>
  <c r="X84" i="3"/>
  <c r="X82" i="3"/>
  <c r="Q82" i="3"/>
  <c r="X80" i="3"/>
  <c r="Q80" i="3"/>
  <c r="X78" i="3"/>
  <c r="Q78" i="3"/>
  <c r="Q60" i="2"/>
  <c r="X60" i="2"/>
  <c r="Q58" i="2"/>
  <c r="X58" i="2"/>
  <c r="Q56" i="2"/>
  <c r="X56" i="2"/>
  <c r="Q54" i="2"/>
  <c r="X54" i="2"/>
  <c r="Q52" i="2"/>
  <c r="X52" i="2"/>
  <c r="Q50" i="2"/>
  <c r="X50" i="2"/>
  <c r="X46" i="2"/>
  <c r="Q46" i="2"/>
  <c r="X44" i="2"/>
  <c r="Q44" i="2"/>
  <c r="X42" i="2"/>
  <c r="Q42" i="2"/>
  <c r="X40" i="2"/>
  <c r="Q40" i="2"/>
  <c r="X38" i="2"/>
  <c r="Q38" i="2"/>
  <c r="X36" i="2"/>
  <c r="Q36" i="2"/>
  <c r="Q32" i="2"/>
  <c r="X32" i="2"/>
  <c r="Q30" i="2"/>
  <c r="X30" i="2"/>
  <c r="Q28" i="2"/>
  <c r="X28" i="2"/>
  <c r="Q26" i="2"/>
  <c r="X26" i="2"/>
  <c r="Q24" i="2"/>
  <c r="X24" i="2"/>
  <c r="Q22" i="2"/>
  <c r="X22" i="2"/>
  <c r="X18" i="2"/>
  <c r="Q18" i="2"/>
  <c r="X16" i="2"/>
  <c r="Q16" i="2"/>
  <c r="X14" i="2"/>
  <c r="Q14" i="2"/>
  <c r="Q102" i="3"/>
  <c r="X102" i="3"/>
  <c r="Q100" i="3"/>
  <c r="X100" i="3"/>
  <c r="Q98" i="3"/>
  <c r="X98" i="3"/>
  <c r="Q96" i="3"/>
  <c r="X96" i="3"/>
  <c r="Q94" i="3"/>
  <c r="X94" i="3"/>
  <c r="Q92" i="3"/>
  <c r="X92" i="3"/>
  <c r="Q89" i="3"/>
  <c r="X89" i="3"/>
  <c r="Q87" i="3"/>
  <c r="X87" i="3"/>
  <c r="Q85" i="3"/>
  <c r="X85" i="3"/>
  <c r="Q83" i="3"/>
  <c r="X83" i="3"/>
  <c r="X81" i="3"/>
  <c r="Q81" i="3"/>
  <c r="X79" i="3"/>
  <c r="Q79" i="3"/>
  <c r="X75" i="3"/>
  <c r="Q75" i="3"/>
  <c r="X73" i="3"/>
  <c r="Q73" i="3"/>
  <c r="X71" i="3"/>
  <c r="Q71" i="3"/>
  <c r="X69" i="3"/>
  <c r="Q69" i="3"/>
  <c r="X67" i="3"/>
  <c r="Q67" i="3"/>
  <c r="X65" i="3"/>
  <c r="Q65" i="3"/>
  <c r="X63" i="3"/>
  <c r="Q63" i="3"/>
  <c r="X60" i="3"/>
  <c r="Q60" i="3"/>
  <c r="X58" i="3"/>
  <c r="Q58" i="3"/>
  <c r="X56" i="3"/>
  <c r="Q56" i="3"/>
  <c r="X54" i="3"/>
  <c r="Q54" i="3"/>
  <c r="X52" i="3"/>
  <c r="Q52" i="3"/>
  <c r="X50" i="3"/>
  <c r="Q50" i="3"/>
  <c r="X47" i="3"/>
  <c r="Q47" i="3"/>
  <c r="X45" i="3"/>
  <c r="Q45" i="3"/>
  <c r="X43" i="3"/>
  <c r="Q43" i="3"/>
  <c r="X41" i="3"/>
  <c r="Q41" i="3"/>
  <c r="X39" i="3"/>
  <c r="Q39" i="3"/>
  <c r="X37" i="3"/>
  <c r="Q37" i="3"/>
  <c r="X35" i="3"/>
  <c r="Q35" i="3"/>
  <c r="X32" i="3"/>
  <c r="Q32" i="3"/>
  <c r="X30" i="3"/>
  <c r="Q30" i="3"/>
  <c r="X28" i="3"/>
  <c r="Q28" i="3"/>
  <c r="X26" i="3"/>
  <c r="Q26" i="3"/>
  <c r="X24" i="3"/>
  <c r="Q24" i="3"/>
  <c r="X22" i="3"/>
  <c r="Q22" i="3"/>
  <c r="X19" i="3"/>
  <c r="Q19" i="3"/>
  <c r="X17" i="3"/>
  <c r="Q17" i="3"/>
  <c r="X15" i="3"/>
  <c r="Q15" i="3"/>
  <c r="X13" i="3"/>
  <c r="Q13" i="3"/>
  <c r="X11" i="3"/>
  <c r="Q11" i="3"/>
  <c r="B7" i="3"/>
  <c r="F7" i="3" s="1"/>
  <c r="O7" i="3" s="1"/>
  <c r="P7" i="3" s="1"/>
  <c r="X81" i="4"/>
  <c r="Q81" i="4"/>
  <c r="X79" i="4"/>
  <c r="Q79" i="4"/>
  <c r="X77" i="4"/>
  <c r="Q77" i="4"/>
  <c r="X74" i="4"/>
  <c r="Q74" i="4"/>
  <c r="X72" i="4"/>
  <c r="Q72" i="4"/>
  <c r="X70" i="4"/>
  <c r="Q70" i="4"/>
  <c r="B12" i="2"/>
  <c r="F12" i="2" s="1"/>
  <c r="O12" i="2" s="1"/>
  <c r="P12" i="2" s="1"/>
  <c r="B11" i="2"/>
  <c r="F11" i="2" s="1"/>
  <c r="O11" i="2" s="1"/>
  <c r="P11" i="2" s="1"/>
  <c r="B10" i="2"/>
  <c r="F10" i="2" s="1"/>
  <c r="O10" i="2" s="1"/>
  <c r="P10" i="2" s="1"/>
  <c r="B9" i="2"/>
  <c r="F9" i="2" s="1"/>
  <c r="O9" i="2" s="1"/>
  <c r="P9" i="2" s="1"/>
  <c r="B8" i="2"/>
  <c r="F8" i="2" s="1"/>
  <c r="O8" i="2" s="1"/>
  <c r="P8" i="2" s="1"/>
  <c r="X77" i="3"/>
  <c r="Q77" i="3"/>
  <c r="X74" i="3"/>
  <c r="Q74" i="3"/>
  <c r="X72" i="3"/>
  <c r="Q72" i="3"/>
  <c r="X70" i="3"/>
  <c r="Q70" i="3"/>
  <c r="X68" i="3"/>
  <c r="Q68" i="3"/>
  <c r="X66" i="3"/>
  <c r="Q66" i="3"/>
  <c r="X64" i="3"/>
  <c r="Q64" i="3"/>
  <c r="X61" i="3"/>
  <c r="Q61" i="3"/>
  <c r="X59" i="3"/>
  <c r="Q59" i="3"/>
  <c r="X57" i="3"/>
  <c r="Q57" i="3"/>
  <c r="X55" i="3"/>
  <c r="Q55" i="3"/>
  <c r="X53" i="3"/>
  <c r="Q53" i="3"/>
  <c r="X51" i="3"/>
  <c r="Q51" i="3"/>
  <c r="X49" i="3"/>
  <c r="Q49" i="3"/>
  <c r="X46" i="3"/>
  <c r="Q46" i="3"/>
  <c r="X44" i="3"/>
  <c r="Q44" i="3"/>
  <c r="X42" i="3"/>
  <c r="Q42" i="3"/>
  <c r="X40" i="3"/>
  <c r="Q40" i="3"/>
  <c r="X38" i="3"/>
  <c r="Q38" i="3"/>
  <c r="X36" i="3"/>
  <c r="Q36" i="3"/>
  <c r="X33" i="3"/>
  <c r="Q33" i="3"/>
  <c r="X31" i="3"/>
  <c r="Q31" i="3"/>
  <c r="X29" i="3"/>
  <c r="Q29" i="3"/>
  <c r="X27" i="3"/>
  <c r="Q27" i="3"/>
  <c r="X25" i="3"/>
  <c r="Q25" i="3"/>
  <c r="X23" i="3"/>
  <c r="Q23" i="3"/>
  <c r="X21" i="3"/>
  <c r="Q21" i="3"/>
  <c r="X18" i="3"/>
  <c r="Q18" i="3"/>
  <c r="X16" i="3"/>
  <c r="Q16" i="3"/>
  <c r="X14" i="3"/>
  <c r="Q14" i="3"/>
  <c r="X12" i="3"/>
  <c r="Q12" i="3"/>
  <c r="X10" i="3"/>
  <c r="Q10" i="3"/>
  <c r="X80" i="4"/>
  <c r="Q80" i="4"/>
  <c r="X78" i="4"/>
  <c r="Q78" i="4"/>
  <c r="X75" i="4"/>
  <c r="Q75" i="4"/>
  <c r="X73" i="4"/>
  <c r="Q73" i="4"/>
  <c r="X71" i="4"/>
  <c r="Q71" i="4"/>
  <c r="X69" i="4"/>
  <c r="Q69" i="4"/>
  <c r="X67" i="4"/>
  <c r="Q67" i="4"/>
  <c r="X65" i="4"/>
  <c r="Q65" i="4"/>
  <c r="X63" i="4"/>
  <c r="Q63" i="4"/>
  <c r="X60" i="4"/>
  <c r="Q60" i="4"/>
  <c r="X58" i="4"/>
  <c r="Q58" i="4"/>
  <c r="X56" i="4"/>
  <c r="Q56" i="4"/>
  <c r="X54" i="4"/>
  <c r="Q54" i="4"/>
  <c r="X52" i="4"/>
  <c r="Q52" i="4"/>
  <c r="X50" i="4"/>
  <c r="Q50" i="4"/>
  <c r="X47" i="4"/>
  <c r="Q47" i="4"/>
  <c r="X45" i="4"/>
  <c r="Q45" i="4"/>
  <c r="X43" i="4"/>
  <c r="Q43" i="4"/>
  <c r="X41" i="4"/>
  <c r="Q41" i="4"/>
  <c r="X39" i="4"/>
  <c r="Q39" i="4"/>
  <c r="X37" i="4"/>
  <c r="Q37" i="4"/>
  <c r="X35" i="4"/>
  <c r="Q35" i="4"/>
  <c r="X32" i="4"/>
  <c r="Q32" i="4"/>
  <c r="X30" i="4"/>
  <c r="Q30" i="4"/>
  <c r="X28" i="4"/>
  <c r="Q28" i="4"/>
  <c r="X26" i="4"/>
  <c r="Q26" i="4"/>
  <c r="X103" i="5"/>
  <c r="Q103" i="5"/>
  <c r="X101" i="5"/>
  <c r="Q101" i="5"/>
  <c r="B9" i="3"/>
  <c r="F9" i="3" s="1"/>
  <c r="O9" i="3" s="1"/>
  <c r="P9" i="3" s="1"/>
  <c r="B8" i="3"/>
  <c r="F8" i="3" s="1"/>
  <c r="O8" i="3" s="1"/>
  <c r="P8" i="3" s="1"/>
  <c r="X66" i="4"/>
  <c r="Q66" i="4"/>
  <c r="X64" i="4"/>
  <c r="Q64" i="4"/>
  <c r="X61" i="4"/>
  <c r="Q61" i="4"/>
  <c r="X59" i="4"/>
  <c r="Q59" i="4"/>
  <c r="X57" i="4"/>
  <c r="Q57" i="4"/>
  <c r="X55" i="4"/>
  <c r="Q55" i="4"/>
  <c r="X53" i="4"/>
  <c r="Q53" i="4"/>
  <c r="X51" i="4"/>
  <c r="Q51" i="4"/>
  <c r="X49" i="4"/>
  <c r="Q49" i="4"/>
  <c r="X46" i="4"/>
  <c r="Q46" i="4"/>
  <c r="X44" i="4"/>
  <c r="Q44" i="4"/>
  <c r="X42" i="4"/>
  <c r="Q42" i="4"/>
  <c r="X40" i="4"/>
  <c r="Q40" i="4"/>
  <c r="X38" i="4"/>
  <c r="Q38" i="4"/>
  <c r="X36" i="4"/>
  <c r="Q36" i="4"/>
  <c r="X33" i="4"/>
  <c r="Q33" i="4"/>
  <c r="X31" i="4"/>
  <c r="Q31" i="4"/>
  <c r="X29" i="4"/>
  <c r="Q29" i="4"/>
  <c r="X27" i="4"/>
  <c r="Q27" i="4"/>
  <c r="X102" i="5"/>
  <c r="Q102" i="5"/>
  <c r="X100" i="5"/>
  <c r="Q100" i="5"/>
  <c r="X98" i="5"/>
  <c r="Q98" i="5"/>
  <c r="X96" i="5"/>
  <c r="Q96" i="5"/>
  <c r="X94" i="5"/>
  <c r="Q94" i="5"/>
  <c r="X92" i="5"/>
  <c r="Q92" i="5"/>
  <c r="X89" i="5"/>
  <c r="Q89" i="5"/>
  <c r="A7" i="4"/>
  <c r="B7" i="4" s="1"/>
  <c r="F7" i="4" s="1"/>
  <c r="O7" i="4" s="1"/>
  <c r="P7" i="4" s="1"/>
  <c r="A8" i="4"/>
  <c r="B8" i="4" s="1"/>
  <c r="F8" i="4" s="1"/>
  <c r="O8" i="4" s="1"/>
  <c r="P8" i="4" s="1"/>
  <c r="A9" i="4"/>
  <c r="B9" i="4" s="1"/>
  <c r="F9" i="4" s="1"/>
  <c r="O9" i="4" s="1"/>
  <c r="P9" i="4" s="1"/>
  <c r="A10" i="4"/>
  <c r="B10" i="4" s="1"/>
  <c r="F10" i="4" s="1"/>
  <c r="O10" i="4" s="1"/>
  <c r="P10" i="4" s="1"/>
  <c r="A11" i="4"/>
  <c r="B11" i="4" s="1"/>
  <c r="F11" i="4" s="1"/>
  <c r="O11" i="4" s="1"/>
  <c r="P11" i="4" s="1"/>
  <c r="A12" i="4"/>
  <c r="B12" i="4" s="1"/>
  <c r="F12" i="4" s="1"/>
  <c r="O12" i="4" s="1"/>
  <c r="P12" i="4" s="1"/>
  <c r="A13" i="4"/>
  <c r="B13" i="4" s="1"/>
  <c r="F13" i="4" s="1"/>
  <c r="O13" i="4" s="1"/>
  <c r="P13" i="4" s="1"/>
  <c r="A14" i="4"/>
  <c r="B14" i="4" s="1"/>
  <c r="F14" i="4" s="1"/>
  <c r="O14" i="4" s="1"/>
  <c r="P14" i="4" s="1"/>
  <c r="A15" i="4"/>
  <c r="B15" i="4" s="1"/>
  <c r="F15" i="4" s="1"/>
  <c r="O15" i="4" s="1"/>
  <c r="P15" i="4" s="1"/>
  <c r="A16" i="4"/>
  <c r="B16" i="4" s="1"/>
  <c r="F16" i="4" s="1"/>
  <c r="O16" i="4" s="1"/>
  <c r="P16" i="4" s="1"/>
  <c r="A17" i="4"/>
  <c r="B17" i="4" s="1"/>
  <c r="F17" i="4" s="1"/>
  <c r="O17" i="4" s="1"/>
  <c r="P17" i="4" s="1"/>
  <c r="A18" i="4"/>
  <c r="B18" i="4" s="1"/>
  <c r="F18" i="4" s="1"/>
  <c r="O18" i="4" s="1"/>
  <c r="P18" i="4" s="1"/>
  <c r="A19" i="4"/>
  <c r="B19" i="4" s="1"/>
  <c r="F19" i="4" s="1"/>
  <c r="O19" i="4" s="1"/>
  <c r="P19" i="4" s="1"/>
  <c r="A21" i="4"/>
  <c r="B21" i="4" s="1"/>
  <c r="F21" i="4" s="1"/>
  <c r="O21" i="4" s="1"/>
  <c r="P21" i="4" s="1"/>
  <c r="A22" i="4"/>
  <c r="B22" i="4" s="1"/>
  <c r="F22" i="4" s="1"/>
  <c r="O22" i="4" s="1"/>
  <c r="P22" i="4" s="1"/>
  <c r="A23" i="4"/>
  <c r="B23" i="4" s="1"/>
  <c r="F23" i="4" s="1"/>
  <c r="O23" i="4" s="1"/>
  <c r="P23" i="4" s="1"/>
  <c r="A24" i="4"/>
  <c r="B24" i="4" s="1"/>
  <c r="F24" i="4" s="1"/>
  <c r="O24" i="4" s="1"/>
  <c r="P24" i="4" s="1"/>
  <c r="A25" i="4"/>
  <c r="B25" i="4" s="1"/>
  <c r="F25" i="4" s="1"/>
  <c r="O25" i="4" s="1"/>
  <c r="P25" i="4" s="1"/>
  <c r="X97" i="5"/>
  <c r="Q97" i="5"/>
  <c r="X95" i="5"/>
  <c r="Q95" i="5"/>
  <c r="X93" i="5"/>
  <c r="Q93" i="5"/>
  <c r="X91" i="5"/>
  <c r="Q91" i="5"/>
  <c r="Q88" i="5"/>
  <c r="X88" i="5"/>
  <c r="Q86" i="5"/>
  <c r="X86" i="5"/>
  <c r="Q84" i="5"/>
  <c r="X84" i="5"/>
  <c r="Q82" i="5"/>
  <c r="X82" i="5"/>
  <c r="Q80" i="5"/>
  <c r="X80" i="5"/>
  <c r="Q78" i="5"/>
  <c r="X78" i="5"/>
  <c r="Q75" i="5"/>
  <c r="X75" i="5"/>
  <c r="Q73" i="5"/>
  <c r="X73" i="5"/>
  <c r="Q71" i="5"/>
  <c r="X71" i="5"/>
  <c r="Q69" i="5"/>
  <c r="X69" i="5"/>
  <c r="Q67" i="5"/>
  <c r="X67" i="5"/>
  <c r="Q65" i="5"/>
  <c r="X65" i="5"/>
  <c r="Q63" i="5"/>
  <c r="X63" i="5"/>
  <c r="Q60" i="5"/>
  <c r="X60" i="5"/>
  <c r="Q58" i="5"/>
  <c r="X58" i="5"/>
  <c r="Q56" i="5"/>
  <c r="X56" i="5"/>
  <c r="Q54" i="5"/>
  <c r="X54" i="5"/>
  <c r="Q52" i="5"/>
  <c r="X52" i="5"/>
  <c r="Q50" i="5"/>
  <c r="X50" i="5"/>
  <c r="Q47" i="5"/>
  <c r="X47" i="5"/>
  <c r="Q45" i="5"/>
  <c r="X45" i="5"/>
  <c r="Q43" i="5"/>
  <c r="X43" i="5"/>
  <c r="Q41" i="5"/>
  <c r="X41" i="5"/>
  <c r="Q39" i="5"/>
  <c r="X39" i="5"/>
  <c r="Q37" i="5"/>
  <c r="X37" i="5"/>
  <c r="Q35" i="5"/>
  <c r="X35" i="5"/>
  <c r="Q32" i="5"/>
  <c r="X32" i="5"/>
  <c r="X28" i="5"/>
  <c r="Q28" i="5"/>
  <c r="X26" i="5"/>
  <c r="Q26" i="5"/>
  <c r="X24" i="5"/>
  <c r="Q24" i="5"/>
  <c r="X22" i="5"/>
  <c r="Q22" i="5"/>
  <c r="X19" i="5"/>
  <c r="Q19" i="5"/>
  <c r="X17" i="5"/>
  <c r="Q17" i="5"/>
  <c r="X15" i="5"/>
  <c r="Q15" i="5"/>
  <c r="X13" i="5"/>
  <c r="Q13" i="5"/>
  <c r="X11" i="5"/>
  <c r="Q11" i="5"/>
  <c r="O87" i="5"/>
  <c r="P87" i="5" s="1"/>
  <c r="O85" i="5"/>
  <c r="P85" i="5" s="1"/>
  <c r="O83" i="5"/>
  <c r="P83" i="5" s="1"/>
  <c r="O81" i="5"/>
  <c r="P81" i="5" s="1"/>
  <c r="O79" i="5"/>
  <c r="P79" i="5" s="1"/>
  <c r="O77" i="5"/>
  <c r="P77" i="5" s="1"/>
  <c r="O74" i="5"/>
  <c r="P74" i="5" s="1"/>
  <c r="O72" i="5"/>
  <c r="P72" i="5" s="1"/>
  <c r="O70" i="5"/>
  <c r="P70" i="5" s="1"/>
  <c r="O68" i="5"/>
  <c r="P68" i="5" s="1"/>
  <c r="O66" i="5"/>
  <c r="P66" i="5" s="1"/>
  <c r="O64" i="5"/>
  <c r="P64" i="5" s="1"/>
  <c r="O61" i="5"/>
  <c r="P61" i="5" s="1"/>
  <c r="O59" i="5"/>
  <c r="P59" i="5" s="1"/>
  <c r="O57" i="5"/>
  <c r="P57" i="5" s="1"/>
  <c r="O55" i="5"/>
  <c r="P55" i="5" s="1"/>
  <c r="O53" i="5"/>
  <c r="P53" i="5" s="1"/>
  <c r="O51" i="5"/>
  <c r="P51" i="5" s="1"/>
  <c r="O49" i="5"/>
  <c r="P49" i="5" s="1"/>
  <c r="O46" i="5"/>
  <c r="P46" i="5" s="1"/>
  <c r="O44" i="5"/>
  <c r="P44" i="5" s="1"/>
  <c r="O42" i="5"/>
  <c r="P42" i="5" s="1"/>
  <c r="O40" i="5"/>
  <c r="P40" i="5" s="1"/>
  <c r="O38" i="5"/>
  <c r="P38" i="5" s="1"/>
  <c r="O36" i="5"/>
  <c r="P36" i="5" s="1"/>
  <c r="O33" i="5"/>
  <c r="P33" i="5" s="1"/>
  <c r="X31" i="5"/>
  <c r="X29" i="5"/>
  <c r="O30" i="5"/>
  <c r="P30" i="5" s="1"/>
  <c r="X27" i="5"/>
  <c r="Q27" i="5"/>
  <c r="X25" i="5"/>
  <c r="Q25" i="5"/>
  <c r="X23" i="5"/>
  <c r="Q23" i="5"/>
  <c r="X21" i="5"/>
  <c r="Q21" i="5"/>
  <c r="X18" i="5"/>
  <c r="Q18" i="5"/>
  <c r="X16" i="5"/>
  <c r="Q16" i="5"/>
  <c r="X14" i="5"/>
  <c r="Q14" i="5"/>
  <c r="X12" i="5"/>
  <c r="Q12" i="5"/>
  <c r="A10" i="5"/>
  <c r="B10" i="5" s="1"/>
  <c r="F10" i="5" s="1"/>
  <c r="O10" i="5" s="1"/>
  <c r="P10" i="5" s="1"/>
  <c r="A9" i="5"/>
  <c r="B9" i="5" s="1"/>
  <c r="F9" i="5" s="1"/>
  <c r="O9" i="5" s="1"/>
  <c r="P9" i="5" s="1"/>
  <c r="A8" i="5"/>
  <c r="B8" i="5" s="1"/>
  <c r="F8" i="5" s="1"/>
  <c r="O8" i="5" s="1"/>
  <c r="P8" i="5" s="1"/>
  <c r="X109" i="7" l="1"/>
  <c r="Q109" i="7"/>
  <c r="Q84" i="4"/>
  <c r="X84" i="4"/>
  <c r="Q88" i="4"/>
  <c r="X88" i="4"/>
  <c r="X106" i="7"/>
  <c r="Q106" i="7"/>
  <c r="X102" i="7"/>
  <c r="Q102" i="7"/>
  <c r="X85" i="4"/>
  <c r="Q85" i="4"/>
  <c r="X89" i="4"/>
  <c r="Q89" i="4"/>
  <c r="Q82" i="4"/>
  <c r="X82" i="4"/>
  <c r="Q86" i="4"/>
  <c r="X86" i="4"/>
  <c r="Q83" i="4"/>
  <c r="X83" i="4"/>
  <c r="Q87" i="4"/>
  <c r="X87" i="4"/>
  <c r="X107" i="7"/>
  <c r="Q107" i="7"/>
  <c r="X99" i="7"/>
  <c r="Q99" i="7"/>
  <c r="X91" i="7"/>
  <c r="Q91" i="7"/>
  <c r="X98" i="7"/>
  <c r="Q98" i="7"/>
  <c r="X90" i="7"/>
  <c r="Q90" i="7"/>
  <c r="O19" i="8"/>
  <c r="P19" i="8" s="1"/>
  <c r="G19" i="8"/>
  <c r="O15" i="8"/>
  <c r="P15" i="8" s="1"/>
  <c r="G15" i="8"/>
  <c r="O10" i="8"/>
  <c r="P10" i="8" s="1"/>
  <c r="G10" i="8"/>
  <c r="X80" i="7"/>
  <c r="Q80" i="7"/>
  <c r="X62" i="7"/>
  <c r="Q62" i="7"/>
  <c r="X44" i="7"/>
  <c r="Q44" i="7"/>
  <c r="X24" i="7"/>
  <c r="Q24" i="7"/>
  <c r="X19" i="6"/>
  <c r="Q19" i="6"/>
  <c r="X77" i="7"/>
  <c r="Q77" i="7"/>
  <c r="X59" i="7"/>
  <c r="Q59" i="7"/>
  <c r="X40" i="7"/>
  <c r="Q40" i="7"/>
  <c r="X29" i="7"/>
  <c r="Q29" i="7"/>
  <c r="X10" i="7"/>
  <c r="Q10" i="7"/>
  <c r="X11" i="6"/>
  <c r="Q11" i="6"/>
  <c r="X21" i="6"/>
  <c r="Q21" i="6"/>
  <c r="X105" i="7"/>
  <c r="Q105" i="7"/>
  <c r="X97" i="7"/>
  <c r="Q97" i="7"/>
  <c r="X88" i="7"/>
  <c r="Q88" i="7"/>
  <c r="X104" i="7"/>
  <c r="Q104" i="7"/>
  <c r="X96" i="7"/>
  <c r="Q96" i="7"/>
  <c r="O18" i="8"/>
  <c r="P18" i="8" s="1"/>
  <c r="G18" i="8"/>
  <c r="O13" i="8"/>
  <c r="P13" i="8" s="1"/>
  <c r="G13" i="8"/>
  <c r="O9" i="8"/>
  <c r="P9" i="8" s="1"/>
  <c r="G9" i="8"/>
  <c r="X76" i="7"/>
  <c r="Q76" i="7"/>
  <c r="X57" i="7"/>
  <c r="Q57" i="7"/>
  <c r="X39" i="7"/>
  <c r="Q39" i="7"/>
  <c r="X19" i="7"/>
  <c r="Q19" i="7"/>
  <c r="X15" i="6"/>
  <c r="Q15" i="6"/>
  <c r="X72" i="7"/>
  <c r="Q72" i="7"/>
  <c r="X54" i="7"/>
  <c r="Q54" i="7"/>
  <c r="X36" i="7"/>
  <c r="Q36" i="7"/>
  <c r="X25" i="7"/>
  <c r="Q25" i="7"/>
  <c r="X9" i="7"/>
  <c r="Q9" i="7"/>
  <c r="Q7" i="6"/>
  <c r="X7" i="6"/>
  <c r="X73" i="7"/>
  <c r="Q73" i="7"/>
  <c r="X89" i="7"/>
  <c r="Q89" i="7"/>
  <c r="X103" i="7"/>
  <c r="Q103" i="7"/>
  <c r="X95" i="7"/>
  <c r="Q95" i="7"/>
  <c r="X70" i="7"/>
  <c r="Q70" i="7"/>
  <c r="X94" i="7"/>
  <c r="Q94" i="7"/>
  <c r="O21" i="8"/>
  <c r="P21" i="8" s="1"/>
  <c r="G21" i="8"/>
  <c r="O17" i="8"/>
  <c r="P17" i="8" s="1"/>
  <c r="G17" i="8"/>
  <c r="O12" i="8"/>
  <c r="P12" i="8" s="1"/>
  <c r="G12" i="8"/>
  <c r="O8" i="8"/>
  <c r="P8" i="8" s="1"/>
  <c r="G8" i="8"/>
  <c r="X71" i="7"/>
  <c r="Q71" i="7"/>
  <c r="X53" i="7"/>
  <c r="Q53" i="7"/>
  <c r="X34" i="7"/>
  <c r="Q34" i="7"/>
  <c r="X14" i="7"/>
  <c r="Q14" i="7"/>
  <c r="X10" i="6"/>
  <c r="Q10" i="6"/>
  <c r="X86" i="7"/>
  <c r="Q86" i="7"/>
  <c r="X68" i="7"/>
  <c r="Q68" i="7"/>
  <c r="X49" i="7"/>
  <c r="Q49" i="7"/>
  <c r="X35" i="7"/>
  <c r="Q35" i="7"/>
  <c r="X20" i="7"/>
  <c r="Q20" i="7"/>
  <c r="X20" i="6"/>
  <c r="Q20" i="6"/>
  <c r="X21" i="7"/>
  <c r="Q21" i="7"/>
  <c r="X101" i="7"/>
  <c r="Q101" i="7"/>
  <c r="X93" i="7"/>
  <c r="Q93" i="7"/>
  <c r="X108" i="7"/>
  <c r="Q108" i="7"/>
  <c r="X100" i="7"/>
  <c r="Q100" i="7"/>
  <c r="X92" i="7"/>
  <c r="Q92" i="7"/>
  <c r="O20" i="8"/>
  <c r="P20" i="8" s="1"/>
  <c r="G20" i="8"/>
  <c r="O16" i="8"/>
  <c r="P16" i="8" s="1"/>
  <c r="G16" i="8"/>
  <c r="O11" i="8"/>
  <c r="P11" i="8" s="1"/>
  <c r="G11" i="8"/>
  <c r="O7" i="8"/>
  <c r="P7" i="8" s="1"/>
  <c r="G7" i="8"/>
  <c r="X85" i="7"/>
  <c r="Q85" i="7"/>
  <c r="X67" i="7"/>
  <c r="Q67" i="7"/>
  <c r="X48" i="7"/>
  <c r="Q48" i="7"/>
  <c r="X28" i="7"/>
  <c r="Q28" i="7"/>
  <c r="X8" i="7"/>
  <c r="Q8" i="7"/>
  <c r="X81" i="7"/>
  <c r="Q81" i="7"/>
  <c r="X63" i="7"/>
  <c r="Q63" i="7"/>
  <c r="X45" i="7"/>
  <c r="Q45" i="7"/>
  <c r="X30" i="7"/>
  <c r="Q30" i="7"/>
  <c r="X15" i="7"/>
  <c r="Q15" i="7"/>
  <c r="X16" i="6"/>
  <c r="Q16" i="6"/>
  <c r="X68" i="4"/>
  <c r="Q68" i="4"/>
  <c r="M4" i="1"/>
  <c r="T4" i="1"/>
  <c r="Q7" i="5"/>
  <c r="X7" i="5"/>
  <c r="X99" i="5"/>
  <c r="Q99" i="5"/>
  <c r="Q20" i="8"/>
  <c r="X20" i="8"/>
  <c r="Q18" i="8"/>
  <c r="X18" i="8"/>
  <c r="Q16" i="8"/>
  <c r="X16" i="8"/>
  <c r="Q12" i="8"/>
  <c r="X12" i="8"/>
  <c r="Q10" i="8"/>
  <c r="X10" i="8"/>
  <c r="Q21" i="8"/>
  <c r="X21" i="8"/>
  <c r="Q19" i="8"/>
  <c r="X19" i="8"/>
  <c r="Q17" i="8"/>
  <c r="X17" i="8"/>
  <c r="Q15" i="8"/>
  <c r="X15" i="8"/>
  <c r="Q13" i="8"/>
  <c r="X13" i="8"/>
  <c r="Q11" i="8"/>
  <c r="X11" i="8"/>
  <c r="Q9" i="8"/>
  <c r="X9" i="8"/>
  <c r="Q7" i="8"/>
  <c r="X7" i="8"/>
  <c r="Q8" i="8"/>
  <c r="X8" i="8"/>
  <c r="X9" i="5"/>
  <c r="Q9" i="5"/>
  <c r="Q24" i="4"/>
  <c r="X24" i="4"/>
  <c r="Q22" i="4"/>
  <c r="X22" i="4"/>
  <c r="Q19" i="4"/>
  <c r="X19" i="4"/>
  <c r="Q17" i="4"/>
  <c r="X17" i="4"/>
  <c r="Q15" i="4"/>
  <c r="X15" i="4"/>
  <c r="Q13" i="4"/>
  <c r="X13" i="4"/>
  <c r="Q11" i="4"/>
  <c r="X11" i="4"/>
  <c r="Q9" i="4"/>
  <c r="X9" i="4"/>
  <c r="Q7" i="4"/>
  <c r="X7" i="4"/>
  <c r="X8" i="5"/>
  <c r="Q8" i="5"/>
  <c r="X10" i="5"/>
  <c r="Q10" i="5"/>
  <c r="Q23" i="4"/>
  <c r="X23" i="4"/>
  <c r="Q21" i="4"/>
  <c r="X21" i="4"/>
  <c r="Q18" i="4"/>
  <c r="X18" i="4"/>
  <c r="Q16" i="4"/>
  <c r="X16" i="4"/>
  <c r="Q14" i="4"/>
  <c r="X14" i="4"/>
  <c r="Q12" i="4"/>
  <c r="X12" i="4"/>
  <c r="Q10" i="4"/>
  <c r="X10" i="4"/>
  <c r="Q8" i="4"/>
  <c r="X8" i="4"/>
  <c r="Q30" i="5"/>
  <c r="X30" i="5"/>
  <c r="Q36" i="5"/>
  <c r="X36" i="5"/>
  <c r="Q40" i="5"/>
  <c r="X40" i="5"/>
  <c r="Q44" i="5"/>
  <c r="X44" i="5"/>
  <c r="Q49" i="5"/>
  <c r="X49" i="5"/>
  <c r="Q53" i="5"/>
  <c r="X53" i="5"/>
  <c r="Q57" i="5"/>
  <c r="X57" i="5"/>
  <c r="Q61" i="5"/>
  <c r="X61" i="5"/>
  <c r="Q66" i="5"/>
  <c r="X66" i="5"/>
  <c r="Q70" i="5"/>
  <c r="X70" i="5"/>
  <c r="Q74" i="5"/>
  <c r="X74" i="5"/>
  <c r="Q79" i="5"/>
  <c r="X79" i="5"/>
  <c r="Q83" i="5"/>
  <c r="X83" i="5"/>
  <c r="Q87" i="5"/>
  <c r="X87" i="5"/>
  <c r="X25" i="4"/>
  <c r="Q25" i="4"/>
  <c r="X9" i="3"/>
  <c r="Q9" i="3"/>
  <c r="X9" i="2"/>
  <c r="Q9" i="2"/>
  <c r="X11" i="2"/>
  <c r="Q11" i="2"/>
  <c r="X7" i="3"/>
  <c r="Q7" i="3"/>
  <c r="M6" i="1"/>
  <c r="T6" i="1"/>
  <c r="Q33" i="5"/>
  <c r="X33" i="5"/>
  <c r="Q38" i="5"/>
  <c r="X38" i="5"/>
  <c r="Q42" i="5"/>
  <c r="X42" i="5"/>
  <c r="Q46" i="5"/>
  <c r="X46" i="5"/>
  <c r="Q51" i="5"/>
  <c r="X51" i="5"/>
  <c r="Q55" i="5"/>
  <c r="X55" i="5"/>
  <c r="Q59" i="5"/>
  <c r="X59" i="5"/>
  <c r="Q64" i="5"/>
  <c r="X64" i="5"/>
  <c r="Q68" i="5"/>
  <c r="X68" i="5"/>
  <c r="Q72" i="5"/>
  <c r="X72" i="5"/>
  <c r="Q77" i="5"/>
  <c r="X77" i="5"/>
  <c r="Q81" i="5"/>
  <c r="X81" i="5"/>
  <c r="Q85" i="5"/>
  <c r="X85" i="5"/>
  <c r="X8" i="3"/>
  <c r="Q8" i="3"/>
  <c r="X8" i="2"/>
  <c r="Q8" i="2"/>
  <c r="X10" i="2"/>
  <c r="Q10" i="2"/>
  <c r="X12" i="2"/>
  <c r="Q12" i="2"/>
  <c r="X7" i="2"/>
  <c r="Q7" i="2"/>
  <c r="M8" i="1"/>
  <c r="T8" i="1"/>
  <c r="G7" i="11" l="1"/>
  <c r="O7" i="11"/>
  <c r="P7" i="11" s="1"/>
  <c r="X7" i="11" l="1"/>
  <c r="Q7" i="11"/>
</calcChain>
</file>

<file path=xl/sharedStrings.xml><?xml version="1.0" encoding="utf-8"?>
<sst xmlns="http://schemas.openxmlformats.org/spreadsheetml/2006/main" count="725" uniqueCount="44">
  <si>
    <t>ALT</t>
  </si>
  <si>
    <t>TAS</t>
  </si>
  <si>
    <t>XM</t>
  </si>
  <si>
    <t>FN</t>
  </si>
  <si>
    <t>Avail HP</t>
  </si>
  <si>
    <t>WF</t>
  </si>
  <si>
    <t>RC</t>
  </si>
  <si>
    <t>V (m/s)</t>
  </si>
  <si>
    <t>T [N]</t>
  </si>
  <si>
    <t>Pdisp</t>
  </si>
  <si>
    <t>etap</t>
  </si>
  <si>
    <t>J</t>
  </si>
  <si>
    <t>T0</t>
  </si>
  <si>
    <t>P0</t>
  </si>
  <si>
    <t>T/To</t>
  </si>
  <si>
    <t>T/Po [lbf/hp]</t>
  </si>
  <si>
    <t>T/Po [Kgf/hp]</t>
  </si>
  <si>
    <t>P/Po</t>
  </si>
  <si>
    <t>lbf</t>
  </si>
  <si>
    <t>hp</t>
  </si>
  <si>
    <t>Watt</t>
  </si>
  <si>
    <t>ENGINE</t>
  </si>
  <si>
    <t>Gamma</t>
  </si>
  <si>
    <t>R*</t>
  </si>
  <si>
    <t>Tlapse</t>
  </si>
  <si>
    <t>K</t>
  </si>
  <si>
    <t>K/km</t>
  </si>
  <si>
    <t>PW2750</t>
  </si>
  <si>
    <t>Temp</t>
  </si>
  <si>
    <t>a</t>
  </si>
  <si>
    <t>SFC</t>
  </si>
  <si>
    <t>m/s</t>
  </si>
  <si>
    <t>m</t>
  </si>
  <si>
    <t>ft</t>
  </si>
  <si>
    <t>lb/lb/h</t>
  </si>
  <si>
    <t>GE5360</t>
  </si>
  <si>
    <t>lb/hr</t>
  </si>
  <si>
    <t>ATR3130</t>
  </si>
  <si>
    <t>T0/P0</t>
  </si>
  <si>
    <t>lb/h</t>
  </si>
  <si>
    <t>ATR3600</t>
  </si>
  <si>
    <t>kts</t>
  </si>
  <si>
    <t>Po</t>
  </si>
  <si>
    <t>To/Po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</si>
</sst>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Border="1"/>
    <xf numFmtId="1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65" fontId="0" fillId="0" borderId="0" xfId="0" applyNumberFormat="1" applyFont="1" applyFill="1"/>
    <xf numFmtId="1" fontId="0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Border="1"/>
    <xf numFmtId="1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164" fontId="1" fillId="0" borderId="0" xfId="0" applyNumberFormat="1" applyFont="1" applyFill="1"/>
    <xf numFmtId="1" fontId="0" fillId="0" borderId="0" xfId="0" applyNumberFormat="1" applyFill="1" applyBorder="1"/>
    <xf numFmtId="1" fontId="0" fillId="0" borderId="0" xfId="0" applyNumberFormat="1" applyFill="1"/>
    <xf numFmtId="0" fontId="0" fillId="0" borderId="0" xfId="0" applyFill="1" applyBorder="1"/>
    <xf numFmtId="0" fontId="2" fillId="0" borderId="0" xfId="0" applyFont="1" applyFill="1" applyBorder="1" applyAlignment="1"/>
    <xf numFmtId="0" fontId="2" fillId="0" borderId="0" xfId="0" applyFont="1" applyFill="1"/>
    <xf numFmtId="164" fontId="2" fillId="0" borderId="0" xfId="0" applyNumberFormat="1" applyFont="1" applyFill="1"/>
    <xf numFmtId="1" fontId="2" fillId="0" borderId="0" xfId="0" applyNumberFormat="1" applyFont="1" applyFill="1"/>
    <xf numFmtId="1" fontId="1" fillId="0" borderId="0" xfId="0" applyNumberFormat="1" applyFont="1" applyFill="1"/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165" fontId="3" fillId="0" borderId="0" xfId="0" applyNumberFormat="1" applyFont="1" applyFill="1"/>
    <xf numFmtId="1" fontId="3" fillId="0" borderId="0" xfId="0" applyNumberFormat="1" applyFont="1" applyFill="1"/>
    <xf numFmtId="164" fontId="3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3" fillId="0" borderId="0" xfId="0" applyFont="1" applyFill="1" applyBorder="1"/>
    <xf numFmtId="165" fontId="3" fillId="0" borderId="0" xfId="0" applyNumberFormat="1" applyFont="1" applyFill="1" applyBorder="1"/>
    <xf numFmtId="1" fontId="3" fillId="0" borderId="0" xfId="0" applyNumberFormat="1" applyFon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7291762296518E-2"/>
          <c:y val="5.0281091912691235E-2"/>
          <c:w val="0.72219985954670463"/>
          <c:h val="0.88710640678111963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0.27953030534860274"/>
                  <c:y val="-0.25332669481888537"/>
                </c:manualLayout>
              </c:layout>
              <c:numFmt formatCode="#,##0.0000000" sourceLinked="0"/>
            </c:trendlineLbl>
          </c:trendline>
          <c:xVal>
            <c:numRef>
              <c:f>'T0-P0'!$B$4:$B$8</c:f>
              <c:numCache>
                <c:formatCode>General</c:formatCode>
                <c:ptCount val="5"/>
                <c:pt idx="0">
                  <c:v>2500</c:v>
                </c:pt>
                <c:pt idx="1">
                  <c:v>3130</c:v>
                </c:pt>
                <c:pt idx="2">
                  <c:v>3600</c:v>
                </c:pt>
                <c:pt idx="3">
                  <c:v>5360</c:v>
                </c:pt>
                <c:pt idx="4">
                  <c:v>10000</c:v>
                </c:pt>
              </c:numCache>
            </c:numRef>
          </c:xVal>
          <c:yVal>
            <c:numRef>
              <c:f>'T0-P0'!$C$4:$C$8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2.95</c:v>
                </c:pt>
                <c:pt idx="3">
                  <c:v>2.85</c:v>
                </c:pt>
                <c:pt idx="4">
                  <c:v>2.2999999999999998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008"/>
        <c:axId val="166124544"/>
      </c:scatterChart>
      <c:valAx>
        <c:axId val="166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24544"/>
        <c:crosses val="autoZero"/>
        <c:crossBetween val="midCat"/>
      </c:valAx>
      <c:valAx>
        <c:axId val="1661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2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ALT0</c:v>
          </c:tx>
          <c:marker>
            <c:symbol val="none"/>
          </c:marker>
          <c:xVal>
            <c:numRef>
              <c:f>'45-PW2750'!$G$7:$G$19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'45-PW2750'!$U$7:$U$19</c:f>
              <c:numCache>
                <c:formatCode>General</c:formatCode>
                <c:ptCount val="13"/>
                <c:pt idx="0">
                  <c:v>1.0000045273522125</c:v>
                </c:pt>
                <c:pt idx="1">
                  <c:v>0.94641014019681136</c:v>
                </c:pt>
                <c:pt idx="2">
                  <c:v>0.866728916678558</c:v>
                </c:pt>
                <c:pt idx="3">
                  <c:v>0.75211772412987932</c:v>
                </c:pt>
                <c:pt idx="4">
                  <c:v>0.63925632078041705</c:v>
                </c:pt>
                <c:pt idx="5">
                  <c:v>0.54885054548756607</c:v>
                </c:pt>
                <c:pt idx="6">
                  <c:v>0.47506776758727154</c:v>
                </c:pt>
                <c:pt idx="7">
                  <c:v>0.41149209334907316</c:v>
                </c:pt>
                <c:pt idx="8">
                  <c:v>0.35812352277297083</c:v>
                </c:pt>
                <c:pt idx="9">
                  <c:v>0.30621310986288219</c:v>
                </c:pt>
                <c:pt idx="10">
                  <c:v>0.25459432848599634</c:v>
                </c:pt>
                <c:pt idx="11">
                  <c:v>0.20326717864231322</c:v>
                </c:pt>
                <c:pt idx="12">
                  <c:v>0.15427308106425208</c:v>
                </c:pt>
              </c:numCache>
            </c:numRef>
          </c:yVal>
          <c:smooth val="1"/>
        </c:ser>
        <c:ser>
          <c:idx val="1"/>
          <c:order val="1"/>
          <c:tx>
            <c:v>ALT1</c:v>
          </c:tx>
          <c:marker>
            <c:symbol val="none"/>
          </c:marker>
          <c:xVal>
            <c:numRef>
              <c:f>'45-PW2750'!$G$21:$G$33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'45-PW2750'!$U$21:$U$33</c:f>
              <c:numCache>
                <c:formatCode>General</c:formatCode>
                <c:ptCount val="13"/>
                <c:pt idx="0">
                  <c:v>0.87926907260627607</c:v>
                </c:pt>
                <c:pt idx="1">
                  <c:v>0.86100674932546084</c:v>
                </c:pt>
                <c:pt idx="2">
                  <c:v>0.81890134523330782</c:v>
                </c:pt>
                <c:pt idx="3">
                  <c:v>0.7299537276064707</c:v>
                </c:pt>
                <c:pt idx="4">
                  <c:v>0.63313205858315935</c:v>
                </c:pt>
                <c:pt idx="5">
                  <c:v>0.5494338085539715</c:v>
                </c:pt>
                <c:pt idx="6">
                  <c:v>0.47885897751890721</c:v>
                </c:pt>
                <c:pt idx="7">
                  <c:v>0.41849125014593896</c:v>
                </c:pt>
                <c:pt idx="8">
                  <c:v>0.36833062643506687</c:v>
                </c:pt>
                <c:pt idx="9">
                  <c:v>0.32137794958942495</c:v>
                </c:pt>
                <c:pt idx="10">
                  <c:v>0.27442527274378303</c:v>
                </c:pt>
                <c:pt idx="11">
                  <c:v>0.22805585896454655</c:v>
                </c:pt>
                <c:pt idx="12">
                  <c:v>0.1822697082517156</c:v>
                </c:pt>
              </c:numCache>
            </c:numRef>
          </c:yVal>
          <c:smooth val="1"/>
        </c:ser>
        <c:ser>
          <c:idx val="0"/>
          <c:order val="2"/>
          <c:tx>
            <c:v>ALT2</c:v>
          </c:tx>
          <c:marker>
            <c:symbol val="none"/>
          </c:marker>
          <c:xVal>
            <c:numRef>
              <c:f>'45-PW2750'!$G$35:$G$47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'45-PW2750'!$U$35:$U$47</c:f>
              <c:numCache>
                <c:formatCode>General</c:formatCode>
                <c:ptCount val="13"/>
                <c:pt idx="0">
                  <c:v>0.76319972239158351</c:v>
                </c:pt>
                <c:pt idx="1">
                  <c:v>0.76267381813384105</c:v>
                </c:pt>
                <c:pt idx="2">
                  <c:v>0.76086667012596165</c:v>
                </c:pt>
                <c:pt idx="3">
                  <c:v>0.70079057428619607</c:v>
                </c:pt>
                <c:pt idx="4">
                  <c:v>0.61709232425700833</c:v>
                </c:pt>
                <c:pt idx="5">
                  <c:v>0.54564259862233577</c:v>
                </c:pt>
                <c:pt idx="6">
                  <c:v>0.4800255036517182</c:v>
                </c:pt>
                <c:pt idx="7">
                  <c:v>0.42403224927679117</c:v>
                </c:pt>
                <c:pt idx="8">
                  <c:v>0.37591304629833827</c:v>
                </c:pt>
                <c:pt idx="9">
                  <c:v>0.33304321091753475</c:v>
                </c:pt>
                <c:pt idx="10">
                  <c:v>0.29046500706993394</c:v>
                </c:pt>
                <c:pt idx="11">
                  <c:v>0.24963659242154967</c:v>
                </c:pt>
                <c:pt idx="12">
                  <c:v>0.20851654623996263</c:v>
                </c:pt>
              </c:numCache>
            </c:numRef>
          </c:yVal>
          <c:smooth val="1"/>
        </c:ser>
        <c:ser>
          <c:idx val="3"/>
          <c:order val="3"/>
          <c:tx>
            <c:v>ALT3</c:v>
          </c:tx>
          <c:marker>
            <c:symbol val="none"/>
          </c:marker>
          <c:xVal>
            <c:numRef>
              <c:f>'45-PW2750'!$G$49:$G$61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'45-PW2750'!$U$49:$U$61</c:f>
              <c:numCache>
                <c:formatCode>General</c:formatCode>
                <c:ptCount val="13"/>
                <c:pt idx="0">
                  <c:v>0.65150484517493223</c:v>
                </c:pt>
                <c:pt idx="1">
                  <c:v>0.65252555554114178</c:v>
                </c:pt>
                <c:pt idx="2">
                  <c:v>0.65267137130774322</c:v>
                </c:pt>
                <c:pt idx="3">
                  <c:v>0.60338564219647939</c:v>
                </c:pt>
                <c:pt idx="4">
                  <c:v>0.53397733729422603</c:v>
                </c:pt>
                <c:pt idx="5">
                  <c:v>0.46894350539001389</c:v>
                </c:pt>
                <c:pt idx="6">
                  <c:v>0.42286572314398019</c:v>
                </c:pt>
                <c:pt idx="7">
                  <c:v>0.3852452553608261</c:v>
                </c:pt>
                <c:pt idx="8">
                  <c:v>0.35520720744094336</c:v>
                </c:pt>
                <c:pt idx="9">
                  <c:v>0.32954363251910179</c:v>
                </c:pt>
                <c:pt idx="10">
                  <c:v>0.304171689130463</c:v>
                </c:pt>
                <c:pt idx="11">
                  <c:v>0.26830101054652533</c:v>
                </c:pt>
                <c:pt idx="12">
                  <c:v>0.23213870042938498</c:v>
                </c:pt>
              </c:numCache>
            </c:numRef>
          </c:yVal>
          <c:smooth val="1"/>
        </c:ser>
        <c:ser>
          <c:idx val="4"/>
          <c:order val="4"/>
          <c:tx>
            <c:v>ALT4</c:v>
          </c:tx>
          <c:marker>
            <c:symbol val="none"/>
          </c:marker>
          <c:xVal>
            <c:numRef>
              <c:f>'45-PW2750'!$G$63:$G$75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'45-PW2750'!$U$63:$U$75</c:f>
              <c:numCache>
                <c:formatCode>General</c:formatCode>
                <c:ptCount val="13"/>
                <c:pt idx="0">
                  <c:v>0.55293338695240446</c:v>
                </c:pt>
                <c:pt idx="1">
                  <c:v>0.55599551805103331</c:v>
                </c:pt>
                <c:pt idx="2">
                  <c:v>0.55643296535083731</c:v>
                </c:pt>
                <c:pt idx="3">
                  <c:v>0.51764597143487234</c:v>
                </c:pt>
                <c:pt idx="4">
                  <c:v>0.46048619092713428</c:v>
                </c:pt>
                <c:pt idx="5">
                  <c:v>0.40536783115181546</c:v>
                </c:pt>
                <c:pt idx="6">
                  <c:v>0.36074820657179552</c:v>
                </c:pt>
                <c:pt idx="7">
                  <c:v>0.3289603694526963</c:v>
                </c:pt>
                <c:pt idx="8">
                  <c:v>0.30388005759726022</c:v>
                </c:pt>
                <c:pt idx="9">
                  <c:v>0.28229932414025716</c:v>
                </c:pt>
                <c:pt idx="10">
                  <c:v>0.26217674834926769</c:v>
                </c:pt>
                <c:pt idx="11">
                  <c:v>0.24526211942350851</c:v>
                </c:pt>
                <c:pt idx="12">
                  <c:v>0.23038891123016852</c:v>
                </c:pt>
              </c:numCache>
            </c:numRef>
          </c:yVal>
          <c:smooth val="1"/>
        </c:ser>
        <c:ser>
          <c:idx val="5"/>
          <c:order val="5"/>
          <c:tx>
            <c:v>ALT5</c:v>
          </c:tx>
          <c:marker>
            <c:symbol val="none"/>
          </c:marker>
          <c:xVal>
            <c:numRef>
              <c:f>'45-PW2750'!$G$77:$G$89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'45-PW2750'!$U$77:$U$89</c:f>
              <c:numCache>
                <c:formatCode>General</c:formatCode>
                <c:ptCount val="13"/>
                <c:pt idx="0">
                  <c:v>0.46602719005798643</c:v>
                </c:pt>
                <c:pt idx="1">
                  <c:v>0.47036520911437729</c:v>
                </c:pt>
                <c:pt idx="2">
                  <c:v>0.47098492612243315</c:v>
                </c:pt>
                <c:pt idx="3">
                  <c:v>0.44123850973575313</c:v>
                </c:pt>
                <c:pt idx="4">
                  <c:v>0.39516072748971942</c:v>
                </c:pt>
                <c:pt idx="5">
                  <c:v>0.34937457677688849</c:v>
                </c:pt>
                <c:pt idx="6">
                  <c:v>0.30767126752889595</c:v>
                </c:pt>
                <c:pt idx="7">
                  <c:v>0.27996627187463513</c:v>
                </c:pt>
                <c:pt idx="8">
                  <c:v>0.25926043301724028</c:v>
                </c:pt>
                <c:pt idx="9">
                  <c:v>0.24176254102507558</c:v>
                </c:pt>
                <c:pt idx="10">
                  <c:v>0.22397301749970813</c:v>
                </c:pt>
                <c:pt idx="11">
                  <c:v>0.20939144083957087</c:v>
                </c:pt>
                <c:pt idx="12">
                  <c:v>0.1977261795114611</c:v>
                </c:pt>
              </c:numCache>
            </c:numRef>
          </c:yVal>
          <c:smooth val="1"/>
        </c:ser>
        <c:ser>
          <c:idx val="6"/>
          <c:order val="6"/>
          <c:tx>
            <c:v>ALT6</c:v>
          </c:tx>
          <c:marker>
            <c:symbol val="none"/>
          </c:marker>
          <c:xVal>
            <c:numRef>
              <c:f>'45-PW2750'!$G$91:$G$103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'45-PW2750'!$U$91:$U$103</c:f>
              <c:numCache>
                <c:formatCode>General</c:formatCode>
                <c:ptCount val="13"/>
                <c:pt idx="0">
                  <c:v>0.38961972835886727</c:v>
                </c:pt>
                <c:pt idx="1">
                  <c:v>0.3944681025983629</c:v>
                </c:pt>
                <c:pt idx="2">
                  <c:v>0.39516072748971942</c:v>
                </c:pt>
                <c:pt idx="3">
                  <c:v>0.37241346789990531</c:v>
                </c:pt>
                <c:pt idx="4">
                  <c:v>0.33537626318315672</c:v>
                </c:pt>
                <c:pt idx="5">
                  <c:v>0.29717253233359714</c:v>
                </c:pt>
                <c:pt idx="6">
                  <c:v>0.26246837988247046</c:v>
                </c:pt>
                <c:pt idx="7">
                  <c:v>0.23359685809539871</c:v>
                </c:pt>
                <c:pt idx="8">
                  <c:v>0.21697386070284225</c:v>
                </c:pt>
                <c:pt idx="9">
                  <c:v>0.20385044170871874</c:v>
                </c:pt>
                <c:pt idx="10">
                  <c:v>0.18897723351537873</c:v>
                </c:pt>
                <c:pt idx="11">
                  <c:v>0.17731197218726893</c:v>
                </c:pt>
                <c:pt idx="12">
                  <c:v>0.16739650005837561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5088"/>
        <c:axId val="42186624"/>
      </c:scatterChart>
      <c:valAx>
        <c:axId val="421850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2186624"/>
        <c:crosses val="autoZero"/>
        <c:crossBetween val="midCat"/>
      </c:valAx>
      <c:valAx>
        <c:axId val="421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8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'45-PW2750'!$G$7:$G$19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'45-PW2750'!$V$7:$V$19</c:f>
              <c:numCache>
                <c:formatCode>General</c:formatCode>
                <c:ptCount val="13"/>
                <c:pt idx="0">
                  <c:v>2.8031763272727273</c:v>
                </c:pt>
                <c:pt idx="1">
                  <c:v>2.6529424900855125</c:v>
                </c:pt>
                <c:pt idx="2">
                  <c:v>2.4295829818181818</c:v>
                </c:pt>
                <c:pt idx="3">
                  <c:v>2.1083090545454546</c:v>
                </c:pt>
                <c:pt idx="4">
                  <c:v>1.791940072727273</c:v>
                </c:pt>
                <c:pt idx="5">
                  <c:v>1.5385178909090911</c:v>
                </c:pt>
                <c:pt idx="6">
                  <c:v>1.3316926909090909</c:v>
                </c:pt>
                <c:pt idx="7">
                  <c:v>1.1534796727272727</c:v>
                </c:pt>
                <c:pt idx="8">
                  <c:v>1.0038788363636364</c:v>
                </c:pt>
                <c:pt idx="9">
                  <c:v>0.85836545454545454</c:v>
                </c:pt>
                <c:pt idx="10">
                  <c:v>0.71366956363636369</c:v>
                </c:pt>
                <c:pt idx="11">
                  <c:v>0.56979116363636362</c:v>
                </c:pt>
                <c:pt idx="12">
                  <c:v>0.43245269090909089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'45-ATR723130'!$G$7:$G$31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'45-ATR723130'!$V$7:$V$31</c:f>
              <c:numCache>
                <c:formatCode>General</c:formatCode>
                <c:ptCount val="25"/>
                <c:pt idx="0">
                  <c:v>3.0763741998519105</c:v>
                </c:pt>
                <c:pt idx="1">
                  <c:v>2.8821687931184852</c:v>
                </c:pt>
                <c:pt idx="2">
                  <c:v>2.6890392783320451</c:v>
                </c:pt>
                <c:pt idx="3">
                  <c:v>2.4989074123526547</c:v>
                </c:pt>
                <c:pt idx="4">
                  <c:v>2.3136949520403896</c:v>
                </c:pt>
                <c:pt idx="5">
                  <c:v>2.1353236542553224</c:v>
                </c:pt>
                <c:pt idx="6">
                  <c:v>1.9657152758575174</c:v>
                </c:pt>
                <c:pt idx="7">
                  <c:v>1.806791573707051</c:v>
                </c:pt>
                <c:pt idx="8">
                  <c:v>1.6604743046639905</c:v>
                </c:pt>
                <c:pt idx="9">
                  <c:v>1.5286852255884089</c:v>
                </c:pt>
                <c:pt idx="10">
                  <c:v>1.4105707760130033</c:v>
                </c:pt>
                <c:pt idx="11">
                  <c:v>1.3032416068016039</c:v>
                </c:pt>
                <c:pt idx="12">
                  <c:v>1.2067355862847156</c:v>
                </c:pt>
                <c:pt idx="13">
                  <c:v>1.1203916014061119</c:v>
                </c:pt>
                <c:pt idx="14">
                  <c:v>1.0421629706374187</c:v>
                </c:pt>
                <c:pt idx="15">
                  <c:v>0.97030330278893928</c:v>
                </c:pt>
                <c:pt idx="16">
                  <c:v>0.90471673678504161</c:v>
                </c:pt>
                <c:pt idx="17">
                  <c:v>0.84452237431648236</c:v>
                </c:pt>
                <c:pt idx="18">
                  <c:v>0.78517818466501277</c:v>
                </c:pt>
                <c:pt idx="19">
                  <c:v>0.7242971415451086</c:v>
                </c:pt>
                <c:pt idx="20">
                  <c:v>0.66361588784989456</c:v>
                </c:pt>
                <c:pt idx="21">
                  <c:v>0.6031789674153355</c:v>
                </c:pt>
                <c:pt idx="22">
                  <c:v>0.54298785067582744</c:v>
                </c:pt>
                <c:pt idx="23">
                  <c:v>0.48304400806576037</c:v>
                </c:pt>
                <c:pt idx="24">
                  <c:v>0.42334891001952712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'45-ATR3600'!$G$7:$G$13</c:f>
              <c:numCache>
                <c:formatCode>General</c:formatCode>
                <c:ptCount val="7"/>
                <c:pt idx="0">
                  <c:v>0.15117493906113297</c:v>
                </c:pt>
                <c:pt idx="1">
                  <c:v>0.22676240859169947</c:v>
                </c:pt>
                <c:pt idx="2">
                  <c:v>0.30234987812226594</c:v>
                </c:pt>
                <c:pt idx="3">
                  <c:v>0.37793734765283238</c:v>
                </c:pt>
                <c:pt idx="4">
                  <c:v>0.45352481718339893</c:v>
                </c:pt>
                <c:pt idx="5">
                  <c:v>0.52911228671396537</c:v>
                </c:pt>
              </c:numCache>
            </c:numRef>
          </c:xVal>
          <c:yVal>
            <c:numRef>
              <c:f>'45-ATR3600'!$V$7:$V$13</c:f>
              <c:numCache>
                <c:formatCode>General</c:formatCode>
                <c:ptCount val="7"/>
                <c:pt idx="0">
                  <c:v>1.8449166666666665</c:v>
                </c:pt>
                <c:pt idx="1">
                  <c:v>1.4381111111111111</c:v>
                </c:pt>
                <c:pt idx="2">
                  <c:v>1.1348333333333334</c:v>
                </c:pt>
                <c:pt idx="3">
                  <c:v>0.90636111111111117</c:v>
                </c:pt>
                <c:pt idx="4">
                  <c:v>0.70897222222222223</c:v>
                </c:pt>
                <c:pt idx="5">
                  <c:v>0.48216666666666663</c:v>
                </c:pt>
                <c:pt idx="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'45-GE5360'!$G$7:$G$13</c:f>
              <c:numCache>
                <c:formatCode>0.000</c:formatCode>
                <c:ptCount val="7"/>
                <c:pt idx="0">
                  <c:v>0.15111102163791656</c:v>
                </c:pt>
                <c:pt idx="1">
                  <c:v>0.22666651010513306</c:v>
                </c:pt>
                <c:pt idx="2">
                  <c:v>0.30222204327583313</c:v>
                </c:pt>
                <c:pt idx="3">
                  <c:v>0.37777751684188843</c:v>
                </c:pt>
                <c:pt idx="4">
                  <c:v>0.45333302021026611</c:v>
                </c:pt>
                <c:pt idx="5">
                  <c:v>0.52888858318328857</c:v>
                </c:pt>
              </c:numCache>
            </c:numRef>
          </c:xVal>
          <c:yVal>
            <c:numRef>
              <c:f>'45-GE5360'!$V$7:$V$13</c:f>
              <c:numCache>
                <c:formatCode>General</c:formatCode>
                <c:ptCount val="7"/>
                <c:pt idx="0">
                  <c:v>2.0852677890690665</c:v>
                </c:pt>
                <c:pt idx="1">
                  <c:v>1.7074115284352236</c:v>
                </c:pt>
                <c:pt idx="2">
                  <c:v>1.4024661851098479</c:v>
                </c:pt>
                <c:pt idx="3">
                  <c:v>1.1680582849490451</c:v>
                </c:pt>
                <c:pt idx="4">
                  <c:v>0.98433804716866191</c:v>
                </c:pt>
                <c:pt idx="5">
                  <c:v>0.7940986071854863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10752"/>
        <c:axId val="172326912"/>
      </c:scatterChart>
      <c:valAx>
        <c:axId val="1724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326912"/>
        <c:crosses val="autoZero"/>
        <c:crossBetween val="midCat"/>
      </c:valAx>
      <c:valAx>
        <c:axId val="17232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1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h=10000 ft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PW2750_ALT1</c:v>
          </c:tx>
          <c:marker>
            <c:symbol val="none"/>
          </c:marker>
          <c:xVal>
            <c:numRef>
              <c:f>'45-PW2750'!$G$35:$G$47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'45-PW2750'!$V$35:$V$47</c:f>
              <c:numCache>
                <c:formatCode>General</c:formatCode>
                <c:ptCount val="13"/>
                <c:pt idx="0">
                  <c:v>2.1393737090909091</c:v>
                </c:pt>
                <c:pt idx="1">
                  <c:v>2.1378995133993963</c:v>
                </c:pt>
                <c:pt idx="2">
                  <c:v>2.132833781818182</c:v>
                </c:pt>
                <c:pt idx="3">
                  <c:v>1.9644306545454544</c:v>
                </c:pt>
                <c:pt idx="4">
                  <c:v>1.7298107636363635</c:v>
                </c:pt>
                <c:pt idx="5">
                  <c:v>1.529525490909091</c:v>
                </c:pt>
                <c:pt idx="6">
                  <c:v>1.3455900363636364</c:v>
                </c:pt>
                <c:pt idx="7">
                  <c:v>1.1886317818181817</c:v>
                </c:pt>
                <c:pt idx="8">
                  <c:v>1.0537457818181819</c:v>
                </c:pt>
                <c:pt idx="9">
                  <c:v>0.93357461818181808</c:v>
                </c:pt>
                <c:pt idx="10">
                  <c:v>0.81422094545454538</c:v>
                </c:pt>
                <c:pt idx="11">
                  <c:v>0.69977221818181812</c:v>
                </c:pt>
                <c:pt idx="12">
                  <c:v>0.58450599999999997</c:v>
                </c:pt>
              </c:numCache>
            </c:numRef>
          </c:yVal>
          <c:smooth val="1"/>
        </c:ser>
        <c:ser>
          <c:idx val="5"/>
          <c:order val="1"/>
          <c:tx>
            <c:v>ATR3130_ALT1</c:v>
          </c:tx>
          <c:marker>
            <c:symbol val="none"/>
          </c:marker>
          <c:xVal>
            <c:numRef>
              <c:f>'45-ATR723130'!$G$59:$G$83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'45-ATR723130'!$V$59:$V$83</c:f>
              <c:numCache>
                <c:formatCode>General</c:formatCode>
                <c:ptCount val="25"/>
                <c:pt idx="0">
                  <c:v>2.7953321115906231</c:v>
                </c:pt>
                <c:pt idx="1">
                  <c:v>2.6360122225480573</c:v>
                </c:pt>
                <c:pt idx="2">
                  <c:v>2.4784745697044666</c:v>
                </c:pt>
                <c:pt idx="3">
                  <c:v>2.3238506214803065</c:v>
                </c:pt>
                <c:pt idx="4">
                  <c:v>2.1732718462960254</c:v>
                </c:pt>
                <c:pt idx="5">
                  <c:v>2.0278697125720799</c:v>
                </c:pt>
                <c:pt idx="6">
                  <c:v>1.8887756887289171</c:v>
                </c:pt>
                <c:pt idx="7">
                  <c:v>1.7571212431869871</c:v>
                </c:pt>
                <c:pt idx="8">
                  <c:v>1.6340378443667476</c:v>
                </c:pt>
                <c:pt idx="9">
                  <c:v>1.5206569606886453</c:v>
                </c:pt>
                <c:pt idx="10">
                  <c:v>1.4173586724399745</c:v>
                </c:pt>
                <c:pt idx="11">
                  <c:v>1.3219070465574632</c:v>
                </c:pt>
                <c:pt idx="12">
                  <c:v>1.2344645892803865</c:v>
                </c:pt>
                <c:pt idx="13">
                  <c:v>1.1553049198628786</c:v>
                </c:pt>
                <c:pt idx="14">
                  <c:v>1.0830308324150799</c:v>
                </c:pt>
                <c:pt idx="15">
                  <c:v>1.0166058380607634</c:v>
                </c:pt>
                <c:pt idx="16">
                  <c:v>0.95533818425028116</c:v>
                </c:pt>
                <c:pt idx="17">
                  <c:v>0.89961957785780511</c:v>
                </c:pt>
                <c:pt idx="18">
                  <c:v>0.84723528725689767</c:v>
                </c:pt>
                <c:pt idx="19">
                  <c:v>0.79530556014157183</c:v>
                </c:pt>
                <c:pt idx="20">
                  <c:v>0.74369206442933866</c:v>
                </c:pt>
                <c:pt idx="21">
                  <c:v>0.69312398956796795</c:v>
                </c:pt>
                <c:pt idx="22">
                  <c:v>0.64363441583108305</c:v>
                </c:pt>
                <c:pt idx="23">
                  <c:v>0.59525642349230989</c:v>
                </c:pt>
                <c:pt idx="24">
                  <c:v>0.54802309282527484</c:v>
                </c:pt>
              </c:numCache>
            </c:numRef>
          </c:yVal>
          <c:smooth val="1"/>
        </c:ser>
        <c:ser>
          <c:idx val="6"/>
          <c:order val="2"/>
          <c:tx>
            <c:v>ATR3600_ALT1</c:v>
          </c:tx>
          <c:marker>
            <c:symbol val="none"/>
          </c:marker>
          <c:xVal>
            <c:numRef>
              <c:f>'45-ATR3600'!$G$14:$G$19</c:f>
              <c:numCache>
                <c:formatCode>General</c:formatCode>
                <c:ptCount val="6"/>
                <c:pt idx="0">
                  <c:v>0.15665635771428715</c:v>
                </c:pt>
                <c:pt idx="1">
                  <c:v>0.23498453657143073</c:v>
                </c:pt>
                <c:pt idx="2">
                  <c:v>0.31331271542857431</c:v>
                </c:pt>
                <c:pt idx="3">
                  <c:v>0.39164089428571786</c:v>
                </c:pt>
                <c:pt idx="4">
                  <c:v>0.46996907314286146</c:v>
                </c:pt>
                <c:pt idx="5">
                  <c:v>0.54829725200000501</c:v>
                </c:pt>
              </c:numCache>
            </c:numRef>
          </c:xVal>
          <c:yVal>
            <c:numRef>
              <c:f>'45-ATR3600'!$V$14:$V$19</c:f>
              <c:numCache>
                <c:formatCode>General</c:formatCode>
                <c:ptCount val="6"/>
                <c:pt idx="0">
                  <c:v>1.7350277777777778</c:v>
                </c:pt>
                <c:pt idx="1">
                  <c:v>1.3911388888888889</c:v>
                </c:pt>
                <c:pt idx="2">
                  <c:v>1.1214722222222222</c:v>
                </c:pt>
                <c:pt idx="3">
                  <c:v>0.91208333333333336</c:v>
                </c:pt>
                <c:pt idx="4">
                  <c:v>0.7324722222222223</c:v>
                </c:pt>
                <c:pt idx="5">
                  <c:v>0.53819444444444442</c:v>
                </c:pt>
              </c:numCache>
            </c:numRef>
          </c:yVal>
          <c:smooth val="1"/>
        </c:ser>
        <c:ser>
          <c:idx val="7"/>
          <c:order val="3"/>
          <c:tx>
            <c:v>GE5360_ALT1</c:v>
          </c:tx>
          <c:marker>
            <c:symbol val="none"/>
          </c:marker>
          <c:xVal>
            <c:numRef>
              <c:f>'45-GE5360'!$G$14:$G$19</c:f>
              <c:numCache>
                <c:formatCode>0.000</c:formatCode>
                <c:ptCount val="6"/>
                <c:pt idx="0">
                  <c:v>0.15657347440719604</c:v>
                </c:pt>
                <c:pt idx="1">
                  <c:v>0.23486019670963287</c:v>
                </c:pt>
                <c:pt idx="2">
                  <c:v>0.31314694881439209</c:v>
                </c:pt>
                <c:pt idx="3">
                  <c:v>0.39143365621566772</c:v>
                </c:pt>
                <c:pt idx="4">
                  <c:v>0.46972039341926575</c:v>
                </c:pt>
                <c:pt idx="5">
                  <c:v>0.54800713062286377</c:v>
                </c:pt>
              </c:numCache>
            </c:numRef>
          </c:xVal>
          <c:yVal>
            <c:numRef>
              <c:f>'45-GE5360'!$V$14:$V$19</c:f>
              <c:numCache>
                <c:formatCode>General</c:formatCode>
                <c:ptCount val="6"/>
                <c:pt idx="0">
                  <c:v>1.6912814494073503</c:v>
                </c:pt>
                <c:pt idx="1">
                  <c:v>1.4682243384217699</c:v>
                </c:pt>
                <c:pt idx="2">
                  <c:v>1.2537719646763079</c:v>
                </c:pt>
                <c:pt idx="3">
                  <c:v>1.0922330244290193</c:v>
                </c:pt>
                <c:pt idx="4">
                  <c:v>0.97178763331519069</c:v>
                </c:pt>
                <c:pt idx="5">
                  <c:v>0.81343730688540405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8272"/>
        <c:axId val="172561152"/>
      </c:scatterChart>
      <c:valAx>
        <c:axId val="17235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561152"/>
        <c:crosses val="autoZero"/>
        <c:crossBetween val="midCat"/>
      </c:valAx>
      <c:valAx>
        <c:axId val="17256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5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h=20000 ft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PW2750_ALT1</c:v>
          </c:tx>
          <c:marker>
            <c:symbol val="none"/>
          </c:marker>
          <c:xVal>
            <c:numRef>
              <c:f>'45-PW2750'!$G$63:$G$74</c:f>
              <c:numCache>
                <c:formatCode>0.00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xVal>
          <c:yVal>
            <c:numRef>
              <c:f>'45-PW2750'!$V$63:$V$74</c:f>
              <c:numCache>
                <c:formatCode>General</c:formatCode>
                <c:ptCount val="12"/>
                <c:pt idx="0">
                  <c:v>1.5499627636363638</c:v>
                </c:pt>
                <c:pt idx="1">
                  <c:v>1.5585464181818183</c:v>
                </c:pt>
                <c:pt idx="2">
                  <c:v>1.5597726545454544</c:v>
                </c:pt>
                <c:pt idx="3">
                  <c:v>1.4510463636363637</c:v>
                </c:pt>
                <c:pt idx="4">
                  <c:v>1.2908181454545453</c:v>
                </c:pt>
                <c:pt idx="5">
                  <c:v>1.1363123636363637</c:v>
                </c:pt>
                <c:pt idx="6">
                  <c:v>1.0112362545454545</c:v>
                </c:pt>
                <c:pt idx="7">
                  <c:v>0.92212974545454551</c:v>
                </c:pt>
                <c:pt idx="8">
                  <c:v>0.8518255272727272</c:v>
                </c:pt>
                <c:pt idx="9">
                  <c:v>0.79133120000000001</c:v>
                </c:pt>
                <c:pt idx="10">
                  <c:v>0.73492432727272727</c:v>
                </c:pt>
                <c:pt idx="11">
                  <c:v>0.68750985454545455</c:v>
                </c:pt>
              </c:numCache>
            </c:numRef>
          </c:yVal>
          <c:smooth val="1"/>
        </c:ser>
        <c:ser>
          <c:idx val="5"/>
          <c:order val="1"/>
          <c:tx>
            <c:v>ATR3130_ALT1</c:v>
          </c:tx>
          <c:marker>
            <c:symbol val="none"/>
          </c:marker>
          <c:xVal>
            <c:numRef>
              <c:f>'45-ATR723130'!$G$111:$G$135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'45-ATR723130'!$V$111:$V$135</c:f>
              <c:numCache>
                <c:formatCode>General</c:formatCode>
                <c:ptCount val="25"/>
                <c:pt idx="0">
                  <c:v>1.9452634037235976</c:v>
                </c:pt>
                <c:pt idx="1">
                  <c:v>1.8447059145926965</c:v>
                </c:pt>
                <c:pt idx="2">
                  <c:v>1.7445773476130222</c:v>
                </c:pt>
                <c:pt idx="3">
                  <c:v>1.6457399759713227</c:v>
                </c:pt>
                <c:pt idx="4">
                  <c:v>1.5490560728543321</c:v>
                </c:pt>
                <c:pt idx="5">
                  <c:v>1.4553879114487986</c:v>
                </c:pt>
                <c:pt idx="6">
                  <c:v>1.3655977649414599</c:v>
                </c:pt>
                <c:pt idx="7">
                  <c:v>1.2805479065190608</c:v>
                </c:pt>
                <c:pt idx="8">
                  <c:v>1.2011006093683418</c:v>
                </c:pt>
                <c:pt idx="9">
                  <c:v>1.1281181466760446</c:v>
                </c:pt>
                <c:pt idx="10">
                  <c:v>1.0623734099279138</c:v>
                </c:pt>
                <c:pt idx="11">
                  <c:v>1.0023703289009458</c:v>
                </c:pt>
                <c:pt idx="12">
                  <c:v>0.94761406158734507</c:v>
                </c:pt>
                <c:pt idx="13">
                  <c:v>0.89854807451085617</c:v>
                </c:pt>
                <c:pt idx="14">
                  <c:v>0.85480969391507344</c:v>
                </c:pt>
                <c:pt idx="15">
                  <c:v>0.81519232367385941</c:v>
                </c:pt>
                <c:pt idx="16">
                  <c:v>0.77896482960386904</c:v>
                </c:pt>
                <c:pt idx="17">
                  <c:v>0.74222498932345049</c:v>
                </c:pt>
                <c:pt idx="18">
                  <c:v>0.70327079056449515</c:v>
                </c:pt>
                <c:pt idx="19">
                  <c:v>0.67613065493118851</c:v>
                </c:pt>
                <c:pt idx="20">
                  <c:v>0.67161449929273165</c:v>
                </c:pt>
                <c:pt idx="21">
                  <c:v>0.67310471831164531</c:v>
                </c:pt>
                <c:pt idx="22">
                  <c:v>0.67890387955032594</c:v>
                </c:pt>
                <c:pt idx="23">
                  <c:v>0.69195524955233234</c:v>
                </c:pt>
                <c:pt idx="24">
                  <c:v>0.71520209486122044</c:v>
                </c:pt>
              </c:numCache>
            </c:numRef>
          </c:yVal>
          <c:smooth val="1"/>
        </c:ser>
        <c:ser>
          <c:idx val="6"/>
          <c:order val="2"/>
          <c:tx>
            <c:v>ATR3600_ALT1</c:v>
          </c:tx>
          <c:marker>
            <c:symbol val="none"/>
          </c:marker>
          <c:xVal>
            <c:numRef>
              <c:f>'45-ATR3600'!$G$21:$G$26</c:f>
              <c:numCache>
                <c:formatCode>General</c:formatCode>
                <c:ptCount val="6"/>
                <c:pt idx="0">
                  <c:v>0.16278080774648854</c:v>
                </c:pt>
                <c:pt idx="1">
                  <c:v>0.24417121161973282</c:v>
                </c:pt>
                <c:pt idx="2">
                  <c:v>0.32556161549297707</c:v>
                </c:pt>
                <c:pt idx="3">
                  <c:v>0.40695201936622133</c:v>
                </c:pt>
                <c:pt idx="4">
                  <c:v>0.48834242323946564</c:v>
                </c:pt>
                <c:pt idx="5">
                  <c:v>0.56973282711270989</c:v>
                </c:pt>
              </c:numCache>
            </c:numRef>
          </c:xVal>
          <c:yVal>
            <c:numRef>
              <c:f>'45-ATR3600'!$V$21:$V$26</c:f>
              <c:numCache>
                <c:formatCode>General</c:formatCode>
                <c:ptCount val="6"/>
                <c:pt idx="0">
                  <c:v>1.35175</c:v>
                </c:pt>
                <c:pt idx="1">
                  <c:v>1.1178333333333332</c:v>
                </c:pt>
                <c:pt idx="2">
                  <c:v>0.9353055555555555</c:v>
                </c:pt>
                <c:pt idx="3">
                  <c:v>0.79599999999999993</c:v>
                </c:pt>
                <c:pt idx="4">
                  <c:v>0.67886111111111114</c:v>
                </c:pt>
                <c:pt idx="5">
                  <c:v>0.55408333333333337</c:v>
                </c:pt>
              </c:numCache>
            </c:numRef>
          </c:yVal>
          <c:smooth val="1"/>
        </c:ser>
        <c:ser>
          <c:idx val="7"/>
          <c:order val="3"/>
          <c:tx>
            <c:v>GE5360_ALT1</c:v>
          </c:tx>
          <c:marker>
            <c:symbol val="none"/>
          </c:marker>
          <c:xVal>
            <c:numRef>
              <c:f>'45-GE5360'!$G$21:$G$26</c:f>
              <c:numCache>
                <c:formatCode>0.000</c:formatCode>
                <c:ptCount val="6"/>
                <c:pt idx="0">
                  <c:v>0.16269199550151825</c:v>
                </c:pt>
                <c:pt idx="1">
                  <c:v>0.24403798580169678</c:v>
                </c:pt>
                <c:pt idx="2">
                  <c:v>0.3253839910030365</c:v>
                </c:pt>
                <c:pt idx="3">
                  <c:v>0.40672999620437622</c:v>
                </c:pt>
                <c:pt idx="4">
                  <c:v>0.48807597160339355</c:v>
                </c:pt>
                <c:pt idx="5">
                  <c:v>0.56942200660705566</c:v>
                </c:pt>
              </c:numCache>
            </c:numRef>
          </c:xVal>
          <c:yVal>
            <c:numRef>
              <c:f>'45-GE5360'!$V$21:$V$26</c:f>
              <c:numCache>
                <c:formatCode>General</c:formatCode>
                <c:ptCount val="6"/>
                <c:pt idx="0">
                  <c:v>1.2015124703237356</c:v>
                </c:pt>
                <c:pt idx="1">
                  <c:v>1.0407881795536194</c:v>
                </c:pt>
                <c:pt idx="2">
                  <c:v>0.89212462774710644</c:v>
                </c:pt>
                <c:pt idx="3">
                  <c:v>0.7825397980226525</c:v>
                </c:pt>
                <c:pt idx="4">
                  <c:v>0.69070754907983511</c:v>
                </c:pt>
                <c:pt idx="5">
                  <c:v>0.59323584663810058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0704"/>
        <c:axId val="172606976"/>
      </c:scatterChart>
      <c:valAx>
        <c:axId val="1726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606976"/>
        <c:crosses val="autoZero"/>
        <c:crossBetween val="midCat"/>
      </c:valAx>
      <c:valAx>
        <c:axId val="17260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0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h=30000 ft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PW2750_ALT1</c:v>
          </c:tx>
          <c:marker>
            <c:symbol val="none"/>
          </c:marker>
          <c:xVal>
            <c:numRef>
              <c:f>'45-PW2750'!$G$91:$G$103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'45-PW2750'!$V$91:$V$103</c:f>
              <c:numCache>
                <c:formatCode>General</c:formatCode>
                <c:ptCount val="13"/>
                <c:pt idx="0">
                  <c:v>1.0921678545454545</c:v>
                </c:pt>
                <c:pt idx="1">
                  <c:v>1.1057586409090909</c:v>
                </c:pt>
                <c:pt idx="2">
                  <c:v>1.1077001818181818</c:v>
                </c:pt>
                <c:pt idx="3">
                  <c:v>1.0439358909090908</c:v>
                </c:pt>
                <c:pt idx="4">
                  <c:v>0.94011454545454542</c:v>
                </c:pt>
                <c:pt idx="5">
                  <c:v>0.8330232363636364</c:v>
                </c:pt>
                <c:pt idx="6">
                  <c:v>0.73574181818181816</c:v>
                </c:pt>
                <c:pt idx="7">
                  <c:v>0.65481021818181817</c:v>
                </c:pt>
                <c:pt idx="8">
                  <c:v>0.60821323636363633</c:v>
                </c:pt>
                <c:pt idx="9">
                  <c:v>0.57142614545454551</c:v>
                </c:pt>
                <c:pt idx="10">
                  <c:v>0.52973410909090912</c:v>
                </c:pt>
                <c:pt idx="11">
                  <c:v>0.49703447272727275</c:v>
                </c:pt>
                <c:pt idx="12">
                  <c:v>0.46923978181818182</c:v>
                </c:pt>
              </c:numCache>
            </c:numRef>
          </c:yVal>
          <c:smooth val="1"/>
        </c:ser>
        <c:ser>
          <c:idx val="5"/>
          <c:order val="1"/>
          <c:tx>
            <c:v>ATR3130_ALT1</c:v>
          </c:tx>
          <c:marker>
            <c:symbol val="none"/>
          </c:marker>
          <c:xVal>
            <c:numRef>
              <c:f>'45-ATR723130'!$G$163:$G$187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'45-ATR723130'!$V$163:$V$187</c:f>
              <c:numCache>
                <c:formatCode>General</c:formatCode>
                <c:ptCount val="25"/>
                <c:pt idx="0">
                  <c:v>1.3047299894593418</c:v>
                </c:pt>
                <c:pt idx="1">
                  <c:v>1.240456452334294</c:v>
                </c:pt>
                <c:pt idx="2">
                  <c:v>1.1761979998462684</c:v>
                </c:pt>
                <c:pt idx="3">
                  <c:v>1.1125237692718244</c:v>
                </c:pt>
                <c:pt idx="4">
                  <c:v>1.0500028978875176</c:v>
                </c:pt>
                <c:pt idx="5">
                  <c:v>0.98920452296990413</c:v>
                </c:pt>
                <c:pt idx="6">
                  <c:v>0.93069778179554952</c:v>
                </c:pt>
                <c:pt idx="7">
                  <c:v>0.87505181164100965</c:v>
                </c:pt>
                <c:pt idx="8">
                  <c:v>0.82283574978284668</c:v>
                </c:pt>
                <c:pt idx="9">
                  <c:v>0.77461873349761334</c:v>
                </c:pt>
                <c:pt idx="10">
                  <c:v>0.73096990006187224</c:v>
                </c:pt>
                <c:pt idx="11">
                  <c:v>0.69170032320434827</c:v>
                </c:pt>
                <c:pt idx="12">
                  <c:v>0.65571369467264207</c:v>
                </c:pt>
                <c:pt idx="13">
                  <c:v>0.62317286941913741</c:v>
                </c:pt>
                <c:pt idx="14">
                  <c:v>0.59420052832142811</c:v>
                </c:pt>
                <c:pt idx="15">
                  <c:v>0.56815107240882745</c:v>
                </c:pt>
                <c:pt idx="16">
                  <c:v>0.54445635821271887</c:v>
                </c:pt>
                <c:pt idx="17">
                  <c:v>0.5226499068300543</c:v>
                </c:pt>
                <c:pt idx="18">
                  <c:v>0.50276155612187223</c:v>
                </c:pt>
                <c:pt idx="19">
                  <c:v>0.48445531482708626</c:v>
                </c:pt>
                <c:pt idx="20">
                  <c:v>0.4668168637676901</c:v>
                </c:pt>
                <c:pt idx="21">
                  <c:v>0.44917012191087224</c:v>
                </c:pt>
                <c:pt idx="22">
                  <c:v>0.43187744989913418</c:v>
                </c:pt>
                <c:pt idx="23">
                  <c:v>0.41501235166278594</c:v>
                </c:pt>
                <c:pt idx="24">
                  <c:v>0.39859083843979548</c:v>
                </c:pt>
              </c:numCache>
            </c:numRef>
          </c:yVal>
          <c:smooth val="1"/>
        </c:ser>
        <c:ser>
          <c:idx val="6"/>
          <c:order val="2"/>
          <c:tx>
            <c:v>ATR3600_ALT1</c:v>
          </c:tx>
          <c:marker>
            <c:symbol val="none"/>
          </c:marker>
          <c:xVal>
            <c:numRef>
              <c:f>'45-ATR3600'!$G$28:$G$33</c:f>
              <c:numCache>
                <c:formatCode>General</c:formatCode>
                <c:ptCount val="6"/>
                <c:pt idx="0">
                  <c:v>0.16968472130680914</c:v>
                </c:pt>
                <c:pt idx="1">
                  <c:v>0.25452708196021379</c:v>
                </c:pt>
                <c:pt idx="2">
                  <c:v>0.33936944261361829</c:v>
                </c:pt>
                <c:pt idx="3">
                  <c:v>0.42421180326702285</c:v>
                </c:pt>
                <c:pt idx="4">
                  <c:v>0.50905416392042757</c:v>
                </c:pt>
                <c:pt idx="5">
                  <c:v>0.59389652457383202</c:v>
                </c:pt>
              </c:numCache>
            </c:numRef>
          </c:xVal>
          <c:yVal>
            <c:numRef>
              <c:f>'45-ATR3600'!$V$28:$V$33</c:f>
              <c:numCache>
                <c:formatCode>General</c:formatCode>
                <c:ptCount val="6"/>
                <c:pt idx="0">
                  <c:v>0.8416111111111112</c:v>
                </c:pt>
                <c:pt idx="1">
                  <c:v>0.68922222222222218</c:v>
                </c:pt>
                <c:pt idx="2">
                  <c:v>0.57261111111111118</c:v>
                </c:pt>
                <c:pt idx="3">
                  <c:v>0.48286111111111107</c:v>
                </c:pt>
                <c:pt idx="4">
                  <c:v>0.40188888888888885</c:v>
                </c:pt>
                <c:pt idx="5">
                  <c:v>0.31158333333333332</c:v>
                </c:pt>
              </c:numCache>
            </c:numRef>
          </c:yVal>
          <c:smooth val="1"/>
        </c:ser>
        <c:ser>
          <c:idx val="7"/>
          <c:order val="3"/>
          <c:tx>
            <c:v>GE5360_ALT1</c:v>
          </c:tx>
          <c:marker>
            <c:symbol val="none"/>
          </c:marker>
          <c:xVal>
            <c:numRef>
              <c:f>'45-GE5360'!$G$28:$G$33</c:f>
              <c:numCache>
                <c:formatCode>0.000</c:formatCode>
                <c:ptCount val="6"/>
                <c:pt idx="0">
                  <c:v>0.16960538923740387</c:v>
                </c:pt>
                <c:pt idx="1">
                  <c:v>0.2544080913066864</c:v>
                </c:pt>
                <c:pt idx="2">
                  <c:v>0.33921077847480774</c:v>
                </c:pt>
                <c:pt idx="3">
                  <c:v>0.42401346564292908</c:v>
                </c:pt>
                <c:pt idx="4">
                  <c:v>0.5088161826133728</c:v>
                </c:pt>
                <c:pt idx="5">
                  <c:v>0.59361886978149414</c:v>
                </c:pt>
              </c:numCache>
            </c:numRef>
          </c:xVal>
          <c:yVal>
            <c:numRef>
              <c:f>'45-GE5360'!$V$28:$V$33</c:f>
              <c:numCache>
                <c:formatCode>General</c:formatCode>
                <c:ptCount val="6"/>
                <c:pt idx="0">
                  <c:v>0.78119504384955318</c:v>
                </c:pt>
                <c:pt idx="1">
                  <c:v>0.65963325030241704</c:v>
                </c:pt>
                <c:pt idx="2">
                  <c:v>0.56359020827374973</c:v>
                </c:pt>
                <c:pt idx="3">
                  <c:v>0.49113248612037291</c:v>
                </c:pt>
                <c:pt idx="4">
                  <c:v>0.42319746733513347</c:v>
                </c:pt>
                <c:pt idx="5">
                  <c:v>0.34843608128031467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78784"/>
        <c:axId val="178280704"/>
      </c:scatterChart>
      <c:valAx>
        <c:axId val="1782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8280704"/>
        <c:crosses val="autoZero"/>
        <c:crossBetween val="midCat"/>
      </c:valAx>
      <c:valAx>
        <c:axId val="17828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7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'45-PW2750'!$G$7:$G$19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'45-PW2750'!$M$7:$M$19</c:f>
              <c:numCache>
                <c:formatCode>General</c:formatCode>
                <c:ptCount val="13"/>
                <c:pt idx="0">
                  <c:v>0.15969528800374233</c:v>
                </c:pt>
                <c:pt idx="1">
                  <c:v>0.1691667857922268</c:v>
                </c:pt>
                <c:pt idx="2">
                  <c:v>0.18491132006013394</c:v>
                </c:pt>
                <c:pt idx="3">
                  <c:v>0.21308896596305468</c:v>
                </c:pt>
                <c:pt idx="4">
                  <c:v>0.24959161377799319</c:v>
                </c:pt>
                <c:pt idx="5">
                  <c:v>0.28924495031132907</c:v>
                </c:pt>
                <c:pt idx="6">
                  <c:v>0.33254219803755436</c:v>
                </c:pt>
                <c:pt idx="7">
                  <c:v>0.38009756470941941</c:v>
                </c:pt>
                <c:pt idx="8">
                  <c:v>0.43250832009136342</c:v>
                </c:pt>
                <c:pt idx="9">
                  <c:v>0.50078543362543182</c:v>
                </c:pt>
                <c:pt idx="10">
                  <c:v>0.59692735823296472</c:v>
                </c:pt>
                <c:pt idx="11">
                  <c:v>0.74414054220949988</c:v>
                </c:pt>
                <c:pt idx="12">
                  <c:v>0.97583049546817491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'45-ATR723130'!$G$7:$G$31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'45-ATR723130'!$M$7:$M$31</c:f>
              <c:numCache>
                <c:formatCode>General</c:formatCode>
                <c:ptCount val="25"/>
                <c:pt idx="0">
                  <c:v>0.13032911998511759</c:v>
                </c:pt>
                <c:pt idx="1">
                  <c:v>0.13918492383082692</c:v>
                </c:pt>
                <c:pt idx="2">
                  <c:v>0.14920821411245147</c:v>
                </c:pt>
                <c:pt idx="3">
                  <c:v>0.16053805616904285</c:v>
                </c:pt>
                <c:pt idx="4">
                  <c:v>0.17331372785290522</c:v>
                </c:pt>
                <c:pt idx="5">
                  <c:v>0.18765984571638245</c:v>
                </c:pt>
                <c:pt idx="6">
                  <c:v>0.20366105770948489</c:v>
                </c:pt>
                <c:pt idx="7">
                  <c:v>0.22132171755654112</c:v>
                </c:pt>
                <c:pt idx="8">
                  <c:v>0.24050590586750956</c:v>
                </c:pt>
                <c:pt idx="9">
                  <c:v>0.26085574443640541</c:v>
                </c:pt>
                <c:pt idx="10">
                  <c:v>0.28223197403020611</c:v>
                </c:pt>
                <c:pt idx="11">
                  <c:v>0.30490623346189583</c:v>
                </c:pt>
                <c:pt idx="12">
                  <c:v>0.32862381372705352</c:v>
                </c:pt>
                <c:pt idx="13">
                  <c:v>0.35316613072089126</c:v>
                </c:pt>
                <c:pt idx="14">
                  <c:v>0.37875491616241441</c:v>
                </c:pt>
                <c:pt idx="15">
                  <c:v>0.40577662332860376</c:v>
                </c:pt>
                <c:pt idx="16">
                  <c:v>0.43408734534542842</c:v>
                </c:pt>
                <c:pt idx="17">
                  <c:v>0.46380727792108456</c:v>
                </c:pt>
                <c:pt idx="18">
                  <c:v>0.4974426774551165</c:v>
                </c:pt>
                <c:pt idx="19">
                  <c:v>0.53754290595854193</c:v>
                </c:pt>
                <c:pt idx="20">
                  <c:v>0.58464521134681913</c:v>
                </c:pt>
                <c:pt idx="21">
                  <c:v>0.64079154662446158</c:v>
                </c:pt>
                <c:pt idx="22">
                  <c:v>0.70894910395464228</c:v>
                </c:pt>
                <c:pt idx="23">
                  <c:v>0.79352959073588303</c:v>
                </c:pt>
                <c:pt idx="24">
                  <c:v>0.90138991406643332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'45-ATR3600'!$G$7:$G$12</c:f>
              <c:numCache>
                <c:formatCode>General</c:formatCode>
                <c:ptCount val="6"/>
                <c:pt idx="0">
                  <c:v>0.15117493906113297</c:v>
                </c:pt>
                <c:pt idx="1">
                  <c:v>0.22676240859169947</c:v>
                </c:pt>
                <c:pt idx="2">
                  <c:v>0.30234987812226594</c:v>
                </c:pt>
                <c:pt idx="3">
                  <c:v>0.37793734765283238</c:v>
                </c:pt>
                <c:pt idx="4">
                  <c:v>0.45352481718339893</c:v>
                </c:pt>
                <c:pt idx="5">
                  <c:v>0.52911228671396537</c:v>
                </c:pt>
              </c:numCache>
            </c:numRef>
          </c:xVal>
          <c:yVal>
            <c:numRef>
              <c:f>'45-ATR3600'!$M$7:$M$12</c:f>
              <c:numCache>
                <c:formatCode>General</c:formatCode>
                <c:ptCount val="6"/>
                <c:pt idx="0">
                  <c:v>0.20354728458075494</c:v>
                </c:pt>
                <c:pt idx="1">
                  <c:v>0.26012130108939197</c:v>
                </c:pt>
                <c:pt idx="2">
                  <c:v>0.32785039408625838</c:v>
                </c:pt>
                <c:pt idx="3">
                  <c:v>0.40755156455913449</c:v>
                </c:pt>
                <c:pt idx="4">
                  <c:v>0.51651451631861456</c:v>
                </c:pt>
                <c:pt idx="5">
                  <c:v>0.75181472519875558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5056"/>
        <c:axId val="178206976"/>
      </c:scatterChart>
      <c:valAx>
        <c:axId val="178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8206976"/>
        <c:crosses val="autoZero"/>
        <c:crossBetween val="midCat"/>
      </c:valAx>
      <c:valAx>
        <c:axId val="17820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0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h=10000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'45-PW2750'!$G$35:$G$47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'45-PW2750'!$M$35:$M$47</c:f>
              <c:numCache>
                <c:formatCode>General</c:formatCode>
                <c:ptCount val="13"/>
                <c:pt idx="0">
                  <c:v>0.19886554394670167</c:v>
                </c:pt>
                <c:pt idx="1">
                  <c:v>0.19896069071888703</c:v>
                </c:pt>
                <c:pt idx="2">
                  <c:v>0.19932497829733278</c:v>
                </c:pt>
                <c:pt idx="3">
                  <c:v>0.2160450616244248</c:v>
                </c:pt>
                <c:pt idx="4">
                  <c:v>0.24131598546270835</c:v>
                </c:pt>
                <c:pt idx="5">
                  <c:v>0.27097606575596078</c:v>
                </c:pt>
                <c:pt idx="6">
                  <c:v>0.30479994365972768</c:v>
                </c:pt>
                <c:pt idx="7">
                  <c:v>0.34046236935398971</c:v>
                </c:pt>
                <c:pt idx="8">
                  <c:v>0.37841386549365763</c:v>
                </c:pt>
                <c:pt idx="9">
                  <c:v>0.42411838570667693</c:v>
                </c:pt>
                <c:pt idx="10">
                  <c:v>0.48284228949068819</c:v>
                </c:pt>
                <c:pt idx="11">
                  <c:v>0.55722934465532059</c:v>
                </c:pt>
                <c:pt idx="12">
                  <c:v>0.66245329778090778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'45-ATR723130'!$G$59:$G$83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'45-ATR723130'!$M$59:$M$83</c:f>
              <c:numCache>
                <c:formatCode>General</c:formatCode>
                <c:ptCount val="25"/>
                <c:pt idx="0">
                  <c:v>0.12787587980003001</c:v>
                </c:pt>
                <c:pt idx="1">
                  <c:v>0.13586900039793801</c:v>
                </c:pt>
                <c:pt idx="2">
                  <c:v>0.14469186339392415</c:v>
                </c:pt>
                <c:pt idx="3">
                  <c:v>0.15442706260992553</c:v>
                </c:pt>
                <c:pt idx="4">
                  <c:v>0.16515417013019146</c:v>
                </c:pt>
                <c:pt idx="5">
                  <c:v>0.17694191494339415</c:v>
                </c:pt>
                <c:pt idx="6">
                  <c:v>0.18983606750731205</c:v>
                </c:pt>
                <c:pt idx="7">
                  <c:v>0.20384154158752016</c:v>
                </c:pt>
                <c:pt idx="8">
                  <c:v>0.21889726161669196</c:v>
                </c:pt>
                <c:pt idx="9">
                  <c:v>0.23484301579898303</c:v>
                </c:pt>
                <c:pt idx="10">
                  <c:v>0.25149960229540996</c:v>
                </c:pt>
                <c:pt idx="11">
                  <c:v>0.26907088770602311</c:v>
                </c:pt>
                <c:pt idx="12">
                  <c:v>0.28741886713950665</c:v>
                </c:pt>
                <c:pt idx="13">
                  <c:v>0.30628138197819604</c:v>
                </c:pt>
                <c:pt idx="14">
                  <c:v>0.32569843512454677</c:v>
                </c:pt>
                <c:pt idx="15">
                  <c:v>0.34582464811642771</c:v>
                </c:pt>
                <c:pt idx="16">
                  <c:v>0.36681032934999935</c:v>
                </c:pt>
                <c:pt idx="17">
                  <c:v>0.38829779680871918</c:v>
                </c:pt>
                <c:pt idx="18">
                  <c:v>0.41098826524955423</c:v>
                </c:pt>
                <c:pt idx="19">
                  <c:v>0.43637248562412478</c:v>
                </c:pt>
                <c:pt idx="20">
                  <c:v>0.46505027378769581</c:v>
                </c:pt>
                <c:pt idx="21">
                  <c:v>0.49720564196070255</c:v>
                </c:pt>
                <c:pt idx="22">
                  <c:v>0.5334762904165864</c:v>
                </c:pt>
                <c:pt idx="23">
                  <c:v>0.57466189043177951</c:v>
                </c:pt>
                <c:pt idx="24">
                  <c:v>0.62177846565490447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'45-ATR3600'!$G$14:$G$19</c:f>
              <c:numCache>
                <c:formatCode>General</c:formatCode>
                <c:ptCount val="6"/>
                <c:pt idx="0">
                  <c:v>0.15665635771428715</c:v>
                </c:pt>
                <c:pt idx="1">
                  <c:v>0.23498453657143073</c:v>
                </c:pt>
                <c:pt idx="2">
                  <c:v>0.31331271542857431</c:v>
                </c:pt>
                <c:pt idx="3">
                  <c:v>0.39164089428571786</c:v>
                </c:pt>
                <c:pt idx="4">
                  <c:v>0.46996907314286146</c:v>
                </c:pt>
                <c:pt idx="5">
                  <c:v>0.54829725200000501</c:v>
                </c:pt>
              </c:numCache>
            </c:numRef>
          </c:xVal>
          <c:yVal>
            <c:numRef>
              <c:f>'45-ATR3600'!$M$14:$M$19</c:f>
              <c:numCache>
                <c:formatCode>General</c:formatCode>
                <c:ptCount val="6"/>
                <c:pt idx="0">
                  <c:v>0.19306447223067194</c:v>
                </c:pt>
                <c:pt idx="1">
                  <c:v>0.23971166709929911</c:v>
                </c:pt>
                <c:pt idx="2">
                  <c:v>0.29564312783295765</c:v>
                </c:pt>
                <c:pt idx="3">
                  <c:v>0.36080402010050255</c:v>
                </c:pt>
                <c:pt idx="4">
                  <c:v>0.4452576889529371</c:v>
                </c:pt>
                <c:pt idx="5">
                  <c:v>0.599741935483871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7824"/>
        <c:axId val="178239744"/>
      </c:scatterChart>
      <c:valAx>
        <c:axId val="1782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8239744"/>
        <c:crosses val="autoZero"/>
        <c:crossBetween val="midCat"/>
      </c:valAx>
      <c:valAx>
        <c:axId val="17823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3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h=20000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'45-PW2750'!$G$63:$G$74</c:f>
              <c:numCache>
                <c:formatCode>0.00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xVal>
          <c:yVal>
            <c:numRef>
              <c:f>'45-PW2750'!$M$63:$M$74</c:f>
              <c:numCache>
                <c:formatCode>General</c:formatCode>
                <c:ptCount val="12"/>
                <c:pt idx="0">
                  <c:v>0.20130227175428211</c:v>
                </c:pt>
                <c:pt idx="1">
                  <c:v>0.20012664496390078</c:v>
                </c:pt>
                <c:pt idx="2">
                  <c:v>0.19977923589237295</c:v>
                </c:pt>
                <c:pt idx="3">
                  <c:v>0.21375414732064824</c:v>
                </c:pt>
                <c:pt idx="4">
                  <c:v>0.23625040175365594</c:v>
                </c:pt>
                <c:pt idx="5">
                  <c:v>0.26343513099311039</c:v>
                </c:pt>
                <c:pt idx="6">
                  <c:v>0.29379871557395615</c:v>
                </c:pt>
                <c:pt idx="7">
                  <c:v>0.33236047871472868</c:v>
                </c:pt>
                <c:pt idx="8">
                  <c:v>0.3710848598018493</c:v>
                </c:pt>
                <c:pt idx="9">
                  <c:v>0.4122175806126091</c:v>
                </c:pt>
                <c:pt idx="10">
                  <c:v>0.45770954080665027</c:v>
                </c:pt>
                <c:pt idx="11">
                  <c:v>0.50886540151940174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'45-ATR723130'!$G$111:$G$135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'45-ATR723130'!$M$111:$M$135</c:f>
              <c:numCache>
                <c:formatCode>General</c:formatCode>
                <c:ptCount val="25"/>
                <c:pt idx="0">
                  <c:v>0.13558871669678416</c:v>
                </c:pt>
                <c:pt idx="1">
                  <c:v>0.14259750701424612</c:v>
                </c:pt>
                <c:pt idx="2">
                  <c:v>0.15056108464239396</c:v>
                </c:pt>
                <c:pt idx="3">
                  <c:v>0.15954831371772596</c:v>
                </c:pt>
                <c:pt idx="4">
                  <c:v>0.16962168134459629</c:v>
                </c:pt>
                <c:pt idx="5">
                  <c:v>0.18082816170523067</c:v>
                </c:pt>
                <c:pt idx="6">
                  <c:v>0.19318587796750886</c:v>
                </c:pt>
                <c:pt idx="7">
                  <c:v>0.20666546880286482</c:v>
                </c:pt>
                <c:pt idx="8">
                  <c:v>0.2211654039734017</c:v>
                </c:pt>
                <c:pt idx="9">
                  <c:v>0.23648152301808892</c:v>
                </c:pt>
                <c:pt idx="10">
                  <c:v>0.25229829812856958</c:v>
                </c:pt>
                <c:pt idx="11">
                  <c:v>0.26883963693234514</c:v>
                </c:pt>
                <c:pt idx="12">
                  <c:v>0.28607392956237443</c:v>
                </c:pt>
                <c:pt idx="13">
                  <c:v>0.30360267057415991</c:v>
                </c:pt>
                <c:pt idx="14">
                  <c:v>0.32128240545565906</c:v>
                </c:pt>
                <c:pt idx="15">
                  <c:v>0.33931947602126789</c:v>
                </c:pt>
                <c:pt idx="16">
                  <c:v>0.35772742063469171</c:v>
                </c:pt>
                <c:pt idx="17">
                  <c:v>0.37800889467545956</c:v>
                </c:pt>
                <c:pt idx="18">
                  <c:v>0.4014131549893607</c:v>
                </c:pt>
                <c:pt idx="19">
                  <c:v>0.42087962697587727</c:v>
                </c:pt>
                <c:pt idx="20">
                  <c:v>0.4295832876137704</c:v>
                </c:pt>
                <c:pt idx="21">
                  <c:v>0.44106694504992155</c:v>
                </c:pt>
                <c:pt idx="22">
                  <c:v>0.45487997504823557</c:v>
                </c:pt>
                <c:pt idx="23">
                  <c:v>0.46652554649104722</c:v>
                </c:pt>
                <c:pt idx="24">
                  <c:v>0.47170321516860297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'45-ATR3600'!$G$21:$G$26</c:f>
              <c:numCache>
                <c:formatCode>General</c:formatCode>
                <c:ptCount val="6"/>
                <c:pt idx="0">
                  <c:v>0.16278080774648854</c:v>
                </c:pt>
                <c:pt idx="1">
                  <c:v>0.24417121161973282</c:v>
                </c:pt>
                <c:pt idx="2">
                  <c:v>0.32556161549297707</c:v>
                </c:pt>
                <c:pt idx="3">
                  <c:v>0.40695201936622133</c:v>
                </c:pt>
                <c:pt idx="4">
                  <c:v>0.48834242323946564</c:v>
                </c:pt>
                <c:pt idx="5">
                  <c:v>0.56973282711270989</c:v>
                </c:pt>
              </c:numCache>
            </c:numRef>
          </c:xVal>
          <c:yVal>
            <c:numRef>
              <c:f>'45-ATR3600'!$M$21:$M$26</c:f>
              <c:numCache>
                <c:formatCode>General</c:formatCode>
                <c:ptCount val="6"/>
                <c:pt idx="0">
                  <c:v>0.19299673263054065</c:v>
                </c:pt>
                <c:pt idx="1">
                  <c:v>0.23640226628895186</c:v>
                </c:pt>
                <c:pt idx="2">
                  <c:v>0.28756199697068696</c:v>
                </c:pt>
                <c:pt idx="3">
                  <c:v>0.34550181462869906</c:v>
                </c:pt>
                <c:pt idx="4">
                  <c:v>0.41593354883587708</c:v>
                </c:pt>
                <c:pt idx="5">
                  <c:v>0.52438963252619442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6576"/>
        <c:axId val="173578496"/>
      </c:scatterChart>
      <c:valAx>
        <c:axId val="1735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3578496"/>
        <c:crosses val="autoZero"/>
        <c:crossBetween val="midCat"/>
      </c:valAx>
      <c:valAx>
        <c:axId val="17357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7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h=30000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'45-PW2750'!$G$91:$G$103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'45-PW2750'!$M$91:$M$103</c:f>
              <c:numCache>
                <c:formatCode>General</c:formatCode>
                <c:ptCount val="13"/>
                <c:pt idx="0">
                  <c:v>0.20310325259360734</c:v>
                </c:pt>
                <c:pt idx="1">
                  <c:v>0.20079723957185611</c:v>
                </c:pt>
                <c:pt idx="2">
                  <c:v>0.20047242845988358</c:v>
                </c:pt>
                <c:pt idx="3">
                  <c:v>0.21202627663969753</c:v>
                </c:pt>
                <c:pt idx="4">
                  <c:v>0.23160402504143596</c:v>
                </c:pt>
                <c:pt idx="5">
                  <c:v>0.25704779423592633</c:v>
                </c:pt>
                <c:pt idx="6">
                  <c:v>0.28177352727488397</c:v>
                </c:pt>
                <c:pt idx="7">
                  <c:v>0.32174145558121736</c:v>
                </c:pt>
                <c:pt idx="8">
                  <c:v>0.36247155901781819</c:v>
                </c:pt>
                <c:pt idx="9">
                  <c:v>0.40109861011864473</c:v>
                </c:pt>
                <c:pt idx="10">
                  <c:v>0.44341133610220096</c:v>
                </c:pt>
                <c:pt idx="11">
                  <c:v>0.49242194870990474</c:v>
                </c:pt>
                <c:pt idx="12">
                  <c:v>0.54414133994994152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'45-ATR723130'!$G$163:$G$187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'45-ATR723130'!$M$163:$M$187</c:f>
              <c:numCache>
                <c:formatCode>General</c:formatCode>
                <c:ptCount val="25"/>
                <c:pt idx="0">
                  <c:v>0.13783958341323024</c:v>
                </c:pt>
                <c:pt idx="1">
                  <c:v>0.14467764444672829</c:v>
                </c:pt>
                <c:pt idx="2">
                  <c:v>0.15245043607626033</c:v>
                </c:pt>
                <c:pt idx="3">
                  <c:v>0.16122259527508581</c:v>
                </c:pt>
                <c:pt idx="4">
                  <c:v>0.17105316758150962</c:v>
                </c:pt>
                <c:pt idx="5">
                  <c:v>0.18198738532022782</c:v>
                </c:pt>
                <c:pt idx="6">
                  <c:v>0.19404476071737278</c:v>
                </c:pt>
                <c:pt idx="7">
                  <c:v>0.20720254526170512</c:v>
                </c:pt>
                <c:pt idx="8">
                  <c:v>0.22137387363503008</c:v>
                </c:pt>
                <c:pt idx="9">
                  <c:v>0.23638073081162661</c:v>
                </c:pt>
                <c:pt idx="10">
                  <c:v>0.25192359846353696</c:v>
                </c:pt>
                <c:pt idx="11">
                  <c:v>0.26789429328286446</c:v>
                </c:pt>
                <c:pt idx="12">
                  <c:v>0.2845728858661089</c:v>
                </c:pt>
                <c:pt idx="13">
                  <c:v>0.30166678443687361</c:v>
                </c:pt>
                <c:pt idx="14">
                  <c:v>0.31881229918222553</c:v>
                </c:pt>
                <c:pt idx="15">
                  <c:v>0.33611690648920245</c:v>
                </c:pt>
                <c:pt idx="16">
                  <c:v>0.35372094525689179</c:v>
                </c:pt>
                <c:pt idx="17">
                  <c:v>0.3717706107396278</c:v>
                </c:pt>
                <c:pt idx="18">
                  <c:v>0.39013892840299846</c:v>
                </c:pt>
                <c:pt idx="19">
                  <c:v>0.40893640317947733</c:v>
                </c:pt>
                <c:pt idx="20">
                  <c:v>0.42882327606065995</c:v>
                </c:pt>
                <c:pt idx="21">
                  <c:v>0.45050009762291104</c:v>
                </c:pt>
                <c:pt idx="22">
                  <c:v>0.47384518218338689</c:v>
                </c:pt>
                <c:pt idx="23">
                  <c:v>0.49890573467910332</c:v>
                </c:pt>
                <c:pt idx="24">
                  <c:v>0.52577593751820717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'45-ATR3600'!$G$28:$G$34</c:f>
              <c:numCache>
                <c:formatCode>General</c:formatCode>
                <c:ptCount val="7"/>
                <c:pt idx="0">
                  <c:v>0.16968472130680914</c:v>
                </c:pt>
                <c:pt idx="1">
                  <c:v>0.25452708196021379</c:v>
                </c:pt>
                <c:pt idx="2">
                  <c:v>0.33936944261361829</c:v>
                </c:pt>
                <c:pt idx="3">
                  <c:v>0.42421180326702285</c:v>
                </c:pt>
                <c:pt idx="4">
                  <c:v>0.50905416392042757</c:v>
                </c:pt>
                <c:pt idx="5">
                  <c:v>0.59389652457383202</c:v>
                </c:pt>
              </c:numCache>
            </c:numRef>
          </c:xVal>
          <c:yVal>
            <c:numRef>
              <c:f>'45-ATR3600'!$M$28:$M$34</c:f>
              <c:numCache>
                <c:formatCode>General</c:formatCode>
                <c:ptCount val="7"/>
                <c:pt idx="0">
                  <c:v>0.20192751996831471</c:v>
                </c:pt>
                <c:pt idx="1">
                  <c:v>0.25069321296147029</c:v>
                </c:pt>
                <c:pt idx="2">
                  <c:v>0.30865431260308529</c:v>
                </c:pt>
                <c:pt idx="3">
                  <c:v>0.37651728700454468</c:v>
                </c:pt>
                <c:pt idx="4">
                  <c:v>0.46690627591927014</c:v>
                </c:pt>
                <c:pt idx="5">
                  <c:v>0.62272443612374073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13440"/>
        <c:axId val="173615360"/>
      </c:scatterChart>
      <c:valAx>
        <c:axId val="17361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3615360"/>
        <c:crosses val="autoZero"/>
        <c:crossBetween val="midCat"/>
      </c:valAx>
      <c:valAx>
        <c:axId val="17361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61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ALT0</c:v>
          </c:tx>
          <c:marker>
            <c:symbol val="none"/>
          </c:marker>
          <c:xVal>
            <c:numRef>
              <c:f>'40-PW2750'!$G$7:$G$19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'40-PW2750'!$U$7:$U$19</c:f>
              <c:numCache>
                <c:formatCode>General</c:formatCode>
                <c:ptCount val="13"/>
                <c:pt idx="0">
                  <c:v>0.69755159754563034</c:v>
                </c:pt>
                <c:pt idx="1">
                  <c:v>0.70597208349008267</c:v>
                </c:pt>
                <c:pt idx="2">
                  <c:v>0.70717501005357575</c:v>
                </c:pt>
                <c:pt idx="3">
                  <c:v>0.64331054522811881</c:v>
                </c:pt>
                <c:pt idx="4">
                  <c:v>0.55669983265660872</c:v>
                </c:pt>
                <c:pt idx="5">
                  <c:v>0.48000415115389106</c:v>
                </c:pt>
                <c:pt idx="6">
                  <c:v>0.41497321208504678</c:v>
                </c:pt>
                <c:pt idx="7">
                  <c:v>0.36073215976753537</c:v>
                </c:pt>
                <c:pt idx="8">
                  <c:v>0.31553128283627585</c:v>
                </c:pt>
                <c:pt idx="9">
                  <c:v>0.27528792143941261</c:v>
                </c:pt>
                <c:pt idx="10">
                  <c:v>0.23533617860339617</c:v>
                </c:pt>
                <c:pt idx="11">
                  <c:v>0.19275986871975823</c:v>
                </c:pt>
                <c:pt idx="12">
                  <c:v>0.15135003307950756</c:v>
                </c:pt>
              </c:numCache>
            </c:numRef>
          </c:yVal>
          <c:smooth val="1"/>
        </c:ser>
        <c:ser>
          <c:idx val="1"/>
          <c:order val="1"/>
          <c:tx>
            <c:v>ALT1</c:v>
          </c:tx>
          <c:marker>
            <c:symbol val="none"/>
          </c:marker>
          <c:xVal>
            <c:numRef>
              <c:f>'40-PW2750'!$G$21:$G$33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'40-PW2750'!$U$21:$U$33</c:f>
              <c:numCache>
                <c:formatCode>General</c:formatCode>
                <c:ptCount val="13"/>
                <c:pt idx="0">
                  <c:v>0.60044261678363409</c:v>
                </c:pt>
                <c:pt idx="1">
                  <c:v>0.62870531563904042</c:v>
                </c:pt>
                <c:pt idx="2">
                  <c:v>0.63368713272017341</c:v>
                </c:pt>
                <c:pt idx="3">
                  <c:v>0.60540013231803025</c:v>
                </c:pt>
                <c:pt idx="4">
                  <c:v>0.5348284405930962</c:v>
                </c:pt>
                <c:pt idx="5">
                  <c:v>0.47300530569356702</c:v>
                </c:pt>
                <c:pt idx="6">
                  <c:v>0.41788939769351513</c:v>
                </c:pt>
                <c:pt idx="7">
                  <c:v>0.36598129386277839</c:v>
                </c:pt>
                <c:pt idx="8">
                  <c:v>0.32253012829659994</c:v>
                </c:pt>
                <c:pt idx="9">
                  <c:v>0.28520295250820499</c:v>
                </c:pt>
                <c:pt idx="10">
                  <c:v>0.2496254880848911</c:v>
                </c:pt>
                <c:pt idx="11">
                  <c:v>0.21113183805310881</c:v>
                </c:pt>
                <c:pt idx="12">
                  <c:v>0.17380466226471389</c:v>
                </c:pt>
              </c:numCache>
            </c:numRef>
          </c:yVal>
          <c:smooth val="1"/>
        </c:ser>
        <c:ser>
          <c:idx val="0"/>
          <c:order val="2"/>
          <c:tx>
            <c:v>ALT2</c:v>
          </c:tx>
          <c:marker>
            <c:symbol val="none"/>
          </c:marker>
          <c:xVal>
            <c:numRef>
              <c:f>'40-PW2750'!$G$35:$G$47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'40-PW2750'!$U$35:$U$47</c:f>
              <c:numCache>
                <c:formatCode>General</c:formatCode>
                <c:ptCount val="13"/>
                <c:pt idx="0">
                  <c:v>0.5141235227729708</c:v>
                </c:pt>
                <c:pt idx="1">
                  <c:v>0.54077016877035045</c:v>
                </c:pt>
                <c:pt idx="2">
                  <c:v>0.54824289439205054</c:v>
                </c:pt>
                <c:pt idx="3">
                  <c:v>0.53337034778886194</c:v>
                </c:pt>
                <c:pt idx="4">
                  <c:v>0.47854605834965686</c:v>
                </c:pt>
                <c:pt idx="5">
                  <c:v>0.42284691322791129</c:v>
                </c:pt>
                <c:pt idx="6">
                  <c:v>0.37706279917495822</c:v>
                </c:pt>
                <c:pt idx="7">
                  <c:v>0.33915238626486954</c:v>
                </c:pt>
                <c:pt idx="8">
                  <c:v>0.30824081881510501</c:v>
                </c:pt>
                <c:pt idx="9">
                  <c:v>0.28287000402143031</c:v>
                </c:pt>
                <c:pt idx="10">
                  <c:v>0.26070699339707087</c:v>
                </c:pt>
                <c:pt idx="11">
                  <c:v>0.22804571458222528</c:v>
                </c:pt>
                <c:pt idx="12">
                  <c:v>0.19567605432822655</c:v>
                </c:pt>
              </c:numCache>
            </c:numRef>
          </c:yVal>
          <c:smooth val="1"/>
        </c:ser>
        <c:ser>
          <c:idx val="3"/>
          <c:order val="3"/>
          <c:tx>
            <c:v>ALT3</c:v>
          </c:tx>
          <c:marker>
            <c:symbol val="none"/>
          </c:marker>
          <c:xVal>
            <c:numRef>
              <c:f>'40-PW2750'!$G$49:$G$61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'40-PW2750'!$U$49:$U$61</c:f>
              <c:numCache>
                <c:formatCode>General</c:formatCode>
                <c:ptCount val="13"/>
                <c:pt idx="0">
                  <c:v>0.43801107839194681</c:v>
                </c:pt>
                <c:pt idx="1">
                  <c:v>0.46279865606392778</c:v>
                </c:pt>
                <c:pt idx="2">
                  <c:v>0.47183883145017969</c:v>
                </c:pt>
                <c:pt idx="3">
                  <c:v>0.46688131591578347</c:v>
                </c:pt>
                <c:pt idx="4">
                  <c:v>0.42459662459299236</c:v>
                </c:pt>
                <c:pt idx="5">
                  <c:v>0.37589632493157082</c:v>
                </c:pt>
                <c:pt idx="6">
                  <c:v>0.33886076770402274</c:v>
                </c:pt>
                <c:pt idx="7">
                  <c:v>0.30736596313256448</c:v>
                </c:pt>
                <c:pt idx="8">
                  <c:v>0.28053705553465563</c:v>
                </c:pt>
                <c:pt idx="9">
                  <c:v>0.2583740449102962</c:v>
                </c:pt>
                <c:pt idx="10">
                  <c:v>0.23883560133355822</c:v>
                </c:pt>
                <c:pt idx="11">
                  <c:v>0.2190055391959734</c:v>
                </c:pt>
                <c:pt idx="12">
                  <c:v>0.20005033274092907</c:v>
                </c:pt>
              </c:numCache>
            </c:numRef>
          </c:yVal>
          <c:smooth val="1"/>
        </c:ser>
        <c:ser>
          <c:idx val="4"/>
          <c:order val="4"/>
          <c:tx>
            <c:v>ALT4</c:v>
          </c:tx>
          <c:marker>
            <c:symbol val="none"/>
          </c:marker>
          <c:xVal>
            <c:numRef>
              <c:f>'40-PW2750'!$G$63:$G$75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'40-PW2750'!$U$63:$U$75</c:f>
              <c:numCache>
                <c:formatCode>General</c:formatCode>
                <c:ptCount val="13"/>
                <c:pt idx="0">
                  <c:v>0.37152204651886833</c:v>
                </c:pt>
                <c:pt idx="1">
                  <c:v>0.39195964732488359</c:v>
                </c:pt>
                <c:pt idx="2">
                  <c:v>0.40010066548185813</c:v>
                </c:pt>
                <c:pt idx="3">
                  <c:v>0.39893419123847085</c:v>
                </c:pt>
                <c:pt idx="4">
                  <c:v>0.36423158249769744</c:v>
                </c:pt>
                <c:pt idx="5">
                  <c:v>0.32398822110083408</c:v>
                </c:pt>
                <c:pt idx="6">
                  <c:v>0.28870237523836706</c:v>
                </c:pt>
                <c:pt idx="7">
                  <c:v>0.26333156044469236</c:v>
                </c:pt>
                <c:pt idx="8">
                  <c:v>0.24262664262456707</c:v>
                </c:pt>
                <c:pt idx="9">
                  <c:v>0.2257127660954506</c:v>
                </c:pt>
                <c:pt idx="10">
                  <c:v>0.21171507517480251</c:v>
                </c:pt>
                <c:pt idx="11">
                  <c:v>0.19800900281500125</c:v>
                </c:pt>
                <c:pt idx="12">
                  <c:v>0.1845945490160468</c:v>
                </c:pt>
              </c:numCache>
            </c:numRef>
          </c:yVal>
          <c:smooth val="1"/>
        </c:ser>
        <c:ser>
          <c:idx val="5"/>
          <c:order val="5"/>
          <c:tx>
            <c:v>ALT5</c:v>
          </c:tx>
          <c:marker>
            <c:symbol val="none"/>
          </c:marker>
          <c:xVal>
            <c:numRef>
              <c:f>'40-PW2750'!$G$77:$G$89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'40-PW2750'!$U$77:$U$89</c:f>
              <c:numCache>
                <c:formatCode>General</c:formatCode>
                <c:ptCount val="13"/>
                <c:pt idx="0">
                  <c:v>0.31348995291034804</c:v>
                </c:pt>
                <c:pt idx="1">
                  <c:v>0.33004427834663697</c:v>
                </c:pt>
                <c:pt idx="2">
                  <c:v>0.33711105633894173</c:v>
                </c:pt>
                <c:pt idx="3">
                  <c:v>0.33740267489978859</c:v>
                </c:pt>
                <c:pt idx="4">
                  <c:v>0.30911567449764554</c:v>
                </c:pt>
                <c:pt idx="5">
                  <c:v>0.27587115856110633</c:v>
                </c:pt>
                <c:pt idx="6">
                  <c:v>0.24350149830710754</c:v>
                </c:pt>
                <c:pt idx="7">
                  <c:v>0.22163010624359492</c:v>
                </c:pt>
                <c:pt idx="8">
                  <c:v>0.20442461115363161</c:v>
                </c:pt>
                <c:pt idx="9">
                  <c:v>0.19071853879383036</c:v>
                </c:pt>
                <c:pt idx="10">
                  <c:v>0.17934541492080378</c:v>
                </c:pt>
                <c:pt idx="11">
                  <c:v>0.16913876529116453</c:v>
                </c:pt>
                <c:pt idx="12">
                  <c:v>0.15834887853983162</c:v>
                </c:pt>
              </c:numCache>
            </c:numRef>
          </c:yVal>
          <c:smooth val="1"/>
        </c:ser>
        <c:ser>
          <c:idx val="6"/>
          <c:order val="6"/>
          <c:tx>
            <c:v>ALT6</c:v>
          </c:tx>
          <c:marker>
            <c:symbol val="none"/>
          </c:marker>
          <c:xVal>
            <c:numRef>
              <c:f>'40-PW2750'!$G$91:$G$103</c:f>
              <c:numCache>
                <c:formatCode>General</c:formatCode>
                <c:ptCount val="13"/>
              </c:numCache>
            </c:numRef>
          </c:xVal>
          <c:yVal>
            <c:numRef>
              <c:f>'40-PW2750'!$U$91:$U$103</c:f>
              <c:numCache>
                <c:formatCode>General</c:formatCode>
                <c:ptCount val="1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7840"/>
        <c:axId val="42629376"/>
      </c:scatterChart>
      <c:valAx>
        <c:axId val="42627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2629376"/>
        <c:crosses val="autoZero"/>
        <c:crossBetween val="midCat"/>
      </c:valAx>
      <c:valAx>
        <c:axId val="426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ALT0</c:v>
          </c:tx>
          <c:marker>
            <c:symbol val="none"/>
          </c:marker>
          <c:xVal>
            <c:numRef>
              <c:f>'50-PW2750'!$G$7:$G$19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'50-PW2750'!$U$7:$U$19</c:f>
              <c:numCache>
                <c:formatCode>General</c:formatCode>
                <c:ptCount val="13"/>
                <c:pt idx="0">
                  <c:v>0.99854579890253869</c:v>
                </c:pt>
                <c:pt idx="1">
                  <c:v>0.94323083011455111</c:v>
                </c:pt>
                <c:pt idx="2">
                  <c:v>0.86235422315046639</c:v>
                </c:pt>
                <c:pt idx="3">
                  <c:v>0.74745158068156758</c:v>
                </c:pt>
                <c:pt idx="4">
                  <c:v>0.634590787032833</c:v>
                </c:pt>
                <c:pt idx="5">
                  <c:v>0.54476760024388027</c:v>
                </c:pt>
                <c:pt idx="6">
                  <c:v>0.4715684875530245</c:v>
                </c:pt>
                <c:pt idx="7">
                  <c:v>0.40799226847587794</c:v>
                </c:pt>
                <c:pt idx="8">
                  <c:v>0.35520775227989154</c:v>
                </c:pt>
                <c:pt idx="9">
                  <c:v>0.30329627563661837</c:v>
                </c:pt>
                <c:pt idx="10">
                  <c:v>0.25196985224486618</c:v>
                </c:pt>
                <c:pt idx="11">
                  <c:v>0.20064213161752306</c:v>
                </c:pt>
                <c:pt idx="12">
                  <c:v>0.1519400158262742</c:v>
                </c:pt>
              </c:numCache>
            </c:numRef>
          </c:yVal>
          <c:smooth val="1"/>
        </c:ser>
        <c:ser>
          <c:idx val="1"/>
          <c:order val="1"/>
          <c:tx>
            <c:v>ALT1</c:v>
          </c:tx>
          <c:marker>
            <c:symbol val="none"/>
          </c:marker>
          <c:xVal>
            <c:numRef>
              <c:f>'50-PW2750'!$G$21:$G$33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'50-PW2750'!$U$21:$U$33</c:f>
              <c:numCache>
                <c:formatCode>General</c:formatCode>
                <c:ptCount val="13"/>
                <c:pt idx="0">
                  <c:v>0.87868641924059832</c:v>
                </c:pt>
                <c:pt idx="1">
                  <c:v>0.85938925279747425</c:v>
                </c:pt>
                <c:pt idx="2">
                  <c:v>0.81540207817141663</c:v>
                </c:pt>
                <c:pt idx="3">
                  <c:v>0.72587076939042905</c:v>
                </c:pt>
                <c:pt idx="4">
                  <c:v>0.6290489965882704</c:v>
                </c:pt>
                <c:pt idx="5">
                  <c:v>0.54535135625981035</c:v>
                </c:pt>
                <c:pt idx="6">
                  <c:v>0.47535900994979702</c:v>
                </c:pt>
                <c:pt idx="7">
                  <c:v>0.41528273249704878</c:v>
                </c:pt>
                <c:pt idx="8">
                  <c:v>0.36541440190953078</c:v>
                </c:pt>
                <c:pt idx="9">
                  <c:v>0.31846225693048114</c:v>
                </c:pt>
                <c:pt idx="10">
                  <c:v>0.27180069272380558</c:v>
                </c:pt>
                <c:pt idx="11">
                  <c:v>0.22543100652509501</c:v>
                </c:pt>
                <c:pt idx="12">
                  <c:v>0.17964507634231452</c:v>
                </c:pt>
              </c:numCache>
            </c:numRef>
          </c:yVal>
          <c:smooth val="1"/>
        </c:ser>
        <c:ser>
          <c:idx val="0"/>
          <c:order val="2"/>
          <c:tx>
            <c:v>ALT2</c:v>
          </c:tx>
          <c:marker>
            <c:symbol val="none"/>
          </c:marker>
          <c:xVal>
            <c:numRef>
              <c:f>'50-PW2750'!$G$35:$G$47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'50-PW2750'!$U$35:$U$47</c:f>
              <c:numCache>
                <c:formatCode>General</c:formatCode>
                <c:ptCount val="13"/>
                <c:pt idx="0">
                  <c:v>0.75795010831917187</c:v>
                </c:pt>
                <c:pt idx="1">
                  <c:v>0.74809988404357153</c:v>
                </c:pt>
                <c:pt idx="2">
                  <c:v>0.72324646178992569</c:v>
                </c:pt>
                <c:pt idx="3">
                  <c:v>0.65121356389533913</c:v>
                </c:pt>
                <c:pt idx="4">
                  <c:v>0.56751462633128802</c:v>
                </c:pt>
                <c:pt idx="5">
                  <c:v>0.49839791404516975</c:v>
                </c:pt>
                <c:pt idx="6">
                  <c:v>0.44648773463748753</c:v>
                </c:pt>
                <c:pt idx="7">
                  <c:v>0.40449232685147951</c:v>
                </c:pt>
                <c:pt idx="8">
                  <c:v>0.37095489511850249</c:v>
                </c:pt>
                <c:pt idx="9">
                  <c:v>0.33012699936435458</c:v>
                </c:pt>
                <c:pt idx="10">
                  <c:v>0.28754913279800748</c:v>
                </c:pt>
                <c:pt idx="11">
                  <c:v>0.24671993980826859</c:v>
                </c:pt>
                <c:pt idx="12">
                  <c:v>0.20589204405412068</c:v>
                </c:pt>
              </c:numCache>
            </c:numRef>
          </c:yVal>
          <c:smooth val="1"/>
        </c:ser>
        <c:ser>
          <c:idx val="3"/>
          <c:order val="3"/>
          <c:tx>
            <c:v>ALT3</c:v>
          </c:tx>
          <c:marker>
            <c:symbol val="none"/>
          </c:marker>
          <c:xVal>
            <c:numRef>
              <c:f>'50-PW2750'!$G$49:$G$61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'50-PW2750'!$U$49:$U$61</c:f>
              <c:numCache>
                <c:formatCode>General</c:formatCode>
                <c:ptCount val="13"/>
                <c:pt idx="0">
                  <c:v>0.6462555294667065</c:v>
                </c:pt>
                <c:pt idx="1">
                  <c:v>0.63805731511084884</c:v>
                </c:pt>
                <c:pt idx="2">
                  <c:v>0.61738425415439691</c:v>
                </c:pt>
                <c:pt idx="3">
                  <c:v>0.55759985470961382</c:v>
                </c:pt>
                <c:pt idx="4">
                  <c:v>0.48819126441553051</c:v>
                </c:pt>
                <c:pt idx="5">
                  <c:v>0.42490692334634894</c:v>
                </c:pt>
                <c:pt idx="6">
                  <c:v>0.38145342275610677</c:v>
                </c:pt>
                <c:pt idx="7">
                  <c:v>0.34674977622686054</c:v>
                </c:pt>
                <c:pt idx="8">
                  <c:v>0.31875283770285523</c:v>
                </c:pt>
                <c:pt idx="9">
                  <c:v>0.29513147482714336</c:v>
                </c:pt>
                <c:pt idx="10">
                  <c:v>0.2726750295121097</c:v>
                </c:pt>
                <c:pt idx="11">
                  <c:v>0.25255231102520526</c:v>
                </c:pt>
                <c:pt idx="12">
                  <c:v>0.22980528493779756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09376"/>
        <c:axId val="171123456"/>
      </c:scatterChart>
      <c:valAx>
        <c:axId val="171109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1123456"/>
        <c:crosses val="autoZero"/>
        <c:crossBetween val="midCat"/>
      </c:valAx>
      <c:valAx>
        <c:axId val="1711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0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'40-PW2750'!$G$7:$G$19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'40-PW2750'!$V$7:$V$19</c:f>
              <c:numCache>
                <c:formatCode>General</c:formatCode>
                <c:ptCount val="13"/>
                <c:pt idx="0">
                  <c:v>1.9553512727272728</c:v>
                </c:pt>
                <c:pt idx="1">
                  <c:v>1.9789552727272728</c:v>
                </c:pt>
                <c:pt idx="2">
                  <c:v>1.9823272727272725</c:v>
                </c:pt>
                <c:pt idx="3">
                  <c:v>1.8033047272727272</c:v>
                </c:pt>
                <c:pt idx="4">
                  <c:v>1.5605207272727273</c:v>
                </c:pt>
                <c:pt idx="5">
                  <c:v>1.345530181818182</c:v>
                </c:pt>
                <c:pt idx="6">
                  <c:v>1.1632378181818182</c:v>
                </c:pt>
                <c:pt idx="7">
                  <c:v>1.0111912727272727</c:v>
                </c:pt>
                <c:pt idx="8">
                  <c:v>0.88448581818181815</c:v>
                </c:pt>
                <c:pt idx="9">
                  <c:v>0.77167709090909098</c:v>
                </c:pt>
                <c:pt idx="10">
                  <c:v>0.65968581818181815</c:v>
                </c:pt>
                <c:pt idx="11">
                  <c:v>0.54033745454545457</c:v>
                </c:pt>
                <c:pt idx="12">
                  <c:v>0.42425890909090908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'40-ATR723130'!$G$7:$G$31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'40-ATR723130'!$V$7:$V$31</c:f>
              <c:numCache>
                <c:formatCode>General</c:formatCode>
                <c:ptCount val="25"/>
                <c:pt idx="0">
                  <c:v>2.735048372562543</c:v>
                </c:pt>
                <c:pt idx="1">
                  <c:v>2.5509474770755909</c:v>
                </c:pt>
                <c:pt idx="2">
                  <c:v>2.3684214749748596</c:v>
                </c:pt>
                <c:pt idx="3">
                  <c:v>2.1896283030111601</c:v>
                </c:pt>
                <c:pt idx="4">
                  <c:v>2.0167258979353004</c:v>
                </c:pt>
                <c:pt idx="5">
                  <c:v>1.8518721964980929</c:v>
                </c:pt>
                <c:pt idx="6">
                  <c:v>1.6972251354503451</c:v>
                </c:pt>
                <c:pt idx="7">
                  <c:v>1.5549426515428657</c:v>
                </c:pt>
                <c:pt idx="8">
                  <c:v>1.4268316275139776</c:v>
                </c:pt>
                <c:pt idx="9">
                  <c:v>1.3116430699896422</c:v>
                </c:pt>
                <c:pt idx="10">
                  <c:v>1.2082120930413067</c:v>
                </c:pt>
                <c:pt idx="11">
                  <c:v>1.1152437102102493</c:v>
                </c:pt>
                <c:pt idx="12">
                  <c:v>1.0315348581127444</c:v>
                </c:pt>
                <c:pt idx="13">
                  <c:v>0.95636562263085945</c:v>
                </c:pt>
                <c:pt idx="14">
                  <c:v>0.88802103798481469</c:v>
                </c:pt>
                <c:pt idx="15">
                  <c:v>0.82543612940064537</c:v>
                </c:pt>
                <c:pt idx="16">
                  <c:v>0.76817660919458786</c:v>
                </c:pt>
                <c:pt idx="17">
                  <c:v>0.71530589992270921</c:v>
                </c:pt>
                <c:pt idx="18">
                  <c:v>0.66611597043985304</c:v>
                </c:pt>
                <c:pt idx="19">
                  <c:v>0.61989620496269648</c:v>
                </c:pt>
                <c:pt idx="20">
                  <c:v>0.57373608083271566</c:v>
                </c:pt>
                <c:pt idx="21">
                  <c:v>0.52586240897915659</c:v>
                </c:pt>
                <c:pt idx="22">
                  <c:v>0.47674822415895529</c:v>
                </c:pt>
                <c:pt idx="23">
                  <c:v>0.42644422577404795</c:v>
                </c:pt>
                <c:pt idx="24">
                  <c:v>0.37500111322637059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'40-ATR3600'!$G$7:$G$13</c:f>
              <c:numCache>
                <c:formatCode>General</c:formatCode>
                <c:ptCount val="7"/>
                <c:pt idx="0">
                  <c:v>0.15117493906113297</c:v>
                </c:pt>
                <c:pt idx="1">
                  <c:v>0.22676240859169947</c:v>
                </c:pt>
                <c:pt idx="2">
                  <c:v>0.30234987812226594</c:v>
                </c:pt>
                <c:pt idx="3">
                  <c:v>0.37793734765283238</c:v>
                </c:pt>
                <c:pt idx="4">
                  <c:v>0.45352481718339893</c:v>
                </c:pt>
                <c:pt idx="5">
                  <c:v>0.52911228671396537</c:v>
                </c:pt>
              </c:numCache>
            </c:numRef>
          </c:xVal>
          <c:yVal>
            <c:numRef>
              <c:f>'40-ATR3600'!$V$7:$V$13</c:f>
              <c:numCache>
                <c:formatCode>General</c:formatCode>
                <c:ptCount val="7"/>
                <c:pt idx="0">
                  <c:v>1.5403055555555556</c:v>
                </c:pt>
                <c:pt idx="1">
                  <c:v>1.1908888888888889</c:v>
                </c:pt>
                <c:pt idx="2">
                  <c:v>0.93641666666666667</c:v>
                </c:pt>
                <c:pt idx="3">
                  <c:v>0.75016666666666665</c:v>
                </c:pt>
                <c:pt idx="4">
                  <c:v>0.60805555555555557</c:v>
                </c:pt>
                <c:pt idx="5">
                  <c:v>0.46986111111111112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'40-GE5360'!$G$7:$G$13</c:f>
              <c:numCache>
                <c:formatCode>0.000</c:formatCode>
                <c:ptCount val="7"/>
                <c:pt idx="0">
                  <c:v>0.15111102163791656</c:v>
                </c:pt>
                <c:pt idx="1">
                  <c:v>0.22666651010513306</c:v>
                </c:pt>
                <c:pt idx="2">
                  <c:v>0.30222204327583313</c:v>
                </c:pt>
                <c:pt idx="3">
                  <c:v>0.37777751684188843</c:v>
                </c:pt>
                <c:pt idx="4">
                  <c:v>0.45333302021026611</c:v>
                </c:pt>
                <c:pt idx="5">
                  <c:v>0.52888858318328857</c:v>
                </c:pt>
              </c:numCache>
            </c:numRef>
          </c:xVal>
          <c:yVal>
            <c:numRef>
              <c:f>'40-GE5360'!$V$7:$V$13</c:f>
              <c:numCache>
                <c:formatCode>General</c:formatCode>
                <c:ptCount val="7"/>
                <c:pt idx="0">
                  <c:v>1.8242369841674304</c:v>
                </c:pt>
                <c:pt idx="1">
                  <c:v>1.4745146644885834</c:v>
                </c:pt>
                <c:pt idx="2">
                  <c:v>1.2005248869538618</c:v>
                </c:pt>
                <c:pt idx="3">
                  <c:v>0.99300961642288477</c:v>
                </c:pt>
                <c:pt idx="4">
                  <c:v>0.83119724346356116</c:v>
                </c:pt>
                <c:pt idx="5">
                  <c:v>0.68239221013567541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4832"/>
        <c:axId val="185146752"/>
      </c:scatterChart>
      <c:valAx>
        <c:axId val="1851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146752"/>
        <c:crosses val="autoZero"/>
        <c:crossBetween val="midCat"/>
      </c:valAx>
      <c:valAx>
        <c:axId val="18514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4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h=10000 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PW2750_ALT1</c:v>
          </c:tx>
          <c:marker>
            <c:symbol val="none"/>
          </c:marker>
          <c:xVal>
            <c:numRef>
              <c:f>'40-PW2750'!$G$35:$G$47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'40-PW2750'!$V$35:$V$47</c:f>
              <c:numCache>
                <c:formatCode>General</c:formatCode>
                <c:ptCount val="13"/>
                <c:pt idx="0">
                  <c:v>1.4411723636363636</c:v>
                </c:pt>
                <c:pt idx="1">
                  <c:v>1.5158672727272728</c:v>
                </c:pt>
                <c:pt idx="2">
                  <c:v>1.5368145454545454</c:v>
                </c:pt>
                <c:pt idx="3">
                  <c:v>1.4951243636363636</c:v>
                </c:pt>
                <c:pt idx="4">
                  <c:v>1.341442909090909</c:v>
                </c:pt>
                <c:pt idx="5">
                  <c:v>1.1853090909090909</c:v>
                </c:pt>
                <c:pt idx="6">
                  <c:v>1.0569687272727273</c:v>
                </c:pt>
                <c:pt idx="7">
                  <c:v>0.9506996363636363</c:v>
                </c:pt>
                <c:pt idx="8">
                  <c:v>0.86404945454545456</c:v>
                </c:pt>
                <c:pt idx="9">
                  <c:v>0.79293090909090902</c:v>
                </c:pt>
                <c:pt idx="10">
                  <c:v>0.73080436363636359</c:v>
                </c:pt>
                <c:pt idx="11">
                  <c:v>0.63924945454545457</c:v>
                </c:pt>
                <c:pt idx="12">
                  <c:v>0.548512</c:v>
                </c:pt>
              </c:numCache>
            </c:numRef>
          </c:yVal>
          <c:smooth val="1"/>
        </c:ser>
        <c:ser>
          <c:idx val="5"/>
          <c:order val="1"/>
          <c:tx>
            <c:v>ATR3130_ALT1</c:v>
          </c:tx>
          <c:marker>
            <c:symbol val="none"/>
          </c:marker>
          <c:xVal>
            <c:numRef>
              <c:f>'40-ATR723130'!$G$59:$G$83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'40-ATR723130'!$V$59:$V$83</c:f>
              <c:numCache>
                <c:formatCode>General</c:formatCode>
                <c:ptCount val="25"/>
                <c:pt idx="0">
                  <c:v>2.251872765719527</c:v>
                </c:pt>
                <c:pt idx="1">
                  <c:v>2.1387740742064665</c:v>
                </c:pt>
                <c:pt idx="2">
                  <c:v>2.0272987830348819</c:v>
                </c:pt>
                <c:pt idx="3">
                  <c:v>1.9175096321540768</c:v>
                </c:pt>
                <c:pt idx="4">
                  <c:v>1.8094693615133546</c:v>
                </c:pt>
                <c:pt idx="5">
                  <c:v>1.703240711062016</c:v>
                </c:pt>
                <c:pt idx="6">
                  <c:v>1.5988864207493609</c:v>
                </c:pt>
                <c:pt idx="7">
                  <c:v>1.4964692305246965</c:v>
                </c:pt>
                <c:pt idx="8">
                  <c:v>1.3959590620236582</c:v>
                </c:pt>
                <c:pt idx="9">
                  <c:v>1.296351528012246</c:v>
                </c:pt>
                <c:pt idx="10">
                  <c:v>1.2056685034075909</c:v>
                </c:pt>
                <c:pt idx="11">
                  <c:v>1.123358038116457</c:v>
                </c:pt>
                <c:pt idx="12">
                  <c:v>1.0479253622631566</c:v>
                </c:pt>
                <c:pt idx="13">
                  <c:v>0.97921572540811508</c:v>
                </c:pt>
                <c:pt idx="14">
                  <c:v>0.91652166811826519</c:v>
                </c:pt>
                <c:pt idx="15">
                  <c:v>0.85894448773586907</c:v>
                </c:pt>
                <c:pt idx="16">
                  <c:v>0.80581322753491369</c:v>
                </c:pt>
                <c:pt idx="17">
                  <c:v>0.75658520448838018</c:v>
                </c:pt>
                <c:pt idx="18">
                  <c:v>0.71100813057368051</c:v>
                </c:pt>
                <c:pt idx="19">
                  <c:v>0.66833585552072838</c:v>
                </c:pt>
                <c:pt idx="20">
                  <c:v>0.6280937443145751</c:v>
                </c:pt>
                <c:pt idx="21">
                  <c:v>0.58814793204541527</c:v>
                </c:pt>
                <c:pt idx="22">
                  <c:v>0.54842756403691051</c:v>
                </c:pt>
                <c:pt idx="23">
                  <c:v>0.50903467066553354</c:v>
                </c:pt>
                <c:pt idx="24">
                  <c:v>0.46997269291006072</c:v>
                </c:pt>
              </c:numCache>
            </c:numRef>
          </c:yVal>
          <c:smooth val="1"/>
        </c:ser>
        <c:ser>
          <c:idx val="6"/>
          <c:order val="2"/>
          <c:tx>
            <c:v>ATR3600_ALT1</c:v>
          </c:tx>
          <c:marker>
            <c:symbol val="none"/>
          </c:marker>
          <c:xVal>
            <c:numRef>
              <c:f>'40-ATR3600'!$G$14:$G$19</c:f>
              <c:numCache>
                <c:formatCode>General</c:formatCode>
                <c:ptCount val="6"/>
                <c:pt idx="0">
                  <c:v>0.15665635771428715</c:v>
                </c:pt>
                <c:pt idx="1">
                  <c:v>0.23498453657143073</c:v>
                </c:pt>
                <c:pt idx="2">
                  <c:v>0.31331271542857431</c:v>
                </c:pt>
                <c:pt idx="3">
                  <c:v>0.39164089428571786</c:v>
                </c:pt>
                <c:pt idx="4">
                  <c:v>0.46996907314286146</c:v>
                </c:pt>
                <c:pt idx="5">
                  <c:v>0.54829725200000501</c:v>
                </c:pt>
              </c:numCache>
            </c:numRef>
          </c:xVal>
          <c:yVal>
            <c:numRef>
              <c:f>'40-ATR3600'!$V$14:$V$19</c:f>
              <c:numCache>
                <c:formatCode>General</c:formatCode>
                <c:ptCount val="6"/>
                <c:pt idx="0">
                  <c:v>1.4415833333333332</c:v>
                </c:pt>
                <c:pt idx="1">
                  <c:v>1.1485277777777778</c:v>
                </c:pt>
                <c:pt idx="2">
                  <c:v>0.92436111111111108</c:v>
                </c:pt>
                <c:pt idx="3">
                  <c:v>0.75486111111111109</c:v>
                </c:pt>
                <c:pt idx="4">
                  <c:v>0.62358333333333338</c:v>
                </c:pt>
                <c:pt idx="5">
                  <c:v>0.50224999999999997</c:v>
                </c:pt>
              </c:numCache>
            </c:numRef>
          </c:yVal>
          <c:smooth val="1"/>
        </c:ser>
        <c:ser>
          <c:idx val="7"/>
          <c:order val="3"/>
          <c:tx>
            <c:v>GE5360_ALT1</c:v>
          </c:tx>
          <c:marker>
            <c:symbol val="none"/>
          </c:marker>
          <c:xVal>
            <c:numRef>
              <c:f>'40-GE5360'!$G$14:$G$19</c:f>
              <c:numCache>
                <c:formatCode>0.000</c:formatCode>
                <c:ptCount val="6"/>
                <c:pt idx="0">
                  <c:v>0.15657347440719604</c:v>
                </c:pt>
                <c:pt idx="1">
                  <c:v>0.23486019670963287</c:v>
                </c:pt>
                <c:pt idx="2">
                  <c:v>0.31314694881439209</c:v>
                </c:pt>
                <c:pt idx="3">
                  <c:v>0.39143365621566772</c:v>
                </c:pt>
                <c:pt idx="4">
                  <c:v>0.46972039341926575</c:v>
                </c:pt>
                <c:pt idx="5">
                  <c:v>0.54800713062286377</c:v>
                </c:pt>
              </c:numCache>
            </c:numRef>
          </c:xVal>
          <c:yVal>
            <c:numRef>
              <c:f>'40-GE5360'!$V$14:$V$19</c:f>
              <c:numCache>
                <c:formatCode>General</c:formatCode>
                <c:ptCount val="6"/>
                <c:pt idx="0">
                  <c:v>1.4665451192303651</c:v>
                </c:pt>
                <c:pt idx="1">
                  <c:v>1.243537329986196</c:v>
                </c:pt>
                <c:pt idx="2">
                  <c:v>1.0475890851083156</c:v>
                </c:pt>
                <c:pt idx="3">
                  <c:v>0.90222466361580567</c:v>
                </c:pt>
                <c:pt idx="4">
                  <c:v>0.79505616602365059</c:v>
                </c:pt>
                <c:pt idx="5">
                  <c:v>0.69607045198938589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90656"/>
        <c:axId val="185201024"/>
      </c:scatterChart>
      <c:valAx>
        <c:axId val="1851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201024"/>
        <c:crosses val="autoZero"/>
        <c:crossBetween val="midCat"/>
      </c:valAx>
      <c:valAx>
        <c:axId val="18520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9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h=20000 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PW2750_ALT1</c:v>
          </c:tx>
          <c:marker>
            <c:symbol val="none"/>
          </c:marker>
          <c:xVal>
            <c:numRef>
              <c:f>'40-PW2750'!$G$63:$G$74</c:f>
              <c:numCache>
                <c:formatCode>0.00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xVal>
          <c:yVal>
            <c:numRef>
              <c:f>'40-PW2750'!$V$63:$V$74</c:f>
              <c:numCache>
                <c:formatCode>General</c:formatCode>
                <c:ptCount val="12"/>
                <c:pt idx="0">
                  <c:v>1.0414370909090911</c:v>
                </c:pt>
                <c:pt idx="1">
                  <c:v>1.0987270303030292</c:v>
                </c:pt>
                <c:pt idx="2">
                  <c:v>1.1215476363636363</c:v>
                </c:pt>
                <c:pt idx="3">
                  <c:v>1.1182778181818183</c:v>
                </c:pt>
                <c:pt idx="4">
                  <c:v>1.0210007272727273</c:v>
                </c:pt>
                <c:pt idx="5">
                  <c:v>0.90819199999999989</c:v>
                </c:pt>
                <c:pt idx="6">
                  <c:v>0.80928</c:v>
                </c:pt>
                <c:pt idx="7">
                  <c:v>0.73816145454545457</c:v>
                </c:pt>
                <c:pt idx="8">
                  <c:v>0.68012218181818185</c:v>
                </c:pt>
                <c:pt idx="9">
                  <c:v>0.63270981818181815</c:v>
                </c:pt>
                <c:pt idx="10">
                  <c:v>0.593472</c:v>
                </c:pt>
                <c:pt idx="11">
                  <c:v>0.55505163636363641</c:v>
                </c:pt>
              </c:numCache>
            </c:numRef>
          </c:yVal>
          <c:smooth val="1"/>
        </c:ser>
        <c:ser>
          <c:idx val="5"/>
          <c:order val="1"/>
          <c:tx>
            <c:v>ATR3130_ALT1</c:v>
          </c:tx>
          <c:marker>
            <c:symbol val="none"/>
          </c:marker>
          <c:xVal>
            <c:numRef>
              <c:f>'40-ATR723130'!$G$111:$G$135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'40-ATR723130'!$V$111:$V$135</c:f>
              <c:numCache>
                <c:formatCode>General</c:formatCode>
                <c:ptCount val="25"/>
                <c:pt idx="0">
                  <c:v>1.6277180753219105</c:v>
                </c:pt>
                <c:pt idx="1">
                  <c:v>1.5358163083253897</c:v>
                </c:pt>
                <c:pt idx="2">
                  <c:v>1.4451476119369553</c:v>
                </c:pt>
                <c:pt idx="3">
                  <c:v>1.3564241590561148</c:v>
                </c:pt>
                <c:pt idx="4">
                  <c:v>1.2703581225823675</c:v>
                </c:pt>
                <c:pt idx="5">
                  <c:v>1.1876616754152236</c:v>
                </c:pt>
                <c:pt idx="6">
                  <c:v>1.1090469904541853</c:v>
                </c:pt>
                <c:pt idx="7">
                  <c:v>1.0352262405987571</c:v>
                </c:pt>
                <c:pt idx="8">
                  <c:v>0.96691159874844412</c:v>
                </c:pt>
                <c:pt idx="9">
                  <c:v>0.90416522690608303</c:v>
                </c:pt>
                <c:pt idx="10">
                  <c:v>0.84703318132850158</c:v>
                </c:pt>
                <c:pt idx="11">
                  <c:v>0.79537470883284356</c:v>
                </c:pt>
                <c:pt idx="12">
                  <c:v>0.74318896916551114</c:v>
                </c:pt>
                <c:pt idx="13">
                  <c:v>0.70578000748024605</c:v>
                </c:pt>
                <c:pt idx="14">
                  <c:v>0.75414261464630672</c:v>
                </c:pt>
                <c:pt idx="15">
                  <c:v>0.77572849512591691</c:v>
                </c:pt>
                <c:pt idx="16">
                  <c:v>0.73435281536240582</c:v>
                </c:pt>
                <c:pt idx="17">
                  <c:v>0.70095709825805741</c:v>
                </c:pt>
                <c:pt idx="18">
                  <c:v>0.67149354573965492</c:v>
                </c:pt>
                <c:pt idx="19">
                  <c:v>0.64398654487693607</c:v>
                </c:pt>
                <c:pt idx="20">
                  <c:v>0.6184553756226453</c:v>
                </c:pt>
                <c:pt idx="21">
                  <c:v>0.59460647613909268</c:v>
                </c:pt>
                <c:pt idx="22">
                  <c:v>0.57117800815033548</c:v>
                </c:pt>
                <c:pt idx="23">
                  <c:v>0.54833386813445051</c:v>
                </c:pt>
                <c:pt idx="24">
                  <c:v>0.52610974739000316</c:v>
                </c:pt>
              </c:numCache>
            </c:numRef>
          </c:yVal>
          <c:smooth val="1"/>
        </c:ser>
        <c:ser>
          <c:idx val="6"/>
          <c:order val="2"/>
          <c:tx>
            <c:v>ATR3600_ALT1</c:v>
          </c:tx>
          <c:marker>
            <c:symbol val="none"/>
          </c:marker>
          <c:xVal>
            <c:numRef>
              <c:f>'40-ATR3600'!$G$21:$G$26</c:f>
              <c:numCache>
                <c:formatCode>General</c:formatCode>
                <c:ptCount val="6"/>
                <c:pt idx="0">
                  <c:v>0.16278080774648854</c:v>
                </c:pt>
                <c:pt idx="1">
                  <c:v>0.24417121161973282</c:v>
                </c:pt>
                <c:pt idx="2">
                  <c:v>0.32556161549297707</c:v>
                </c:pt>
                <c:pt idx="3">
                  <c:v>0.40695201936622133</c:v>
                </c:pt>
                <c:pt idx="4">
                  <c:v>0.48834242323946564</c:v>
                </c:pt>
                <c:pt idx="5">
                  <c:v>0.56973282711270989</c:v>
                </c:pt>
              </c:numCache>
            </c:numRef>
          </c:xVal>
          <c:yVal>
            <c:numRef>
              <c:f>'40-ATR3600'!$V$21:$V$26</c:f>
              <c:numCache>
                <c:formatCode>General</c:formatCode>
                <c:ptCount val="6"/>
                <c:pt idx="0">
                  <c:v>1.1327499999999999</c:v>
                </c:pt>
                <c:pt idx="1">
                  <c:v>0.93258333333333343</c:v>
                </c:pt>
                <c:pt idx="2">
                  <c:v>0.77802777777777776</c:v>
                </c:pt>
                <c:pt idx="3">
                  <c:v>0.66366666666666663</c:v>
                </c:pt>
                <c:pt idx="4">
                  <c:v>0.57574999999999998</c:v>
                </c:pt>
                <c:pt idx="5">
                  <c:v>0.49413888888888891</c:v>
                </c:pt>
              </c:numCache>
            </c:numRef>
          </c:yVal>
          <c:smooth val="1"/>
        </c:ser>
        <c:ser>
          <c:idx val="7"/>
          <c:order val="3"/>
          <c:tx>
            <c:v>GE5360_ALT1</c:v>
          </c:tx>
          <c:marker>
            <c:symbol val="none"/>
          </c:marker>
          <c:xVal>
            <c:numRef>
              <c:f>'40-GE5360'!$G$21:$G$26</c:f>
              <c:numCache>
                <c:formatCode>0.000</c:formatCode>
                <c:ptCount val="6"/>
                <c:pt idx="0">
                  <c:v>0.16269199550151825</c:v>
                </c:pt>
                <c:pt idx="1">
                  <c:v>0.24403798580169678</c:v>
                </c:pt>
                <c:pt idx="2">
                  <c:v>0.3253839910030365</c:v>
                </c:pt>
                <c:pt idx="3">
                  <c:v>0.40672999620437622</c:v>
                </c:pt>
                <c:pt idx="4">
                  <c:v>0.48807597160339355</c:v>
                </c:pt>
                <c:pt idx="5">
                  <c:v>0.56942200660705566</c:v>
                </c:pt>
              </c:numCache>
            </c:numRef>
          </c:xVal>
          <c:yVal>
            <c:numRef>
              <c:f>'40-GE5360'!$V$21:$V$26</c:f>
              <c:numCache>
                <c:formatCode>General</c:formatCode>
                <c:ptCount val="6"/>
                <c:pt idx="0">
                  <c:v>1.0608393712234354</c:v>
                </c:pt>
                <c:pt idx="1">
                  <c:v>0.90847925379243322</c:v>
                </c:pt>
                <c:pt idx="2">
                  <c:v>0.77115732562777972</c:v>
                </c:pt>
                <c:pt idx="3">
                  <c:v>0.67054522246801462</c:v>
                </c:pt>
                <c:pt idx="4">
                  <c:v>0.59679707244656444</c:v>
                </c:pt>
                <c:pt idx="5">
                  <c:v>0.51285212975987582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8784"/>
        <c:axId val="178680960"/>
      </c:scatterChart>
      <c:valAx>
        <c:axId val="1786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8680960"/>
        <c:crosses val="autoZero"/>
        <c:crossBetween val="midCat"/>
      </c:valAx>
      <c:valAx>
        <c:axId val="17868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67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h=30000 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PW2750_ALT1</c:v>
          </c:tx>
          <c:marker>
            <c:symbol val="none"/>
          </c:marker>
          <c:xVal>
            <c:numRef>
              <c:f>'40-PW2750'!$G$91:$G$103</c:f>
              <c:numCache>
                <c:formatCode>General</c:formatCode>
                <c:ptCount val="13"/>
              </c:numCache>
            </c:numRef>
          </c:xVal>
          <c:yVal>
            <c:numRef>
              <c:f>'40-PW2750'!$V$91:$V$103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5"/>
          <c:order val="1"/>
          <c:tx>
            <c:v>ATR3130_ALT1</c:v>
          </c:tx>
          <c:marker>
            <c:symbol val="none"/>
          </c:marker>
          <c:xVal>
            <c:numRef>
              <c:f>'40-ATR723130'!$G$163:$G$187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'40-ATR723130'!$V$163:$V$187</c:f>
              <c:numCache>
                <c:formatCode>General</c:formatCode>
                <c:ptCount val="25"/>
                <c:pt idx="0">
                  <c:v>1.2147123216425559</c:v>
                </c:pt>
                <c:pt idx="1">
                  <c:v>1.153052601594182</c:v>
                </c:pt>
                <c:pt idx="2">
                  <c:v>1.0923756346366678</c:v>
                </c:pt>
                <c:pt idx="3">
                  <c:v>1.0330337287874538</c:v>
                </c:pt>
                <c:pt idx="4">
                  <c:v>0.97537919206398727</c:v>
                </c:pt>
                <c:pt idx="5">
                  <c:v>0.91976433248370293</c:v>
                </c:pt>
                <c:pt idx="6">
                  <c:v>0.8665414580640447</c:v>
                </c:pt>
                <c:pt idx="7">
                  <c:v>0.81606287682245682</c:v>
                </c:pt>
                <c:pt idx="8">
                  <c:v>0.76868089677638018</c:v>
                </c:pt>
                <c:pt idx="9">
                  <c:v>0.72459184142696809</c:v>
                </c:pt>
                <c:pt idx="10">
                  <c:v>0.683634743868476</c:v>
                </c:pt>
                <c:pt idx="11">
                  <c:v>0.64637678155242495</c:v>
                </c:pt>
                <c:pt idx="12">
                  <c:v>0.61238756846770925</c:v>
                </c:pt>
                <c:pt idx="13">
                  <c:v>0.58140335155795531</c:v>
                </c:pt>
                <c:pt idx="14">
                  <c:v>0.55325646855956867</c:v>
                </c:pt>
                <c:pt idx="15">
                  <c:v>0.52764018813215974</c:v>
                </c:pt>
                <c:pt idx="16">
                  <c:v>0.50431697611195203</c:v>
                </c:pt>
                <c:pt idx="17">
                  <c:v>0.48305799216072209</c:v>
                </c:pt>
                <c:pt idx="18">
                  <c:v>0.46380908319548886</c:v>
                </c:pt>
                <c:pt idx="19">
                  <c:v>0.44594989991171885</c:v>
                </c:pt>
                <c:pt idx="20">
                  <c:v>0.42921264270229392</c:v>
                </c:pt>
                <c:pt idx="21">
                  <c:v>0.41334130741690411</c:v>
                </c:pt>
                <c:pt idx="22">
                  <c:v>0.39805012488394892</c:v>
                </c:pt>
                <c:pt idx="23">
                  <c:v>0.38260443667490412</c:v>
                </c:pt>
                <c:pt idx="24">
                  <c:v>0.36715745373440256</c:v>
                </c:pt>
              </c:numCache>
            </c:numRef>
          </c:yVal>
          <c:smooth val="1"/>
        </c:ser>
        <c:ser>
          <c:idx val="6"/>
          <c:order val="2"/>
          <c:tx>
            <c:v>ATR3600_ALT1</c:v>
          </c:tx>
          <c:marker>
            <c:symbol val="none"/>
          </c:marker>
          <c:xVal>
            <c:numRef>
              <c:f>'40-ATR3600'!$G$28:$G$33</c:f>
              <c:numCache>
                <c:formatCode>General</c:formatCode>
                <c:ptCount val="6"/>
                <c:pt idx="0">
                  <c:v>0.16968472130680914</c:v>
                </c:pt>
                <c:pt idx="1">
                  <c:v>0.25452708196021379</c:v>
                </c:pt>
                <c:pt idx="2">
                  <c:v>0.33936944261361829</c:v>
                </c:pt>
                <c:pt idx="3">
                  <c:v>0.42421180326702285</c:v>
                </c:pt>
                <c:pt idx="4">
                  <c:v>0.50905416392042757</c:v>
                </c:pt>
                <c:pt idx="5">
                  <c:v>0.59389652457383202</c:v>
                </c:pt>
              </c:numCache>
            </c:numRef>
          </c:xVal>
          <c:yVal>
            <c:numRef>
              <c:f>'40-ATR3600'!$V$28:$V$33</c:f>
              <c:numCache>
                <c:formatCode>General</c:formatCode>
                <c:ptCount val="6"/>
                <c:pt idx="0">
                  <c:v>0.78313888888888894</c:v>
                </c:pt>
                <c:pt idx="1">
                  <c:v>0.64533333333333331</c:v>
                </c:pt>
                <c:pt idx="2">
                  <c:v>0.53980555555555554</c:v>
                </c:pt>
                <c:pt idx="3">
                  <c:v>0.46197222222222217</c:v>
                </c:pt>
                <c:pt idx="4">
                  <c:v>0.40205555555555555</c:v>
                </c:pt>
                <c:pt idx="5">
                  <c:v>0.38750000000000001</c:v>
                </c:pt>
              </c:numCache>
            </c:numRef>
          </c:yVal>
          <c:smooth val="1"/>
        </c:ser>
        <c:ser>
          <c:idx val="7"/>
          <c:order val="3"/>
          <c:tx>
            <c:v>GE5360_ALT1</c:v>
          </c:tx>
          <c:marker>
            <c:symbol val="none"/>
          </c:marker>
          <c:xVal>
            <c:numRef>
              <c:f>'40-GE5360'!$G$28:$G$33</c:f>
              <c:numCache>
                <c:formatCode>0.000</c:formatCode>
                <c:ptCount val="6"/>
                <c:pt idx="0">
                  <c:v>0.1660391092300415</c:v>
                </c:pt>
                <c:pt idx="1">
                  <c:v>0.24905864894390106</c:v>
                </c:pt>
                <c:pt idx="2">
                  <c:v>0.33207821846008301</c:v>
                </c:pt>
                <c:pt idx="3">
                  <c:v>0.41509774327278137</c:v>
                </c:pt>
                <c:pt idx="4">
                  <c:v>0.49811729788780212</c:v>
                </c:pt>
                <c:pt idx="5">
                  <c:v>0.58113688230514526</c:v>
                </c:pt>
              </c:numCache>
            </c:numRef>
          </c:xVal>
          <c:yVal>
            <c:numRef>
              <c:f>'40-GE5360'!$V$28:$V$33</c:f>
              <c:numCache>
                <c:formatCode>General</c:formatCode>
                <c:ptCount val="6"/>
                <c:pt idx="0">
                  <c:v>0.88516538019361979</c:v>
                </c:pt>
                <c:pt idx="1">
                  <c:v>0.75514036512748939</c:v>
                </c:pt>
                <c:pt idx="2">
                  <c:v>0.64192884842050046</c:v>
                </c:pt>
                <c:pt idx="3">
                  <c:v>0.55942012429192833</c:v>
                </c:pt>
                <c:pt idx="4">
                  <c:v>0.49663692470090265</c:v>
                </c:pt>
                <c:pt idx="5">
                  <c:v>0.42188380643597367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3056"/>
        <c:axId val="178734976"/>
      </c:scatterChart>
      <c:valAx>
        <c:axId val="17873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34976"/>
        <c:crosses val="autoZero"/>
        <c:crossBetween val="midCat"/>
      </c:valAx>
      <c:valAx>
        <c:axId val="17873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3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'40-PW2750'!$G$7:$G$19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'40-PW2750'!$M$7:$M$19</c:f>
              <c:numCache>
                <c:formatCode>General</c:formatCode>
                <c:ptCount val="13"/>
                <c:pt idx="0">
                  <c:v>0.21368632392673087</c:v>
                </c:pt>
                <c:pt idx="1">
                  <c:v>0.21091129551650853</c:v>
                </c:pt>
                <c:pt idx="2">
                  <c:v>0.21009093077007743</c:v>
                </c:pt>
                <c:pt idx="3">
                  <c:v>0.23005853092342787</c:v>
                </c:pt>
                <c:pt idx="4">
                  <c:v>0.26466921065043092</c:v>
                </c:pt>
                <c:pt idx="5">
                  <c:v>0.30677965671119029</c:v>
                </c:pt>
                <c:pt idx="6">
                  <c:v>0.35354602701425242</c:v>
                </c:pt>
                <c:pt idx="7">
                  <c:v>0.40440742440239708</c:v>
                </c:pt>
                <c:pt idx="8">
                  <c:v>0.45898652159898962</c:v>
                </c:pt>
                <c:pt idx="9">
                  <c:v>0.52005867739308764</c:v>
                </c:pt>
                <c:pt idx="10">
                  <c:v>0.60044718808292219</c:v>
                </c:pt>
                <c:pt idx="11">
                  <c:v>0.72313196870911645</c:v>
                </c:pt>
                <c:pt idx="12">
                  <c:v>0.90813393536708298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'40-ATR723130'!$G$7:$G$31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'40-ATR723130'!$M$7:$M$31</c:f>
              <c:numCache>
                <c:formatCode>General</c:formatCode>
                <c:ptCount val="25"/>
                <c:pt idx="0">
                  <c:v>0.12534019691807297</c:v>
                </c:pt>
                <c:pt idx="1">
                  <c:v>0.13496190905845254</c:v>
                </c:pt>
                <c:pt idx="2">
                  <c:v>0.14579429419828704</c:v>
                </c:pt>
                <c:pt idx="3">
                  <c:v>0.15798651542216685</c:v>
                </c:pt>
                <c:pt idx="4">
                  <c:v>0.17167648970773433</c:v>
                </c:pt>
                <c:pt idx="5">
                  <c:v>0.186965291632327</c:v>
                </c:pt>
                <c:pt idx="6">
                  <c:v>0.20387478484113242</c:v>
                </c:pt>
                <c:pt idx="7">
                  <c:v>0.22228255878030981</c:v>
                </c:pt>
                <c:pt idx="8">
                  <c:v>0.24187614550658929</c:v>
                </c:pt>
                <c:pt idx="9">
                  <c:v>0.26261336548593306</c:v>
                </c:pt>
                <c:pt idx="10">
                  <c:v>0.28458645263692095</c:v>
                </c:pt>
                <c:pt idx="11">
                  <c:v>0.30766771623530215</c:v>
                </c:pt>
                <c:pt idx="12">
                  <c:v>0.33178814976396842</c:v>
                </c:pt>
                <c:pt idx="13">
                  <c:v>0.35698158138802499</c:v>
                </c:pt>
                <c:pt idx="14">
                  <c:v>0.38351237258478932</c:v>
                </c:pt>
                <c:pt idx="15">
                  <c:v>0.41156902622595348</c:v>
                </c:pt>
                <c:pt idx="16">
                  <c:v>0.44091496130751195</c:v>
                </c:pt>
                <c:pt idx="17">
                  <c:v>0.47201172979410549</c:v>
                </c:pt>
                <c:pt idx="18">
                  <c:v>0.50528845329415173</c:v>
                </c:pt>
                <c:pt idx="19">
                  <c:v>0.54101058467038987</c:v>
                </c:pt>
                <c:pt idx="20">
                  <c:v>0.58218412973685219</c:v>
                </c:pt>
                <c:pt idx="21">
                  <c:v>0.63234510790908405</c:v>
                </c:pt>
                <c:pt idx="22">
                  <c:v>0.69407810605221221</c:v>
                </c:pt>
                <c:pt idx="23">
                  <c:v>0.77187894362743614</c:v>
                </c:pt>
                <c:pt idx="24">
                  <c:v>0.87289419054910067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'40-ATR3600'!$G$7:$G$12</c:f>
              <c:numCache>
                <c:formatCode>General</c:formatCode>
                <c:ptCount val="6"/>
                <c:pt idx="0">
                  <c:v>0.15117493906113297</c:v>
                </c:pt>
                <c:pt idx="1">
                  <c:v>0.22676240859169947</c:v>
                </c:pt>
                <c:pt idx="2">
                  <c:v>0.30234987812226594</c:v>
                </c:pt>
                <c:pt idx="3">
                  <c:v>0.37793734765283238</c:v>
                </c:pt>
                <c:pt idx="4">
                  <c:v>0.45352481718339893</c:v>
                </c:pt>
                <c:pt idx="5">
                  <c:v>0.52911228671396537</c:v>
                </c:pt>
              </c:numCache>
            </c:numRef>
          </c:xVal>
          <c:yVal>
            <c:numRef>
              <c:f>'40-ATR3600'!$M$7:$M$12</c:f>
              <c:numCache>
                <c:formatCode>General</c:formatCode>
                <c:ptCount val="6"/>
                <c:pt idx="0">
                  <c:v>0.20515410001623052</c:v>
                </c:pt>
                <c:pt idx="1">
                  <c:v>0.2642284008210487</c:v>
                </c:pt>
                <c:pt idx="2">
                  <c:v>0.33392661149179798</c:v>
                </c:pt>
                <c:pt idx="3">
                  <c:v>0.41342664593053396</c:v>
                </c:pt>
                <c:pt idx="4">
                  <c:v>0.50525354042941983</c:v>
                </c:pt>
                <c:pt idx="5">
                  <c:v>0.64747265740467042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2416"/>
        <c:axId val="185534336"/>
      </c:scatterChart>
      <c:valAx>
        <c:axId val="1855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534336"/>
        <c:crosses val="autoZero"/>
        <c:crossBetween val="midCat"/>
      </c:valAx>
      <c:valAx>
        <c:axId val="18553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3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h=10000 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'40-PW2750'!$G$35:$G$47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'40-PW2750'!$M$35:$M$47</c:f>
              <c:numCache>
                <c:formatCode>General</c:formatCode>
                <c:ptCount val="13"/>
                <c:pt idx="0">
                  <c:v>0.24981829439870165</c:v>
                </c:pt>
                <c:pt idx="1">
                  <c:v>0.23715188677282634</c:v>
                </c:pt>
                <c:pt idx="2">
                  <c:v>0.23307130688271371</c:v>
                </c:pt>
                <c:pt idx="3">
                  <c:v>0.23742552276587756</c:v>
                </c:pt>
                <c:pt idx="4">
                  <c:v>0.26062195714356973</c:v>
                </c:pt>
                <c:pt idx="5">
                  <c:v>0.29441108724996934</c:v>
                </c:pt>
                <c:pt idx="6">
                  <c:v>0.33008353218672676</c:v>
                </c:pt>
                <c:pt idx="7">
                  <c:v>0.37178672625404297</c:v>
                </c:pt>
                <c:pt idx="8">
                  <c:v>0.414452211489578</c:v>
                </c:pt>
                <c:pt idx="9">
                  <c:v>0.4584996973254577</c:v>
                </c:pt>
                <c:pt idx="10">
                  <c:v>0.50603369039942048</c:v>
                </c:pt>
                <c:pt idx="11">
                  <c:v>0.5719878653147783</c:v>
                </c:pt>
                <c:pt idx="12">
                  <c:v>0.65827802557398263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'40-ATR723130'!$G$59:$G$83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'40-ATR723130'!$M$59:$M$83</c:f>
              <c:numCache>
                <c:formatCode>General</c:formatCode>
                <c:ptCount val="25"/>
                <c:pt idx="0">
                  <c:v>0.13959657427488339</c:v>
                </c:pt>
                <c:pt idx="1">
                  <c:v>0.14675875332449456</c:v>
                </c:pt>
                <c:pt idx="2">
                  <c:v>0.15451614957070717</c:v>
                </c:pt>
                <c:pt idx="3">
                  <c:v>0.16297408055931245</c:v>
                </c:pt>
                <c:pt idx="4">
                  <c:v>0.17225857208617443</c:v>
                </c:pt>
                <c:pt idx="5">
                  <c:v>0.18252147647226138</c:v>
                </c:pt>
                <c:pt idx="6">
                  <c:v>0.19394714836683571</c:v>
                </c:pt>
                <c:pt idx="7">
                  <c:v>0.20676125473186258</c:v>
                </c:pt>
                <c:pt idx="8">
                  <c:v>0.22125831285270492</c:v>
                </c:pt>
                <c:pt idx="9">
                  <c:v>0.23796135563218035</c:v>
                </c:pt>
                <c:pt idx="10">
                  <c:v>0.25544367754344621</c:v>
                </c:pt>
                <c:pt idx="11">
                  <c:v>0.2735777004421856</c:v>
                </c:pt>
                <c:pt idx="12">
                  <c:v>0.29250060461730937</c:v>
                </c:pt>
                <c:pt idx="13">
                  <c:v>0.31217698943642125</c:v>
                </c:pt>
                <c:pt idx="14">
                  <c:v>0.33264224830179839</c:v>
                </c:pt>
                <c:pt idx="15">
                  <c:v>0.35399149250852907</c:v>
                </c:pt>
                <c:pt idx="16">
                  <c:v>0.37632578203057671</c:v>
                </c:pt>
                <c:pt idx="17">
                  <c:v>0.39974495465336196</c:v>
                </c:pt>
                <c:pt idx="18">
                  <c:v>0.42401256580357582</c:v>
                </c:pt>
                <c:pt idx="19">
                  <c:v>0.4495273573921999</c:v>
                </c:pt>
                <c:pt idx="20">
                  <c:v>0.47670706349353464</c:v>
                </c:pt>
                <c:pt idx="21">
                  <c:v>0.50734941574964532</c:v>
                </c:pt>
                <c:pt idx="22">
                  <c:v>0.54223121256449025</c:v>
                </c:pt>
                <c:pt idx="23">
                  <c:v>0.58218218454241699</c:v>
                </c:pt>
                <c:pt idx="24">
                  <c:v>0.62838892882067166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'40-ATR3600'!$G$14:$G$19</c:f>
              <c:numCache>
                <c:formatCode>General</c:formatCode>
                <c:ptCount val="6"/>
                <c:pt idx="0">
                  <c:v>0.15665635771428715</c:v>
                </c:pt>
                <c:pt idx="1">
                  <c:v>0.23498453657143073</c:v>
                </c:pt>
                <c:pt idx="2">
                  <c:v>0.31331271542857431</c:v>
                </c:pt>
                <c:pt idx="3">
                  <c:v>0.39164089428571786</c:v>
                </c:pt>
                <c:pt idx="4">
                  <c:v>0.46996907314286146</c:v>
                </c:pt>
                <c:pt idx="5">
                  <c:v>0.54829725200000501</c:v>
                </c:pt>
              </c:numCache>
            </c:numRef>
          </c:xVal>
          <c:yVal>
            <c:numRef>
              <c:f>'40-ATR3600'!$M$14:$M$19</c:f>
              <c:numCache>
                <c:formatCode>General</c:formatCode>
                <c:ptCount val="6"/>
                <c:pt idx="0">
                  <c:v>0.19588800894078656</c:v>
                </c:pt>
                <c:pt idx="1">
                  <c:v>0.24478196725276322</c:v>
                </c:pt>
                <c:pt idx="2">
                  <c:v>0.30225080385852088</c:v>
                </c:pt>
                <c:pt idx="3">
                  <c:v>0.36715363385464583</c:v>
                </c:pt>
                <c:pt idx="4">
                  <c:v>0.44009978172747116</c:v>
                </c:pt>
                <c:pt idx="5">
                  <c:v>0.540158177091975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65184"/>
        <c:axId val="185567104"/>
      </c:scatterChart>
      <c:valAx>
        <c:axId val="1855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567104"/>
        <c:crosses val="autoZero"/>
        <c:crossBetween val="midCat"/>
      </c:valAx>
      <c:valAx>
        <c:axId val="18556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6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h=20000 ft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'40-PW2750'!$G$63:$G$75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'40-PW2750'!$M$63:$M$75</c:f>
              <c:numCache>
                <c:formatCode>General</c:formatCode>
                <c:ptCount val="13"/>
                <c:pt idx="0">
                  <c:v>0.27180771884444987</c:v>
                </c:pt>
                <c:pt idx="1">
                  <c:v>0.25702320514874544</c:v>
                </c:pt>
                <c:pt idx="2">
                  <c:v>0.25067738216282959</c:v>
                </c:pt>
                <c:pt idx="3">
                  <c:v>0.24954646495390312</c:v>
                </c:pt>
                <c:pt idx="4">
                  <c:v>0.26798306260666899</c:v>
                </c:pt>
                <c:pt idx="5">
                  <c:v>0.29535571172775643</c:v>
                </c:pt>
                <c:pt idx="6">
                  <c:v>0.3213506236744671</c:v>
                </c:pt>
                <c:pt idx="7">
                  <c:v>0.36045661358145842</c:v>
                </c:pt>
                <c:pt idx="8">
                  <c:v>0.4010000983780454</c:v>
                </c:pt>
                <c:pt idx="9">
                  <c:v>0.44257932402732947</c:v>
                </c:pt>
                <c:pt idx="10">
                  <c:v>0.48575419350411264</c:v>
                </c:pt>
                <c:pt idx="11">
                  <c:v>0.53540978988359478</c:v>
                </c:pt>
                <c:pt idx="12">
                  <c:v>0.59337406464162634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'40-ATR723130'!$G$111:$G$135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'40-ATR723130'!$M$111:$M$135</c:f>
              <c:numCache>
                <c:formatCode>General</c:formatCode>
                <c:ptCount val="25"/>
                <c:pt idx="0">
                  <c:v>0.13380701153634705</c:v>
                </c:pt>
                <c:pt idx="1">
                  <c:v>0.14121978866786566</c:v>
                </c:pt>
                <c:pt idx="2">
                  <c:v>0.14966491659240622</c:v>
                </c:pt>
                <c:pt idx="3">
                  <c:v>0.15921943253388901</c:v>
                </c:pt>
                <c:pt idx="4">
                  <c:v>0.16995167075503725</c:v>
                </c:pt>
                <c:pt idx="5">
                  <c:v>0.18190985654775835</c:v>
                </c:pt>
                <c:pt idx="6">
                  <c:v>0.19510534021231682</c:v>
                </c:pt>
                <c:pt idx="7">
                  <c:v>0.20948911426214997</c:v>
                </c:pt>
                <c:pt idx="8">
                  <c:v>0.2249208153169589</c:v>
                </c:pt>
                <c:pt idx="9">
                  <c:v>0.24133511292621046</c:v>
                </c:pt>
                <c:pt idx="10">
                  <c:v>0.2586190153381302</c:v>
                </c:pt>
                <c:pt idx="11">
                  <c:v>0.2766630207045509</c:v>
                </c:pt>
                <c:pt idx="12">
                  <c:v>0.29725441430714811</c:v>
                </c:pt>
                <c:pt idx="13">
                  <c:v>0.31454663288940382</c:v>
                </c:pt>
                <c:pt idx="14">
                  <c:v>0.31850140888416301</c:v>
                </c:pt>
                <c:pt idx="15">
                  <c:v>0.32449343236563394</c:v>
                </c:pt>
                <c:pt idx="16">
                  <c:v>0.34481975542399279</c:v>
                </c:pt>
                <c:pt idx="17">
                  <c:v>0.36387955997246002</c:v>
                </c:pt>
                <c:pt idx="18">
                  <c:v>0.38280203782565703</c:v>
                </c:pt>
                <c:pt idx="19">
                  <c:v>0.40216598288542427</c:v>
                </c:pt>
                <c:pt idx="20">
                  <c:v>0.42207132636184702</c:v>
                </c:pt>
                <c:pt idx="21">
                  <c:v>0.44266297533577209</c:v>
                </c:pt>
                <c:pt idx="22">
                  <c:v>0.46483979048779278</c:v>
                </c:pt>
                <c:pt idx="23">
                  <c:v>0.48861629023404107</c:v>
                </c:pt>
                <c:pt idx="24">
                  <c:v>0.51406907218667652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'40-ATR3600'!$G$21:$G$26</c:f>
              <c:numCache>
                <c:formatCode>General</c:formatCode>
                <c:ptCount val="6"/>
                <c:pt idx="0">
                  <c:v>0.16278080774648854</c:v>
                </c:pt>
                <c:pt idx="1">
                  <c:v>0.24417121161973282</c:v>
                </c:pt>
                <c:pt idx="2">
                  <c:v>0.32556161549297707</c:v>
                </c:pt>
                <c:pt idx="3">
                  <c:v>0.40695201936622133</c:v>
                </c:pt>
                <c:pt idx="4">
                  <c:v>0.48834242323946564</c:v>
                </c:pt>
                <c:pt idx="5">
                  <c:v>0.56973282711270989</c:v>
                </c:pt>
              </c:numCache>
            </c:numRef>
          </c:xVal>
          <c:yVal>
            <c:numRef>
              <c:f>'40-ATR3600'!$M$21:$M$26</c:f>
              <c:numCache>
                <c:formatCode>General</c:formatCode>
                <c:ptCount val="6"/>
                <c:pt idx="0">
                  <c:v>0.19415385369920793</c:v>
                </c:pt>
                <c:pt idx="1">
                  <c:v>0.23838501176540672</c:v>
                </c:pt>
                <c:pt idx="2">
                  <c:v>0.28993537791424184</c:v>
                </c:pt>
                <c:pt idx="3">
                  <c:v>0.3462916457391596</c:v>
                </c:pt>
                <c:pt idx="4">
                  <c:v>0.40735755295025816</c:v>
                </c:pt>
                <c:pt idx="5">
                  <c:v>0.48561470571701609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79872"/>
        <c:axId val="185681792"/>
      </c:scatterChart>
      <c:valAx>
        <c:axId val="18567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5681792"/>
        <c:crosses val="autoZero"/>
        <c:crossBetween val="midCat"/>
      </c:valAx>
      <c:valAx>
        <c:axId val="18568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7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ALT0</c:v>
          </c:tx>
          <c:marker>
            <c:symbol val="none"/>
          </c:marker>
          <c:xVal>
            <c:numRef>
              <c:f>'35-PW2750'!$G$7:$G$19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'35-PW2750'!$U$7:$U$19</c:f>
              <c:numCache>
                <c:formatCode>General</c:formatCode>
                <c:ptCount val="13"/>
                <c:pt idx="0">
                  <c:v>0.69580188618054928</c:v>
                </c:pt>
                <c:pt idx="1">
                  <c:v>0.69962937979166395</c:v>
                </c:pt>
                <c:pt idx="2">
                  <c:v>0.70017616459325183</c:v>
                </c:pt>
                <c:pt idx="3">
                  <c:v>0.63135418423339862</c:v>
                </c:pt>
                <c:pt idx="4">
                  <c:v>0.54416023454019491</c:v>
                </c:pt>
                <c:pt idx="5">
                  <c:v>0.46804779015917081</c:v>
                </c:pt>
                <c:pt idx="6">
                  <c:v>0.40418332533371387</c:v>
                </c:pt>
                <c:pt idx="7">
                  <c:v>0.35081712869874299</c:v>
                </c:pt>
                <c:pt idx="8">
                  <c:v>0.306491107450024</c:v>
                </c:pt>
                <c:pt idx="9">
                  <c:v>0.26683098317485437</c:v>
                </c:pt>
                <c:pt idx="10">
                  <c:v>0.22717085889968477</c:v>
                </c:pt>
                <c:pt idx="11">
                  <c:v>0.18546940469858733</c:v>
                </c:pt>
                <c:pt idx="12">
                  <c:v>0.14435118761918353</c:v>
                </c:pt>
              </c:numCache>
            </c:numRef>
          </c:yVal>
          <c:smooth val="1"/>
        </c:ser>
        <c:ser>
          <c:idx val="1"/>
          <c:order val="1"/>
          <c:tx>
            <c:v>ALT1</c:v>
          </c:tx>
          <c:marker>
            <c:symbol val="none"/>
          </c:marker>
          <c:xVal>
            <c:numRef>
              <c:f>'35-PW2750'!$G$21:$G$33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'35-PW2750'!$U$21:$U$33</c:f>
              <c:numCache>
                <c:formatCode>General</c:formatCode>
                <c:ptCount val="13"/>
                <c:pt idx="0">
                  <c:v>0.60160909102702143</c:v>
                </c:pt>
                <c:pt idx="1">
                  <c:v>0.62584988389741458</c:v>
                </c:pt>
                <c:pt idx="2">
                  <c:v>0.62931285430747086</c:v>
                </c:pt>
                <c:pt idx="3">
                  <c:v>0.59461024556669728</c:v>
                </c:pt>
                <c:pt idx="4">
                  <c:v>0.52141398679414175</c:v>
                </c:pt>
                <c:pt idx="5">
                  <c:v>0.45929923333376577</c:v>
                </c:pt>
                <c:pt idx="6">
                  <c:v>0.40739112950302908</c:v>
                </c:pt>
                <c:pt idx="7">
                  <c:v>0.35635788135483287</c:v>
                </c:pt>
                <c:pt idx="8">
                  <c:v>0.31348995291034804</c:v>
                </c:pt>
                <c:pt idx="9">
                  <c:v>0.27674601424364675</c:v>
                </c:pt>
                <c:pt idx="10">
                  <c:v>0.24146016838117973</c:v>
                </c:pt>
                <c:pt idx="11">
                  <c:v>0.20296651834939744</c:v>
                </c:pt>
                <c:pt idx="12">
                  <c:v>0.16476448687846199</c:v>
                </c:pt>
              </c:numCache>
            </c:numRef>
          </c:yVal>
          <c:smooth val="1"/>
        </c:ser>
        <c:ser>
          <c:idx val="0"/>
          <c:order val="2"/>
          <c:tx>
            <c:v>ALT2</c:v>
          </c:tx>
          <c:marker>
            <c:symbol val="none"/>
          </c:marker>
          <c:xVal>
            <c:numRef>
              <c:f>'35-PW2750'!$G$35:$G$47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'35-PW2750'!$U$35:$U$47</c:f>
              <c:numCache>
                <c:formatCode>General</c:formatCode>
                <c:ptCount val="13"/>
                <c:pt idx="0">
                  <c:v>0.51558161557720494</c:v>
                </c:pt>
                <c:pt idx="1">
                  <c:v>0.53948218679327642</c:v>
                </c:pt>
                <c:pt idx="2">
                  <c:v>0.54445185310104161</c:v>
                </c:pt>
                <c:pt idx="3">
                  <c:v>0.52374693528091631</c:v>
                </c:pt>
                <c:pt idx="4">
                  <c:v>0.46600646023324299</c:v>
                </c:pt>
                <c:pt idx="5">
                  <c:v>0.41001569655065057</c:v>
                </c:pt>
                <c:pt idx="6">
                  <c:v>0.36598129386277839</c:v>
                </c:pt>
                <c:pt idx="7">
                  <c:v>0.32894573663523036</c:v>
                </c:pt>
                <c:pt idx="8">
                  <c:v>0.29949226198969997</c:v>
                </c:pt>
                <c:pt idx="9">
                  <c:v>0.27557954000025947</c:v>
                </c:pt>
                <c:pt idx="10">
                  <c:v>0.25341652937589998</c:v>
                </c:pt>
                <c:pt idx="11">
                  <c:v>0.22046363200020758</c:v>
                </c:pt>
                <c:pt idx="12">
                  <c:v>0.18780235318536201</c:v>
                </c:pt>
              </c:numCache>
            </c:numRef>
          </c:yVal>
          <c:smooth val="1"/>
        </c:ser>
        <c:ser>
          <c:idx val="3"/>
          <c:order val="3"/>
          <c:tx>
            <c:v>ALT3</c:v>
          </c:tx>
          <c:marker>
            <c:symbol val="none"/>
          </c:marker>
          <c:xVal>
            <c:numRef>
              <c:f>'35-PW2750'!$G$49:$G$61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'35-PW2750'!$U$49:$U$61</c:f>
              <c:numCache>
                <c:formatCode>General</c:formatCode>
                <c:ptCount val="13"/>
                <c:pt idx="0">
                  <c:v>0.43888593407448723</c:v>
                </c:pt>
                <c:pt idx="1">
                  <c:v>0.4611461508857953</c:v>
                </c:pt>
                <c:pt idx="2">
                  <c:v>0.46804779015917081</c:v>
                </c:pt>
                <c:pt idx="3">
                  <c:v>0.45842437765122529</c:v>
                </c:pt>
                <c:pt idx="4">
                  <c:v>0.41351511928081264</c:v>
                </c:pt>
                <c:pt idx="5">
                  <c:v>0.36452320105854424</c:v>
                </c:pt>
                <c:pt idx="6">
                  <c:v>0.32807088095268983</c:v>
                </c:pt>
                <c:pt idx="7">
                  <c:v>0.29774255062461896</c:v>
                </c:pt>
                <c:pt idx="8">
                  <c:v>0.27208011727009745</c:v>
                </c:pt>
                <c:pt idx="9">
                  <c:v>0.2510835808891253</c:v>
                </c:pt>
                <c:pt idx="10">
                  <c:v>0.2324199929949278</c:v>
                </c:pt>
                <c:pt idx="11">
                  <c:v>0.21375640510073035</c:v>
                </c:pt>
                <c:pt idx="12">
                  <c:v>0.19567605432822655</c:v>
                </c:pt>
              </c:numCache>
            </c:numRef>
          </c:yVal>
          <c:smooth val="1"/>
        </c:ser>
        <c:ser>
          <c:idx val="4"/>
          <c:order val="4"/>
          <c:tx>
            <c:v>ALT4</c:v>
          </c:tx>
          <c:marker>
            <c:symbol val="none"/>
          </c:marker>
          <c:xVal>
            <c:numRef>
              <c:f>'35-PW2750'!$G$63:$G$75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'35-PW2750'!$U$63:$U$75</c:f>
              <c:numCache>
                <c:formatCode>General</c:formatCode>
                <c:ptCount val="13"/>
                <c:pt idx="0">
                  <c:v>0.37239690220140881</c:v>
                </c:pt>
                <c:pt idx="1">
                  <c:v>0.39108479164234305</c:v>
                </c:pt>
                <c:pt idx="2">
                  <c:v>0.39747609843423665</c:v>
                </c:pt>
                <c:pt idx="3">
                  <c:v>0.39193534577814676</c:v>
                </c:pt>
                <c:pt idx="4">
                  <c:v>0.35519140711144548</c:v>
                </c:pt>
                <c:pt idx="5">
                  <c:v>0.31436480859288857</c:v>
                </c:pt>
                <c:pt idx="6">
                  <c:v>0.27966219985211516</c:v>
                </c:pt>
                <c:pt idx="7">
                  <c:v>0.25516624074098099</c:v>
                </c:pt>
                <c:pt idx="8">
                  <c:v>0.23533617860339617</c:v>
                </c:pt>
                <c:pt idx="9">
                  <c:v>0.2190055391959734</c:v>
                </c:pt>
                <c:pt idx="10">
                  <c:v>0.20588270395786579</c:v>
                </c:pt>
                <c:pt idx="11">
                  <c:v>0.19305148728060503</c:v>
                </c:pt>
                <c:pt idx="12">
                  <c:v>0.19318121083970061</c:v>
                </c:pt>
              </c:numCache>
            </c:numRef>
          </c:yVal>
          <c:smooth val="1"/>
        </c:ser>
        <c:ser>
          <c:idx val="5"/>
          <c:order val="5"/>
          <c:tx>
            <c:v>ALT5</c:v>
          </c:tx>
          <c:marker>
            <c:symbol val="none"/>
          </c:marker>
          <c:xVal>
            <c:numRef>
              <c:f>'35-PW2750'!$G$77:$G$89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'35-PW2750'!$U$77:$U$89</c:f>
              <c:numCache>
                <c:formatCode>General</c:formatCode>
                <c:ptCount val="13"/>
                <c:pt idx="0">
                  <c:v>0.3140731900320417</c:v>
                </c:pt>
                <c:pt idx="1">
                  <c:v>0.3294317675699755</c:v>
                </c:pt>
                <c:pt idx="2">
                  <c:v>0.33506972641301391</c:v>
                </c:pt>
                <c:pt idx="3">
                  <c:v>0.33215354080454557</c:v>
                </c:pt>
                <c:pt idx="4">
                  <c:v>0.30211682903732145</c:v>
                </c:pt>
                <c:pt idx="5">
                  <c:v>0.26828907597908858</c:v>
                </c:pt>
                <c:pt idx="6">
                  <c:v>0.23621103428593668</c:v>
                </c:pt>
                <c:pt idx="7">
                  <c:v>0.21492287934411769</c:v>
                </c:pt>
                <c:pt idx="8">
                  <c:v>0.19859223993669489</c:v>
                </c:pt>
                <c:pt idx="9">
                  <c:v>0.18517778613774047</c:v>
                </c:pt>
                <c:pt idx="10">
                  <c:v>0.17438789938640759</c:v>
                </c:pt>
                <c:pt idx="11">
                  <c:v>0.16505610543930882</c:v>
                </c:pt>
                <c:pt idx="12">
                  <c:v>0.15455783724882277</c:v>
                </c:pt>
              </c:numCache>
            </c:numRef>
          </c:yVal>
          <c:smooth val="1"/>
        </c:ser>
        <c:ser>
          <c:idx val="6"/>
          <c:order val="6"/>
          <c:tx>
            <c:v>ALT6</c:v>
          </c:tx>
          <c:marker>
            <c:symbol val="none"/>
          </c:marker>
          <c:xVal>
            <c:numRef>
              <c:f>'35-PW2750'!$G$91:$G$103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'35-PW2750'!$U$91:$U$103</c:f>
              <c:numCache>
                <c:formatCode>General</c:formatCode>
                <c:ptCount val="13"/>
                <c:pt idx="0">
                  <c:v>0.26274832332299869</c:v>
                </c:pt>
                <c:pt idx="1">
                  <c:v>0.27534867530625529</c:v>
                </c:pt>
                <c:pt idx="2">
                  <c:v>0.28053705553465563</c:v>
                </c:pt>
                <c:pt idx="3">
                  <c:v>0.28053705553465563</c:v>
                </c:pt>
                <c:pt idx="4">
                  <c:v>0.25633271498436833</c:v>
                </c:pt>
                <c:pt idx="5">
                  <c:v>0.22862895170391895</c:v>
                </c:pt>
                <c:pt idx="6">
                  <c:v>0.2018000441060101</c:v>
                </c:pt>
                <c:pt idx="7">
                  <c:v>0.17934541492080378</c:v>
                </c:pt>
                <c:pt idx="8">
                  <c:v>0.16563934256100252</c:v>
                </c:pt>
                <c:pt idx="9">
                  <c:v>0.15484945580966961</c:v>
                </c:pt>
                <c:pt idx="10">
                  <c:v>0.1458092804234177</c:v>
                </c:pt>
                <c:pt idx="11">
                  <c:v>0.13851881640224681</c:v>
                </c:pt>
                <c:pt idx="12">
                  <c:v>0.13006187813768857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4080"/>
        <c:axId val="41775872"/>
      </c:scatterChart>
      <c:valAx>
        <c:axId val="417740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1775872"/>
        <c:crosses val="autoZero"/>
        <c:crossBetween val="midCat"/>
      </c:valAx>
      <c:valAx>
        <c:axId val="417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7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'35-PW2750'!$V$7:$V$19</c:f>
              <c:numCache>
                <c:formatCode>General</c:formatCode>
                <c:ptCount val="13"/>
                <c:pt idx="0">
                  <c:v>1.9504465454545454</c:v>
                </c:pt>
                <c:pt idx="1">
                  <c:v>1.9611756363636363</c:v>
                </c:pt>
                <c:pt idx="2">
                  <c:v>1.9627083636363638</c:v>
                </c:pt>
                <c:pt idx="3">
                  <c:v>1.769789090909091</c:v>
                </c:pt>
                <c:pt idx="4">
                  <c:v>1.5253701818181817</c:v>
                </c:pt>
                <c:pt idx="5">
                  <c:v>1.3120145454545455</c:v>
                </c:pt>
                <c:pt idx="6">
                  <c:v>1.132992</c:v>
                </c:pt>
                <c:pt idx="7">
                  <c:v>0.98339781818181815</c:v>
                </c:pt>
                <c:pt idx="8">
                  <c:v>0.85914472727272728</c:v>
                </c:pt>
                <c:pt idx="9">
                  <c:v>0.74797090909090913</c:v>
                </c:pt>
                <c:pt idx="10">
                  <c:v>0.63679709090909087</c:v>
                </c:pt>
                <c:pt idx="11">
                  <c:v>0.51990109090909098</c:v>
                </c:pt>
                <c:pt idx="12">
                  <c:v>0.40464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'35-ATR723130'!$V$7:$V$31</c:f>
              <c:numCache>
                <c:formatCode>General</c:formatCode>
                <c:ptCount val="25"/>
                <c:pt idx="0">
                  <c:v>1.9508174487487699</c:v>
                </c:pt>
                <c:pt idx="1">
                  <c:v>1.8717509642487411</c:v>
                </c:pt>
                <c:pt idx="2">
                  <c:v>1.7887352700223771</c:v>
                </c:pt>
                <c:pt idx="3">
                  <c:v>1.7026291504240447</c:v>
                </c:pt>
                <c:pt idx="4">
                  <c:v>1.6142913898081119</c:v>
                </c:pt>
                <c:pt idx="5">
                  <c:v>1.5245807725289424</c:v>
                </c:pt>
                <c:pt idx="6">
                  <c:v>1.4343560829409008</c:v>
                </c:pt>
                <c:pt idx="7">
                  <c:v>1.3444761053983578</c:v>
                </c:pt>
                <c:pt idx="8">
                  <c:v>1.2557996242556773</c:v>
                </c:pt>
                <c:pt idx="9">
                  <c:v>1.1691854238672268</c:v>
                </c:pt>
                <c:pt idx="10">
                  <c:v>1.0854922885873706</c:v>
                </c:pt>
                <c:pt idx="11">
                  <c:v>1.0055790027704761</c:v>
                </c:pt>
                <c:pt idx="12">
                  <c:v>0.93030435077091056</c:v>
                </c:pt>
                <c:pt idx="13">
                  <c:v>0.86052711694303519</c:v>
                </c:pt>
                <c:pt idx="14">
                  <c:v>0.79702514684373804</c:v>
                </c:pt>
                <c:pt idx="15">
                  <c:v>0.73928383936999043</c:v>
                </c:pt>
                <c:pt idx="16">
                  <c:v>0.68640739809645046</c:v>
                </c:pt>
                <c:pt idx="17">
                  <c:v>0.63751758436602557</c:v>
                </c:pt>
                <c:pt idx="18">
                  <c:v>0.59189227797120447</c:v>
                </c:pt>
                <c:pt idx="19">
                  <c:v>0.54825156627528115</c:v>
                </c:pt>
                <c:pt idx="20">
                  <c:v>0.50412513547881144</c:v>
                </c:pt>
                <c:pt idx="21">
                  <c:v>0.45790015612435786</c:v>
                </c:pt>
                <c:pt idx="22">
                  <c:v>0.4100301939656677</c:v>
                </c:pt>
                <c:pt idx="23">
                  <c:v>0.36060942021892012</c:v>
                </c:pt>
                <c:pt idx="24">
                  <c:v>0.3097320061002965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'35-ATR3600'!$G$7:$G$10</c:f>
              <c:numCache>
                <c:formatCode>General</c:formatCode>
                <c:ptCount val="4"/>
                <c:pt idx="0">
                  <c:v>0.30234987812226594</c:v>
                </c:pt>
                <c:pt idx="1">
                  <c:v>0.37793734765283238</c:v>
                </c:pt>
                <c:pt idx="2">
                  <c:v>0.45352481718339893</c:v>
                </c:pt>
                <c:pt idx="3">
                  <c:v>0.52911228671396537</c:v>
                </c:pt>
              </c:numCache>
            </c:numRef>
          </c:xVal>
          <c:yVal>
            <c:numRef>
              <c:f>'35-ATR3600'!$V$7:$V$10</c:f>
              <c:numCache>
                <c:formatCode>General</c:formatCode>
                <c:ptCount val="4"/>
                <c:pt idx="0">
                  <c:v>0.93638888888888894</c:v>
                </c:pt>
                <c:pt idx="1">
                  <c:v>0.75013888888888891</c:v>
                </c:pt>
                <c:pt idx="2">
                  <c:v>0.60808333333333331</c:v>
                </c:pt>
                <c:pt idx="3">
                  <c:v>0.46988888888888886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'35-GE5360'!$G$7:$G$10</c:f>
              <c:numCache>
                <c:formatCode>0.000</c:formatCode>
                <c:ptCount val="4"/>
                <c:pt idx="0">
                  <c:v>0.30222204327583313</c:v>
                </c:pt>
                <c:pt idx="1">
                  <c:v>0.37777751684188843</c:v>
                </c:pt>
                <c:pt idx="2">
                  <c:v>0.45333302021026611</c:v>
                </c:pt>
                <c:pt idx="3">
                  <c:v>0.52888858318328857</c:v>
                </c:pt>
              </c:numCache>
            </c:numRef>
          </c:xVal>
          <c:yVal>
            <c:numRef>
              <c:f>'35-GE5360'!$V$7:$V$10</c:f>
              <c:numCache>
                <c:formatCode>General</c:formatCode>
                <c:ptCount val="4"/>
                <c:pt idx="0">
                  <c:v>1.1135342512105799</c:v>
                </c:pt>
                <c:pt idx="1">
                  <c:v>0.91966118169534461</c:v>
                </c:pt>
                <c:pt idx="2">
                  <c:v>0.76912080738408195</c:v>
                </c:pt>
                <c:pt idx="3">
                  <c:v>0.63655114841853055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3328"/>
        <c:axId val="185765248"/>
      </c:scatterChart>
      <c:valAx>
        <c:axId val="1857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765248"/>
        <c:crosses val="autoZero"/>
        <c:crossBetween val="midCat"/>
      </c:valAx>
      <c:valAx>
        <c:axId val="1857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76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 10000 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'35-PW2750'!$V$35:$V$47</c:f>
              <c:numCache>
                <c:formatCode>General</c:formatCode>
                <c:ptCount val="13"/>
                <c:pt idx="0">
                  <c:v>1.4452596363636363</c:v>
                </c:pt>
                <c:pt idx="1">
                  <c:v>1.5122568484848473</c:v>
                </c:pt>
                <c:pt idx="2">
                  <c:v>1.5261876363636362</c:v>
                </c:pt>
                <c:pt idx="3">
                  <c:v>1.4681483636363637</c:v>
                </c:pt>
                <c:pt idx="4">
                  <c:v>1.3062923636363637</c:v>
                </c:pt>
                <c:pt idx="5">
                  <c:v>1.1493410909090909</c:v>
                </c:pt>
                <c:pt idx="6">
                  <c:v>1.0259054545454545</c:v>
                </c:pt>
                <c:pt idx="7">
                  <c:v>0.92208872727272728</c:v>
                </c:pt>
                <c:pt idx="8">
                  <c:v>0.83952581818181815</c:v>
                </c:pt>
                <c:pt idx="9">
                  <c:v>0.77249454545454554</c:v>
                </c:pt>
                <c:pt idx="10">
                  <c:v>0.710368</c:v>
                </c:pt>
                <c:pt idx="11">
                  <c:v>0.61799563636363641</c:v>
                </c:pt>
                <c:pt idx="12">
                  <c:v>0.52644072727272728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'35-ATR723130'!$V$59:$V$83</c:f>
              <c:numCache>
                <c:formatCode>General</c:formatCode>
                <c:ptCount val="25"/>
                <c:pt idx="0">
                  <c:v>1.8542259332696678</c:v>
                </c:pt>
                <c:pt idx="1">
                  <c:v>1.7832015969004889</c:v>
                </c:pt>
                <c:pt idx="2">
                  <c:v>1.7091889523310575</c:v>
                </c:pt>
                <c:pt idx="3">
                  <c:v>1.6328455261097667</c:v>
                </c:pt>
                <c:pt idx="4">
                  <c:v>1.5548288447850096</c:v>
                </c:pt>
                <c:pt idx="5">
                  <c:v>1.4757964349051789</c:v>
                </c:pt>
                <c:pt idx="6">
                  <c:v>1.3964058230186709</c:v>
                </c:pt>
                <c:pt idx="7">
                  <c:v>1.3173145356738754</c:v>
                </c:pt>
                <c:pt idx="8">
                  <c:v>1.2391800994191884</c:v>
                </c:pt>
                <c:pt idx="9">
                  <c:v>1.1626600408029999</c:v>
                </c:pt>
                <c:pt idx="10">
                  <c:v>1.0884118863737093</c:v>
                </c:pt>
                <c:pt idx="11">
                  <c:v>1.0170931626797028</c:v>
                </c:pt>
                <c:pt idx="12">
                  <c:v>0.9493613962693801</c:v>
                </c:pt>
                <c:pt idx="13">
                  <c:v>0.88587411369113422</c:v>
                </c:pt>
                <c:pt idx="14">
                  <c:v>0.82728884149335136</c:v>
                </c:pt>
                <c:pt idx="15">
                  <c:v>0.77388301032961349</c:v>
                </c:pt>
                <c:pt idx="16">
                  <c:v>0.72460137150223958</c:v>
                </c:pt>
                <c:pt idx="17">
                  <c:v>0.67880891381018849</c:v>
                </c:pt>
                <c:pt idx="18">
                  <c:v>0.63659870530182106</c:v>
                </c:pt>
                <c:pt idx="19">
                  <c:v>0.59703762217272527</c:v>
                </c:pt>
                <c:pt idx="20">
                  <c:v>0.55953726410652072</c:v>
                </c:pt>
                <c:pt idx="21">
                  <c:v>0.52154974911336105</c:v>
                </c:pt>
                <c:pt idx="22">
                  <c:v>0.48298641017135785</c:v>
                </c:pt>
                <c:pt idx="23">
                  <c:v>0.44397538858245689</c:v>
                </c:pt>
                <c:pt idx="24">
                  <c:v>0.40452553182437379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'35-ATR3600'!$G$12:$G$15</c:f>
              <c:numCache>
                <c:formatCode>General</c:formatCode>
                <c:ptCount val="4"/>
                <c:pt idx="0">
                  <c:v>0.31331271542857431</c:v>
                </c:pt>
                <c:pt idx="1">
                  <c:v>0.39164089428571786</c:v>
                </c:pt>
                <c:pt idx="2">
                  <c:v>0.46996907314286146</c:v>
                </c:pt>
                <c:pt idx="3">
                  <c:v>0.54829725200000501</c:v>
                </c:pt>
              </c:numCache>
            </c:numRef>
          </c:xVal>
          <c:yVal>
            <c:numRef>
              <c:f>'35-ATR3600'!$V$12:$V$15</c:f>
              <c:numCache>
                <c:formatCode>General</c:formatCode>
                <c:ptCount val="4"/>
                <c:pt idx="0">
                  <c:v>0.92438888888888893</c:v>
                </c:pt>
                <c:pt idx="1">
                  <c:v>0.75486111111111109</c:v>
                </c:pt>
                <c:pt idx="2">
                  <c:v>0.62358333333333338</c:v>
                </c:pt>
                <c:pt idx="3">
                  <c:v>0.50227777777777782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'35-GE5360'!$G$12:$G$15</c:f>
              <c:numCache>
                <c:formatCode>0.000</c:formatCode>
                <c:ptCount val="4"/>
                <c:pt idx="0">
                  <c:v>0.31314694881439209</c:v>
                </c:pt>
                <c:pt idx="1">
                  <c:v>0.39143365621566772</c:v>
                </c:pt>
                <c:pt idx="2">
                  <c:v>0.46972039341926575</c:v>
                </c:pt>
                <c:pt idx="3">
                  <c:v>0.54800713062286377</c:v>
                </c:pt>
              </c:numCache>
            </c:numRef>
          </c:xVal>
          <c:yVal>
            <c:numRef>
              <c:f>'35-GE5360'!$V$12:$V$15</c:f>
              <c:numCache>
                <c:formatCode>General</c:formatCode>
                <c:ptCount val="4"/>
                <c:pt idx="0">
                  <c:v>0.9225763371509984</c:v>
                </c:pt>
                <c:pt idx="1">
                  <c:v>0.78692966100659256</c:v>
                </c:pt>
                <c:pt idx="2">
                  <c:v>0.69219930803415086</c:v>
                </c:pt>
                <c:pt idx="3">
                  <c:v>0.61769412941660151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97248"/>
        <c:axId val="185807616"/>
      </c:scatterChart>
      <c:valAx>
        <c:axId val="1857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807616"/>
        <c:crosses val="autoZero"/>
        <c:crossBetween val="midCat"/>
      </c:valAx>
      <c:valAx>
        <c:axId val="18580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79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'50-PW2750'!$G$7:$G$19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'50-PW2750'!$V$7:$V$19</c:f>
              <c:numCache>
                <c:formatCode>General</c:formatCode>
                <c:ptCount val="13"/>
                <c:pt idx="0">
                  <c:v>2.7990872727272729</c:v>
                </c:pt>
                <c:pt idx="1">
                  <c:v>2.6440303636741964</c:v>
                </c:pt>
                <c:pt idx="2">
                  <c:v>2.4173200000000001</c:v>
                </c:pt>
                <c:pt idx="3">
                  <c:v>2.0952290909090912</c:v>
                </c:pt>
                <c:pt idx="4">
                  <c:v>1.7788618181818181</c:v>
                </c:pt>
                <c:pt idx="5">
                  <c:v>1.5270727272727271</c:v>
                </c:pt>
                <c:pt idx="6">
                  <c:v>1.3218836363636364</c:v>
                </c:pt>
                <c:pt idx="7">
                  <c:v>1.143669090909091</c:v>
                </c:pt>
                <c:pt idx="8">
                  <c:v>0.99570545454545456</c:v>
                </c:pt>
                <c:pt idx="9">
                  <c:v>0.85018909090909089</c:v>
                </c:pt>
                <c:pt idx="10">
                  <c:v>0.7063127272727272</c:v>
                </c:pt>
                <c:pt idx="11">
                  <c:v>0.56243272727272731</c:v>
                </c:pt>
                <c:pt idx="12">
                  <c:v>0.42591272727272728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'50-ATR723130'!$G$7:$G$31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'50-ATR723130'!$V$7:$V$31</c:f>
              <c:numCache>
                <c:formatCode>General</c:formatCode>
                <c:ptCount val="25"/>
                <c:pt idx="0">
                  <c:v>3.0913738019169328</c:v>
                </c:pt>
                <c:pt idx="1">
                  <c:v>2.9489640614631409</c:v>
                </c:pt>
                <c:pt idx="2">
                  <c:v>2.7944656383383832</c:v>
                </c:pt>
                <c:pt idx="3">
                  <c:v>2.6291814967353258</c:v>
                </c:pt>
                <c:pt idx="4">
                  <c:v>2.443208618066409</c:v>
                </c:pt>
                <c:pt idx="5">
                  <c:v>2.2426814686489105</c:v>
                </c:pt>
                <c:pt idx="6">
                  <c:v>2.0568716205866133</c:v>
                </c:pt>
                <c:pt idx="7">
                  <c:v>1.895016147229329</c:v>
                </c:pt>
                <c:pt idx="8">
                  <c:v>1.7453391820750415</c:v>
                </c:pt>
                <c:pt idx="9">
                  <c:v>1.609569238828642</c:v>
                </c:pt>
                <c:pt idx="10">
                  <c:v>1.4867488654601533</c:v>
                </c:pt>
                <c:pt idx="11">
                  <c:v>1.374469014721345</c:v>
                </c:pt>
                <c:pt idx="12">
                  <c:v>1.2736729318720479</c:v>
                </c:pt>
                <c:pt idx="13">
                  <c:v>1.1839538686132014</c:v>
                </c:pt>
                <c:pt idx="14">
                  <c:v>1.1027631658499903</c:v>
                </c:pt>
                <c:pt idx="15">
                  <c:v>1.0283623301456326</c:v>
                </c:pt>
                <c:pt idx="16">
                  <c:v>0.95913188071906719</c:v>
                </c:pt>
                <c:pt idx="17">
                  <c:v>0.89495824113241218</c:v>
                </c:pt>
                <c:pt idx="18">
                  <c:v>0.83655622715610534</c:v>
                </c:pt>
                <c:pt idx="19">
                  <c:v>0.78464445977931307</c:v>
                </c:pt>
                <c:pt idx="20">
                  <c:v>0.73994155999119493</c:v>
                </c:pt>
                <c:pt idx="21">
                  <c:v>0.70316614878090733</c:v>
                </c:pt>
                <c:pt idx="22">
                  <c:v>0.67503684713761658</c:v>
                </c:pt>
                <c:pt idx="23">
                  <c:v>0.656272276050476</c:v>
                </c:pt>
                <c:pt idx="24">
                  <c:v>0.64759105650865179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'50-ATR3600'!$G$7:$G$13</c:f>
              <c:numCache>
                <c:formatCode>General</c:formatCode>
                <c:ptCount val="7"/>
                <c:pt idx="0">
                  <c:v>0</c:v>
                </c:pt>
                <c:pt idx="1">
                  <c:v>7.5587469530566484E-2</c:v>
                </c:pt>
                <c:pt idx="2">
                  <c:v>0.15117493906113297</c:v>
                </c:pt>
                <c:pt idx="3">
                  <c:v>0.22676240859169947</c:v>
                </c:pt>
                <c:pt idx="4">
                  <c:v>0.30234987812226594</c:v>
                </c:pt>
                <c:pt idx="5">
                  <c:v>0.37793734765283238</c:v>
                </c:pt>
                <c:pt idx="6">
                  <c:v>0.45352481718339893</c:v>
                </c:pt>
              </c:numCache>
            </c:numRef>
          </c:xVal>
          <c:yVal>
            <c:numRef>
              <c:f>'50-ATR3600'!$V$7:$V$13</c:f>
              <c:numCache>
                <c:formatCode>General</c:formatCode>
                <c:ptCount val="7"/>
                <c:pt idx="0">
                  <c:v>2.9461111111111111</c:v>
                </c:pt>
                <c:pt idx="1">
                  <c:v>2.5101666666666667</c:v>
                </c:pt>
                <c:pt idx="2">
                  <c:v>1.9886388888888891</c:v>
                </c:pt>
                <c:pt idx="3">
                  <c:v>1.5634444444444444</c:v>
                </c:pt>
                <c:pt idx="4">
                  <c:v>1.2430833333333335</c:v>
                </c:pt>
                <c:pt idx="5">
                  <c:v>0.99972222222222218</c:v>
                </c:pt>
                <c:pt idx="6">
                  <c:v>0.79458333333333331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'50-GE5360'!$G$7:$G$13</c:f>
              <c:numCache>
                <c:formatCode>0.000</c:formatCode>
                <c:ptCount val="7"/>
                <c:pt idx="0">
                  <c:v>0</c:v>
                </c:pt>
                <c:pt idx="1">
                  <c:v>7.5555510818958282E-2</c:v>
                </c:pt>
                <c:pt idx="2">
                  <c:v>0.15111102163791656</c:v>
                </c:pt>
                <c:pt idx="3">
                  <c:v>0.22666651010513306</c:v>
                </c:pt>
                <c:pt idx="4">
                  <c:v>0.30222204327583313</c:v>
                </c:pt>
                <c:pt idx="5">
                  <c:v>0.37777751684188843</c:v>
                </c:pt>
                <c:pt idx="6">
                  <c:v>0.45333302021026611</c:v>
                </c:pt>
              </c:numCache>
            </c:numRef>
          </c:xVal>
          <c:yVal>
            <c:numRef>
              <c:f>'50-GE5360'!$V$7:$V$13</c:f>
              <c:numCache>
                <c:formatCode>General</c:formatCode>
                <c:ptCount val="7"/>
                <c:pt idx="0">
                  <c:v>2.0849021595273394</c:v>
                </c:pt>
                <c:pt idx="1">
                  <c:v>2.2053867036565098</c:v>
                </c:pt>
                <c:pt idx="2">
                  <c:v>1.9468285521776942</c:v>
                </c:pt>
                <c:pt idx="3">
                  <c:v>1.576795564465528</c:v>
                </c:pt>
                <c:pt idx="4">
                  <c:v>1.2866417959994865</c:v>
                </c:pt>
                <c:pt idx="5">
                  <c:v>1.0657841451229513</c:v>
                </c:pt>
                <c:pt idx="6">
                  <c:v>0.89094698495904057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5600"/>
        <c:axId val="171795968"/>
      </c:scatterChart>
      <c:valAx>
        <c:axId val="17178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795968"/>
        <c:crosses val="autoZero"/>
        <c:crossBetween val="midCat"/>
      </c:valAx>
      <c:valAx>
        <c:axId val="17179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8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 20000 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'35-PW2750'!$G$63:$G$75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'35-PW2750'!$V$63:$V$75</c:f>
              <c:numCache>
                <c:formatCode>General</c:formatCode>
                <c:ptCount val="13"/>
                <c:pt idx="0">
                  <c:v>1.0438894545454545</c:v>
                </c:pt>
                <c:pt idx="1">
                  <c:v>1.0962746666666654</c:v>
                </c:pt>
                <c:pt idx="2">
                  <c:v>1.1141905454545453</c:v>
                </c:pt>
                <c:pt idx="3">
                  <c:v>1.0986589090909091</c:v>
                </c:pt>
                <c:pt idx="4">
                  <c:v>0.9956596363636363</c:v>
                </c:pt>
                <c:pt idx="5">
                  <c:v>0.881216</c:v>
                </c:pt>
                <c:pt idx="6">
                  <c:v>0.78393890909090902</c:v>
                </c:pt>
                <c:pt idx="7">
                  <c:v>0.71527272727272728</c:v>
                </c:pt>
                <c:pt idx="8">
                  <c:v>0.65968581818181815</c:v>
                </c:pt>
                <c:pt idx="9">
                  <c:v>0.6139083636363637</c:v>
                </c:pt>
                <c:pt idx="10">
                  <c:v>0.57712290909090913</c:v>
                </c:pt>
                <c:pt idx="11">
                  <c:v>0.54115490909090902</c:v>
                </c:pt>
                <c:pt idx="12">
                  <c:v>0.54151854545454547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'35-ATR723130'!$G$111:$G$135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'35-ATR723130'!$V$111:$V$135</c:f>
              <c:numCache>
                <c:formatCode>General</c:formatCode>
                <c:ptCount val="25"/>
                <c:pt idx="0">
                  <c:v>1.2202680589106134</c:v>
                </c:pt>
                <c:pt idx="1">
                  <c:v>1.1827636598957827</c:v>
                </c:pt>
                <c:pt idx="2">
                  <c:v>1.1426402511997091</c:v>
                </c:pt>
                <c:pt idx="3">
                  <c:v>1.100355644185361</c:v>
                </c:pt>
                <c:pt idx="4">
                  <c:v>1.0563676502157029</c:v>
                </c:pt>
                <c:pt idx="5">
                  <c:v>1.011134080653703</c:v>
                </c:pt>
                <c:pt idx="6">
                  <c:v>0.96511274686231951</c:v>
                </c:pt>
                <c:pt idx="7">
                  <c:v>0.91876146020451765</c:v>
                </c:pt>
                <c:pt idx="8">
                  <c:v>0.87253803204326841</c:v>
                </c:pt>
                <c:pt idx="9">
                  <c:v>0.82690027374153352</c:v>
                </c:pt>
                <c:pt idx="10">
                  <c:v>0.78230599666227474</c:v>
                </c:pt>
                <c:pt idx="11">
                  <c:v>0.73921301216846003</c:v>
                </c:pt>
                <c:pt idx="12">
                  <c:v>0.69807913162305102</c:v>
                </c:pt>
                <c:pt idx="13">
                  <c:v>0.65936216638901912</c:v>
                </c:pt>
                <c:pt idx="14">
                  <c:v>0.62351992782932275</c:v>
                </c:pt>
                <c:pt idx="15">
                  <c:v>0.58936610873945372</c:v>
                </c:pt>
                <c:pt idx="16">
                  <c:v>0.55618912245669971</c:v>
                </c:pt>
                <c:pt idx="17">
                  <c:v>0.59068919590230673</c:v>
                </c:pt>
                <c:pt idx="18">
                  <c:v>0.64286068381652395</c:v>
                </c:pt>
                <c:pt idx="19">
                  <c:v>0.61739510715259427</c:v>
                </c:pt>
                <c:pt idx="20">
                  <c:v>0.589756600462361</c:v>
                </c:pt>
                <c:pt idx="21">
                  <c:v>0.56660962477464538</c:v>
                </c:pt>
                <c:pt idx="22">
                  <c:v>0.53751983676154635</c:v>
                </c:pt>
                <c:pt idx="23">
                  <c:v>0.50298209117365811</c:v>
                </c:pt>
                <c:pt idx="24">
                  <c:v>0.46442454533405109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'35-ATR3600'!$G$17:$G$20</c:f>
              <c:numCache>
                <c:formatCode>General</c:formatCode>
                <c:ptCount val="4"/>
                <c:pt idx="0">
                  <c:v>0.32556161549297707</c:v>
                </c:pt>
                <c:pt idx="1">
                  <c:v>0.40695201936622133</c:v>
                </c:pt>
                <c:pt idx="2">
                  <c:v>0.48834242323946564</c:v>
                </c:pt>
                <c:pt idx="3">
                  <c:v>0.56973282711270989</c:v>
                </c:pt>
              </c:numCache>
            </c:numRef>
          </c:xVal>
          <c:yVal>
            <c:numRef>
              <c:f>'35-ATR3600'!$V$17:$V$20</c:f>
              <c:numCache>
                <c:formatCode>General</c:formatCode>
                <c:ptCount val="4"/>
                <c:pt idx="0">
                  <c:v>0.77808333333333335</c:v>
                </c:pt>
                <c:pt idx="1">
                  <c:v>0.66358333333333341</c:v>
                </c:pt>
                <c:pt idx="2">
                  <c:v>0.57572222222222225</c:v>
                </c:pt>
                <c:pt idx="3">
                  <c:v>0.49419444444444444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'35-GE5360'!$G$17:$G$20</c:f>
              <c:numCache>
                <c:formatCode>0.000</c:formatCode>
                <c:ptCount val="4"/>
                <c:pt idx="0">
                  <c:v>0.3253839910030365</c:v>
                </c:pt>
                <c:pt idx="1">
                  <c:v>0.40672999620437622</c:v>
                </c:pt>
                <c:pt idx="2">
                  <c:v>0.48807597160339355</c:v>
                </c:pt>
                <c:pt idx="3">
                  <c:v>0.56942200660705566</c:v>
                </c:pt>
              </c:numCache>
            </c:numRef>
          </c:xVal>
          <c:yVal>
            <c:numRef>
              <c:f>'35-GE5360'!$V$17:$V$20</c:f>
              <c:numCache>
                <c:formatCode>General</c:formatCode>
                <c:ptCount val="4"/>
                <c:pt idx="0">
                  <c:v>0.67713407816439808</c:v>
                </c:pt>
                <c:pt idx="1">
                  <c:v>0.58755788991911717</c:v>
                </c:pt>
                <c:pt idx="2">
                  <c:v>0.5223384852902766</c:v>
                </c:pt>
                <c:pt idx="3">
                  <c:v>0.46124149018986971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51264"/>
        <c:axId val="185853440"/>
      </c:scatterChart>
      <c:valAx>
        <c:axId val="1858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853440"/>
        <c:crosses val="autoZero"/>
        <c:crossBetween val="midCat"/>
      </c:valAx>
      <c:valAx>
        <c:axId val="18585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85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 30000 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'35-PW2750'!$G$91:$G$103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'35-PW2750'!$V$91:$V$103</c:f>
              <c:numCache>
                <c:formatCode>General</c:formatCode>
                <c:ptCount val="13"/>
                <c:pt idx="0">
                  <c:v>0.73652654545454543</c:v>
                </c:pt>
                <c:pt idx="1">
                  <c:v>0.77184739393939283</c:v>
                </c:pt>
                <c:pt idx="2">
                  <c:v>0.78639127272727272</c:v>
                </c:pt>
                <c:pt idx="3">
                  <c:v>0.78639127272727272</c:v>
                </c:pt>
                <c:pt idx="4">
                  <c:v>0.71854254545454543</c:v>
                </c:pt>
                <c:pt idx="5">
                  <c:v>0.6408843636363637</c:v>
                </c:pt>
                <c:pt idx="6">
                  <c:v>0.56567854545454543</c:v>
                </c:pt>
                <c:pt idx="7">
                  <c:v>0.50273454545454543</c:v>
                </c:pt>
                <c:pt idx="8">
                  <c:v>0.46431418181818185</c:v>
                </c:pt>
                <c:pt idx="9">
                  <c:v>0.4340683636363637</c:v>
                </c:pt>
                <c:pt idx="10">
                  <c:v>0.40872727272727272</c:v>
                </c:pt>
                <c:pt idx="11">
                  <c:v>0.38829090909090908</c:v>
                </c:pt>
                <c:pt idx="12">
                  <c:v>0.36458472727272723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'35-ATR723130'!$G$163:$G$187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'35-ATR723130'!$V$163:$V$187</c:f>
              <c:numCache>
                <c:formatCode>General</c:formatCode>
                <c:ptCount val="25"/>
                <c:pt idx="0">
                  <c:v>0.96266018259255914</c:v>
                </c:pt>
                <c:pt idx="1">
                  <c:v>0.93593316501332269</c:v>
                </c:pt>
                <c:pt idx="2">
                  <c:v>0.9072632352714185</c:v>
                </c:pt>
                <c:pt idx="3">
                  <c:v>0.87696728274620128</c:v>
                </c:pt>
                <c:pt idx="4">
                  <c:v>0.84536219681701597</c:v>
                </c:pt>
                <c:pt idx="5">
                  <c:v>0.81276486686321414</c:v>
                </c:pt>
                <c:pt idx="6">
                  <c:v>0.77949218226414374</c:v>
                </c:pt>
                <c:pt idx="7">
                  <c:v>0.74586103239915336</c:v>
                </c:pt>
                <c:pt idx="8">
                  <c:v>0.71218830664759103</c:v>
                </c:pt>
                <c:pt idx="9">
                  <c:v>0.67879089438880824</c:v>
                </c:pt>
                <c:pt idx="10">
                  <c:v>0.64598568500215336</c:v>
                </c:pt>
                <c:pt idx="11">
                  <c:v>0.61408956786697444</c:v>
                </c:pt>
                <c:pt idx="12">
                  <c:v>0.58341943236261984</c:v>
                </c:pt>
                <c:pt idx="13">
                  <c:v>0.55429216786844082</c:v>
                </c:pt>
                <c:pt idx="14">
                  <c:v>0.52702466376378587</c:v>
                </c:pt>
                <c:pt idx="15">
                  <c:v>0.50193380942799992</c:v>
                </c:pt>
                <c:pt idx="16">
                  <c:v>0.47920846424571245</c:v>
                </c:pt>
                <c:pt idx="17">
                  <c:v>0.45846824109647605</c:v>
                </c:pt>
                <c:pt idx="18">
                  <c:v>0.43937559015662303</c:v>
                </c:pt>
                <c:pt idx="19">
                  <c:v>0.42182126511975082</c:v>
                </c:pt>
                <c:pt idx="20">
                  <c:v>0.4056740133734249</c:v>
                </c:pt>
                <c:pt idx="21">
                  <c:v>0.39040602153032589</c:v>
                </c:pt>
                <c:pt idx="22">
                  <c:v>0.37566238726517892</c:v>
                </c:pt>
                <c:pt idx="23">
                  <c:v>0.36049666648962619</c:v>
                </c:pt>
                <c:pt idx="24">
                  <c:v>0.34510620707856549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'35-ATR3600'!$G$22:$G$25</c:f>
              <c:numCache>
                <c:formatCode>General</c:formatCode>
                <c:ptCount val="4"/>
                <c:pt idx="0">
                  <c:v>0.33936944261361829</c:v>
                </c:pt>
                <c:pt idx="1">
                  <c:v>0.42421180326702285</c:v>
                </c:pt>
                <c:pt idx="2">
                  <c:v>0.50905416392042757</c:v>
                </c:pt>
                <c:pt idx="3">
                  <c:v>0.59389652457383202</c:v>
                </c:pt>
              </c:numCache>
            </c:numRef>
          </c:xVal>
          <c:yVal>
            <c:numRef>
              <c:f>'35-ATR3600'!$V$22:$V$25</c:f>
              <c:numCache>
                <c:formatCode>General</c:formatCode>
                <c:ptCount val="4"/>
                <c:pt idx="0">
                  <c:v>0.53980555555555554</c:v>
                </c:pt>
                <c:pt idx="1">
                  <c:v>0.4619166666666667</c:v>
                </c:pt>
                <c:pt idx="2">
                  <c:v>0.40211111111111109</c:v>
                </c:pt>
                <c:pt idx="3">
                  <c:v>0.38750000000000001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'35-GE5360'!$G$22:$G$25</c:f>
              <c:numCache>
                <c:formatCode>0.000</c:formatCode>
                <c:ptCount val="4"/>
                <c:pt idx="0">
                  <c:v>0.33921077847480774</c:v>
                </c:pt>
                <c:pt idx="1">
                  <c:v>0.42401346564292908</c:v>
                </c:pt>
                <c:pt idx="2">
                  <c:v>0.5088161826133728</c:v>
                </c:pt>
                <c:pt idx="3">
                  <c:v>0.59361886978149414</c:v>
                </c:pt>
              </c:numCache>
            </c:numRef>
          </c:xVal>
          <c:yVal>
            <c:numRef>
              <c:f>'35-GE5360'!$V$22:$V$25</c:f>
              <c:numCache>
                <c:formatCode>General</c:formatCode>
                <c:ptCount val="4"/>
                <c:pt idx="0">
                  <c:v>0.47905142537951689</c:v>
                </c:pt>
                <c:pt idx="1">
                  <c:v>0.41625411696606801</c:v>
                </c:pt>
                <c:pt idx="2">
                  <c:v>0.37026784025469422</c:v>
                </c:pt>
                <c:pt idx="3">
                  <c:v>0.31455959737590322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2736"/>
        <c:axId val="186214656"/>
      </c:scatterChart>
      <c:valAx>
        <c:axId val="18621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6214656"/>
        <c:crosses val="autoZero"/>
        <c:crossBetween val="midCat"/>
      </c:valAx>
      <c:valAx>
        <c:axId val="18621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1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'35-PW2750'!$M$7:$M$19</c:f>
              <c:numCache>
                <c:formatCode>General</c:formatCode>
                <c:ptCount val="13"/>
                <c:pt idx="0">
                  <c:v>0.20962024919981029</c:v>
                </c:pt>
                <c:pt idx="1">
                  <c:v>0.20826908461028848</c:v>
                </c:pt>
                <c:pt idx="2">
                  <c:v>0.20765714463576118</c:v>
                </c:pt>
                <c:pt idx="3">
                  <c:v>0.22938725929335183</c:v>
                </c:pt>
                <c:pt idx="4">
                  <c:v>0.26498707914239833</c:v>
                </c:pt>
                <c:pt idx="5">
                  <c:v>0.30789512865711027</c:v>
                </c:pt>
                <c:pt idx="6">
                  <c:v>0.35555462479394861</c:v>
                </c:pt>
                <c:pt idx="7">
                  <c:v>0.40719586709383121</c:v>
                </c:pt>
                <c:pt idx="8">
                  <c:v>0.46263373976995303</c:v>
                </c:pt>
                <c:pt idx="9">
                  <c:v>0.52528754642864084</c:v>
                </c:pt>
                <c:pt idx="10">
                  <c:v>0.60918844992439436</c:v>
                </c:pt>
                <c:pt idx="11">
                  <c:v>0.73613725128136254</c:v>
                </c:pt>
                <c:pt idx="12">
                  <c:v>0.93255079262374641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'35-ATR723130'!$M$7:$M$31</c:f>
              <c:numCache>
                <c:formatCode>General</c:formatCode>
                <c:ptCount val="25"/>
                <c:pt idx="0">
                  <c:v>0.16917450080191473</c:v>
                </c:pt>
                <c:pt idx="1">
                  <c:v>0.17586920793542746</c:v>
                </c:pt>
                <c:pt idx="2">
                  <c:v>0.18355882870121343</c:v>
                </c:pt>
                <c:pt idx="3">
                  <c:v>0.19234543378242636</c:v>
                </c:pt>
                <c:pt idx="4">
                  <c:v>0.20234744238758884</c:v>
                </c:pt>
                <c:pt idx="5">
                  <c:v>0.21369974707381412</c:v>
                </c:pt>
                <c:pt idx="6">
                  <c:v>0.22655275132505914</c:v>
                </c:pt>
                <c:pt idx="7">
                  <c:v>0.24106944493530041</c:v>
                </c:pt>
                <c:pt idx="8">
                  <c:v>0.25741917237458978</c:v>
                </c:pt>
                <c:pt idx="9">
                  <c:v>0.27576608880807352</c:v>
                </c:pt>
                <c:pt idx="10">
                  <c:v>0.29624944027638017</c:v>
                </c:pt>
                <c:pt idx="11">
                  <c:v>0.31895184119969466</c:v>
                </c:pt>
                <c:pt idx="12">
                  <c:v>0.34385098341997278</c:v>
                </c:pt>
                <c:pt idx="13">
                  <c:v>0.37075049826772094</c:v>
                </c:pt>
                <c:pt idx="14">
                  <c:v>0.3992381409676557</c:v>
                </c:pt>
                <c:pt idx="15">
                  <c:v>0.4292799461262376</c:v>
                </c:pt>
                <c:pt idx="16">
                  <c:v>0.46085800290794882</c:v>
                </c:pt>
                <c:pt idx="17">
                  <c:v>0.49452527370765642</c:v>
                </c:pt>
                <c:pt idx="18">
                  <c:v>0.53086769816074098</c:v>
                </c:pt>
                <c:pt idx="19">
                  <c:v>0.57083523035747596</c:v>
                </c:pt>
                <c:pt idx="20">
                  <c:v>0.61839127612365952</c:v>
                </c:pt>
                <c:pt idx="21">
                  <c:v>0.67853460953003886</c:v>
                </c:pt>
                <c:pt idx="22">
                  <c:v>0.75556372823378848</c:v>
                </c:pt>
                <c:pt idx="23">
                  <c:v>0.85710547527706749</c:v>
                </c:pt>
                <c:pt idx="24">
                  <c:v>0.99620124625231821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'35-ATR3600'!$G$7:$G$10</c:f>
              <c:numCache>
                <c:formatCode>General</c:formatCode>
                <c:ptCount val="4"/>
                <c:pt idx="0">
                  <c:v>0.30234987812226594</c:v>
                </c:pt>
                <c:pt idx="1">
                  <c:v>0.37793734765283238</c:v>
                </c:pt>
                <c:pt idx="2">
                  <c:v>0.45352481718339893</c:v>
                </c:pt>
                <c:pt idx="3">
                  <c:v>0.52911228671396537</c:v>
                </c:pt>
              </c:numCache>
            </c:numRef>
          </c:xVal>
          <c:yVal>
            <c:numRef>
              <c:f>'35-ATR3600'!$M$7:$M$10</c:f>
              <c:numCache>
                <c:formatCode>General</c:formatCode>
                <c:ptCount val="4"/>
                <c:pt idx="0">
                  <c:v>0.33396618214179769</c:v>
                </c:pt>
                <c:pt idx="1">
                  <c:v>0.41347898537307903</c:v>
                </c:pt>
                <c:pt idx="2">
                  <c:v>0.50527614087981365</c:v>
                </c:pt>
                <c:pt idx="3">
                  <c:v>0.64749349728068106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792"/>
        <c:axId val="186259712"/>
      </c:scatterChart>
      <c:valAx>
        <c:axId val="1862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6259712"/>
        <c:crosses val="autoZero"/>
        <c:crossBetween val="midCat"/>
      </c:valAx>
      <c:valAx>
        <c:axId val="18625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5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h=10000 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'35-PW2750'!$M$35:$M$47</c:f>
              <c:numCache>
                <c:formatCode>General</c:formatCode>
                <c:ptCount val="13"/>
                <c:pt idx="0">
                  <c:v>0.2400148598653806</c:v>
                </c:pt>
                <c:pt idx="1">
                  <c:v>0.22893404869782696</c:v>
                </c:pt>
                <c:pt idx="2">
                  <c:v>0.22581699474102554</c:v>
                </c:pt>
                <c:pt idx="3">
                  <c:v>0.23245067627547178</c:v>
                </c:pt>
                <c:pt idx="4">
                  <c:v>0.25787709503427325</c:v>
                </c:pt>
                <c:pt idx="5">
                  <c:v>0.29330142677796733</c:v>
                </c:pt>
                <c:pt idx="6">
                  <c:v>0.33015393940253224</c:v>
                </c:pt>
                <c:pt idx="7">
                  <c:v>0.37288974754549353</c:v>
                </c:pt>
                <c:pt idx="8">
                  <c:v>0.41605487253410584</c:v>
                </c:pt>
                <c:pt idx="9">
                  <c:v>0.46025160518932756</c:v>
                </c:pt>
                <c:pt idx="10">
                  <c:v>0.50874203997723078</c:v>
                </c:pt>
                <c:pt idx="11">
                  <c:v>0.5777792135043025</c:v>
                </c:pt>
                <c:pt idx="12">
                  <c:v>0.66973478150350341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'35-ATR723130'!$M$59:$M$83</c:f>
              <c:numCache>
                <c:formatCode>General</c:formatCode>
                <c:ptCount val="25"/>
                <c:pt idx="0">
                  <c:v>0.15746348510137528</c:v>
                </c:pt>
                <c:pt idx="1">
                  <c:v>0.16391203945846486</c:v>
                </c:pt>
                <c:pt idx="2">
                  <c:v>0.17101990931946312</c:v>
                </c:pt>
                <c:pt idx="3">
                  <c:v>0.17886553117345891</c:v>
                </c:pt>
                <c:pt idx="4">
                  <c:v>0.18753643334867076</c:v>
                </c:pt>
                <c:pt idx="5">
                  <c:v>0.19712927279063741</c:v>
                </c:pt>
                <c:pt idx="6">
                  <c:v>0.20774918070057263</c:v>
                </c:pt>
                <c:pt idx="7">
                  <c:v>0.2195079675531095</c:v>
                </c:pt>
                <c:pt idx="8">
                  <c:v>0.23252052513259722</c:v>
                </c:pt>
                <c:pt idx="9">
                  <c:v>0.24689847955214031</c:v>
                </c:pt>
                <c:pt idx="10">
                  <c:v>0.26273979903616468</c:v>
                </c:pt>
                <c:pt idx="11">
                  <c:v>0.2801126850706197</c:v>
                </c:pt>
                <c:pt idx="12">
                  <c:v>0.29903179568943161</c:v>
                </c:pt>
                <c:pt idx="13">
                  <c:v>0.31942492984226584</c:v>
                </c:pt>
                <c:pt idx="14">
                  <c:v>0.34108923094922844</c:v>
                </c:pt>
                <c:pt idx="15">
                  <c:v>0.36383227680755637</c:v>
                </c:pt>
                <c:pt idx="16">
                  <c:v>0.38767261693754446</c:v>
                </c:pt>
                <c:pt idx="17">
                  <c:v>0.4126055428950402</c:v>
                </c:pt>
                <c:pt idx="18">
                  <c:v>0.43844287174134711</c:v>
                </c:pt>
                <c:pt idx="19">
                  <c:v>0.46575127496713264</c:v>
                </c:pt>
                <c:pt idx="20">
                  <c:v>0.49514576592296555</c:v>
                </c:pt>
                <c:pt idx="21">
                  <c:v>0.52925400292966218</c:v>
                </c:pt>
                <c:pt idx="22">
                  <c:v>0.56939557719969192</c:v>
                </c:pt>
                <c:pt idx="23">
                  <c:v>0.6171213683674901</c:v>
                </c:pt>
                <c:pt idx="24">
                  <c:v>0.67476932442135817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'35-ATR3600'!$G$12:$G$15</c:f>
              <c:numCache>
                <c:formatCode>General</c:formatCode>
                <c:ptCount val="4"/>
                <c:pt idx="0">
                  <c:v>0.31331271542857431</c:v>
                </c:pt>
                <c:pt idx="1">
                  <c:v>0.39164089428571786</c:v>
                </c:pt>
                <c:pt idx="2">
                  <c:v>0.46996907314286146</c:v>
                </c:pt>
                <c:pt idx="3">
                  <c:v>0.54829725200000501</c:v>
                </c:pt>
              </c:numCache>
            </c:numRef>
          </c:xVal>
          <c:yVal>
            <c:numRef>
              <c:f>'35-ATR3600'!$M$12:$M$15</c:f>
              <c:numCache>
                <c:formatCode>General</c:formatCode>
                <c:ptCount val="4"/>
                <c:pt idx="0">
                  <c:v>0.30224172125728704</c:v>
                </c:pt>
                <c:pt idx="1">
                  <c:v>0.36713891444342228</c:v>
                </c:pt>
                <c:pt idx="2">
                  <c:v>0.44009978172747116</c:v>
                </c:pt>
                <c:pt idx="3">
                  <c:v>0.54013383475279275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19232"/>
        <c:axId val="186321152"/>
      </c:scatterChart>
      <c:valAx>
        <c:axId val="1863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6321152"/>
        <c:crosses val="autoZero"/>
        <c:crossBetween val="midCat"/>
      </c:valAx>
      <c:valAx>
        <c:axId val="18632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1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h=20000 ft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'35-PW2750'!$G$63:$G$75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'35-PW2750'!$M$63:$M$75</c:f>
              <c:numCache>
                <c:formatCode>General</c:formatCode>
                <c:ptCount val="13"/>
                <c:pt idx="0">
                  <c:v>0.25796013928329575</c:v>
                </c:pt>
                <c:pt idx="1">
                  <c:v>0.24515637332160417</c:v>
                </c:pt>
                <c:pt idx="2">
                  <c:v>0.24017288376331258</c:v>
                </c:pt>
                <c:pt idx="3">
                  <c:v>0.24159804085112691</c:v>
                </c:pt>
                <c:pt idx="4">
                  <c:v>0.2614378699694383</c:v>
                </c:pt>
                <c:pt idx="5">
                  <c:v>0.29029632606844091</c:v>
                </c:pt>
                <c:pt idx="6">
                  <c:v>0.31885336148642379</c:v>
                </c:pt>
                <c:pt idx="7">
                  <c:v>0.35831754956786982</c:v>
                </c:pt>
                <c:pt idx="8">
                  <c:v>0.39859679759400618</c:v>
                </c:pt>
                <c:pt idx="9">
                  <c:v>0.44085522980036107</c:v>
                </c:pt>
                <c:pt idx="10">
                  <c:v>0.4843739099533233</c:v>
                </c:pt>
                <c:pt idx="11">
                  <c:v>0.53449301695498386</c:v>
                </c:pt>
                <c:pt idx="12">
                  <c:v>0.53480561061956411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'35-ATR723130'!$G$111:$G$135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'35-ATR723130'!$M$111:$M$135</c:f>
              <c:numCache>
                <c:formatCode>General</c:formatCode>
                <c:ptCount val="25"/>
                <c:pt idx="0">
                  <c:v>0.16023295465430473</c:v>
                </c:pt>
                <c:pt idx="1">
                  <c:v>0.16630933163999057</c:v>
                </c:pt>
                <c:pt idx="2">
                  <c:v>0.17317971318915767</c:v>
                </c:pt>
                <c:pt idx="3">
                  <c:v>0.18090477315117554</c:v>
                </c:pt>
                <c:pt idx="4">
                  <c:v>0.18955243978921291</c:v>
                </c:pt>
                <c:pt idx="5">
                  <c:v>0.19919667082963405</c:v>
                </c:pt>
                <c:pt idx="6">
                  <c:v>0.20991539123596015</c:v>
                </c:pt>
                <c:pt idx="7">
                  <c:v>0.22178716226829168</c:v>
                </c:pt>
                <c:pt idx="8">
                  <c:v>0.23488600696993434</c:v>
                </c:pt>
                <c:pt idx="9">
                  <c:v>0.24927365250370259</c:v>
                </c:pt>
                <c:pt idx="10">
                  <c:v>0.26498829050542583</c:v>
                </c:pt>
                <c:pt idx="11">
                  <c:v>0.28202886379384368</c:v>
                </c:pt>
                <c:pt idx="12">
                  <c:v>0.30033397883110158</c:v>
                </c:pt>
                <c:pt idx="13">
                  <c:v>0.31975501644226334</c:v>
                </c:pt>
                <c:pt idx="14">
                  <c:v>0.34002415657992813</c:v>
                </c:pt>
                <c:pt idx="15">
                  <c:v>0.36162271275336222</c:v>
                </c:pt>
                <c:pt idx="16">
                  <c:v>0.38505985712178264</c:v>
                </c:pt>
                <c:pt idx="17">
                  <c:v>0.38584073731344121</c:v>
                </c:pt>
                <c:pt idx="18">
                  <c:v>0.38465124437877718</c:v>
                </c:pt>
                <c:pt idx="19">
                  <c:v>0.4037905451983741</c:v>
                </c:pt>
                <c:pt idx="20">
                  <c:v>0.4260331895001962</c:v>
                </c:pt>
                <c:pt idx="21">
                  <c:v>0.44703274415858185</c:v>
                </c:pt>
                <c:pt idx="22">
                  <c:v>0.47055215174518544</c:v>
                </c:pt>
                <c:pt idx="23">
                  <c:v>0.49865144344713963</c:v>
                </c:pt>
                <c:pt idx="24">
                  <c:v>0.52990023099846673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'35-ATR3600'!$G$17:$G$20</c:f>
              <c:numCache>
                <c:formatCode>General</c:formatCode>
                <c:ptCount val="4"/>
                <c:pt idx="0">
                  <c:v>0.32556161549297707</c:v>
                </c:pt>
                <c:pt idx="1">
                  <c:v>0.40695201936622133</c:v>
                </c:pt>
                <c:pt idx="2">
                  <c:v>0.48834242323946564</c:v>
                </c:pt>
                <c:pt idx="3">
                  <c:v>0.56973282711270989</c:v>
                </c:pt>
              </c:numCache>
            </c:numRef>
          </c:xVal>
          <c:yVal>
            <c:numRef>
              <c:f>'35-ATR3600'!$M$17:$M$20</c:f>
              <c:numCache>
                <c:formatCode>General</c:formatCode>
                <c:ptCount val="4"/>
                <c:pt idx="0">
                  <c:v>0.28993609653350472</c:v>
                </c:pt>
                <c:pt idx="1">
                  <c:v>0.3463058311356691</c:v>
                </c:pt>
                <c:pt idx="2">
                  <c:v>0.40735790794171572</c:v>
                </c:pt>
                <c:pt idx="3">
                  <c:v>0.48557697712326459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6096"/>
        <c:axId val="186358016"/>
      </c:scatterChart>
      <c:valAx>
        <c:axId val="18635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6358016"/>
        <c:crosses val="autoZero"/>
        <c:crossBetween val="midCat"/>
      </c:valAx>
      <c:valAx>
        <c:axId val="18635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356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h=30000 ft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'35-PW2750'!$G$91:$G$103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'35-PW2750'!$M$91:$M$103</c:f>
              <c:numCache>
                <c:formatCode>General</c:formatCode>
                <c:ptCount val="13"/>
                <c:pt idx="0">
                  <c:v>0.27047996295140631</c:v>
                </c:pt>
                <c:pt idx="1">
                  <c:v>0.25741331157735942</c:v>
                </c:pt>
                <c:pt idx="2">
                  <c:v>0.25149396830446652</c:v>
                </c:pt>
                <c:pt idx="3">
                  <c:v>0.24965899001931027</c:v>
                </c:pt>
                <c:pt idx="4">
                  <c:v>0.26776626626018729</c:v>
                </c:pt>
                <c:pt idx="5">
                  <c:v>0.29333256545500763</c:v>
                </c:pt>
                <c:pt idx="6">
                  <c:v>0.31121443852467445</c:v>
                </c:pt>
                <c:pt idx="7">
                  <c:v>0.34587401267251106</c:v>
                </c:pt>
                <c:pt idx="8">
                  <c:v>0.38640722896095431</c:v>
                </c:pt>
                <c:pt idx="9">
                  <c:v>0.42662957154633369</c:v>
                </c:pt>
                <c:pt idx="10">
                  <c:v>0.46994854092526694</c:v>
                </c:pt>
                <c:pt idx="11">
                  <c:v>0.51636117250421432</c:v>
                </c:pt>
                <c:pt idx="12">
                  <c:v>0.57764192984695917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'35-ATR723130'!$G$163:$G$187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'35-ATR723130'!$M$163:$M$187</c:f>
              <c:numCache>
                <c:formatCode>General</c:formatCode>
                <c:ptCount val="25"/>
                <c:pt idx="0">
                  <c:v>0.15331972215986814</c:v>
                </c:pt>
                <c:pt idx="1">
                  <c:v>0.15890564020323952</c:v>
                </c:pt>
                <c:pt idx="2">
                  <c:v>0.16517292886169077</c:v>
                </c:pt>
                <c:pt idx="3">
                  <c:v>0.17216787425630362</c:v>
                </c:pt>
                <c:pt idx="4">
                  <c:v>0.17994163978460212</c:v>
                </c:pt>
                <c:pt idx="5">
                  <c:v>0.18854915265103986</c:v>
                </c:pt>
                <c:pt idx="6">
                  <c:v>0.19804739227481877</c:v>
                </c:pt>
                <c:pt idx="7">
                  <c:v>0.20849280802382497</c:v>
                </c:pt>
                <c:pt idx="8">
                  <c:v>0.21993751739928996</c:v>
                </c:pt>
                <c:pt idx="9">
                  <c:v>0.23242385310922309</c:v>
                </c:pt>
                <c:pt idx="10">
                  <c:v>0.2459767543814845</c:v>
                </c:pt>
                <c:pt idx="11">
                  <c:v>0.26059346647755161</c:v>
                </c:pt>
                <c:pt idx="12">
                  <c:v>0.27623007963577256</c:v>
                </c:pt>
                <c:pt idx="13">
                  <c:v>0.29278469499415521</c:v>
                </c:pt>
                <c:pt idx="14">
                  <c:v>0.31007757622645604</c:v>
                </c:pt>
                <c:pt idx="15">
                  <c:v>0.32782967456084183</c:v>
                </c:pt>
                <c:pt idx="16">
                  <c:v>0.34570299241427721</c:v>
                </c:pt>
                <c:pt idx="17">
                  <c:v>0.36384665592574816</c:v>
                </c:pt>
                <c:pt idx="18">
                  <c:v>0.38257231899895716</c:v>
                </c:pt>
                <c:pt idx="19">
                  <c:v>0.40180044051901054</c:v>
                </c:pt>
                <c:pt idx="20">
                  <c:v>0.42154701281153389</c:v>
                </c:pt>
                <c:pt idx="21">
                  <c:v>0.44187522219471248</c:v>
                </c:pt>
                <c:pt idx="22">
                  <c:v>0.46325115599416217</c:v>
                </c:pt>
                <c:pt idx="23">
                  <c:v>0.48731263762847904</c:v>
                </c:pt>
                <c:pt idx="24">
                  <c:v>0.51415055776761243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'35-ATR3600'!$G$22:$G$25</c:f>
              <c:numCache>
                <c:formatCode>General</c:formatCode>
                <c:ptCount val="4"/>
                <c:pt idx="0">
                  <c:v>0.33936944261361829</c:v>
                </c:pt>
                <c:pt idx="1">
                  <c:v>0.42421180326702285</c:v>
                </c:pt>
                <c:pt idx="2">
                  <c:v>0.50905416392042757</c:v>
                </c:pt>
                <c:pt idx="3">
                  <c:v>0.59389652457383202</c:v>
                </c:pt>
              </c:numCache>
            </c:numRef>
          </c:xVal>
          <c:yVal>
            <c:numRef>
              <c:f>'35-ATR3600'!$M$22:$M$25</c:f>
              <c:numCache>
                <c:formatCode>General</c:formatCode>
                <c:ptCount val="4"/>
                <c:pt idx="0">
                  <c:v>0.29335151546338706</c:v>
                </c:pt>
                <c:pt idx="1">
                  <c:v>0.35034578146611339</c:v>
                </c:pt>
                <c:pt idx="2">
                  <c:v>0.41300773694390719</c:v>
                </c:pt>
                <c:pt idx="3">
                  <c:v>0.47418637992831542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50304"/>
        <c:axId val="186452224"/>
      </c:scatterChart>
      <c:valAx>
        <c:axId val="1864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6452224"/>
        <c:crosses val="autoZero"/>
        <c:crossBetween val="midCat"/>
      </c:valAx>
      <c:valAx>
        <c:axId val="18645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5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T/T0, h=0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'35-PW2750'!$U$7:$U$19</c:f>
              <c:numCache>
                <c:formatCode>General</c:formatCode>
                <c:ptCount val="13"/>
                <c:pt idx="0">
                  <c:v>0.69580188618054928</c:v>
                </c:pt>
                <c:pt idx="1">
                  <c:v>0.69962937979166395</c:v>
                </c:pt>
                <c:pt idx="2">
                  <c:v>0.70017616459325183</c:v>
                </c:pt>
                <c:pt idx="3">
                  <c:v>0.63135418423339862</c:v>
                </c:pt>
                <c:pt idx="4">
                  <c:v>0.54416023454019491</c:v>
                </c:pt>
                <c:pt idx="5">
                  <c:v>0.46804779015917081</c:v>
                </c:pt>
                <c:pt idx="6">
                  <c:v>0.40418332533371387</c:v>
                </c:pt>
                <c:pt idx="7">
                  <c:v>0.35081712869874299</c:v>
                </c:pt>
                <c:pt idx="8">
                  <c:v>0.306491107450024</c:v>
                </c:pt>
                <c:pt idx="9">
                  <c:v>0.26683098317485437</c:v>
                </c:pt>
                <c:pt idx="10">
                  <c:v>0.22717085889968477</c:v>
                </c:pt>
                <c:pt idx="11">
                  <c:v>0.18546940469858733</c:v>
                </c:pt>
                <c:pt idx="12">
                  <c:v>0.14435118761918353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'35-ATR723130'!$U$7:$U$31</c:f>
              <c:numCache>
                <c:formatCode>General</c:formatCode>
                <c:ptCount val="25"/>
                <c:pt idx="0">
                  <c:v>0.63105194445883106</c:v>
                </c:pt>
                <c:pt idx="1">
                  <c:v>0.60547545660381974</c:v>
                </c:pt>
                <c:pt idx="2">
                  <c:v>0.57862147531728403</c:v>
                </c:pt>
                <c:pt idx="3">
                  <c:v>0.55076780082960519</c:v>
                </c:pt>
                <c:pt idx="4">
                  <c:v>0.52219223337116472</c:v>
                </c:pt>
                <c:pt idx="5">
                  <c:v>0.49317257317234292</c:v>
                </c:pt>
                <c:pt idx="6">
                  <c:v>0.46398662046352002</c:v>
                </c:pt>
                <c:pt idx="7">
                  <c:v>0.43491217547507854</c:v>
                </c:pt>
                <c:pt idx="8">
                  <c:v>0.40622703843739871</c:v>
                </c:pt>
                <c:pt idx="9">
                  <c:v>0.37820900958086195</c:v>
                </c:pt>
                <c:pt idx="10">
                  <c:v>0.35113588913584848</c:v>
                </c:pt>
                <c:pt idx="11">
                  <c:v>0.32528547733273977</c:v>
                </c:pt>
                <c:pt idx="12">
                  <c:v>0.30093557440191709</c:v>
                </c:pt>
                <c:pt idx="13">
                  <c:v>0.27836398057375983</c:v>
                </c:pt>
                <c:pt idx="14">
                  <c:v>0.25782231393353661</c:v>
                </c:pt>
                <c:pt idx="15">
                  <c:v>0.23914411091650167</c:v>
                </c:pt>
                <c:pt idx="16">
                  <c:v>0.22203959859878977</c:v>
                </c:pt>
                <c:pt idx="17">
                  <c:v>0.20622468365705457</c:v>
                </c:pt>
                <c:pt idx="18">
                  <c:v>0.1914657740853524</c:v>
                </c:pt>
                <c:pt idx="19">
                  <c:v>0.17734884274923834</c:v>
                </c:pt>
                <c:pt idx="20">
                  <c:v>0.16307479062098801</c:v>
                </c:pt>
                <c:pt idx="21">
                  <c:v>0.14812189837424969</c:v>
                </c:pt>
                <c:pt idx="22">
                  <c:v>0.13263688581154814</c:v>
                </c:pt>
                <c:pt idx="23">
                  <c:v>0.11665021551108103</c:v>
                </c:pt>
                <c:pt idx="24">
                  <c:v>0.10019235005104671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'35-ATR3600'!$G$7:$G$10</c:f>
              <c:numCache>
                <c:formatCode>General</c:formatCode>
                <c:ptCount val="4"/>
                <c:pt idx="0">
                  <c:v>0.30234987812226594</c:v>
                </c:pt>
                <c:pt idx="1">
                  <c:v>0.37793734765283238</c:v>
                </c:pt>
                <c:pt idx="2">
                  <c:v>0.45352481718339893</c:v>
                </c:pt>
                <c:pt idx="3">
                  <c:v>0.52911228671396537</c:v>
                </c:pt>
              </c:numCache>
            </c:numRef>
          </c:xVal>
          <c:yVal>
            <c:numRef>
              <c:f>'35-ATR3600'!$U$7:$U$10</c:f>
              <c:numCache>
                <c:formatCode>General</c:formatCode>
                <c:ptCount val="4"/>
                <c:pt idx="0">
                  <c:v>0.31783895907976617</c:v>
                </c:pt>
                <c:pt idx="1">
                  <c:v>0.25462002640015086</c:v>
                </c:pt>
                <c:pt idx="2">
                  <c:v>0.20640203658306619</c:v>
                </c:pt>
                <c:pt idx="3">
                  <c:v>0.15949462568357534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'35-GE5360'!$G$7:$G$10</c:f>
              <c:numCache>
                <c:formatCode>0.000</c:formatCode>
                <c:ptCount val="4"/>
                <c:pt idx="0">
                  <c:v>0.30222204327583313</c:v>
                </c:pt>
                <c:pt idx="1">
                  <c:v>0.37777751684188843</c:v>
                </c:pt>
                <c:pt idx="2">
                  <c:v>0.45333302021026611</c:v>
                </c:pt>
                <c:pt idx="3">
                  <c:v>0.52888858318328857</c:v>
                </c:pt>
              </c:numCache>
            </c:numRef>
          </c:xVal>
          <c:yVal>
            <c:numRef>
              <c:f>'35-GE5360'!$U$7:$U$10</c:f>
              <c:numCache>
                <c:formatCode>General</c:formatCode>
                <c:ptCount val="4"/>
                <c:pt idx="0">
                  <c:v>0.50490026939206012</c:v>
                </c:pt>
                <c:pt idx="1">
                  <c:v>0.41699406900380037</c:v>
                </c:pt>
                <c:pt idx="2">
                  <c:v>0.34873584033997079</c:v>
                </c:pt>
                <c:pt idx="3">
                  <c:v>0.28862591875277882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4320"/>
        <c:axId val="186506240"/>
      </c:scatterChart>
      <c:valAx>
        <c:axId val="1865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6506240"/>
        <c:crosses val="autoZero"/>
        <c:crossBetween val="midCat"/>
      </c:valAx>
      <c:valAx>
        <c:axId val="18650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50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 10000 ft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'35-PW2750'!$G$35:$G$47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'35-PW2750'!$U$35:$U$47</c:f>
              <c:numCache>
                <c:formatCode>General</c:formatCode>
                <c:ptCount val="13"/>
                <c:pt idx="0">
                  <c:v>0.51558161557720494</c:v>
                </c:pt>
                <c:pt idx="1">
                  <c:v>0.53948218679327642</c:v>
                </c:pt>
                <c:pt idx="2">
                  <c:v>0.54445185310104161</c:v>
                </c:pt>
                <c:pt idx="3">
                  <c:v>0.52374693528091631</c:v>
                </c:pt>
                <c:pt idx="4">
                  <c:v>0.46600646023324299</c:v>
                </c:pt>
                <c:pt idx="5">
                  <c:v>0.41001569655065057</c:v>
                </c:pt>
                <c:pt idx="6">
                  <c:v>0.36598129386277839</c:v>
                </c:pt>
                <c:pt idx="7">
                  <c:v>0.32894573663523036</c:v>
                </c:pt>
                <c:pt idx="8">
                  <c:v>0.29949226198969997</c:v>
                </c:pt>
                <c:pt idx="9">
                  <c:v>0.27557954000025947</c:v>
                </c:pt>
                <c:pt idx="10">
                  <c:v>0.25341652937589998</c:v>
                </c:pt>
                <c:pt idx="11">
                  <c:v>0.22046363200020758</c:v>
                </c:pt>
                <c:pt idx="12">
                  <c:v>0.18780235318536201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'35-ATR723130'!$G$59:$G$83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'35-ATR723130'!$U$59:$U$83</c:f>
              <c:numCache>
                <c:formatCode>General</c:formatCode>
                <c:ptCount val="25"/>
                <c:pt idx="0">
                  <c:v>0.59980644596259403</c:v>
                </c:pt>
                <c:pt idx="1">
                  <c:v>0.57683143843515194</c:v>
                </c:pt>
                <c:pt idx="2">
                  <c:v>0.55288977064863676</c:v>
                </c:pt>
                <c:pt idx="3">
                  <c:v>0.52819413980193985</c:v>
                </c:pt>
                <c:pt idx="4">
                  <c:v>0.50295724309395207</c:v>
                </c:pt>
                <c:pt idx="5">
                  <c:v>0.4773917777235645</c:v>
                </c:pt>
                <c:pt idx="6">
                  <c:v>0.45171044088966927</c:v>
                </c:pt>
                <c:pt idx="7">
                  <c:v>0.42612592979115649</c:v>
                </c:pt>
                <c:pt idx="8">
                  <c:v>0.40085094162691814</c:v>
                </c:pt>
                <c:pt idx="9">
                  <c:v>0.37609817359584435</c:v>
                </c:pt>
                <c:pt idx="10">
                  <c:v>0.35208032289682822</c:v>
                </c:pt>
                <c:pt idx="11">
                  <c:v>0.32901008672875881</c:v>
                </c:pt>
                <c:pt idx="12">
                  <c:v>0.30710016229052911</c:v>
                </c:pt>
                <c:pt idx="13">
                  <c:v>0.2865632467810304</c:v>
                </c:pt>
                <c:pt idx="14">
                  <c:v>0.26761203739915151</c:v>
                </c:pt>
                <c:pt idx="15">
                  <c:v>0.25033627762832678</c:v>
                </c:pt>
                <c:pt idx="16">
                  <c:v>0.23439461479971163</c:v>
                </c:pt>
                <c:pt idx="17">
                  <c:v>0.21958163499647479</c:v>
                </c:pt>
                <c:pt idx="18">
                  <c:v>0.20592744394323068</c:v>
                </c:pt>
                <c:pt idx="19">
                  <c:v>0.19313019402652232</c:v>
                </c:pt>
                <c:pt idx="20">
                  <c:v>0.18099954905471372</c:v>
                </c:pt>
                <c:pt idx="21">
                  <c:v>0.16871131818156471</c:v>
                </c:pt>
                <c:pt idx="22">
                  <c:v>0.15623681932992456</c:v>
                </c:pt>
                <c:pt idx="23">
                  <c:v>0.14361750374773566</c:v>
                </c:pt>
                <c:pt idx="24">
                  <c:v>0.13085623342396549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'35-ATR3600'!$G$12:$G$15</c:f>
              <c:numCache>
                <c:formatCode>General</c:formatCode>
                <c:ptCount val="4"/>
                <c:pt idx="0">
                  <c:v>0.31331271542857431</c:v>
                </c:pt>
                <c:pt idx="1">
                  <c:v>0.39164089428571786</c:v>
                </c:pt>
                <c:pt idx="2">
                  <c:v>0.46996907314286146</c:v>
                </c:pt>
                <c:pt idx="3">
                  <c:v>0.54829725200000501</c:v>
                </c:pt>
              </c:numCache>
            </c:numRef>
          </c:xVal>
          <c:yVal>
            <c:numRef>
              <c:f>'35-ATR3600'!$U$12:$U$15</c:f>
              <c:numCache>
                <c:formatCode>General</c:formatCode>
                <c:ptCount val="4"/>
                <c:pt idx="0">
                  <c:v>0.31376579294738827</c:v>
                </c:pt>
                <c:pt idx="1">
                  <c:v>0.25622289270224402</c:v>
                </c:pt>
                <c:pt idx="2">
                  <c:v>0.21166320950405432</c:v>
                </c:pt>
                <c:pt idx="3">
                  <c:v>0.1704884027908731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'35-GE5360'!$G$12:$G$15</c:f>
              <c:numCache>
                <c:formatCode>0.000</c:formatCode>
                <c:ptCount val="4"/>
                <c:pt idx="0">
                  <c:v>0.31314694881439209</c:v>
                </c:pt>
                <c:pt idx="1">
                  <c:v>0.39143365621566772</c:v>
                </c:pt>
                <c:pt idx="2">
                  <c:v>0.46972039341926575</c:v>
                </c:pt>
                <c:pt idx="3">
                  <c:v>0.54800713062286377</c:v>
                </c:pt>
              </c:numCache>
            </c:numRef>
          </c:xVal>
          <c:yVal>
            <c:numRef>
              <c:f>'35-GE5360'!$U$12:$U$15</c:f>
              <c:numCache>
                <c:formatCode>General</c:formatCode>
                <c:ptCount val="4"/>
                <c:pt idx="0">
                  <c:v>0.41831586289858108</c:v>
                </c:pt>
                <c:pt idx="1">
                  <c:v>0.35681075584597705</c:v>
                </c:pt>
                <c:pt idx="2">
                  <c:v>0.31385798570586415</c:v>
                </c:pt>
                <c:pt idx="3">
                  <c:v>0.28007574262334728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4240"/>
        <c:axId val="186564608"/>
      </c:scatterChart>
      <c:valAx>
        <c:axId val="1865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6564608"/>
        <c:crosses val="autoZero"/>
        <c:crossBetween val="midCat"/>
      </c:valAx>
      <c:valAx>
        <c:axId val="18656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5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T/P0, h=10000 ft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PW2750_ALT1</c:v>
          </c:tx>
          <c:marker>
            <c:symbol val="none"/>
          </c:marker>
          <c:xVal>
            <c:numRef>
              <c:f>'50-PW2750'!$G$35:$G$47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'50-PW2750'!$V$35:$V$47</c:f>
              <c:numCache>
                <c:formatCode>General</c:formatCode>
                <c:ptCount val="13"/>
                <c:pt idx="0">
                  <c:v>2.124658181818182</c:v>
                </c:pt>
                <c:pt idx="1">
                  <c:v>2.0970463913187927</c:v>
                </c:pt>
                <c:pt idx="2">
                  <c:v>2.027378181818182</c:v>
                </c:pt>
                <c:pt idx="3">
                  <c:v>1.8254581818181819</c:v>
                </c:pt>
                <c:pt idx="4">
                  <c:v>1.5908363636363636</c:v>
                </c:pt>
                <c:pt idx="5">
                  <c:v>1.3970909090909092</c:v>
                </c:pt>
                <c:pt idx="6">
                  <c:v>1.2515781818181819</c:v>
                </c:pt>
                <c:pt idx="7">
                  <c:v>1.1338581818181819</c:v>
                </c:pt>
                <c:pt idx="8">
                  <c:v>1.0398472727272727</c:v>
                </c:pt>
                <c:pt idx="9">
                  <c:v>0.9254</c:v>
                </c:pt>
                <c:pt idx="10">
                  <c:v>0.80604727272727272</c:v>
                </c:pt>
                <c:pt idx="11">
                  <c:v>0.69159636363636368</c:v>
                </c:pt>
                <c:pt idx="12">
                  <c:v>0.57714909090909094</c:v>
                </c:pt>
              </c:numCache>
            </c:numRef>
          </c:yVal>
          <c:smooth val="1"/>
        </c:ser>
        <c:ser>
          <c:idx val="5"/>
          <c:order val="1"/>
          <c:tx>
            <c:v>ATR3130_ALT1</c:v>
          </c:tx>
          <c:marker>
            <c:symbol val="none"/>
          </c:marker>
          <c:xVal>
            <c:numRef>
              <c:f>'50-ATR723130'!$G$59:$G$83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'50-ATR723130'!$V$59:$V$83</c:f>
              <c:numCache>
                <c:formatCode>General</c:formatCode>
                <c:ptCount val="25"/>
                <c:pt idx="0">
                  <c:v>2.3795527156549521</c:v>
                </c:pt>
                <c:pt idx="1">
                  <c:v>2.3781844927122875</c:v>
                </c:pt>
                <c:pt idx="2">
                  <c:v>2.3741843504296067</c:v>
                </c:pt>
                <c:pt idx="3">
                  <c:v>2.367709078624872</c:v>
                </c:pt>
                <c:pt idx="4">
                  <c:v>2.3042224919614154</c:v>
                </c:pt>
                <c:pt idx="5">
                  <c:v>2.1463635617430161</c:v>
                </c:pt>
                <c:pt idx="6">
                  <c:v>1.9746031722281405</c:v>
                </c:pt>
                <c:pt idx="7">
                  <c:v>1.8419730237154472</c:v>
                </c:pt>
                <c:pt idx="8">
                  <c:v>1.7150781654974345</c:v>
                </c:pt>
                <c:pt idx="9">
                  <c:v>1.5961602721007155</c:v>
                </c:pt>
                <c:pt idx="10">
                  <c:v>1.4889935867273578</c:v>
                </c:pt>
                <c:pt idx="11">
                  <c:v>1.3897919839260544</c:v>
                </c:pt>
                <c:pt idx="12">
                  <c:v>1.2989048290047986</c:v>
                </c:pt>
                <c:pt idx="13">
                  <c:v>1.2170770746056709</c:v>
                </c:pt>
                <c:pt idx="14">
                  <c:v>1.1426787788431949</c:v>
                </c:pt>
                <c:pt idx="15">
                  <c:v>1.0743104564048116</c:v>
                </c:pt>
                <c:pt idx="16">
                  <c:v>1.0107980033842492</c:v>
                </c:pt>
                <c:pt idx="17">
                  <c:v>0.95131086126631637</c:v>
                </c:pt>
                <c:pt idx="18">
                  <c:v>0.89619112073661011</c:v>
                </c:pt>
                <c:pt idx="19">
                  <c:v>0.84596139616526511</c:v>
                </c:pt>
                <c:pt idx="20">
                  <c:v>0.8011443019224217</c:v>
                </c:pt>
                <c:pt idx="21">
                  <c:v>0.76226245237822043</c:v>
                </c:pt>
                <c:pt idx="22">
                  <c:v>0.72983846190280199</c:v>
                </c:pt>
                <c:pt idx="23">
                  <c:v>0.70439494486630028</c:v>
                </c:pt>
                <c:pt idx="24">
                  <c:v>0.68645451563885629</c:v>
                </c:pt>
              </c:numCache>
            </c:numRef>
          </c:yVal>
          <c:smooth val="1"/>
        </c:ser>
        <c:ser>
          <c:idx val="6"/>
          <c:order val="2"/>
          <c:tx>
            <c:v>ATR3600_ALT1</c:v>
          </c:tx>
          <c:marker>
            <c:symbol val="none"/>
          </c:marker>
          <c:xVal>
            <c:numRef>
              <c:f>'50-ATR3600'!$G$15:$G$21</c:f>
              <c:numCache>
                <c:formatCode>General</c:formatCode>
                <c:ptCount val="7"/>
                <c:pt idx="0">
                  <c:v>0</c:v>
                </c:pt>
                <c:pt idx="1">
                  <c:v>7.8328178857143577E-2</c:v>
                </c:pt>
                <c:pt idx="2">
                  <c:v>0.15665635771428715</c:v>
                </c:pt>
                <c:pt idx="3">
                  <c:v>0.23498453657143073</c:v>
                </c:pt>
                <c:pt idx="4">
                  <c:v>0.31331271542857431</c:v>
                </c:pt>
                <c:pt idx="5">
                  <c:v>0.39164089428571786</c:v>
                </c:pt>
                <c:pt idx="6">
                  <c:v>0.46996907314286146</c:v>
                </c:pt>
              </c:numCache>
            </c:numRef>
          </c:xVal>
          <c:yVal>
            <c:numRef>
              <c:f>'50-ATR3600'!$V$15:$V$21</c:f>
              <c:numCache>
                <c:formatCode>General</c:formatCode>
                <c:ptCount val="7"/>
                <c:pt idx="0">
                  <c:v>2.2823888888888888</c:v>
                </c:pt>
                <c:pt idx="1">
                  <c:v>2.2639999999999998</c:v>
                </c:pt>
                <c:pt idx="2">
                  <c:v>1.8614722222222222</c:v>
                </c:pt>
                <c:pt idx="3">
                  <c:v>1.5058611111111113</c:v>
                </c:pt>
                <c:pt idx="4">
                  <c:v>1.222361111111111</c:v>
                </c:pt>
                <c:pt idx="5">
                  <c:v>1.0010277777777776</c:v>
                </c:pt>
                <c:pt idx="6">
                  <c:v>0.81341666666666668</c:v>
                </c:pt>
              </c:numCache>
            </c:numRef>
          </c:yVal>
          <c:smooth val="1"/>
        </c:ser>
        <c:ser>
          <c:idx val="7"/>
          <c:order val="3"/>
          <c:tx>
            <c:v>GE5360_ALT1</c:v>
          </c:tx>
          <c:marker>
            <c:symbol val="none"/>
          </c:marker>
          <c:xVal>
            <c:numRef>
              <c:f>'50-GE5360'!$G$15:$G$21</c:f>
              <c:numCache>
                <c:formatCode>0.000</c:formatCode>
                <c:ptCount val="7"/>
                <c:pt idx="0">
                  <c:v>0</c:v>
                </c:pt>
                <c:pt idx="1">
                  <c:v>7.8286737203598022E-2</c:v>
                </c:pt>
                <c:pt idx="2">
                  <c:v>0.15657347440719604</c:v>
                </c:pt>
                <c:pt idx="3">
                  <c:v>0.23486019670963287</c:v>
                </c:pt>
                <c:pt idx="4">
                  <c:v>0.31314694881439209</c:v>
                </c:pt>
                <c:pt idx="5">
                  <c:v>0.39143365621566772</c:v>
                </c:pt>
                <c:pt idx="6">
                  <c:v>0.46972039341926575</c:v>
                </c:pt>
              </c:numCache>
            </c:numRef>
          </c:xVal>
          <c:yVal>
            <c:numRef>
              <c:f>'50-GE5360'!$V$15:$V$21</c:f>
              <c:numCache>
                <c:formatCode>General</c:formatCode>
                <c:ptCount val="7"/>
                <c:pt idx="0">
                  <c:v>1.4794699690615369</c:v>
                </c:pt>
                <c:pt idx="1">
                  <c:v>1.6075225362681522</c:v>
                </c:pt>
                <c:pt idx="2">
                  <c:v>1.597567347746355</c:v>
                </c:pt>
                <c:pt idx="3">
                  <c:v>1.3429691911767925</c:v>
                </c:pt>
                <c:pt idx="4">
                  <c:v>1.1352162865235105</c:v>
                </c:pt>
                <c:pt idx="5">
                  <c:v>0.98136340979546544</c:v>
                </c:pt>
                <c:pt idx="6">
                  <c:v>0.86525246096850772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5024"/>
        <c:axId val="171831296"/>
      </c:scatterChart>
      <c:valAx>
        <c:axId val="1718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831296"/>
        <c:crosses val="autoZero"/>
        <c:crossBetween val="midCat"/>
      </c:valAx>
      <c:valAx>
        <c:axId val="17183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2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'50-PW2750'!$G$7:$G$19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'50-PW2750'!$M$7:$M$19</c:f>
              <c:numCache>
                <c:formatCode>General</c:formatCode>
                <c:ptCount val="13"/>
                <c:pt idx="0">
                  <c:v>0.1585251945764139</c:v>
                </c:pt>
                <c:pt idx="1">
                  <c:v>0.16822982766587227</c:v>
                </c:pt>
                <c:pt idx="2">
                  <c:v>0.18419118392569983</c:v>
                </c:pt>
                <c:pt idx="3">
                  <c:v>0.21250613341478822</c:v>
                </c:pt>
                <c:pt idx="4">
                  <c:v>0.24908315633898695</c:v>
                </c:pt>
                <c:pt idx="5">
                  <c:v>0.28857793758706496</c:v>
                </c:pt>
                <c:pt idx="6">
                  <c:v>0.33143170351949564</c:v>
                </c:pt>
                <c:pt idx="7">
                  <c:v>0.37908221386351421</c:v>
                </c:pt>
                <c:pt idx="8">
                  <c:v>0.43082527509047946</c:v>
                </c:pt>
                <c:pt idx="9">
                  <c:v>0.4995667616188057</c:v>
                </c:pt>
                <c:pt idx="10">
                  <c:v>0.59724279742169317</c:v>
                </c:pt>
                <c:pt idx="11">
                  <c:v>0.74632186152364077</c:v>
                </c:pt>
                <c:pt idx="12">
                  <c:v>0.98046218602189106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'50-ATR723130'!$G$7:$G$31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'50-ATR723130'!$M$7:$M$31</c:f>
              <c:numCache>
                <c:formatCode>General</c:formatCode>
                <c:ptCount val="25"/>
                <c:pt idx="0">
                  <c:v>0.13362959900785448</c:v>
                </c:pt>
                <c:pt idx="1">
                  <c:v>0.14006716142227671</c:v>
                </c:pt>
                <c:pt idx="2">
                  <c:v>0.14776972489999118</c:v>
                </c:pt>
                <c:pt idx="3">
                  <c:v>0.15700166979984198</c:v>
                </c:pt>
                <c:pt idx="4">
                  <c:v>0.16886016225214007</c:v>
                </c:pt>
                <c:pt idx="5">
                  <c:v>0.1838093366169809</c:v>
                </c:pt>
                <c:pt idx="6">
                  <c:v>0.20022492948025444</c:v>
                </c:pt>
                <c:pt idx="7">
                  <c:v>0.21709219399190688</c:v>
                </c:pt>
                <c:pt idx="8">
                  <c:v>0.23540629932609083</c:v>
                </c:pt>
                <c:pt idx="9">
                  <c:v>0.2548960615867103</c:v>
                </c:pt>
                <c:pt idx="10">
                  <c:v>0.27550853675231163</c:v>
                </c:pt>
                <c:pt idx="11">
                  <c:v>0.29747004280564071</c:v>
                </c:pt>
                <c:pt idx="12">
                  <c:v>0.32037565760168318</c:v>
                </c:pt>
                <c:pt idx="13">
                  <c:v>0.34392018549330755</c:v>
                </c:pt>
                <c:pt idx="14">
                  <c:v>0.36838616771297117</c:v>
                </c:pt>
                <c:pt idx="15">
                  <c:v>0.3940598508318775</c:v>
                </c:pt>
                <c:pt idx="16">
                  <c:v>0.42138614157479209</c:v>
                </c:pt>
                <c:pt idx="17">
                  <c:v>0.45031902772008037</c:v>
                </c:pt>
                <c:pt idx="18">
                  <c:v>0.48030056114603525</c:v>
                </c:pt>
                <c:pt idx="19">
                  <c:v>0.51044368142121677</c:v>
                </c:pt>
                <c:pt idx="20">
                  <c:v>0.53947326886298808</c:v>
                </c:pt>
                <c:pt idx="21">
                  <c:v>0.5657139576912541</c:v>
                </c:pt>
                <c:pt idx="22">
                  <c:v>0.58716834484332048</c:v>
                </c:pt>
                <c:pt idx="23">
                  <c:v>0.60172221137258719</c:v>
                </c:pt>
                <c:pt idx="24">
                  <c:v>0.60747864729403056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'50-ATR3600'!$G$7:$G$13</c:f>
              <c:numCache>
                <c:formatCode>General</c:formatCode>
                <c:ptCount val="7"/>
                <c:pt idx="0">
                  <c:v>0</c:v>
                </c:pt>
                <c:pt idx="1">
                  <c:v>7.5587469530566484E-2</c:v>
                </c:pt>
                <c:pt idx="2">
                  <c:v>0.15117493906113297</c:v>
                </c:pt>
                <c:pt idx="3">
                  <c:v>0.22676240859169947</c:v>
                </c:pt>
                <c:pt idx="4">
                  <c:v>0.30234987812226594</c:v>
                </c:pt>
                <c:pt idx="5">
                  <c:v>0.37793734765283238</c:v>
                </c:pt>
                <c:pt idx="6">
                  <c:v>0.45352481718339893</c:v>
                </c:pt>
              </c:numCache>
            </c:numRef>
          </c:xVal>
          <c:yVal>
            <c:numRef>
              <c:f>'50-ATR3600'!$M$7:$M$13</c:f>
              <c:numCache>
                <c:formatCode>General</c:formatCode>
                <c:ptCount val="7"/>
                <c:pt idx="0">
                  <c:v>0.13485762775787291</c:v>
                </c:pt>
                <c:pt idx="1">
                  <c:v>0.15815682889582364</c:v>
                </c:pt>
                <c:pt idx="2">
                  <c:v>0.19915911217890514</c:v>
                </c:pt>
                <c:pt idx="3">
                  <c:v>0.252291947978111</c:v>
                </c:pt>
                <c:pt idx="4">
                  <c:v>0.31552367544859328</c:v>
                </c:pt>
                <c:pt idx="5">
                  <c:v>0.38960822450680743</c:v>
                </c:pt>
                <c:pt idx="6">
                  <c:v>0.48596399230903686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20384"/>
        <c:axId val="171151744"/>
      </c:scatterChart>
      <c:valAx>
        <c:axId val="1663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151744"/>
        <c:crosses val="autoZero"/>
        <c:crossBetween val="midCat"/>
      </c:valAx>
      <c:valAx>
        <c:axId val="17115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2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SFC, h=10000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'50-PW2750'!$G$35:$G$47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'50-PW2750'!$M$35:$M$47</c:f>
              <c:numCache>
                <c:formatCode>General</c:formatCode>
                <c:ptCount val="13"/>
                <c:pt idx="0">
                  <c:v>0.18141470970303672</c:v>
                </c:pt>
                <c:pt idx="1">
                  <c:v>0.18352910212593365</c:v>
                </c:pt>
                <c:pt idx="2">
                  <c:v>0.18921008593274968</c:v>
                </c:pt>
                <c:pt idx="3">
                  <c:v>0.20886567158232752</c:v>
                </c:pt>
                <c:pt idx="4">
                  <c:v>0.23624313797202157</c:v>
                </c:pt>
                <c:pt idx="5">
                  <c:v>0.26808670484122854</c:v>
                </c:pt>
                <c:pt idx="6">
                  <c:v>0.30373908142156519</c:v>
                </c:pt>
                <c:pt idx="7">
                  <c:v>0.34008184445064482</c:v>
                </c:pt>
                <c:pt idx="8">
                  <c:v>0.37776666503472534</c:v>
                </c:pt>
                <c:pt idx="9">
                  <c:v>0.42327349745564574</c:v>
                </c:pt>
                <c:pt idx="10">
                  <c:v>0.48226837135651868</c:v>
                </c:pt>
                <c:pt idx="11">
                  <c:v>0.55767318824958323</c:v>
                </c:pt>
                <c:pt idx="12">
                  <c:v>0.66339685979989416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'50-ATR723130'!$G$59:$G$83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'50-ATR723130'!$M$59:$M$83</c:f>
              <c:numCache>
                <c:formatCode>General</c:formatCode>
                <c:ptCount val="25"/>
                <c:pt idx="0">
                  <c:v>0.15655209452201935</c:v>
                </c:pt>
                <c:pt idx="1">
                  <c:v>0.15662455352213447</c:v>
                </c:pt>
                <c:pt idx="2">
                  <c:v>0.15684272391039641</c:v>
                </c:pt>
                <c:pt idx="3">
                  <c:v>0.15720848725017214</c:v>
                </c:pt>
                <c:pt idx="4">
                  <c:v>0.16143365664725115</c:v>
                </c:pt>
                <c:pt idx="5">
                  <c:v>0.17311594627899418</c:v>
                </c:pt>
                <c:pt idx="6">
                  <c:v>0.18792205459768915</c:v>
                </c:pt>
                <c:pt idx="7">
                  <c:v>0.20114381499889533</c:v>
                </c:pt>
                <c:pt idx="8">
                  <c:v>0.21560708734526618</c:v>
                </c:pt>
                <c:pt idx="9">
                  <c:v>0.23117995451918805</c:v>
                </c:pt>
                <c:pt idx="10">
                  <c:v>0.24730227607254143</c:v>
                </c:pt>
                <c:pt idx="11">
                  <c:v>0.26439183996901883</c:v>
                </c:pt>
                <c:pt idx="12">
                  <c:v>0.28224460070435797</c:v>
                </c:pt>
                <c:pt idx="13">
                  <c:v>0.30044287495525684</c:v>
                </c:pt>
                <c:pt idx="14">
                  <c:v>0.31905674614020207</c:v>
                </c:pt>
                <c:pt idx="15">
                  <c:v>0.33828092793638725</c:v>
                </c:pt>
                <c:pt idx="16">
                  <c:v>0.35837432149635401</c:v>
                </c:pt>
                <c:pt idx="17">
                  <c:v>0.37952190597131918</c:v>
                </c:pt>
                <c:pt idx="18">
                  <c:v>0.40148126365647629</c:v>
                </c:pt>
                <c:pt idx="19">
                  <c:v>0.42381117144406621</c:v>
                </c:pt>
                <c:pt idx="20">
                  <c:v>0.44588358788912247</c:v>
                </c:pt>
                <c:pt idx="21">
                  <c:v>0.46686479620726301</c:v>
                </c:pt>
                <c:pt idx="22">
                  <c:v>0.48572263519958936</c:v>
                </c:pt>
                <c:pt idx="23">
                  <c:v>0.50127518990056996</c:v>
                </c:pt>
                <c:pt idx="24">
                  <c:v>0.51229234752343655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'50-ATR3600'!$G$15:$G$21</c:f>
              <c:numCache>
                <c:formatCode>General</c:formatCode>
                <c:ptCount val="7"/>
                <c:pt idx="0">
                  <c:v>0</c:v>
                </c:pt>
                <c:pt idx="1">
                  <c:v>7.8328178857143577E-2</c:v>
                </c:pt>
                <c:pt idx="2">
                  <c:v>0.15665635771428715</c:v>
                </c:pt>
                <c:pt idx="3">
                  <c:v>0.23498453657143073</c:v>
                </c:pt>
                <c:pt idx="4">
                  <c:v>0.31331271542857431</c:v>
                </c:pt>
                <c:pt idx="5">
                  <c:v>0.39164089428571786</c:v>
                </c:pt>
                <c:pt idx="6">
                  <c:v>0.46996907314286146</c:v>
                </c:pt>
              </c:numCache>
            </c:numRef>
          </c:xVal>
          <c:yVal>
            <c:numRef>
              <c:f>'50-ATR3600'!$M$15:$M$21</c:f>
              <c:numCache>
                <c:formatCode>General</c:formatCode>
                <c:ptCount val="7"/>
                <c:pt idx="0">
                  <c:v>0.15650025558016697</c:v>
                </c:pt>
                <c:pt idx="1">
                  <c:v>0.15761189634864547</c:v>
                </c:pt>
                <c:pt idx="2">
                  <c:v>0.1911569396982675</c:v>
                </c:pt>
                <c:pt idx="3">
                  <c:v>0.23519211968050763</c:v>
                </c:pt>
                <c:pt idx="4">
                  <c:v>0.28787637768435403</c:v>
                </c:pt>
                <c:pt idx="5">
                  <c:v>0.34875267086605433</c:v>
                </c:pt>
                <c:pt idx="6">
                  <c:v>0.42536625345763746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2080"/>
        <c:axId val="172691840"/>
      </c:scatterChart>
      <c:valAx>
        <c:axId val="1713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691840"/>
        <c:crosses val="autoZero"/>
        <c:crossBetween val="midCat"/>
      </c:valAx>
      <c:valAx>
        <c:axId val="17269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aseline="0"/>
                  <a:t>SFC (lb/lb/h)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4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T/T0, h=0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PW2750_ALT0</c:v>
          </c:tx>
          <c:marker>
            <c:symbol val="none"/>
          </c:marker>
          <c:xVal>
            <c:numRef>
              <c:f>'50-PW2750'!$G$7:$G$19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'50-PW2750'!$U$7:$U$19</c:f>
              <c:numCache>
                <c:formatCode>General</c:formatCode>
                <c:ptCount val="13"/>
                <c:pt idx="0">
                  <c:v>0.99854579890253869</c:v>
                </c:pt>
                <c:pt idx="1">
                  <c:v>0.94323083011455111</c:v>
                </c:pt>
                <c:pt idx="2">
                  <c:v>0.86235422315046639</c:v>
                </c:pt>
                <c:pt idx="3">
                  <c:v>0.74745158068156758</c:v>
                </c:pt>
                <c:pt idx="4">
                  <c:v>0.634590787032833</c:v>
                </c:pt>
                <c:pt idx="5">
                  <c:v>0.54476760024388027</c:v>
                </c:pt>
                <c:pt idx="6">
                  <c:v>0.4715684875530245</c:v>
                </c:pt>
                <c:pt idx="7">
                  <c:v>0.40799226847587794</c:v>
                </c:pt>
                <c:pt idx="8">
                  <c:v>0.35520775227989154</c:v>
                </c:pt>
                <c:pt idx="9">
                  <c:v>0.30329627563661837</c:v>
                </c:pt>
                <c:pt idx="10">
                  <c:v>0.25196985224486618</c:v>
                </c:pt>
                <c:pt idx="11">
                  <c:v>0.20064213161752306</c:v>
                </c:pt>
                <c:pt idx="12">
                  <c:v>0.1519400158262742</c:v>
                </c:pt>
              </c:numCache>
            </c:numRef>
          </c:yVal>
          <c:smooth val="1"/>
        </c:ser>
        <c:ser>
          <c:idx val="1"/>
          <c:order val="1"/>
          <c:tx>
            <c:v>ATR3130_ALT0</c:v>
          </c:tx>
          <c:marker>
            <c:symbol val="none"/>
          </c:marker>
          <c:xVal>
            <c:numRef>
              <c:f>'50-ATR723130'!$G$7:$G$31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'50-ATR723130'!$U$7:$U$31</c:f>
              <c:numCache>
                <c:formatCode>General</c:formatCode>
                <c:ptCount val="25"/>
                <c:pt idx="0">
                  <c:v>1</c:v>
                </c:pt>
                <c:pt idx="1">
                  <c:v>0.95393318647991221</c:v>
                </c:pt>
                <c:pt idx="2">
                  <c:v>0.90395591649433027</c:v>
                </c:pt>
                <c:pt idx="3">
                  <c:v>0.85048967391293606</c:v>
                </c:pt>
                <c:pt idx="4">
                  <c:v>0.7903310225865916</c:v>
                </c:pt>
                <c:pt idx="5">
                  <c:v>0.72546434444719821</c:v>
                </c:pt>
                <c:pt idx="6">
                  <c:v>0.66535843038818721</c:v>
                </c:pt>
                <c:pt idx="7">
                  <c:v>0.61300129607563036</c:v>
                </c:pt>
                <c:pt idx="8">
                  <c:v>0.56458367506147999</c:v>
                </c:pt>
                <c:pt idx="9">
                  <c:v>0.52066470830236145</c:v>
                </c:pt>
                <c:pt idx="10">
                  <c:v>0.48093467847150473</c:v>
                </c:pt>
                <c:pt idx="11">
                  <c:v>0.44461430509278727</c:v>
                </c:pt>
                <c:pt idx="12">
                  <c:v>0.41200870987593119</c:v>
                </c:pt>
                <c:pt idx="13">
                  <c:v>0.38298631756503931</c:v>
                </c:pt>
                <c:pt idx="14">
                  <c:v>0.35672268593535245</c:v>
                </c:pt>
                <c:pt idx="15">
                  <c:v>0.33265544577881662</c:v>
                </c:pt>
                <c:pt idx="16">
                  <c:v>0.3102607261937454</c:v>
                </c:pt>
                <c:pt idx="17">
                  <c:v>0.28950178738574306</c:v>
                </c:pt>
                <c:pt idx="18">
                  <c:v>0.27060985851577202</c:v>
                </c:pt>
                <c:pt idx="19">
                  <c:v>0.25381739965990596</c:v>
                </c:pt>
                <c:pt idx="20">
                  <c:v>0.23935687089421662</c:v>
                </c:pt>
                <c:pt idx="21">
                  <c:v>0.22746073229477468</c:v>
                </c:pt>
                <c:pt idx="22">
                  <c:v>0.218361443937654</c:v>
                </c:pt>
                <c:pt idx="23">
                  <c:v>0.21229146589892414</c:v>
                </c:pt>
                <c:pt idx="24">
                  <c:v>0.20948325825465894</c:v>
                </c:pt>
              </c:numCache>
            </c:numRef>
          </c:yVal>
          <c:smooth val="1"/>
        </c:ser>
        <c:ser>
          <c:idx val="2"/>
          <c:order val="2"/>
          <c:tx>
            <c:v>ATR3600_ALT0</c:v>
          </c:tx>
          <c:marker>
            <c:symbol val="none"/>
          </c:marker>
          <c:xVal>
            <c:numRef>
              <c:f>'50-ATR3600'!$G$7:$G$13</c:f>
              <c:numCache>
                <c:formatCode>General</c:formatCode>
                <c:ptCount val="7"/>
                <c:pt idx="0">
                  <c:v>0</c:v>
                </c:pt>
                <c:pt idx="1">
                  <c:v>7.5587469530566484E-2</c:v>
                </c:pt>
                <c:pt idx="2">
                  <c:v>0.15117493906113297</c:v>
                </c:pt>
                <c:pt idx="3">
                  <c:v>0.22676240859169947</c:v>
                </c:pt>
                <c:pt idx="4">
                  <c:v>0.30234987812226594</c:v>
                </c:pt>
                <c:pt idx="5">
                  <c:v>0.37793734765283238</c:v>
                </c:pt>
                <c:pt idx="6">
                  <c:v>0.45352481718339893</c:v>
                </c:pt>
              </c:numCache>
            </c:numRef>
          </c:xVal>
          <c:yVal>
            <c:numRef>
              <c:f>'50-ATR3600'!$U$7:$U$13</c:f>
              <c:numCache>
                <c:formatCode>General</c:formatCode>
                <c:ptCount val="7"/>
                <c:pt idx="0">
                  <c:v>1</c:v>
                </c:pt>
                <c:pt idx="1">
                  <c:v>0.85202715444088251</c:v>
                </c:pt>
                <c:pt idx="2">
                  <c:v>0.6750047143126533</c:v>
                </c:pt>
                <c:pt idx="3">
                  <c:v>0.53068074674712429</c:v>
                </c:pt>
                <c:pt idx="4">
                  <c:v>0.42194041108806341</c:v>
                </c:pt>
                <c:pt idx="5">
                  <c:v>0.33933622477842729</c:v>
                </c:pt>
                <c:pt idx="6">
                  <c:v>0.26970582689043937</c:v>
                </c:pt>
              </c:numCache>
            </c:numRef>
          </c:yVal>
          <c:smooth val="1"/>
        </c:ser>
        <c:ser>
          <c:idx val="3"/>
          <c:order val="3"/>
          <c:tx>
            <c:v>GE5360_ALT0</c:v>
          </c:tx>
          <c:marker>
            <c:symbol val="none"/>
          </c:marker>
          <c:xVal>
            <c:numRef>
              <c:f>'50-GE5360'!$G$7:$G$13</c:f>
              <c:numCache>
                <c:formatCode>0.000</c:formatCode>
                <c:ptCount val="7"/>
                <c:pt idx="0">
                  <c:v>0</c:v>
                </c:pt>
                <c:pt idx="1">
                  <c:v>7.5555510818958282E-2</c:v>
                </c:pt>
                <c:pt idx="2">
                  <c:v>0.15111102163791656</c:v>
                </c:pt>
                <c:pt idx="3">
                  <c:v>0.22666651010513306</c:v>
                </c:pt>
                <c:pt idx="4">
                  <c:v>0.30222204327583313</c:v>
                </c:pt>
                <c:pt idx="5">
                  <c:v>0.37777751684188843</c:v>
                </c:pt>
                <c:pt idx="6">
                  <c:v>0.45333302021026611</c:v>
                </c:pt>
              </c:numCache>
            </c:numRef>
          </c:xVal>
          <c:yVal>
            <c:numRef>
              <c:f>'50-GE5360'!$U$7:$U$13</c:f>
              <c:numCache>
                <c:formatCode>General</c:formatCode>
                <c:ptCount val="7"/>
                <c:pt idx="0">
                  <c:v>0.94533927524639016</c:v>
                </c:pt>
                <c:pt idx="1">
                  <c:v>0.99996954703395602</c:v>
                </c:pt>
                <c:pt idx="2">
                  <c:v>0.88273374562664086</c:v>
                </c:pt>
                <c:pt idx="3">
                  <c:v>0.7149528668824896</c:v>
                </c:pt>
                <c:pt idx="4">
                  <c:v>0.5833909362958376</c:v>
                </c:pt>
                <c:pt idx="5">
                  <c:v>0.48324934899968508</c:v>
                </c:pt>
                <c:pt idx="6">
                  <c:v>0.4039744374551747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9200"/>
        <c:axId val="172741376"/>
      </c:scatterChart>
      <c:valAx>
        <c:axId val="1727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741376"/>
        <c:crosses val="autoZero"/>
        <c:crossBetween val="midCat"/>
      </c:valAx>
      <c:valAx>
        <c:axId val="172741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3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T/T0, h=10000 ft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PW2750_ALT1</c:v>
          </c:tx>
          <c:marker>
            <c:symbol val="none"/>
          </c:marker>
          <c:xVal>
            <c:numRef>
              <c:f>'50-PW2750'!$G$35:$G$47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'50-PW2750'!$U$35:$U$47</c:f>
              <c:numCache>
                <c:formatCode>General</c:formatCode>
                <c:ptCount val="13"/>
                <c:pt idx="0">
                  <c:v>0.75795010831917187</c:v>
                </c:pt>
                <c:pt idx="1">
                  <c:v>0.74809988404357153</c:v>
                </c:pt>
                <c:pt idx="2">
                  <c:v>0.72324646178992569</c:v>
                </c:pt>
                <c:pt idx="3">
                  <c:v>0.65121356389533913</c:v>
                </c:pt>
                <c:pt idx="4">
                  <c:v>0.56751462633128802</c:v>
                </c:pt>
                <c:pt idx="5">
                  <c:v>0.49839791404516975</c:v>
                </c:pt>
                <c:pt idx="6">
                  <c:v>0.44648773463748753</c:v>
                </c:pt>
                <c:pt idx="7">
                  <c:v>0.40449232685147951</c:v>
                </c:pt>
                <c:pt idx="8">
                  <c:v>0.37095489511850249</c:v>
                </c:pt>
                <c:pt idx="9">
                  <c:v>0.33012699936435458</c:v>
                </c:pt>
                <c:pt idx="10">
                  <c:v>0.28754913279800748</c:v>
                </c:pt>
                <c:pt idx="11">
                  <c:v>0.24671993980826859</c:v>
                </c:pt>
                <c:pt idx="12">
                  <c:v>0.20589204405412068</c:v>
                </c:pt>
              </c:numCache>
            </c:numRef>
          </c:yVal>
          <c:smooth val="1"/>
        </c:ser>
        <c:ser>
          <c:idx val="5"/>
          <c:order val="1"/>
          <c:tx>
            <c:v>ATR3130_ALT1</c:v>
          </c:tx>
          <c:marker>
            <c:symbol val="none"/>
          </c:marker>
          <c:xVal>
            <c:numRef>
              <c:f>'50-ATR723130'!$G$59:$G$83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'50-ATR723130'!$U$59:$U$83</c:f>
              <c:numCache>
                <c:formatCode>General</c:formatCode>
                <c:ptCount val="25"/>
                <c:pt idx="0">
                  <c:v>0.76973956180239766</c:v>
                </c:pt>
                <c:pt idx="1">
                  <c:v>0.76929696798154812</c:v>
                </c:pt>
                <c:pt idx="2">
                  <c:v>0.76800299884711343</c:v>
                </c:pt>
                <c:pt idx="3">
                  <c:v>0.7659083728912619</c:v>
                </c:pt>
                <c:pt idx="4">
                  <c:v>0.74537168249681995</c:v>
                </c:pt>
                <c:pt idx="5">
                  <c:v>0.69430735306486568</c:v>
                </c:pt>
                <c:pt idx="6">
                  <c:v>0.63874616877574197</c:v>
                </c:pt>
                <c:pt idx="7">
                  <c:v>0.59584286525727059</c:v>
                </c:pt>
                <c:pt idx="8">
                  <c:v>0.55479481790067897</c:v>
                </c:pt>
                <c:pt idx="9">
                  <c:v>0.51632716532402234</c:v>
                </c:pt>
                <c:pt idx="10">
                  <c:v>0.48166080265157396</c:v>
                </c:pt>
                <c:pt idx="11">
                  <c:v>0.44957099107984189</c:v>
                </c:pt>
                <c:pt idx="12">
                  <c:v>0.4201707435701757</c:v>
                </c:pt>
                <c:pt idx="13">
                  <c:v>0.39370103798219819</c:v>
                </c:pt>
                <c:pt idx="14">
                  <c:v>0.36963461944803638</c:v>
                </c:pt>
                <c:pt idx="15">
                  <c:v>0.34751878137113063</c:v>
                </c:pt>
                <c:pt idx="16">
                  <c:v>0.32697372370738942</c:v>
                </c:pt>
                <c:pt idx="17">
                  <c:v>0.30773077674282451</c:v>
                </c:pt>
                <c:pt idx="18">
                  <c:v>0.28990060023827924</c:v>
                </c:pt>
                <c:pt idx="19">
                  <c:v>0.27365224989637038</c:v>
                </c:pt>
                <c:pt idx="20">
                  <c:v>0.25915478141971682</c:v>
                </c:pt>
                <c:pt idx="21">
                  <c:v>0.24657725051093737</c:v>
                </c:pt>
                <c:pt idx="22">
                  <c:v>0.2360887128726509</c:v>
                </c:pt>
                <c:pt idx="23">
                  <c:v>0.22785822420747415</c:v>
                </c:pt>
                <c:pt idx="24">
                  <c:v>0.22205484021802607</c:v>
                </c:pt>
              </c:numCache>
            </c:numRef>
          </c:yVal>
          <c:smooth val="1"/>
        </c:ser>
        <c:ser>
          <c:idx val="6"/>
          <c:order val="2"/>
          <c:tx>
            <c:v>ATR3600_ALT1</c:v>
          </c:tx>
          <c:marker>
            <c:symbol val="none"/>
          </c:marker>
          <c:xVal>
            <c:numRef>
              <c:f>'50-ATR3600'!$G$15:$G$21</c:f>
              <c:numCache>
                <c:formatCode>General</c:formatCode>
                <c:ptCount val="7"/>
                <c:pt idx="0">
                  <c:v>0</c:v>
                </c:pt>
                <c:pt idx="1">
                  <c:v>7.8328178857143577E-2</c:v>
                </c:pt>
                <c:pt idx="2">
                  <c:v>0.15665635771428715</c:v>
                </c:pt>
                <c:pt idx="3">
                  <c:v>0.23498453657143073</c:v>
                </c:pt>
                <c:pt idx="4">
                  <c:v>0.31331271542857431</c:v>
                </c:pt>
                <c:pt idx="5">
                  <c:v>0.39164089428571786</c:v>
                </c:pt>
                <c:pt idx="6">
                  <c:v>0.46996907314286146</c:v>
                </c:pt>
              </c:numCache>
            </c:numRef>
          </c:xVal>
          <c:yVal>
            <c:numRef>
              <c:f>'50-ATR3600'!$U$15:$U$21</c:f>
              <c:numCache>
                <c:formatCode>General</c:formatCode>
                <c:ptCount val="7"/>
                <c:pt idx="0">
                  <c:v>0.7747124269281539</c:v>
                </c:pt>
                <c:pt idx="1">
                  <c:v>0.76847067697529692</c:v>
                </c:pt>
                <c:pt idx="2">
                  <c:v>0.63184046765981516</c:v>
                </c:pt>
                <c:pt idx="3">
                  <c:v>0.51113520648689426</c:v>
                </c:pt>
                <c:pt idx="4">
                  <c:v>0.41490665660946635</c:v>
                </c:pt>
                <c:pt idx="5">
                  <c:v>0.3397793701678295</c:v>
                </c:pt>
                <c:pt idx="6">
                  <c:v>0.27609843484819913</c:v>
                </c:pt>
              </c:numCache>
            </c:numRef>
          </c:yVal>
          <c:smooth val="1"/>
        </c:ser>
        <c:ser>
          <c:idx val="7"/>
          <c:order val="3"/>
          <c:tx>
            <c:v>GE5360_ALT1</c:v>
          </c:tx>
          <c:marker>
            <c:symbol val="none"/>
          </c:marker>
          <c:xVal>
            <c:numRef>
              <c:f>'50-GE5360'!$G$15:$G$21</c:f>
              <c:numCache>
                <c:formatCode>0.000</c:formatCode>
                <c:ptCount val="7"/>
                <c:pt idx="0">
                  <c:v>0</c:v>
                </c:pt>
                <c:pt idx="1">
                  <c:v>7.8286737203598022E-2</c:v>
                </c:pt>
                <c:pt idx="2">
                  <c:v>0.15657347440719604</c:v>
                </c:pt>
                <c:pt idx="3">
                  <c:v>0.23486019670963287</c:v>
                </c:pt>
                <c:pt idx="4">
                  <c:v>0.31314694881439209</c:v>
                </c:pt>
                <c:pt idx="5">
                  <c:v>0.39143365621566772</c:v>
                </c:pt>
                <c:pt idx="6">
                  <c:v>0.46972039341926575</c:v>
                </c:pt>
              </c:numCache>
            </c:numRef>
          </c:xVal>
          <c:yVal>
            <c:numRef>
              <c:f>'50-GE5360'!$U$15:$U$21</c:f>
              <c:numCache>
                <c:formatCode>General</c:formatCode>
                <c:ptCount val="7"/>
                <c:pt idx="0">
                  <c:v>0.67082335826181139</c:v>
                </c:pt>
                <c:pt idx="1">
                  <c:v>0.72888513373811714</c:v>
                </c:pt>
                <c:pt idx="2">
                  <c:v>0.72437123812957183</c:v>
                </c:pt>
                <c:pt idx="3">
                  <c:v>0.60893098319449079</c:v>
                </c:pt>
                <c:pt idx="4">
                  <c:v>0.51473136839827871</c:v>
                </c:pt>
                <c:pt idx="5">
                  <c:v>0.44497118022060655</c:v>
                </c:pt>
                <c:pt idx="6">
                  <c:v>0.39232399017830205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4176"/>
        <c:axId val="172852736"/>
      </c:scatterChart>
      <c:valAx>
        <c:axId val="1728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852736"/>
        <c:crosses val="autoZero"/>
        <c:crossBetween val="midCat"/>
      </c:valAx>
      <c:valAx>
        <c:axId val="17285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34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T/T0, h=0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ATR3130_ALT0</c:v>
          </c:tx>
          <c:marker>
            <c:symbol val="none"/>
          </c:marker>
          <c:xVal>
            <c:numRef>
              <c:f>'50-ATR723130'!$G$7:$G$31</c:f>
              <c:numCache>
                <c:formatCode>0.000</c:formatCode>
                <c:ptCount val="2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</c:numCache>
            </c:numRef>
          </c:xVal>
          <c:yVal>
            <c:numRef>
              <c:f>'50-ATR723130'!$U$7:$U$31</c:f>
              <c:numCache>
                <c:formatCode>General</c:formatCode>
                <c:ptCount val="25"/>
                <c:pt idx="0">
                  <c:v>1</c:v>
                </c:pt>
                <c:pt idx="1">
                  <c:v>0.95393318647991221</c:v>
                </c:pt>
                <c:pt idx="2">
                  <c:v>0.90395591649433027</c:v>
                </c:pt>
                <c:pt idx="3">
                  <c:v>0.85048967391293606</c:v>
                </c:pt>
                <c:pt idx="4">
                  <c:v>0.7903310225865916</c:v>
                </c:pt>
                <c:pt idx="5">
                  <c:v>0.72546434444719821</c:v>
                </c:pt>
                <c:pt idx="6">
                  <c:v>0.66535843038818721</c:v>
                </c:pt>
                <c:pt idx="7">
                  <c:v>0.61300129607563036</c:v>
                </c:pt>
                <c:pt idx="8">
                  <c:v>0.56458367506147999</c:v>
                </c:pt>
                <c:pt idx="9">
                  <c:v>0.52066470830236145</c:v>
                </c:pt>
                <c:pt idx="10">
                  <c:v>0.48093467847150473</c:v>
                </c:pt>
                <c:pt idx="11">
                  <c:v>0.44461430509278727</c:v>
                </c:pt>
                <c:pt idx="12">
                  <c:v>0.41200870987593119</c:v>
                </c:pt>
                <c:pt idx="13">
                  <c:v>0.38298631756503931</c:v>
                </c:pt>
                <c:pt idx="14">
                  <c:v>0.35672268593535245</c:v>
                </c:pt>
                <c:pt idx="15">
                  <c:v>0.33265544577881662</c:v>
                </c:pt>
                <c:pt idx="16">
                  <c:v>0.3102607261937454</c:v>
                </c:pt>
                <c:pt idx="17">
                  <c:v>0.28950178738574306</c:v>
                </c:pt>
                <c:pt idx="18">
                  <c:v>0.27060985851577202</c:v>
                </c:pt>
                <c:pt idx="19">
                  <c:v>0.25381739965990596</c:v>
                </c:pt>
                <c:pt idx="20">
                  <c:v>0.23935687089421662</c:v>
                </c:pt>
                <c:pt idx="21">
                  <c:v>0.22746073229477468</c:v>
                </c:pt>
                <c:pt idx="22">
                  <c:v>0.218361443937654</c:v>
                </c:pt>
                <c:pt idx="23">
                  <c:v>0.21229146589892414</c:v>
                </c:pt>
                <c:pt idx="24">
                  <c:v>0.20948325825465894</c:v>
                </c:pt>
              </c:numCache>
            </c:numRef>
          </c:yVal>
          <c:smooth val="1"/>
        </c:ser>
        <c:ser>
          <c:idx val="2"/>
          <c:order val="1"/>
          <c:tx>
            <c:v>ATR3600_ALT1000+'50-ALL'!$Y$270</c:v>
          </c:tx>
          <c:marker>
            <c:symbol val="none"/>
          </c:marker>
          <c:xVal>
            <c:numRef>
              <c:f>'50-ATR3600'!$G$15:$G$21</c:f>
              <c:numCache>
                <c:formatCode>General</c:formatCode>
                <c:ptCount val="7"/>
                <c:pt idx="0">
                  <c:v>0</c:v>
                </c:pt>
                <c:pt idx="1">
                  <c:v>7.8328178857143577E-2</c:v>
                </c:pt>
                <c:pt idx="2">
                  <c:v>0.15665635771428715</c:v>
                </c:pt>
                <c:pt idx="3">
                  <c:v>0.23498453657143073</c:v>
                </c:pt>
                <c:pt idx="4">
                  <c:v>0.31331271542857431</c:v>
                </c:pt>
                <c:pt idx="5">
                  <c:v>0.39164089428571786</c:v>
                </c:pt>
                <c:pt idx="6">
                  <c:v>0.46996907314286146</c:v>
                </c:pt>
              </c:numCache>
            </c:numRef>
          </c:xVal>
          <c:yVal>
            <c:numRef>
              <c:f>'50-ATR3600'!$U$15:$U$21</c:f>
              <c:numCache>
                <c:formatCode>General</c:formatCode>
                <c:ptCount val="7"/>
                <c:pt idx="0">
                  <c:v>0.7747124269281539</c:v>
                </c:pt>
                <c:pt idx="1">
                  <c:v>0.76847067697529692</c:v>
                </c:pt>
                <c:pt idx="2">
                  <c:v>0.63184046765981516</c:v>
                </c:pt>
                <c:pt idx="3">
                  <c:v>0.51113520648689426</c:v>
                </c:pt>
                <c:pt idx="4">
                  <c:v>0.41490665660946635</c:v>
                </c:pt>
                <c:pt idx="5">
                  <c:v>0.3397793701678295</c:v>
                </c:pt>
                <c:pt idx="6">
                  <c:v>0.27609843484819913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8464"/>
        <c:axId val="172880640"/>
      </c:scatterChart>
      <c:valAx>
        <c:axId val="1728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 number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2880640"/>
        <c:crosses val="autoZero"/>
        <c:crossBetween val="midCat"/>
      </c:valAx>
      <c:valAx>
        <c:axId val="17288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T/P0</a:t>
                </a:r>
                <a:r>
                  <a:rPr lang="it-IT" baseline="0"/>
                  <a:t> (lbf/hp)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7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2</xdr:row>
      <xdr:rowOff>28575</xdr:rowOff>
    </xdr:from>
    <xdr:to>
      <xdr:col>14</xdr:col>
      <xdr:colOff>476249</xdr:colOff>
      <xdr:row>27</xdr:row>
      <xdr:rowOff>47625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542925</xdr:colOff>
      <xdr:row>4</xdr:row>
      <xdr:rowOff>23812</xdr:rowOff>
    </xdr:from>
    <xdr:to>
      <xdr:col>33</xdr:col>
      <xdr:colOff>238125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</xdr:row>
      <xdr:rowOff>0</xdr:rowOff>
    </xdr:from>
    <xdr:to>
      <xdr:col>8</xdr:col>
      <xdr:colOff>428625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3</xdr:row>
      <xdr:rowOff>19050</xdr:rowOff>
    </xdr:from>
    <xdr:to>
      <xdr:col>17</xdr:col>
      <xdr:colOff>161925</xdr:colOff>
      <xdr:row>20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23</xdr:row>
      <xdr:rowOff>0</xdr:rowOff>
    </xdr:from>
    <xdr:to>
      <xdr:col>8</xdr:col>
      <xdr:colOff>371475</xdr:colOff>
      <xdr:row>39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304800</xdr:colOff>
      <xdr:row>39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26</xdr:col>
      <xdr:colOff>304800</xdr:colOff>
      <xdr:row>19</xdr:row>
      <xdr:rowOff>152400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447675</xdr:colOff>
      <xdr:row>3</xdr:row>
      <xdr:rowOff>19050</xdr:rowOff>
    </xdr:from>
    <xdr:to>
      <xdr:col>34</xdr:col>
      <xdr:colOff>142875</xdr:colOff>
      <xdr:row>20</xdr:row>
      <xdr:rowOff>9525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22</xdr:row>
      <xdr:rowOff>0</xdr:rowOff>
    </xdr:from>
    <xdr:to>
      <xdr:col>32</xdr:col>
      <xdr:colOff>304800</xdr:colOff>
      <xdr:row>38</xdr:row>
      <xdr:rowOff>152400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</xdr:row>
      <xdr:rowOff>0</xdr:rowOff>
    </xdr:from>
    <xdr:to>
      <xdr:col>33</xdr:col>
      <xdr:colOff>304800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4</xdr:row>
      <xdr:rowOff>47625</xdr:rowOff>
    </xdr:from>
    <xdr:to>
      <xdr:col>8</xdr:col>
      <xdr:colOff>438150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4</xdr:row>
      <xdr:rowOff>38100</xdr:rowOff>
    </xdr:from>
    <xdr:to>
      <xdr:col>17</xdr:col>
      <xdr:colOff>342900</xdr:colOff>
      <xdr:row>21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24</xdr:row>
      <xdr:rowOff>28575</xdr:rowOff>
    </xdr:from>
    <xdr:to>
      <xdr:col>8</xdr:col>
      <xdr:colOff>352425</xdr:colOff>
      <xdr:row>41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40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8</xdr:col>
      <xdr:colOff>304800</xdr:colOff>
      <xdr:row>59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17</xdr:col>
      <xdr:colOff>304800</xdr:colOff>
      <xdr:row>59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304800</xdr:colOff>
      <xdr:row>78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17</xdr:col>
      <xdr:colOff>304800</xdr:colOff>
      <xdr:row>78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</xdr:row>
      <xdr:rowOff>0</xdr:rowOff>
    </xdr:from>
    <xdr:to>
      <xdr:col>33</xdr:col>
      <xdr:colOff>336177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4</xdr:row>
      <xdr:rowOff>47625</xdr:rowOff>
    </xdr:from>
    <xdr:to>
      <xdr:col>8</xdr:col>
      <xdr:colOff>438150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4</xdr:row>
      <xdr:rowOff>38100</xdr:rowOff>
    </xdr:from>
    <xdr:to>
      <xdr:col>17</xdr:col>
      <xdr:colOff>342900</xdr:colOff>
      <xdr:row>21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24</xdr:row>
      <xdr:rowOff>28575</xdr:rowOff>
    </xdr:from>
    <xdr:to>
      <xdr:col>8</xdr:col>
      <xdr:colOff>352425</xdr:colOff>
      <xdr:row>41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40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8</xdr:col>
      <xdr:colOff>304800</xdr:colOff>
      <xdr:row>59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17</xdr:col>
      <xdr:colOff>304800</xdr:colOff>
      <xdr:row>59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304800</xdr:colOff>
      <xdr:row>78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4</xdr:row>
      <xdr:rowOff>0</xdr:rowOff>
    </xdr:from>
    <xdr:to>
      <xdr:col>32</xdr:col>
      <xdr:colOff>281609</xdr:colOff>
      <xdr:row>20</xdr:row>
      <xdr:rowOff>92766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8</xdr:col>
      <xdr:colOff>323850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</xdr:row>
      <xdr:rowOff>9525</xdr:rowOff>
    </xdr:from>
    <xdr:to>
      <xdr:col>18</xdr:col>
      <xdr:colOff>314325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304800</xdr:colOff>
      <xdr:row>39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18</xdr:col>
      <xdr:colOff>304800</xdr:colOff>
      <xdr:row>39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590550</xdr:colOff>
      <xdr:row>42</xdr:row>
      <xdr:rowOff>0</xdr:rowOff>
    </xdr:from>
    <xdr:to>
      <xdr:col>18</xdr:col>
      <xdr:colOff>285750</xdr:colOff>
      <xdr:row>58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304800</xdr:colOff>
      <xdr:row>77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18</xdr:col>
      <xdr:colOff>304800</xdr:colOff>
      <xdr:row>77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27</xdr:col>
      <xdr:colOff>304800</xdr:colOff>
      <xdr:row>19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36</xdr:col>
      <xdr:colOff>304800</xdr:colOff>
      <xdr:row>19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0"/>
  <sheetViews>
    <sheetView zoomScale="85" zoomScaleNormal="85" workbookViewId="0">
      <selection activeCell="A244" sqref="A244"/>
    </sheetView>
  </sheetViews>
  <sheetFormatPr defaultRowHeight="12.75" x14ac:dyDescent="0.2"/>
  <cols>
    <col min="16" max="16" width="14.140625" customWidth="1"/>
    <col min="17" max="17" width="12.85546875" customWidth="1"/>
    <col min="18" max="18" width="20" customWidth="1"/>
    <col min="19" max="19" width="24.28515625" customWidth="1"/>
  </cols>
  <sheetData>
    <row r="1" spans="1:20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I1" s="3" t="s">
        <v>7</v>
      </c>
      <c r="J1" s="3" t="s">
        <v>8</v>
      </c>
      <c r="K1" s="3" t="s">
        <v>9</v>
      </c>
      <c r="L1" s="3" t="s">
        <v>9</v>
      </c>
      <c r="M1" s="3" t="s">
        <v>10</v>
      </c>
      <c r="N1" s="3" t="s">
        <v>11</v>
      </c>
      <c r="O1" t="s">
        <v>12</v>
      </c>
      <c r="P1" t="s">
        <v>13</v>
      </c>
      <c r="Q1" s="3" t="s">
        <v>14</v>
      </c>
      <c r="R1" s="3" t="s">
        <v>15</v>
      </c>
      <c r="S1" s="3" t="s">
        <v>16</v>
      </c>
      <c r="T1" s="3" t="s">
        <v>17</v>
      </c>
    </row>
    <row r="2" spans="1:20" x14ac:dyDescent="0.2">
      <c r="A2" s="1"/>
      <c r="B2" s="1"/>
      <c r="C2" s="2"/>
      <c r="D2" s="2" t="s">
        <v>18</v>
      </c>
      <c r="E2" s="2" t="s">
        <v>19</v>
      </c>
      <c r="F2" s="2"/>
      <c r="G2" s="1"/>
      <c r="I2" s="3"/>
      <c r="J2" s="3"/>
      <c r="K2" s="3" t="s">
        <v>20</v>
      </c>
      <c r="L2" s="3" t="s">
        <v>19</v>
      </c>
      <c r="M2" s="3"/>
      <c r="N2" s="3"/>
      <c r="O2" s="3" t="s">
        <v>18</v>
      </c>
      <c r="P2" t="s">
        <v>19</v>
      </c>
      <c r="Q2" s="3"/>
      <c r="R2" s="3"/>
      <c r="S2" s="3"/>
    </row>
    <row r="3" spans="1:20" x14ac:dyDescent="0.2">
      <c r="A3" s="4">
        <v>0</v>
      </c>
      <c r="B3" s="4">
        <f t="shared" ref="B3:B15" si="0">C3*340.66</f>
        <v>0</v>
      </c>
      <c r="C3" s="5">
        <v>0</v>
      </c>
      <c r="D3" s="6">
        <v>7697.49</v>
      </c>
      <c r="E3" s="6"/>
      <c r="F3" s="6">
        <v>1220.2461000000001</v>
      </c>
      <c r="G3" s="4">
        <v>50</v>
      </c>
      <c r="I3" s="7">
        <f t="shared" ref="I3:I15" si="1">B3</f>
        <v>0</v>
      </c>
      <c r="J3">
        <f t="shared" ref="J3:J15" si="2">4.448222*D3</f>
        <v>34240.144362780004</v>
      </c>
      <c r="K3">
        <f t="shared" ref="K3:K15" si="3">J3*I3</f>
        <v>0</v>
      </c>
      <c r="L3">
        <f t="shared" ref="L3:L15" si="4">K3*0.001341</f>
        <v>0</v>
      </c>
      <c r="M3">
        <f t="shared" ref="M3:M15" si="5">L3/$P$3</f>
        <v>0</v>
      </c>
      <c r="O3" s="8">
        <f>D3</f>
        <v>7697.49</v>
      </c>
      <c r="P3">
        <v>2750</v>
      </c>
      <c r="Q3">
        <f t="shared" ref="Q3:Q15" si="6">D3/$D$3</f>
        <v>1</v>
      </c>
      <c r="R3">
        <f t="shared" ref="R3:R15" si="7">D3/$P$3</f>
        <v>2.7990872727272729</v>
      </c>
      <c r="T3">
        <f t="shared" ref="T3:T15" si="8">L3/$P$3</f>
        <v>0</v>
      </c>
    </row>
    <row r="4" spans="1:20" x14ac:dyDescent="0.2">
      <c r="A4" s="4">
        <v>0</v>
      </c>
      <c r="B4" s="4">
        <f t="shared" si="0"/>
        <v>17.033000000000001</v>
      </c>
      <c r="C4" s="5">
        <v>0.05</v>
      </c>
      <c r="D4" s="6">
        <v>7271.0835001040396</v>
      </c>
      <c r="E4" s="6"/>
      <c r="F4" s="6">
        <v>1223.21312416667</v>
      </c>
      <c r="G4" s="4">
        <v>50</v>
      </c>
      <c r="I4" s="7">
        <f t="shared" si="1"/>
        <v>17.033000000000001</v>
      </c>
      <c r="J4">
        <f t="shared" si="2"/>
        <v>32343.393588999792</v>
      </c>
      <c r="K4">
        <f t="shared" si="3"/>
        <v>550905.02300143347</v>
      </c>
      <c r="L4">
        <f t="shared" si="4"/>
        <v>738.76363584492231</v>
      </c>
      <c r="M4">
        <f t="shared" si="5"/>
        <v>0.2686413221254263</v>
      </c>
      <c r="Q4">
        <f t="shared" si="6"/>
        <v>0.94460447497873201</v>
      </c>
      <c r="R4">
        <f t="shared" si="7"/>
        <v>2.6440303636741964</v>
      </c>
      <c r="T4">
        <f t="shared" si="8"/>
        <v>0.2686413221254263</v>
      </c>
    </row>
    <row r="5" spans="1:20" x14ac:dyDescent="0.2">
      <c r="A5" s="4">
        <v>0</v>
      </c>
      <c r="B5" s="4">
        <f t="shared" si="0"/>
        <v>34.066000000000003</v>
      </c>
      <c r="C5" s="5">
        <v>0.1</v>
      </c>
      <c r="D5" s="6">
        <v>6647.63</v>
      </c>
      <c r="E5" s="6"/>
      <c r="F5" s="6">
        <v>1224.4348399999999</v>
      </c>
      <c r="G5" s="4">
        <v>50</v>
      </c>
      <c r="I5" s="7">
        <f t="shared" si="1"/>
        <v>34.066000000000003</v>
      </c>
      <c r="J5">
        <f t="shared" si="2"/>
        <v>29570.134013860003</v>
      </c>
      <c r="K5">
        <f t="shared" si="3"/>
        <v>1007336.185316155</v>
      </c>
      <c r="L5">
        <f t="shared" si="4"/>
        <v>1350.8378245089639</v>
      </c>
      <c r="M5">
        <f t="shared" si="5"/>
        <v>0.49121375436689596</v>
      </c>
      <c r="Q5">
        <f t="shared" si="6"/>
        <v>0.86361008588513921</v>
      </c>
      <c r="R5">
        <f t="shared" si="7"/>
        <v>2.4173200000000001</v>
      </c>
      <c r="T5">
        <f t="shared" si="8"/>
        <v>0.49121375436689596</v>
      </c>
    </row>
    <row r="6" spans="1:20" x14ac:dyDescent="0.2">
      <c r="A6" s="4">
        <v>0</v>
      </c>
      <c r="B6" s="4">
        <f t="shared" si="0"/>
        <v>51.099000000000004</v>
      </c>
      <c r="C6" s="5">
        <v>0.15</v>
      </c>
      <c r="D6" s="6">
        <v>5761.88</v>
      </c>
      <c r="E6" s="6"/>
      <c r="F6" s="6">
        <v>1224.4348399999999</v>
      </c>
      <c r="G6" s="4">
        <v>50</v>
      </c>
      <c r="I6" s="7">
        <f t="shared" si="1"/>
        <v>51.099000000000004</v>
      </c>
      <c r="J6">
        <f t="shared" si="2"/>
        <v>25630.121377360003</v>
      </c>
      <c r="K6">
        <f t="shared" si="3"/>
        <v>1309673.5722617188</v>
      </c>
      <c r="L6">
        <f t="shared" si="4"/>
        <v>1756.2722604029648</v>
      </c>
      <c r="M6">
        <f t="shared" si="5"/>
        <v>0.63864445832835082</v>
      </c>
      <c r="Q6">
        <f t="shared" si="6"/>
        <v>0.74854010852888409</v>
      </c>
      <c r="R6">
        <f t="shared" si="7"/>
        <v>2.0952290909090912</v>
      </c>
      <c r="T6">
        <f t="shared" si="8"/>
        <v>0.63864445832835082</v>
      </c>
    </row>
    <row r="7" spans="1:20" x14ac:dyDescent="0.2">
      <c r="A7" s="4">
        <v>0</v>
      </c>
      <c r="B7" s="4">
        <f t="shared" si="0"/>
        <v>68.132000000000005</v>
      </c>
      <c r="C7" s="5">
        <v>0.2</v>
      </c>
      <c r="D7" s="6">
        <v>4891.87</v>
      </c>
      <c r="E7" s="6"/>
      <c r="F7" s="6">
        <v>1218.48242</v>
      </c>
      <c r="G7" s="4">
        <v>50</v>
      </c>
      <c r="I7" s="7">
        <f t="shared" si="1"/>
        <v>68.132000000000005</v>
      </c>
      <c r="J7">
        <f t="shared" si="2"/>
        <v>21760.123755140001</v>
      </c>
      <c r="K7">
        <f t="shared" si="3"/>
        <v>1482560.7516851986</v>
      </c>
      <c r="L7">
        <f t="shared" si="4"/>
        <v>1988.1139680098513</v>
      </c>
      <c r="M7">
        <f t="shared" si="5"/>
        <v>0.72295053382176411</v>
      </c>
      <c r="Q7">
        <f t="shared" si="6"/>
        <v>0.63551495357577603</v>
      </c>
      <c r="R7">
        <f t="shared" si="7"/>
        <v>1.7788618181818181</v>
      </c>
      <c r="T7">
        <f t="shared" si="8"/>
        <v>0.72295053382176411</v>
      </c>
    </row>
    <row r="8" spans="1:20" x14ac:dyDescent="0.2">
      <c r="A8" s="4">
        <v>0</v>
      </c>
      <c r="B8" s="4">
        <f t="shared" si="0"/>
        <v>85.165000000000006</v>
      </c>
      <c r="C8" s="5">
        <v>0.25</v>
      </c>
      <c r="D8" s="6">
        <v>4199.45</v>
      </c>
      <c r="E8" s="6"/>
      <c r="F8" s="6">
        <v>1211.86862</v>
      </c>
      <c r="G8" s="4">
        <v>50</v>
      </c>
      <c r="I8" s="7">
        <f t="shared" si="1"/>
        <v>85.165000000000006</v>
      </c>
      <c r="J8">
        <f t="shared" si="2"/>
        <v>18680.085877900001</v>
      </c>
      <c r="K8">
        <f t="shared" si="3"/>
        <v>1590889.5137913537</v>
      </c>
      <c r="L8">
        <f t="shared" si="4"/>
        <v>2133.3828379942051</v>
      </c>
      <c r="M8">
        <f t="shared" si="5"/>
        <v>0.77577557745243819</v>
      </c>
      <c r="Q8">
        <f t="shared" si="6"/>
        <v>0.54556095558422291</v>
      </c>
      <c r="R8">
        <f t="shared" si="7"/>
        <v>1.5270727272727271</v>
      </c>
      <c r="T8">
        <f t="shared" si="8"/>
        <v>0.77577557745243819</v>
      </c>
    </row>
    <row r="9" spans="1:20" x14ac:dyDescent="0.2">
      <c r="A9" s="4">
        <v>0</v>
      </c>
      <c r="B9" s="4">
        <f t="shared" si="0"/>
        <v>102.19800000000001</v>
      </c>
      <c r="C9" s="5">
        <v>0.3</v>
      </c>
      <c r="D9" s="6">
        <v>3635.18</v>
      </c>
      <c r="E9" s="6"/>
      <c r="F9" s="6">
        <v>1204.8139000000001</v>
      </c>
      <c r="G9" s="4">
        <v>50</v>
      </c>
      <c r="I9" s="7">
        <f t="shared" si="1"/>
        <v>102.19800000000001</v>
      </c>
      <c r="J9">
        <f t="shared" si="2"/>
        <v>16170.08764996</v>
      </c>
      <c r="K9">
        <f t="shared" si="3"/>
        <v>1652550.6176506123</v>
      </c>
      <c r="L9">
        <f t="shared" si="4"/>
        <v>2216.0703782694709</v>
      </c>
      <c r="M9">
        <f t="shared" si="5"/>
        <v>0.80584377391617124</v>
      </c>
      <c r="Q9">
        <f t="shared" si="6"/>
        <v>0.47225524164370464</v>
      </c>
      <c r="R9">
        <f t="shared" si="7"/>
        <v>1.3218836363636364</v>
      </c>
      <c r="T9">
        <f t="shared" si="8"/>
        <v>0.80584377391617124</v>
      </c>
    </row>
    <row r="10" spans="1:20" x14ac:dyDescent="0.2">
      <c r="A10" s="4">
        <v>0</v>
      </c>
      <c r="B10" s="4">
        <f t="shared" si="0"/>
        <v>119.23099999999999</v>
      </c>
      <c r="C10" s="5">
        <v>0.35</v>
      </c>
      <c r="D10" s="6">
        <v>3145.09</v>
      </c>
      <c r="E10" s="6"/>
      <c r="F10" s="6">
        <v>1192.2476799999999</v>
      </c>
      <c r="G10" s="4">
        <v>50</v>
      </c>
      <c r="I10" s="7">
        <f t="shared" si="1"/>
        <v>119.23099999999999</v>
      </c>
      <c r="J10">
        <f t="shared" si="2"/>
        <v>13990.058529980002</v>
      </c>
      <c r="K10">
        <f t="shared" si="3"/>
        <v>1668048.6685880455</v>
      </c>
      <c r="L10">
        <f t="shared" si="4"/>
        <v>2236.853264576569</v>
      </c>
      <c r="M10">
        <f t="shared" si="5"/>
        <v>0.81340118711875242</v>
      </c>
      <c r="Q10">
        <f t="shared" si="6"/>
        <v>0.40858643531852595</v>
      </c>
      <c r="R10">
        <f t="shared" si="7"/>
        <v>1.143669090909091</v>
      </c>
      <c r="T10">
        <f t="shared" si="8"/>
        <v>0.81340118711875242</v>
      </c>
    </row>
    <row r="11" spans="1:20" x14ac:dyDescent="0.2">
      <c r="A11" s="4">
        <v>0</v>
      </c>
      <c r="B11" s="4">
        <f t="shared" si="0"/>
        <v>136.26400000000001</v>
      </c>
      <c r="C11" s="5">
        <v>0.4</v>
      </c>
      <c r="D11" s="6">
        <v>2738.19</v>
      </c>
      <c r="E11" s="6"/>
      <c r="F11" s="6">
        <v>1179.68146</v>
      </c>
      <c r="G11" s="4">
        <v>50</v>
      </c>
      <c r="I11" s="7">
        <f t="shared" si="1"/>
        <v>136.26400000000001</v>
      </c>
      <c r="J11">
        <f t="shared" si="2"/>
        <v>12180.07699818</v>
      </c>
      <c r="K11">
        <f t="shared" si="3"/>
        <v>1659706.0120799998</v>
      </c>
      <c r="L11">
        <f t="shared" si="4"/>
        <v>2225.6657621992795</v>
      </c>
      <c r="M11">
        <f t="shared" si="5"/>
        <v>0.80933300443610168</v>
      </c>
      <c r="Q11">
        <f t="shared" si="6"/>
        <v>0.35572504803513877</v>
      </c>
      <c r="R11">
        <f t="shared" si="7"/>
        <v>0.99570545454545456</v>
      </c>
      <c r="T11">
        <f t="shared" si="8"/>
        <v>0.80933300443610168</v>
      </c>
    </row>
    <row r="12" spans="1:20" x14ac:dyDescent="0.2">
      <c r="A12" s="4">
        <v>0</v>
      </c>
      <c r="B12" s="4">
        <f t="shared" si="0"/>
        <v>153.29700000000003</v>
      </c>
      <c r="C12" s="5">
        <v>0.45</v>
      </c>
      <c r="D12" s="6">
        <v>2338.02</v>
      </c>
      <c r="E12" s="6"/>
      <c r="F12" s="6">
        <v>1167.9970800000001</v>
      </c>
      <c r="G12" s="4">
        <v>50</v>
      </c>
      <c r="I12" s="7">
        <f t="shared" si="1"/>
        <v>153.29700000000003</v>
      </c>
      <c r="J12">
        <f t="shared" si="2"/>
        <v>10400.03200044</v>
      </c>
      <c r="K12">
        <f t="shared" si="3"/>
        <v>1594293.705571451</v>
      </c>
      <c r="L12">
        <f t="shared" si="4"/>
        <v>2137.9478591713159</v>
      </c>
      <c r="M12">
        <f t="shared" si="5"/>
        <v>0.77743558515320577</v>
      </c>
      <c r="Q12">
        <f t="shared" si="6"/>
        <v>0.30373797172844658</v>
      </c>
      <c r="R12">
        <f t="shared" si="7"/>
        <v>0.85018909090909089</v>
      </c>
      <c r="T12">
        <f t="shared" si="8"/>
        <v>0.77743558515320577</v>
      </c>
    </row>
    <row r="13" spans="1:20" x14ac:dyDescent="0.2">
      <c r="A13" s="4">
        <v>0</v>
      </c>
      <c r="B13" s="4">
        <f t="shared" si="0"/>
        <v>170.33</v>
      </c>
      <c r="C13" s="5">
        <v>0.5</v>
      </c>
      <c r="D13" s="6">
        <v>1942.36</v>
      </c>
      <c r="E13" s="6"/>
      <c r="F13" s="6">
        <v>1160.06052</v>
      </c>
      <c r="G13" s="4">
        <v>50</v>
      </c>
      <c r="I13" s="7">
        <f t="shared" si="1"/>
        <v>170.33</v>
      </c>
      <c r="J13">
        <f t="shared" si="2"/>
        <v>8640.0484839199999</v>
      </c>
      <c r="K13">
        <f t="shared" si="3"/>
        <v>1471659.4582660936</v>
      </c>
      <c r="L13">
        <f t="shared" si="4"/>
        <v>1973.4953335348314</v>
      </c>
      <c r="M13">
        <f t="shared" si="5"/>
        <v>0.7176346667399387</v>
      </c>
      <c r="Q13">
        <f t="shared" si="6"/>
        <v>0.25233680069737019</v>
      </c>
      <c r="R13">
        <f t="shared" si="7"/>
        <v>0.7063127272727272</v>
      </c>
      <c r="T13">
        <f t="shared" si="8"/>
        <v>0.7176346667399387</v>
      </c>
    </row>
    <row r="14" spans="1:20" x14ac:dyDescent="0.2">
      <c r="A14" s="4">
        <v>0</v>
      </c>
      <c r="B14" s="4">
        <f t="shared" si="0"/>
        <v>187.36300000000003</v>
      </c>
      <c r="C14" s="5">
        <v>0.55000000000000004</v>
      </c>
      <c r="D14" s="6">
        <v>1546.69</v>
      </c>
      <c r="E14" s="6"/>
      <c r="F14" s="6">
        <v>1154.3285599999999</v>
      </c>
      <c r="G14" s="4">
        <v>50</v>
      </c>
      <c r="I14" s="7">
        <f t="shared" si="1"/>
        <v>187.36300000000003</v>
      </c>
      <c r="J14">
        <f t="shared" si="2"/>
        <v>6880.0204851800008</v>
      </c>
      <c r="K14">
        <f t="shared" si="3"/>
        <v>1289061.2781647807</v>
      </c>
      <c r="L14">
        <f t="shared" si="4"/>
        <v>1728.6311740189708</v>
      </c>
      <c r="M14">
        <f t="shared" si="5"/>
        <v>0.62859315418871664</v>
      </c>
      <c r="Q14">
        <f t="shared" si="6"/>
        <v>0.20093433054151419</v>
      </c>
      <c r="R14">
        <f t="shared" si="7"/>
        <v>0.56243272727272731</v>
      </c>
      <c r="T14">
        <f t="shared" si="8"/>
        <v>0.62859315418871664</v>
      </c>
    </row>
    <row r="15" spans="1:20" x14ac:dyDescent="0.2">
      <c r="A15" s="4">
        <v>0</v>
      </c>
      <c r="B15" s="4">
        <f t="shared" si="0"/>
        <v>204.39600000000002</v>
      </c>
      <c r="C15" s="5">
        <v>0.6</v>
      </c>
      <c r="D15" s="6">
        <v>1171.26</v>
      </c>
      <c r="E15" s="6"/>
      <c r="F15" s="6">
        <v>1148.3761400000001</v>
      </c>
      <c r="G15" s="4">
        <v>50</v>
      </c>
      <c r="I15" s="7">
        <f t="shared" si="1"/>
        <v>204.39600000000002</v>
      </c>
      <c r="J15">
        <f t="shared" si="2"/>
        <v>5210.0244997200007</v>
      </c>
      <c r="K15">
        <f t="shared" si="3"/>
        <v>1064908.1676447694</v>
      </c>
      <c r="L15">
        <f t="shared" si="4"/>
        <v>1428.0418528116359</v>
      </c>
      <c r="M15">
        <f t="shared" si="5"/>
        <v>0.51928794647695853</v>
      </c>
      <c r="Q15">
        <f t="shared" si="6"/>
        <v>0.15216128893964137</v>
      </c>
      <c r="R15">
        <f t="shared" si="7"/>
        <v>0.42591272727272728</v>
      </c>
      <c r="T15">
        <f t="shared" si="8"/>
        <v>0.51928794647695853</v>
      </c>
    </row>
    <row r="16" spans="1:20" x14ac:dyDescent="0.2">
      <c r="A16" s="4"/>
      <c r="B16" s="4"/>
      <c r="C16" s="5"/>
      <c r="D16" s="6"/>
      <c r="E16" s="6"/>
      <c r="F16" s="6"/>
      <c r="G16" s="4"/>
      <c r="I16" s="7"/>
    </row>
    <row r="17" spans="1:20" x14ac:dyDescent="0.2">
      <c r="A17" s="4">
        <v>5000</v>
      </c>
      <c r="B17" s="4">
        <f t="shared" ref="B17:B29" si="9">C17*334.02</f>
        <v>0</v>
      </c>
      <c r="C17" s="5">
        <v>0</v>
      </c>
      <c r="D17" s="6">
        <v>6773.53</v>
      </c>
      <c r="E17" s="6"/>
      <c r="F17" s="6">
        <v>1175.27226</v>
      </c>
      <c r="G17" s="4">
        <v>50</v>
      </c>
      <c r="I17" s="7">
        <f t="shared" ref="I17:I29" si="10">B17</f>
        <v>0</v>
      </c>
      <c r="J17">
        <f t="shared" ref="J17:J29" si="11">4.448222*D17</f>
        <v>30130.16516366</v>
      </c>
      <c r="K17">
        <f t="shared" ref="K17:K29" si="12">J17*I17</f>
        <v>0</v>
      </c>
      <c r="L17">
        <f t="shared" ref="L17:L29" si="13">K17*0.001341</f>
        <v>0</v>
      </c>
      <c r="Q17">
        <f t="shared" ref="Q17:Q29" si="14">D17/$D$3</f>
        <v>0.87996606686075585</v>
      </c>
      <c r="R17">
        <f t="shared" ref="R17:R29" si="15">D17/$P$3</f>
        <v>2.4631018181818183</v>
      </c>
      <c r="T17">
        <f t="shared" ref="T17:T29" si="16">L17/$P$3</f>
        <v>0</v>
      </c>
    </row>
    <row r="18" spans="1:20" x14ac:dyDescent="0.2">
      <c r="A18" s="4">
        <v>5000</v>
      </c>
      <c r="B18" s="4">
        <f t="shared" si="9"/>
        <v>16.701000000000001</v>
      </c>
      <c r="C18" s="5">
        <v>0.05</v>
      </c>
      <c r="D18" s="6">
        <v>6624.7739330398899</v>
      </c>
      <c r="E18" s="6"/>
      <c r="F18" s="6">
        <v>1175.6580650000001</v>
      </c>
      <c r="G18" s="4">
        <v>50</v>
      </c>
      <c r="I18" s="7">
        <f t="shared" si="10"/>
        <v>16.701000000000001</v>
      </c>
      <c r="J18">
        <f t="shared" si="11"/>
        <v>29468.465153974568</v>
      </c>
      <c r="K18">
        <f t="shared" si="12"/>
        <v>492152.8365365293</v>
      </c>
      <c r="L18">
        <f t="shared" si="13"/>
        <v>659.97695379548577</v>
      </c>
      <c r="Q18">
        <f t="shared" si="14"/>
        <v>0.86064079758984946</v>
      </c>
      <c r="R18">
        <f t="shared" si="15"/>
        <v>2.4090087029235963</v>
      </c>
      <c r="T18">
        <f t="shared" si="16"/>
        <v>0.23999161956199483</v>
      </c>
    </row>
    <row r="19" spans="1:20" x14ac:dyDescent="0.2">
      <c r="A19" s="4">
        <v>5000</v>
      </c>
      <c r="B19" s="4">
        <f t="shared" si="9"/>
        <v>33.402000000000001</v>
      </c>
      <c r="C19" s="5">
        <v>0.1</v>
      </c>
      <c r="D19" s="6">
        <v>6285.69</v>
      </c>
      <c r="E19" s="6"/>
      <c r="F19" s="6">
        <v>1175.71318</v>
      </c>
      <c r="G19" s="4">
        <v>50</v>
      </c>
      <c r="I19" s="7">
        <f t="shared" si="10"/>
        <v>33.402000000000001</v>
      </c>
      <c r="J19">
        <f t="shared" si="11"/>
        <v>27960.144543180002</v>
      </c>
      <c r="K19">
        <f t="shared" si="12"/>
        <v>933924.74803129851</v>
      </c>
      <c r="L19">
        <f t="shared" si="13"/>
        <v>1252.3930871099712</v>
      </c>
      <c r="Q19">
        <f t="shared" si="14"/>
        <v>0.81658956361099522</v>
      </c>
      <c r="R19">
        <f t="shared" si="15"/>
        <v>2.2857054545454543</v>
      </c>
      <c r="T19">
        <f t="shared" si="16"/>
        <v>0.45541566803998956</v>
      </c>
    </row>
    <row r="20" spans="1:20" x14ac:dyDescent="0.2">
      <c r="A20" s="4">
        <v>5000</v>
      </c>
      <c r="B20" s="4">
        <f t="shared" si="9"/>
        <v>50.102999999999994</v>
      </c>
      <c r="C20" s="5">
        <v>0.15</v>
      </c>
      <c r="D20" s="6">
        <v>5595.52</v>
      </c>
      <c r="E20" s="6"/>
      <c r="F20" s="6">
        <v>1174.83134</v>
      </c>
      <c r="G20" s="4">
        <v>50</v>
      </c>
      <c r="I20" s="7">
        <f t="shared" si="10"/>
        <v>50.102999999999994</v>
      </c>
      <c r="J20">
        <f t="shared" si="11"/>
        <v>24890.115165440006</v>
      </c>
      <c r="K20">
        <f t="shared" si="12"/>
        <v>1247069.4401340405</v>
      </c>
      <c r="L20">
        <f t="shared" si="13"/>
        <v>1672.3201192197482</v>
      </c>
      <c r="Q20">
        <f t="shared" si="14"/>
        <v>0.72692786869486037</v>
      </c>
      <c r="R20">
        <f t="shared" si="15"/>
        <v>2.0347345454545458</v>
      </c>
      <c r="T20">
        <f t="shared" si="16"/>
        <v>0.60811640698899938</v>
      </c>
    </row>
    <row r="21" spans="1:20" x14ac:dyDescent="0.2">
      <c r="A21" s="4">
        <v>5000</v>
      </c>
      <c r="B21" s="4">
        <f t="shared" si="9"/>
        <v>66.804000000000002</v>
      </c>
      <c r="C21" s="5">
        <v>0.2</v>
      </c>
      <c r="D21" s="6">
        <v>4849.1499999999996</v>
      </c>
      <c r="E21" s="6"/>
      <c r="F21" s="6">
        <v>1164.9106400000001</v>
      </c>
      <c r="G21" s="4">
        <v>50</v>
      </c>
      <c r="I21" s="7">
        <f t="shared" si="10"/>
        <v>66.804000000000002</v>
      </c>
      <c r="J21">
        <f t="shared" si="11"/>
        <v>21570.0957113</v>
      </c>
      <c r="K21">
        <f t="shared" si="12"/>
        <v>1440968.6738976853</v>
      </c>
      <c r="L21">
        <f t="shared" si="13"/>
        <v>1932.3389916967958</v>
      </c>
      <c r="Q21">
        <f t="shared" si="14"/>
        <v>0.62996509251717114</v>
      </c>
      <c r="R21">
        <f t="shared" si="15"/>
        <v>1.7633272727272726</v>
      </c>
      <c r="T21">
        <f t="shared" si="16"/>
        <v>0.70266872425338034</v>
      </c>
    </row>
    <row r="22" spans="1:20" x14ac:dyDescent="0.2">
      <c r="A22" s="4">
        <v>5000</v>
      </c>
      <c r="B22" s="4">
        <f t="shared" si="9"/>
        <v>83.504999999999995</v>
      </c>
      <c r="C22" s="5">
        <v>0.25</v>
      </c>
      <c r="D22" s="6">
        <v>4203.95</v>
      </c>
      <c r="E22" s="6"/>
      <c r="F22" s="6">
        <v>1159.17868</v>
      </c>
      <c r="G22" s="4">
        <v>50</v>
      </c>
      <c r="I22" s="7">
        <f t="shared" si="10"/>
        <v>83.504999999999995</v>
      </c>
      <c r="J22">
        <f t="shared" si="11"/>
        <v>18700.1028769</v>
      </c>
      <c r="K22">
        <f t="shared" si="12"/>
        <v>1561552.0907355344</v>
      </c>
      <c r="L22">
        <f t="shared" si="13"/>
        <v>2094.0413536763517</v>
      </c>
      <c r="Q22">
        <f t="shared" si="14"/>
        <v>0.54614556173505913</v>
      </c>
      <c r="R22">
        <f t="shared" si="15"/>
        <v>1.5287090909090908</v>
      </c>
      <c r="T22">
        <f t="shared" si="16"/>
        <v>0.76146958315503699</v>
      </c>
    </row>
    <row r="23" spans="1:20" x14ac:dyDescent="0.2">
      <c r="A23" s="4">
        <v>5000</v>
      </c>
      <c r="B23" s="4">
        <f t="shared" si="9"/>
        <v>100.20599999999999</v>
      </c>
      <c r="C23" s="5">
        <v>0.3</v>
      </c>
      <c r="D23" s="6">
        <v>3664.4</v>
      </c>
      <c r="E23" s="6"/>
      <c r="F23" s="6">
        <v>1152.3444199999999</v>
      </c>
      <c r="G23" s="4">
        <v>50</v>
      </c>
      <c r="I23" s="7">
        <f t="shared" si="10"/>
        <v>100.20599999999999</v>
      </c>
      <c r="J23">
        <f t="shared" si="11"/>
        <v>16300.064696800002</v>
      </c>
      <c r="K23">
        <f t="shared" si="12"/>
        <v>1633364.2830075407</v>
      </c>
      <c r="L23">
        <f t="shared" si="13"/>
        <v>2190.341503513112</v>
      </c>
      <c r="Q23">
        <f t="shared" si="14"/>
        <v>0.47605128424980092</v>
      </c>
      <c r="R23">
        <f t="shared" si="15"/>
        <v>1.3325090909090909</v>
      </c>
      <c r="T23">
        <f t="shared" si="16"/>
        <v>0.79648781945931346</v>
      </c>
    </row>
    <row r="24" spans="1:20" x14ac:dyDescent="0.2">
      <c r="A24" s="4">
        <v>5000</v>
      </c>
      <c r="B24" s="4">
        <f t="shared" si="9"/>
        <v>116.90699999999998</v>
      </c>
      <c r="C24" s="5">
        <v>0.35</v>
      </c>
      <c r="D24" s="6">
        <v>3201.29</v>
      </c>
      <c r="E24" s="6"/>
      <c r="F24" s="6">
        <v>1141.9828</v>
      </c>
      <c r="G24" s="4">
        <v>50</v>
      </c>
      <c r="I24" s="7">
        <f t="shared" si="10"/>
        <v>116.90699999999998</v>
      </c>
      <c r="J24">
        <f t="shared" si="11"/>
        <v>14240.048606380002</v>
      </c>
      <c r="K24">
        <f t="shared" si="12"/>
        <v>1664761.3624260665</v>
      </c>
      <c r="L24">
        <f t="shared" si="13"/>
        <v>2232.4449870133553</v>
      </c>
      <c r="Q24">
        <f t="shared" si="14"/>
        <v>0.41588751658008</v>
      </c>
      <c r="R24">
        <f t="shared" si="15"/>
        <v>1.1641054545454546</v>
      </c>
      <c r="T24">
        <f t="shared" si="16"/>
        <v>0.81179817709576563</v>
      </c>
    </row>
    <row r="25" spans="1:20" x14ac:dyDescent="0.2">
      <c r="A25" s="4">
        <v>5000</v>
      </c>
      <c r="B25" s="4">
        <f t="shared" si="9"/>
        <v>133.608</v>
      </c>
      <c r="C25" s="5">
        <v>0.4</v>
      </c>
      <c r="D25" s="6">
        <v>2816.87</v>
      </c>
      <c r="E25" s="6"/>
      <c r="F25" s="6">
        <v>1131.6211800000001</v>
      </c>
      <c r="G25" s="4">
        <v>50</v>
      </c>
      <c r="I25" s="7">
        <f t="shared" si="10"/>
        <v>133.608</v>
      </c>
      <c r="J25">
        <f t="shared" si="11"/>
        <v>12530.06310514</v>
      </c>
      <c r="K25">
        <f t="shared" si="12"/>
        <v>1674116.671351545</v>
      </c>
      <c r="L25">
        <f t="shared" si="13"/>
        <v>2244.9904562824217</v>
      </c>
      <c r="Q25">
        <f t="shared" si="14"/>
        <v>0.36594656180131446</v>
      </c>
      <c r="R25">
        <f t="shared" si="15"/>
        <v>1.0243163636363637</v>
      </c>
      <c r="T25">
        <f t="shared" si="16"/>
        <v>0.81636016592088068</v>
      </c>
    </row>
    <row r="26" spans="1:20" x14ac:dyDescent="0.2">
      <c r="A26" s="4">
        <v>5000</v>
      </c>
      <c r="B26" s="4">
        <f t="shared" si="9"/>
        <v>150.309</v>
      </c>
      <c r="C26" s="5">
        <v>0.45</v>
      </c>
      <c r="D26" s="6">
        <v>2454.9299999999998</v>
      </c>
      <c r="E26" s="6"/>
      <c r="F26" s="6">
        <v>1123.2437</v>
      </c>
      <c r="G26" s="4">
        <v>50</v>
      </c>
      <c r="I26" s="7">
        <f t="shared" si="10"/>
        <v>150.309</v>
      </c>
      <c r="J26">
        <f t="shared" si="11"/>
        <v>10920.073634460001</v>
      </c>
      <c r="K26">
        <f t="shared" si="12"/>
        <v>1641385.3479220483</v>
      </c>
      <c r="L26">
        <f t="shared" si="13"/>
        <v>2201.0977515634668</v>
      </c>
      <c r="Q26">
        <f t="shared" si="14"/>
        <v>0.31892603952717052</v>
      </c>
      <c r="R26">
        <f t="shared" si="15"/>
        <v>0.89270181818181815</v>
      </c>
      <c r="T26">
        <f t="shared" si="16"/>
        <v>0.80039918238671515</v>
      </c>
    </row>
    <row r="27" spans="1:20" x14ac:dyDescent="0.2">
      <c r="A27" s="4">
        <v>5000</v>
      </c>
      <c r="B27" s="4">
        <f t="shared" si="9"/>
        <v>167.01</v>
      </c>
      <c r="C27" s="5">
        <v>0.5</v>
      </c>
      <c r="D27" s="6">
        <v>2095.23</v>
      </c>
      <c r="E27" s="6"/>
      <c r="F27" s="6">
        <v>1113.5434600000001</v>
      </c>
      <c r="G27" s="4">
        <v>50</v>
      </c>
      <c r="I27" s="7">
        <f t="shared" si="10"/>
        <v>167.01</v>
      </c>
      <c r="J27">
        <f t="shared" si="11"/>
        <v>9320.0481810600013</v>
      </c>
      <c r="K27">
        <f t="shared" si="12"/>
        <v>1556541.2467188307</v>
      </c>
      <c r="L27">
        <f t="shared" si="13"/>
        <v>2087.3218118499517</v>
      </c>
      <c r="Q27">
        <f t="shared" si="14"/>
        <v>0.27219652120366511</v>
      </c>
      <c r="R27">
        <f t="shared" si="15"/>
        <v>0.76190181818181824</v>
      </c>
      <c r="T27">
        <f t="shared" si="16"/>
        <v>0.75902611339998238</v>
      </c>
    </row>
    <row r="28" spans="1:20" x14ac:dyDescent="0.2">
      <c r="A28" s="4">
        <v>5000</v>
      </c>
      <c r="B28" s="4">
        <f t="shared" si="9"/>
        <v>183.71100000000001</v>
      </c>
      <c r="C28" s="5">
        <v>0.55000000000000004</v>
      </c>
      <c r="D28" s="6">
        <v>1737.78</v>
      </c>
      <c r="E28" s="6"/>
      <c r="F28" s="6">
        <v>1102.96138</v>
      </c>
      <c r="G28" s="4">
        <v>50</v>
      </c>
      <c r="I28" s="7">
        <f t="shared" si="10"/>
        <v>183.71100000000001</v>
      </c>
      <c r="J28">
        <f t="shared" si="11"/>
        <v>7730.0312271600005</v>
      </c>
      <c r="K28">
        <f t="shared" si="12"/>
        <v>1420091.766772791</v>
      </c>
      <c r="L28">
        <f t="shared" si="13"/>
        <v>1904.3430592423128</v>
      </c>
      <c r="Q28">
        <f t="shared" si="14"/>
        <v>0.22575930595557772</v>
      </c>
      <c r="R28">
        <f t="shared" si="15"/>
        <v>0.63192000000000004</v>
      </c>
      <c r="T28">
        <f t="shared" si="16"/>
        <v>0.69248838517902289</v>
      </c>
    </row>
    <row r="29" spans="1:20" x14ac:dyDescent="0.2">
      <c r="A29" s="4">
        <v>5000</v>
      </c>
      <c r="B29" s="4">
        <f t="shared" si="9"/>
        <v>200.41199999999998</v>
      </c>
      <c r="C29" s="5">
        <v>0.6</v>
      </c>
      <c r="D29" s="6">
        <v>1384.83</v>
      </c>
      <c r="E29" s="6"/>
      <c r="F29" s="6">
        <v>1091.277</v>
      </c>
      <c r="G29" s="4">
        <v>50</v>
      </c>
      <c r="I29" s="7">
        <f t="shared" si="10"/>
        <v>200.41199999999998</v>
      </c>
      <c r="J29">
        <f t="shared" si="11"/>
        <v>6160.0312722600002</v>
      </c>
      <c r="K29">
        <f t="shared" si="12"/>
        <v>1234544.187336171</v>
      </c>
      <c r="L29">
        <f t="shared" si="13"/>
        <v>1655.5237552178053</v>
      </c>
      <c r="Q29">
        <f t="shared" si="14"/>
        <v>0.17990669685832655</v>
      </c>
      <c r="R29">
        <f t="shared" si="15"/>
        <v>0.50357454545454539</v>
      </c>
      <c r="T29">
        <f t="shared" si="16"/>
        <v>0.60200863826102013</v>
      </c>
    </row>
    <row r="30" spans="1:20" x14ac:dyDescent="0.2">
      <c r="A30" s="4"/>
      <c r="B30" s="4"/>
      <c r="C30" s="5"/>
      <c r="D30" s="6"/>
      <c r="E30" s="6"/>
      <c r="F30" s="6"/>
      <c r="G30" s="4"/>
      <c r="I30" s="7"/>
    </row>
    <row r="31" spans="1:20" x14ac:dyDescent="0.2">
      <c r="A31" s="4">
        <v>10000</v>
      </c>
      <c r="B31" s="4">
        <v>0</v>
      </c>
      <c r="C31" s="5">
        <v>0</v>
      </c>
      <c r="D31" s="6">
        <v>5842.81</v>
      </c>
      <c r="E31" s="6"/>
      <c r="F31" s="6">
        <v>1059.9716800000001</v>
      </c>
      <c r="G31" s="4">
        <v>50</v>
      </c>
      <c r="Q31">
        <f t="shared" ref="Q31:Q43" si="17">D31/$D$3</f>
        <v>0.759053925370478</v>
      </c>
      <c r="R31">
        <f t="shared" ref="R31:R43" si="18">D31/$P$3</f>
        <v>2.124658181818182</v>
      </c>
      <c r="T31">
        <f t="shared" ref="T31:T43" si="19">L31/$P$3</f>
        <v>0</v>
      </c>
    </row>
    <row r="32" spans="1:20" x14ac:dyDescent="0.2">
      <c r="A32" s="4">
        <v>10000</v>
      </c>
      <c r="B32" s="4">
        <v>0</v>
      </c>
      <c r="C32" s="5">
        <v>0.05</v>
      </c>
      <c r="D32" s="6">
        <v>5766.8775761266797</v>
      </c>
      <c r="E32" s="6"/>
      <c r="F32" s="6">
        <v>1058.38986361671</v>
      </c>
      <c r="G32" s="4">
        <v>50</v>
      </c>
      <c r="Q32">
        <f t="shared" si="17"/>
        <v>0.74918935602731274</v>
      </c>
      <c r="R32">
        <f t="shared" si="18"/>
        <v>2.0970463913187927</v>
      </c>
      <c r="T32">
        <f t="shared" si="19"/>
        <v>0</v>
      </c>
    </row>
    <row r="33" spans="1:20" x14ac:dyDescent="0.2">
      <c r="A33" s="4">
        <v>10000</v>
      </c>
      <c r="B33" s="4">
        <v>0</v>
      </c>
      <c r="C33" s="5">
        <v>0.1</v>
      </c>
      <c r="D33" s="6">
        <v>5575.29</v>
      </c>
      <c r="E33" s="6"/>
      <c r="F33" s="6">
        <v>1054.9011</v>
      </c>
      <c r="G33" s="4">
        <v>50</v>
      </c>
      <c r="Q33">
        <f t="shared" si="17"/>
        <v>0.72429973926565672</v>
      </c>
      <c r="R33">
        <f t="shared" si="18"/>
        <v>2.027378181818182</v>
      </c>
      <c r="T33">
        <f t="shared" si="19"/>
        <v>0</v>
      </c>
    </row>
    <row r="34" spans="1:20" x14ac:dyDescent="0.2">
      <c r="A34" s="4">
        <v>10000</v>
      </c>
      <c r="B34" s="4">
        <v>0</v>
      </c>
      <c r="C34" s="5">
        <v>0.15</v>
      </c>
      <c r="D34" s="6">
        <v>5020.01</v>
      </c>
      <c r="E34" s="6"/>
      <c r="F34" s="6">
        <v>1048.50776</v>
      </c>
      <c r="G34" s="4">
        <v>50</v>
      </c>
      <c r="Q34">
        <f t="shared" si="17"/>
        <v>0.65216193850203119</v>
      </c>
      <c r="R34">
        <f t="shared" si="18"/>
        <v>1.8254581818181819</v>
      </c>
      <c r="T34">
        <f t="shared" si="19"/>
        <v>0</v>
      </c>
    </row>
    <row r="35" spans="1:20" x14ac:dyDescent="0.2">
      <c r="A35" s="4">
        <v>10000</v>
      </c>
      <c r="B35" s="4">
        <v>0</v>
      </c>
      <c r="C35" s="5">
        <v>0.2</v>
      </c>
      <c r="D35" s="6">
        <v>4374.8</v>
      </c>
      <c r="E35" s="6"/>
      <c r="F35" s="6">
        <v>1033.51648</v>
      </c>
      <c r="G35" s="4">
        <v>50</v>
      </c>
      <c r="Q35">
        <f t="shared" si="17"/>
        <v>0.56834110859513953</v>
      </c>
      <c r="R35">
        <f t="shared" si="18"/>
        <v>1.5908363636363636</v>
      </c>
      <c r="T35">
        <f t="shared" si="19"/>
        <v>0</v>
      </c>
    </row>
    <row r="36" spans="1:20" x14ac:dyDescent="0.2">
      <c r="A36" s="4">
        <v>10000</v>
      </c>
      <c r="B36" s="4">
        <v>0</v>
      </c>
      <c r="C36" s="5">
        <v>0.25</v>
      </c>
      <c r="D36" s="6">
        <v>3842</v>
      </c>
      <c r="E36" s="6"/>
      <c r="F36" s="6">
        <v>1029.98912</v>
      </c>
      <c r="G36" s="4">
        <v>50</v>
      </c>
      <c r="Q36">
        <f t="shared" si="17"/>
        <v>0.49912374033613555</v>
      </c>
      <c r="R36">
        <f t="shared" si="18"/>
        <v>1.3970909090909092</v>
      </c>
      <c r="T36">
        <f t="shared" si="19"/>
        <v>0</v>
      </c>
    </row>
    <row r="37" spans="1:20" x14ac:dyDescent="0.2">
      <c r="A37" s="4">
        <v>10000</v>
      </c>
      <c r="B37" s="4">
        <v>0</v>
      </c>
      <c r="C37" s="5">
        <v>0.3</v>
      </c>
      <c r="D37" s="6">
        <v>3441.84</v>
      </c>
      <c r="E37" s="6"/>
      <c r="F37" s="6">
        <v>1045.4213199999999</v>
      </c>
      <c r="G37" s="4">
        <v>50</v>
      </c>
      <c r="Q37">
        <f t="shared" si="17"/>
        <v>0.44713796315422305</v>
      </c>
      <c r="R37">
        <f t="shared" si="18"/>
        <v>1.2515781818181819</v>
      </c>
      <c r="T37">
        <f t="shared" si="19"/>
        <v>0</v>
      </c>
    </row>
    <row r="38" spans="1:20" x14ac:dyDescent="0.2">
      <c r="A38" s="4">
        <v>10000</v>
      </c>
      <c r="B38" s="4">
        <v>0</v>
      </c>
      <c r="C38" s="5">
        <v>0.35</v>
      </c>
      <c r="D38" s="6">
        <v>3118.11</v>
      </c>
      <c r="E38" s="6"/>
      <c r="F38" s="6">
        <v>1060.4126000000001</v>
      </c>
      <c r="G38" s="4">
        <v>50</v>
      </c>
      <c r="Q38">
        <f t="shared" si="17"/>
        <v>0.40508139666306814</v>
      </c>
      <c r="R38">
        <f t="shared" si="18"/>
        <v>1.1338581818181819</v>
      </c>
      <c r="T38">
        <f t="shared" si="19"/>
        <v>0</v>
      </c>
    </row>
    <row r="39" spans="1:20" x14ac:dyDescent="0.2">
      <c r="A39" s="4">
        <v>10000</v>
      </c>
      <c r="B39" s="4">
        <v>0</v>
      </c>
      <c r="C39" s="5">
        <v>0.4</v>
      </c>
      <c r="D39" s="6">
        <v>2859.58</v>
      </c>
      <c r="E39" s="6"/>
      <c r="F39" s="6">
        <v>1080.2539999999999</v>
      </c>
      <c r="G39" s="4">
        <v>50</v>
      </c>
      <c r="Q39">
        <f t="shared" si="17"/>
        <v>0.37149512373513965</v>
      </c>
      <c r="R39">
        <f t="shared" si="18"/>
        <v>1.0398472727272727</v>
      </c>
      <c r="T39">
        <f t="shared" si="19"/>
        <v>0</v>
      </c>
    </row>
    <row r="40" spans="1:20" x14ac:dyDescent="0.2">
      <c r="A40" s="4">
        <v>10000</v>
      </c>
      <c r="B40" s="4">
        <v>0</v>
      </c>
      <c r="C40" s="5">
        <v>0.45</v>
      </c>
      <c r="D40" s="6">
        <v>2544.85</v>
      </c>
      <c r="E40" s="6"/>
      <c r="F40" s="6">
        <v>1077.1675600000001</v>
      </c>
      <c r="G40" s="4">
        <v>50</v>
      </c>
      <c r="Q40">
        <f t="shared" si="17"/>
        <v>0.33060776954565707</v>
      </c>
      <c r="R40">
        <f t="shared" si="18"/>
        <v>0.9254</v>
      </c>
      <c r="T40">
        <f t="shared" si="19"/>
        <v>0</v>
      </c>
    </row>
    <row r="41" spans="1:20" x14ac:dyDescent="0.2">
      <c r="A41" s="4">
        <v>10000</v>
      </c>
      <c r="B41" s="4">
        <v>0</v>
      </c>
      <c r="C41" s="5">
        <v>0.5</v>
      </c>
      <c r="D41" s="6">
        <v>2216.63</v>
      </c>
      <c r="E41" s="6"/>
      <c r="F41" s="6">
        <v>1069.01054</v>
      </c>
      <c r="G41" s="4">
        <v>50</v>
      </c>
      <c r="Q41">
        <f t="shared" si="17"/>
        <v>0.28796789602844564</v>
      </c>
      <c r="R41">
        <f t="shared" si="18"/>
        <v>0.80604727272727272</v>
      </c>
      <c r="T41">
        <f t="shared" si="19"/>
        <v>0</v>
      </c>
    </row>
    <row r="42" spans="1:20" x14ac:dyDescent="0.2">
      <c r="A42" s="4">
        <v>10000</v>
      </c>
      <c r="B42" s="4">
        <v>0</v>
      </c>
      <c r="C42" s="5">
        <v>0.55000000000000004</v>
      </c>
      <c r="D42" s="6">
        <v>1901.89</v>
      </c>
      <c r="E42" s="6"/>
      <c r="F42" s="6">
        <v>1060.6330599999999</v>
      </c>
      <c r="G42" s="4">
        <v>50</v>
      </c>
      <c r="Q42">
        <f t="shared" si="17"/>
        <v>0.24707924271418347</v>
      </c>
      <c r="R42">
        <f t="shared" si="18"/>
        <v>0.69159636363636368</v>
      </c>
      <c r="T42">
        <f t="shared" si="19"/>
        <v>0</v>
      </c>
    </row>
    <row r="43" spans="1:20" x14ac:dyDescent="0.2">
      <c r="A43" s="4">
        <v>10000</v>
      </c>
      <c r="B43" s="4">
        <v>0</v>
      </c>
      <c r="C43" s="5">
        <v>0.6</v>
      </c>
      <c r="D43" s="6">
        <v>1587.16</v>
      </c>
      <c r="E43" s="6"/>
      <c r="F43" s="6">
        <v>1052.91696</v>
      </c>
      <c r="G43" s="4">
        <v>50</v>
      </c>
      <c r="Q43">
        <f t="shared" si="17"/>
        <v>0.20619188852470094</v>
      </c>
      <c r="R43">
        <f t="shared" si="18"/>
        <v>0.57714909090909094</v>
      </c>
      <c r="T43">
        <f t="shared" si="19"/>
        <v>0</v>
      </c>
    </row>
    <row r="44" spans="1:20" x14ac:dyDescent="0.2">
      <c r="A44" s="4"/>
      <c r="B44" s="4"/>
      <c r="C44" s="5"/>
      <c r="D44" s="6"/>
      <c r="E44" s="6"/>
      <c r="F44" s="6"/>
      <c r="G44" s="4"/>
    </row>
    <row r="45" spans="1:20" x14ac:dyDescent="0.2">
      <c r="A45" s="4">
        <v>15000</v>
      </c>
      <c r="B45" s="4">
        <v>0</v>
      </c>
      <c r="C45" s="5">
        <v>0</v>
      </c>
      <c r="D45" s="6">
        <v>4981.79</v>
      </c>
      <c r="E45" s="6"/>
      <c r="F45" s="6">
        <v>896.39035999999999</v>
      </c>
      <c r="G45" s="4">
        <v>50</v>
      </c>
      <c r="Q45">
        <f t="shared" ref="Q45:Q57" si="20">D45/$D$3</f>
        <v>0.64719668359426252</v>
      </c>
      <c r="R45">
        <f t="shared" ref="R45:R57" si="21">D45/$P$3</f>
        <v>1.8115600000000001</v>
      </c>
      <c r="T45">
        <f t="shared" ref="T45:T57" si="22">L45/$P$3</f>
        <v>0</v>
      </c>
    </row>
    <row r="46" spans="1:20" x14ac:dyDescent="0.2">
      <c r="A46" s="4">
        <v>15000</v>
      </c>
      <c r="B46" s="4">
        <v>0</v>
      </c>
      <c r="C46" s="5">
        <v>0.05</v>
      </c>
      <c r="D46" s="6">
        <v>4918.5924249950003</v>
      </c>
      <c r="E46" s="6"/>
      <c r="F46" s="6">
        <v>895.15570354014596</v>
      </c>
      <c r="G46" s="4">
        <v>50</v>
      </c>
      <c r="Q46">
        <f t="shared" si="20"/>
        <v>0.6389865300240728</v>
      </c>
      <c r="R46">
        <f t="shared" si="21"/>
        <v>1.7885790636345456</v>
      </c>
      <c r="T46">
        <f t="shared" si="22"/>
        <v>0</v>
      </c>
    </row>
    <row r="47" spans="1:20" x14ac:dyDescent="0.2">
      <c r="A47" s="4">
        <v>15000</v>
      </c>
      <c r="B47" s="4">
        <v>0</v>
      </c>
      <c r="C47" s="5">
        <v>0.1</v>
      </c>
      <c r="D47" s="6">
        <v>4759.2299999999996</v>
      </c>
      <c r="E47" s="6"/>
      <c r="F47" s="6">
        <v>892.42208000000005</v>
      </c>
      <c r="G47" s="4">
        <v>50</v>
      </c>
      <c r="Q47">
        <f t="shared" si="20"/>
        <v>0.61828336249868465</v>
      </c>
      <c r="R47">
        <f t="shared" si="21"/>
        <v>1.7306290909090907</v>
      </c>
      <c r="T47">
        <f t="shared" si="22"/>
        <v>0</v>
      </c>
    </row>
    <row r="48" spans="1:20" x14ac:dyDescent="0.2">
      <c r="A48" s="4">
        <v>15000</v>
      </c>
      <c r="B48" s="4">
        <v>0</v>
      </c>
      <c r="C48" s="5">
        <v>0.15</v>
      </c>
      <c r="D48" s="6">
        <v>4298.37</v>
      </c>
      <c r="E48" s="6"/>
      <c r="F48" s="6">
        <v>887.35149999999999</v>
      </c>
      <c r="G48" s="4">
        <v>50</v>
      </c>
      <c r="Q48">
        <f t="shared" si="20"/>
        <v>0.55841189790438184</v>
      </c>
      <c r="R48">
        <f t="shared" si="21"/>
        <v>1.5630436363636364</v>
      </c>
      <c r="T48">
        <f t="shared" si="22"/>
        <v>0</v>
      </c>
    </row>
    <row r="49" spans="1:20" x14ac:dyDescent="0.2">
      <c r="A49" s="4">
        <v>15000</v>
      </c>
      <c r="B49" s="4">
        <v>0</v>
      </c>
      <c r="C49" s="5">
        <v>0.2</v>
      </c>
      <c r="D49" s="6">
        <v>3763.32</v>
      </c>
      <c r="E49" s="6"/>
      <c r="F49" s="6">
        <v>874.78527999999994</v>
      </c>
      <c r="G49" s="4">
        <v>50</v>
      </c>
      <c r="Q49">
        <f t="shared" si="20"/>
        <v>0.48890222656995985</v>
      </c>
      <c r="R49">
        <f t="shared" si="21"/>
        <v>1.3684800000000001</v>
      </c>
      <c r="T49">
        <f t="shared" si="22"/>
        <v>0</v>
      </c>
    </row>
    <row r="50" spans="1:20" x14ac:dyDescent="0.2">
      <c r="A50" s="4">
        <v>15000</v>
      </c>
      <c r="B50" s="4">
        <v>0</v>
      </c>
      <c r="C50" s="5">
        <v>0.25</v>
      </c>
      <c r="D50" s="6">
        <v>3275.48</v>
      </c>
      <c r="E50" s="6"/>
      <c r="F50" s="6">
        <v>859.13261999999997</v>
      </c>
      <c r="G50" s="4">
        <v>50</v>
      </c>
      <c r="Q50">
        <f t="shared" si="20"/>
        <v>0.42552572332019922</v>
      </c>
      <c r="R50">
        <f t="shared" si="21"/>
        <v>1.1910836363636363</v>
      </c>
      <c r="T50">
        <f t="shared" si="22"/>
        <v>0</v>
      </c>
    </row>
    <row r="51" spans="1:20" x14ac:dyDescent="0.2">
      <c r="A51" s="4">
        <v>15000</v>
      </c>
      <c r="B51" s="4">
        <v>0</v>
      </c>
      <c r="C51" s="5">
        <v>0.3</v>
      </c>
      <c r="D51" s="6">
        <v>2940.51</v>
      </c>
      <c r="E51" s="6"/>
      <c r="F51" s="6">
        <v>873.46252000000004</v>
      </c>
      <c r="G51" s="4">
        <v>50</v>
      </c>
      <c r="Q51">
        <f t="shared" si="20"/>
        <v>0.38200894057673351</v>
      </c>
      <c r="R51">
        <f t="shared" si="21"/>
        <v>1.0692763636363638</v>
      </c>
      <c r="T51">
        <f t="shared" si="22"/>
        <v>0</v>
      </c>
    </row>
    <row r="52" spans="1:20" x14ac:dyDescent="0.2">
      <c r="A52" s="4">
        <v>15000</v>
      </c>
      <c r="B52" s="4">
        <v>0</v>
      </c>
      <c r="C52" s="5">
        <v>0.35</v>
      </c>
      <c r="D52" s="6">
        <v>2672.99</v>
      </c>
      <c r="E52" s="6"/>
      <c r="F52" s="6">
        <v>888.01288</v>
      </c>
      <c r="G52" s="4">
        <v>50</v>
      </c>
      <c r="Q52">
        <f t="shared" si="20"/>
        <v>0.34725475447191223</v>
      </c>
      <c r="R52">
        <f t="shared" si="21"/>
        <v>0.97199636363636355</v>
      </c>
      <c r="T52">
        <f t="shared" si="22"/>
        <v>0</v>
      </c>
    </row>
    <row r="53" spans="1:20" x14ac:dyDescent="0.2">
      <c r="A53" s="4">
        <v>15000</v>
      </c>
      <c r="B53" s="4">
        <v>0</v>
      </c>
      <c r="C53" s="5">
        <v>0.4</v>
      </c>
      <c r="D53" s="6">
        <v>2457.17</v>
      </c>
      <c r="E53" s="6"/>
      <c r="F53" s="6">
        <v>908.07474000000002</v>
      </c>
      <c r="G53" s="4">
        <v>50</v>
      </c>
      <c r="Q53">
        <f t="shared" si="20"/>
        <v>0.31921704347780899</v>
      </c>
      <c r="R53">
        <f t="shared" si="21"/>
        <v>0.89351636363636366</v>
      </c>
      <c r="T53">
        <f t="shared" si="22"/>
        <v>0</v>
      </c>
    </row>
    <row r="54" spans="1:20" x14ac:dyDescent="0.2">
      <c r="A54" s="4">
        <v>15000</v>
      </c>
      <c r="B54" s="4">
        <v>0</v>
      </c>
      <c r="C54" s="5">
        <v>0.45</v>
      </c>
      <c r="D54" s="6">
        <v>2275.08</v>
      </c>
      <c r="E54" s="6"/>
      <c r="F54" s="6">
        <v>935.85270000000003</v>
      </c>
      <c r="G54" s="4">
        <v>50</v>
      </c>
      <c r="Q54">
        <f t="shared" si="20"/>
        <v>0.29556128036541784</v>
      </c>
      <c r="R54">
        <f t="shared" si="21"/>
        <v>0.82730181818181814</v>
      </c>
      <c r="T54">
        <f t="shared" si="22"/>
        <v>0</v>
      </c>
    </row>
    <row r="55" spans="1:20" x14ac:dyDescent="0.2">
      <c r="A55" s="4">
        <v>15000</v>
      </c>
      <c r="B55" s="4">
        <v>0</v>
      </c>
      <c r="C55" s="5">
        <v>0.5</v>
      </c>
      <c r="D55" s="6">
        <v>2101.9699999999998</v>
      </c>
      <c r="E55" s="6"/>
      <c r="F55" s="6">
        <v>968.48077999999998</v>
      </c>
      <c r="G55" s="4">
        <v>50</v>
      </c>
      <c r="Q55">
        <f t="shared" si="20"/>
        <v>0.27307213130513969</v>
      </c>
      <c r="R55">
        <f t="shared" si="21"/>
        <v>0.76435272727272718</v>
      </c>
      <c r="T55">
        <f t="shared" si="22"/>
        <v>0</v>
      </c>
    </row>
    <row r="56" spans="1:20" x14ac:dyDescent="0.2">
      <c r="A56" s="4">
        <v>15000</v>
      </c>
      <c r="B56" s="4">
        <v>0</v>
      </c>
      <c r="C56" s="5">
        <v>0.55000000000000004</v>
      </c>
      <c r="D56" s="6">
        <v>1946.85</v>
      </c>
      <c r="E56" s="6"/>
      <c r="F56" s="6">
        <v>1006.17944</v>
      </c>
      <c r="G56" s="4">
        <v>50</v>
      </c>
      <c r="Q56">
        <f t="shared" si="20"/>
        <v>0.25292010772342671</v>
      </c>
      <c r="R56">
        <f t="shared" si="21"/>
        <v>0.70794545454545454</v>
      </c>
      <c r="T56">
        <f t="shared" si="22"/>
        <v>0</v>
      </c>
    </row>
    <row r="57" spans="1:20" x14ac:dyDescent="0.2">
      <c r="A57" s="4">
        <v>15000</v>
      </c>
      <c r="B57" s="4">
        <v>0</v>
      </c>
      <c r="C57" s="5">
        <v>0.6</v>
      </c>
      <c r="D57" s="6">
        <v>1771.5</v>
      </c>
      <c r="E57" s="6"/>
      <c r="F57" s="6">
        <v>1035.50062</v>
      </c>
      <c r="G57" s="4">
        <v>50</v>
      </c>
      <c r="Q57">
        <f t="shared" si="20"/>
        <v>0.2301399547125102</v>
      </c>
      <c r="R57">
        <f t="shared" si="21"/>
        <v>0.64418181818181819</v>
      </c>
      <c r="T57">
        <f t="shared" si="22"/>
        <v>0</v>
      </c>
    </row>
    <row r="58" spans="1:20" x14ac:dyDescent="0.2">
      <c r="A58" s="4"/>
      <c r="B58" s="4"/>
      <c r="C58" s="5"/>
      <c r="D58" s="6"/>
      <c r="E58" s="6"/>
      <c r="F58" s="6"/>
      <c r="G58" s="4"/>
    </row>
    <row r="59" spans="1:20" x14ac:dyDescent="0.2">
      <c r="A59" s="4"/>
      <c r="B59" s="4"/>
      <c r="C59" s="5"/>
      <c r="D59" s="6"/>
      <c r="E59" s="6"/>
      <c r="F59" s="6"/>
      <c r="G59" s="4"/>
    </row>
    <row r="60" spans="1:20" x14ac:dyDescent="0.2">
      <c r="A60" s="4">
        <v>0</v>
      </c>
      <c r="B60" s="4">
        <v>0</v>
      </c>
      <c r="C60" s="5">
        <v>0</v>
      </c>
      <c r="D60" s="6">
        <v>7708.7349000000004</v>
      </c>
      <c r="E60" s="6"/>
      <c r="F60" s="6">
        <v>1231.04864</v>
      </c>
      <c r="G60" s="4">
        <v>45</v>
      </c>
    </row>
    <row r="61" spans="1:20" x14ac:dyDescent="0.2">
      <c r="A61" s="4">
        <v>0</v>
      </c>
      <c r="B61" s="4">
        <v>0</v>
      </c>
      <c r="C61" s="5">
        <v>0.05</v>
      </c>
      <c r="D61" s="6">
        <v>7295.5918477351597</v>
      </c>
      <c r="E61" s="6"/>
      <c r="F61" s="6">
        <v>1234.1718233333299</v>
      </c>
      <c r="G61" s="4">
        <v>45</v>
      </c>
    </row>
    <row r="62" spans="1:20" x14ac:dyDescent="0.2">
      <c r="A62" s="4">
        <v>0</v>
      </c>
      <c r="B62" s="4">
        <v>0</v>
      </c>
      <c r="C62" s="5">
        <v>0.1</v>
      </c>
      <c r="D62" s="6">
        <v>6681.3531999999996</v>
      </c>
      <c r="E62" s="6"/>
      <c r="F62" s="6">
        <v>1235.45784</v>
      </c>
      <c r="G62" s="4">
        <v>45</v>
      </c>
    </row>
    <row r="63" spans="1:20" x14ac:dyDescent="0.2">
      <c r="A63" s="4">
        <v>0</v>
      </c>
      <c r="B63" s="4">
        <v>0</v>
      </c>
      <c r="C63" s="5">
        <v>0.15</v>
      </c>
      <c r="D63" s="6">
        <v>5797.8499000000002</v>
      </c>
      <c r="E63" s="6"/>
      <c r="F63" s="6">
        <v>1235.45784</v>
      </c>
      <c r="G63" s="4">
        <v>45</v>
      </c>
    </row>
    <row r="64" spans="1:20" x14ac:dyDescent="0.2">
      <c r="A64" s="4">
        <v>0</v>
      </c>
      <c r="B64" s="4">
        <v>0</v>
      </c>
      <c r="C64" s="5">
        <v>0.2</v>
      </c>
      <c r="D64" s="6">
        <v>4927.8352000000004</v>
      </c>
      <c r="E64" s="6"/>
      <c r="F64" s="6">
        <v>1229.94634</v>
      </c>
      <c r="G64" s="4">
        <v>45</v>
      </c>
    </row>
    <row r="65" spans="1:7" x14ac:dyDescent="0.2">
      <c r="A65" s="4">
        <v>0</v>
      </c>
      <c r="B65" s="4">
        <v>0</v>
      </c>
      <c r="C65" s="5">
        <v>0.25</v>
      </c>
      <c r="D65" s="6">
        <v>4230.9242000000004</v>
      </c>
      <c r="E65" s="6"/>
      <c r="F65" s="6">
        <v>1223.7734599999999</v>
      </c>
      <c r="G65" s="4">
        <v>45</v>
      </c>
    </row>
    <row r="66" spans="1:7" x14ac:dyDescent="0.2">
      <c r="A66" s="4">
        <v>0</v>
      </c>
      <c r="B66" s="4">
        <v>0</v>
      </c>
      <c r="C66" s="5">
        <v>0.3</v>
      </c>
      <c r="D66" s="6">
        <v>3662.1549</v>
      </c>
      <c r="E66" s="6"/>
      <c r="F66" s="6">
        <v>1217.82104</v>
      </c>
      <c r="G66" s="4">
        <v>45</v>
      </c>
    </row>
    <row r="67" spans="1:7" x14ac:dyDescent="0.2">
      <c r="A67" s="4">
        <v>0</v>
      </c>
      <c r="B67" s="4">
        <v>0</v>
      </c>
      <c r="C67" s="5">
        <v>0.35</v>
      </c>
      <c r="D67" s="6">
        <v>3172.0691000000002</v>
      </c>
      <c r="E67" s="6"/>
      <c r="F67" s="6">
        <v>1205.6957399999999</v>
      </c>
      <c r="G67" s="4">
        <v>45</v>
      </c>
    </row>
    <row r="68" spans="1:7" x14ac:dyDescent="0.2">
      <c r="A68" s="4">
        <v>0</v>
      </c>
      <c r="B68" s="4">
        <v>0</v>
      </c>
      <c r="C68" s="5">
        <v>0.4</v>
      </c>
      <c r="D68" s="6">
        <v>2760.6668</v>
      </c>
      <c r="E68" s="6"/>
      <c r="F68" s="6">
        <v>1194.01136</v>
      </c>
      <c r="G68" s="4">
        <v>45</v>
      </c>
    </row>
    <row r="69" spans="1:7" x14ac:dyDescent="0.2">
      <c r="A69" s="4">
        <v>0</v>
      </c>
      <c r="B69" s="4">
        <v>0</v>
      </c>
      <c r="C69" s="5">
        <v>0.45</v>
      </c>
      <c r="D69" s="6">
        <v>2360.5050000000001</v>
      </c>
      <c r="E69" s="6"/>
      <c r="F69" s="6">
        <v>1182.10652</v>
      </c>
      <c r="G69" s="4">
        <v>45</v>
      </c>
    </row>
    <row r="70" spans="1:7" x14ac:dyDescent="0.2">
      <c r="A70" s="4">
        <v>0</v>
      </c>
      <c r="B70" s="4">
        <v>0</v>
      </c>
      <c r="C70" s="5">
        <v>0.5</v>
      </c>
      <c r="D70" s="6">
        <v>1962.5913</v>
      </c>
      <c r="E70" s="6"/>
      <c r="F70" s="6">
        <v>1171.5244399999999</v>
      </c>
      <c r="G70" s="4">
        <v>45</v>
      </c>
    </row>
    <row r="71" spans="1:7" x14ac:dyDescent="0.2">
      <c r="A71" s="4">
        <v>0</v>
      </c>
      <c r="B71" s="4">
        <v>0</v>
      </c>
      <c r="C71" s="5">
        <v>0.55000000000000004</v>
      </c>
      <c r="D71" s="6">
        <v>1566.9257</v>
      </c>
      <c r="E71" s="6"/>
      <c r="F71" s="6">
        <v>1166.0129400000001</v>
      </c>
      <c r="G71" s="4">
        <v>45</v>
      </c>
    </row>
    <row r="72" spans="1:7" x14ac:dyDescent="0.2">
      <c r="A72" s="4">
        <v>0</v>
      </c>
      <c r="B72" s="4">
        <v>0</v>
      </c>
      <c r="C72" s="5">
        <v>0.6</v>
      </c>
      <c r="D72" s="6">
        <v>1189.2448999999999</v>
      </c>
      <c r="E72" s="6"/>
      <c r="F72" s="6">
        <v>1160.50144</v>
      </c>
      <c r="G72" s="4">
        <v>45</v>
      </c>
    </row>
    <row r="73" spans="1:7" x14ac:dyDescent="0.2">
      <c r="A73" s="4"/>
      <c r="B73" s="4"/>
      <c r="C73" s="5"/>
      <c r="D73" s="6"/>
      <c r="E73" s="6"/>
      <c r="F73" s="6"/>
      <c r="G73" s="4"/>
    </row>
    <row r="74" spans="1:7" x14ac:dyDescent="0.2">
      <c r="A74" s="4">
        <v>5000</v>
      </c>
      <c r="B74" s="4">
        <v>0</v>
      </c>
      <c r="C74" s="5">
        <v>0</v>
      </c>
      <c r="D74" s="6">
        <v>6778.0214999999998</v>
      </c>
      <c r="E74" s="6"/>
      <c r="F74" s="6">
        <v>1186.9566400000001</v>
      </c>
      <c r="G74" s="4">
        <v>45</v>
      </c>
    </row>
    <row r="75" spans="1:7" x14ac:dyDescent="0.2">
      <c r="A75" s="4">
        <v>5000</v>
      </c>
      <c r="B75" s="4">
        <v>0</v>
      </c>
      <c r="C75" s="5">
        <v>0.05</v>
      </c>
      <c r="D75" s="6">
        <v>6637.2427285251797</v>
      </c>
      <c r="E75" s="6"/>
      <c r="F75" s="6">
        <v>1186.83880793103</v>
      </c>
      <c r="G75" s="4">
        <v>45</v>
      </c>
    </row>
    <row r="76" spans="1:7" x14ac:dyDescent="0.2">
      <c r="A76" s="4">
        <v>5000</v>
      </c>
      <c r="B76" s="4">
        <v>0</v>
      </c>
      <c r="C76" s="5">
        <v>0.1</v>
      </c>
      <c r="D76" s="6">
        <v>6312.6647999999996</v>
      </c>
      <c r="E76" s="6"/>
      <c r="F76" s="6">
        <v>1186.5157200000001</v>
      </c>
      <c r="G76" s="4">
        <v>45</v>
      </c>
    </row>
    <row r="77" spans="1:7" x14ac:dyDescent="0.2">
      <c r="A77" s="4">
        <v>5000</v>
      </c>
      <c r="B77" s="4">
        <v>0</v>
      </c>
      <c r="C77" s="5">
        <v>0.15</v>
      </c>
      <c r="D77" s="6">
        <v>5626.9943000000003</v>
      </c>
      <c r="E77" s="6"/>
      <c r="F77" s="6">
        <v>1185.1929600000001</v>
      </c>
      <c r="G77" s="4">
        <v>45</v>
      </c>
    </row>
    <row r="78" spans="1:7" x14ac:dyDescent="0.2">
      <c r="A78" s="4">
        <v>5000</v>
      </c>
      <c r="B78" s="4">
        <v>0</v>
      </c>
      <c r="C78" s="5">
        <v>0.2</v>
      </c>
      <c r="D78" s="6">
        <v>4880.6251000000002</v>
      </c>
      <c r="E78" s="6"/>
      <c r="F78" s="6">
        <v>1176.59502</v>
      </c>
      <c r="G78" s="4">
        <v>45</v>
      </c>
    </row>
    <row r="79" spans="1:7" x14ac:dyDescent="0.2">
      <c r="A79" s="4">
        <v>5000</v>
      </c>
      <c r="B79" s="4">
        <v>0</v>
      </c>
      <c r="C79" s="5">
        <v>0.25</v>
      </c>
      <c r="D79" s="6">
        <v>4235.4204</v>
      </c>
      <c r="E79" s="6"/>
      <c r="F79" s="6">
        <v>1169.9812199999999</v>
      </c>
      <c r="G79" s="4">
        <v>45</v>
      </c>
    </row>
    <row r="80" spans="1:7" x14ac:dyDescent="0.2">
      <c r="A80" s="4">
        <v>5000</v>
      </c>
      <c r="B80" s="4">
        <v>0</v>
      </c>
      <c r="C80" s="5">
        <v>0.3</v>
      </c>
      <c r="D80" s="6">
        <v>3691.3802000000001</v>
      </c>
      <c r="E80" s="6"/>
      <c r="F80" s="6">
        <v>1163.58788</v>
      </c>
      <c r="G80" s="4">
        <v>45</v>
      </c>
    </row>
    <row r="81" spans="1:7" x14ac:dyDescent="0.2">
      <c r="A81" s="4">
        <v>5000</v>
      </c>
      <c r="B81" s="4">
        <v>0</v>
      </c>
      <c r="C81" s="5">
        <v>0.35</v>
      </c>
      <c r="D81" s="6">
        <v>3226.0234999999998</v>
      </c>
      <c r="E81" s="6"/>
      <c r="F81" s="6">
        <v>1153.6671799999999</v>
      </c>
      <c r="G81" s="4">
        <v>45</v>
      </c>
    </row>
    <row r="82" spans="1:7" x14ac:dyDescent="0.2">
      <c r="A82" s="4">
        <v>5000</v>
      </c>
      <c r="B82" s="4">
        <v>0</v>
      </c>
      <c r="C82" s="5">
        <v>0.4</v>
      </c>
      <c r="D82" s="6">
        <v>2839.3503000000001</v>
      </c>
      <c r="E82" s="6"/>
      <c r="F82" s="6">
        <v>1144.1874</v>
      </c>
      <c r="G82" s="4">
        <v>45</v>
      </c>
    </row>
    <row r="83" spans="1:7" x14ac:dyDescent="0.2">
      <c r="A83" s="4">
        <v>5000</v>
      </c>
      <c r="B83" s="4">
        <v>0</v>
      </c>
      <c r="C83" s="5">
        <v>0.45</v>
      </c>
      <c r="D83" s="6">
        <v>2477.4061999999999</v>
      </c>
      <c r="E83" s="6"/>
      <c r="F83" s="6">
        <v>1135.8099199999999</v>
      </c>
      <c r="G83" s="4">
        <v>45</v>
      </c>
    </row>
    <row r="84" spans="1:7" x14ac:dyDescent="0.2">
      <c r="A84" s="4">
        <v>5000</v>
      </c>
      <c r="B84" s="4">
        <v>0</v>
      </c>
      <c r="C84" s="5">
        <v>0.5</v>
      </c>
      <c r="D84" s="6">
        <v>2115.4621000000002</v>
      </c>
      <c r="E84" s="6"/>
      <c r="F84" s="6">
        <v>1126.33014</v>
      </c>
      <c r="G84" s="4">
        <v>45</v>
      </c>
    </row>
    <row r="85" spans="1:7" x14ac:dyDescent="0.2">
      <c r="A85" s="4">
        <v>5000</v>
      </c>
      <c r="B85" s="4">
        <v>0</v>
      </c>
      <c r="C85" s="5">
        <v>0.55000000000000004</v>
      </c>
      <c r="D85" s="6">
        <v>1758.0142000000001</v>
      </c>
      <c r="E85" s="6"/>
      <c r="F85" s="6">
        <v>1115.9685199999999</v>
      </c>
      <c r="G85" s="4">
        <v>45</v>
      </c>
    </row>
    <row r="86" spans="1:7" x14ac:dyDescent="0.2">
      <c r="A86" s="4">
        <v>5000</v>
      </c>
      <c r="B86" s="4">
        <v>0</v>
      </c>
      <c r="C86" s="5">
        <v>0.6</v>
      </c>
      <c r="D86" s="6">
        <v>1405.0625</v>
      </c>
      <c r="E86" s="6"/>
      <c r="F86" s="6">
        <v>1104.28414</v>
      </c>
      <c r="G86" s="4">
        <v>45</v>
      </c>
    </row>
    <row r="87" spans="1:7" x14ac:dyDescent="0.2">
      <c r="A87" s="4"/>
      <c r="B87" s="4"/>
      <c r="C87" s="5"/>
      <c r="D87" s="6"/>
      <c r="E87" s="6"/>
      <c r="F87" s="6"/>
      <c r="G87" s="4"/>
    </row>
    <row r="88" spans="1:7" x14ac:dyDescent="0.2">
      <c r="A88" s="4">
        <v>10000</v>
      </c>
      <c r="B88" s="4">
        <v>0</v>
      </c>
      <c r="C88" s="5">
        <v>0</v>
      </c>
      <c r="D88" s="6">
        <v>5883.2776999999996</v>
      </c>
      <c r="E88" s="6"/>
      <c r="F88" s="6">
        <v>1169.9812199999999</v>
      </c>
      <c r="G88" s="4">
        <v>45</v>
      </c>
    </row>
    <row r="89" spans="1:7" x14ac:dyDescent="0.2">
      <c r="A89" s="4">
        <v>10000</v>
      </c>
      <c r="B89" s="4">
        <v>0</v>
      </c>
      <c r="C89" s="5">
        <v>0.05</v>
      </c>
      <c r="D89" s="6">
        <v>5879.2236618483403</v>
      </c>
      <c r="E89" s="6"/>
      <c r="F89" s="6">
        <v>1169.7344006521701</v>
      </c>
      <c r="G89" s="4">
        <v>45</v>
      </c>
    </row>
    <row r="90" spans="1:7" x14ac:dyDescent="0.2">
      <c r="A90" s="4">
        <v>10000</v>
      </c>
      <c r="B90" s="4">
        <v>0</v>
      </c>
      <c r="C90" s="5">
        <v>0.1</v>
      </c>
      <c r="D90" s="6">
        <v>5865.2929000000004</v>
      </c>
      <c r="E90" s="6"/>
      <c r="F90" s="6">
        <v>1169.0993800000001</v>
      </c>
      <c r="G90" s="4">
        <v>45</v>
      </c>
    </row>
    <row r="91" spans="1:7" x14ac:dyDescent="0.2">
      <c r="A91" s="4">
        <v>10000</v>
      </c>
      <c r="B91" s="4">
        <v>0</v>
      </c>
      <c r="C91" s="5">
        <v>0.15</v>
      </c>
      <c r="D91" s="6">
        <v>5402.1842999999999</v>
      </c>
      <c r="E91" s="6"/>
      <c r="F91" s="6">
        <v>1167.1152400000001</v>
      </c>
      <c r="G91" s="4">
        <v>45</v>
      </c>
    </row>
    <row r="92" spans="1:7" x14ac:dyDescent="0.2">
      <c r="A92" s="4">
        <v>10000</v>
      </c>
      <c r="B92" s="4">
        <v>0</v>
      </c>
      <c r="C92" s="5">
        <v>0.2</v>
      </c>
      <c r="D92" s="6">
        <v>4756.9795999999997</v>
      </c>
      <c r="E92" s="6"/>
      <c r="F92" s="6">
        <v>1147.9352200000001</v>
      </c>
      <c r="G92" s="4">
        <v>45</v>
      </c>
    </row>
    <row r="93" spans="1:7" x14ac:dyDescent="0.2">
      <c r="A93" s="4">
        <v>10000</v>
      </c>
      <c r="B93" s="4">
        <v>0</v>
      </c>
      <c r="C93" s="5">
        <v>0.25</v>
      </c>
      <c r="D93" s="6">
        <v>4206.1950999999999</v>
      </c>
      <c r="E93" s="6"/>
      <c r="F93" s="6">
        <v>1139.7782</v>
      </c>
      <c r="G93" s="4">
        <v>45</v>
      </c>
    </row>
    <row r="94" spans="1:7" x14ac:dyDescent="0.2">
      <c r="A94" s="4">
        <v>10000</v>
      </c>
      <c r="B94" s="4">
        <v>0</v>
      </c>
      <c r="C94" s="5">
        <v>0.3</v>
      </c>
      <c r="D94" s="6">
        <v>3700.3726000000001</v>
      </c>
      <c r="E94" s="6"/>
      <c r="F94" s="6">
        <v>1127.87336</v>
      </c>
      <c r="G94" s="4">
        <v>45</v>
      </c>
    </row>
    <row r="95" spans="1:7" x14ac:dyDescent="0.2">
      <c r="A95" s="4">
        <v>10000</v>
      </c>
      <c r="B95" s="4">
        <v>0</v>
      </c>
      <c r="C95" s="5">
        <v>0.35</v>
      </c>
      <c r="D95" s="6">
        <v>3268.7374</v>
      </c>
      <c r="E95" s="6"/>
      <c r="F95" s="6">
        <v>1112.8820800000001</v>
      </c>
      <c r="G95" s="4">
        <v>45</v>
      </c>
    </row>
    <row r="96" spans="1:7" x14ac:dyDescent="0.2">
      <c r="A96" s="4">
        <v>10000</v>
      </c>
      <c r="B96" s="4">
        <v>0</v>
      </c>
      <c r="C96" s="5">
        <v>0.4</v>
      </c>
      <c r="D96" s="6">
        <v>2897.8009000000002</v>
      </c>
      <c r="E96" s="6"/>
      <c r="F96" s="6">
        <v>1096.5680400000001</v>
      </c>
      <c r="G96" s="4">
        <v>45</v>
      </c>
    </row>
    <row r="97" spans="1:7" x14ac:dyDescent="0.2">
      <c r="A97" s="4">
        <v>10000</v>
      </c>
      <c r="B97" s="4">
        <v>0</v>
      </c>
      <c r="C97" s="5">
        <v>0.45</v>
      </c>
      <c r="D97" s="6">
        <v>2567.3301999999999</v>
      </c>
      <c r="E97" s="6"/>
      <c r="F97" s="6">
        <v>1088.85194</v>
      </c>
      <c r="G97" s="4">
        <v>45</v>
      </c>
    </row>
    <row r="98" spans="1:7" x14ac:dyDescent="0.2">
      <c r="A98" s="4">
        <v>10000</v>
      </c>
      <c r="B98" s="4">
        <v>0</v>
      </c>
      <c r="C98" s="5">
        <v>0.5</v>
      </c>
      <c r="D98" s="6">
        <v>2239.1075999999998</v>
      </c>
      <c r="E98" s="6"/>
      <c r="F98" s="6">
        <v>1081.1358399999999</v>
      </c>
      <c r="G98" s="4">
        <v>45</v>
      </c>
    </row>
    <row r="99" spans="1:7" x14ac:dyDescent="0.2">
      <c r="A99" s="4">
        <v>10000</v>
      </c>
      <c r="B99" s="4">
        <v>0</v>
      </c>
      <c r="C99" s="5">
        <v>0.55000000000000004</v>
      </c>
      <c r="D99" s="6">
        <v>1924.3735999999999</v>
      </c>
      <c r="E99" s="6"/>
      <c r="F99" s="6">
        <v>1072.31744</v>
      </c>
      <c r="G99" s="4">
        <v>45</v>
      </c>
    </row>
    <row r="100" spans="1:7" x14ac:dyDescent="0.2">
      <c r="A100" s="4">
        <v>10000</v>
      </c>
      <c r="B100" s="4">
        <v>0</v>
      </c>
      <c r="C100" s="5">
        <v>0.6</v>
      </c>
      <c r="D100" s="6">
        <v>1607.3915</v>
      </c>
      <c r="E100" s="6"/>
      <c r="F100" s="6">
        <v>1064.8217999999999</v>
      </c>
      <c r="G100" s="4">
        <v>45</v>
      </c>
    </row>
    <row r="101" spans="1:7" x14ac:dyDescent="0.2">
      <c r="A101" s="4"/>
      <c r="B101" s="4"/>
      <c r="C101" s="5"/>
      <c r="D101" s="6"/>
      <c r="E101" s="6"/>
      <c r="F101" s="6"/>
      <c r="G101" s="4"/>
    </row>
    <row r="102" spans="1:7" x14ac:dyDescent="0.2">
      <c r="A102" s="4">
        <v>15000</v>
      </c>
      <c r="B102" s="4">
        <v>0</v>
      </c>
      <c r="C102" s="5">
        <v>0</v>
      </c>
      <c r="D102" s="6">
        <v>5022.2554</v>
      </c>
      <c r="E102" s="6"/>
      <c r="F102" s="6">
        <v>1005.07714</v>
      </c>
      <c r="G102" s="4">
        <v>45</v>
      </c>
    </row>
    <row r="103" spans="1:7" x14ac:dyDescent="0.2">
      <c r="A103" s="4">
        <v>15000</v>
      </c>
      <c r="B103" s="4">
        <v>0</v>
      </c>
      <c r="C103" s="5">
        <v>0.05</v>
      </c>
      <c r="D103" s="6">
        <v>5030.1237499999997</v>
      </c>
      <c r="E103" s="6"/>
      <c r="F103" s="6">
        <v>1004.44725428571</v>
      </c>
      <c r="G103" s="4">
        <v>45</v>
      </c>
    </row>
    <row r="104" spans="1:7" x14ac:dyDescent="0.2">
      <c r="A104" s="4">
        <v>15000</v>
      </c>
      <c r="B104" s="4">
        <v>0</v>
      </c>
      <c r="C104" s="5">
        <v>0.1</v>
      </c>
      <c r="D104" s="6">
        <v>5031.2478000000001</v>
      </c>
      <c r="E104" s="6"/>
      <c r="F104" s="6">
        <v>1002.87254</v>
      </c>
      <c r="G104" s="4">
        <v>45</v>
      </c>
    </row>
    <row r="105" spans="1:7" x14ac:dyDescent="0.2">
      <c r="A105" s="4">
        <v>15000</v>
      </c>
      <c r="B105" s="4">
        <v>0</v>
      </c>
      <c r="C105" s="5">
        <v>0.15</v>
      </c>
      <c r="D105" s="6">
        <v>4651.3189000000002</v>
      </c>
      <c r="E105" s="6"/>
      <c r="F105" s="6">
        <v>998.46334000000002</v>
      </c>
      <c r="G105" s="4">
        <v>45</v>
      </c>
    </row>
    <row r="106" spans="1:7" x14ac:dyDescent="0.2">
      <c r="A106" s="4">
        <v>15000</v>
      </c>
      <c r="B106" s="4">
        <v>0</v>
      </c>
      <c r="C106" s="5">
        <v>0.2</v>
      </c>
      <c r="D106" s="6">
        <v>4116.2710999999999</v>
      </c>
      <c r="E106" s="6"/>
      <c r="F106" s="6">
        <v>982.59022000000004</v>
      </c>
      <c r="G106" s="4">
        <v>45</v>
      </c>
    </row>
    <row r="107" spans="1:7" x14ac:dyDescent="0.2">
      <c r="A107" s="4">
        <v>15000</v>
      </c>
      <c r="B107" s="4">
        <v>0</v>
      </c>
      <c r="C107" s="5">
        <v>0.25</v>
      </c>
      <c r="D107" s="6">
        <v>3614.9448000000002</v>
      </c>
      <c r="E107" s="6"/>
      <c r="F107" s="6">
        <v>965.39434000000006</v>
      </c>
      <c r="G107" s="4">
        <v>45</v>
      </c>
    </row>
    <row r="108" spans="1:7" x14ac:dyDescent="0.2">
      <c r="A108" s="4">
        <v>15000</v>
      </c>
      <c r="B108" s="4">
        <v>0</v>
      </c>
      <c r="C108" s="5">
        <v>0.3</v>
      </c>
      <c r="D108" s="6">
        <v>3259.7449999999999</v>
      </c>
      <c r="E108" s="6"/>
      <c r="F108" s="6">
        <v>977.07871999999998</v>
      </c>
      <c r="G108" s="4">
        <v>45</v>
      </c>
    </row>
    <row r="109" spans="1:7" x14ac:dyDescent="0.2">
      <c r="A109" s="4">
        <v>15000</v>
      </c>
      <c r="B109" s="4">
        <v>0</v>
      </c>
      <c r="C109" s="5">
        <v>0.35</v>
      </c>
      <c r="D109" s="6">
        <v>2969.7401</v>
      </c>
      <c r="E109" s="6"/>
      <c r="F109" s="6">
        <v>1001.5497800000001</v>
      </c>
      <c r="G109" s="4">
        <v>45</v>
      </c>
    </row>
    <row r="110" spans="1:7" x14ac:dyDescent="0.2">
      <c r="A110" s="4">
        <v>15000</v>
      </c>
      <c r="B110" s="4">
        <v>0</v>
      </c>
      <c r="C110" s="5">
        <v>0.4</v>
      </c>
      <c r="D110" s="6">
        <v>2738.1858000000002</v>
      </c>
      <c r="E110" s="6"/>
      <c r="F110" s="6">
        <v>1028.0049799999999</v>
      </c>
      <c r="G110" s="4">
        <v>45</v>
      </c>
    </row>
    <row r="111" spans="1:7" x14ac:dyDescent="0.2">
      <c r="A111" s="4">
        <v>15000</v>
      </c>
      <c r="B111" s="4">
        <v>0</v>
      </c>
      <c r="C111" s="5">
        <v>0.45</v>
      </c>
      <c r="D111" s="6">
        <v>2540.3530000000001</v>
      </c>
      <c r="E111" s="6"/>
      <c r="F111" s="6">
        <v>1057.9875400000001</v>
      </c>
      <c r="G111" s="4">
        <v>45</v>
      </c>
    </row>
    <row r="112" spans="1:7" x14ac:dyDescent="0.2">
      <c r="A112" s="4">
        <v>15000</v>
      </c>
      <c r="B112" s="4">
        <v>0</v>
      </c>
      <c r="C112" s="5">
        <v>0.5</v>
      </c>
      <c r="D112" s="6">
        <v>2344.7683000000002</v>
      </c>
      <c r="E112" s="6"/>
      <c r="F112" s="6">
        <v>1088.19056</v>
      </c>
      <c r="G112" s="4">
        <v>45</v>
      </c>
    </row>
    <row r="113" spans="1:7" x14ac:dyDescent="0.2">
      <c r="A113" s="4">
        <v>15000</v>
      </c>
      <c r="B113" s="4">
        <v>0</v>
      </c>
      <c r="C113" s="5">
        <v>0.55000000000000004</v>
      </c>
      <c r="D113" s="6">
        <v>2068.252</v>
      </c>
      <c r="E113" s="6"/>
      <c r="F113" s="6">
        <v>1068.79008</v>
      </c>
      <c r="G113" s="4">
        <v>45</v>
      </c>
    </row>
    <row r="114" spans="1:7" x14ac:dyDescent="0.2">
      <c r="A114" s="4">
        <v>15000</v>
      </c>
      <c r="B114" s="4">
        <v>0</v>
      </c>
      <c r="C114" s="5">
        <v>0.6</v>
      </c>
      <c r="D114" s="6">
        <v>1789.4875999999999</v>
      </c>
      <c r="E114" s="6"/>
      <c r="F114" s="6">
        <v>1048.72822</v>
      </c>
      <c r="G114" s="4">
        <v>45</v>
      </c>
    </row>
    <row r="115" spans="1:7" x14ac:dyDescent="0.2">
      <c r="A115" s="4"/>
      <c r="B115" s="4"/>
      <c r="C115" s="5"/>
      <c r="D115" s="6"/>
      <c r="E115" s="6"/>
      <c r="F115" s="6"/>
      <c r="G115" s="4"/>
    </row>
    <row r="116" spans="1:7" x14ac:dyDescent="0.2">
      <c r="A116" s="4">
        <v>20000</v>
      </c>
      <c r="B116" s="4">
        <v>0</v>
      </c>
      <c r="C116" s="5">
        <v>0</v>
      </c>
      <c r="D116" s="6">
        <v>4262.3976000000002</v>
      </c>
      <c r="E116" s="6"/>
      <c r="F116" s="6">
        <v>858.03031999999996</v>
      </c>
      <c r="G116" s="4">
        <v>45</v>
      </c>
    </row>
    <row r="117" spans="1:7" x14ac:dyDescent="0.2">
      <c r="A117" s="4">
        <v>20000</v>
      </c>
      <c r="B117" s="4">
        <v>0</v>
      </c>
      <c r="C117" s="5">
        <v>0.05</v>
      </c>
      <c r="D117" s="6">
        <v>4286.0026500000004</v>
      </c>
      <c r="E117" s="6"/>
      <c r="F117" s="6">
        <v>857.74333065088797</v>
      </c>
      <c r="G117" s="4">
        <v>45</v>
      </c>
    </row>
    <row r="118" spans="1:7" x14ac:dyDescent="0.2">
      <c r="A118" s="4">
        <v>20000</v>
      </c>
      <c r="B118" s="4">
        <v>0</v>
      </c>
      <c r="C118" s="5">
        <v>0.1</v>
      </c>
      <c r="D118" s="6">
        <v>4289.3747999999996</v>
      </c>
      <c r="E118" s="6"/>
      <c r="F118" s="6">
        <v>856.92801999999995</v>
      </c>
      <c r="G118" s="4">
        <v>45</v>
      </c>
    </row>
    <row r="119" spans="1:7" x14ac:dyDescent="0.2">
      <c r="A119" s="4">
        <v>20000</v>
      </c>
      <c r="B119" s="4">
        <v>0</v>
      </c>
      <c r="C119" s="5">
        <v>0.15</v>
      </c>
      <c r="D119" s="6">
        <v>3990.3775000000001</v>
      </c>
      <c r="E119" s="6"/>
      <c r="F119" s="6">
        <v>852.95974000000001</v>
      </c>
      <c r="G119" s="4">
        <v>45</v>
      </c>
    </row>
    <row r="120" spans="1:7" x14ac:dyDescent="0.2">
      <c r="A120" s="4">
        <v>20000</v>
      </c>
      <c r="B120" s="4">
        <v>0</v>
      </c>
      <c r="C120" s="5">
        <v>0.2</v>
      </c>
      <c r="D120" s="6">
        <v>3549.7498999999998</v>
      </c>
      <c r="E120" s="6"/>
      <c r="F120" s="6">
        <v>838.62983999999994</v>
      </c>
      <c r="G120" s="4">
        <v>45</v>
      </c>
    </row>
    <row r="121" spans="1:7" x14ac:dyDescent="0.2">
      <c r="A121" s="4">
        <v>20000</v>
      </c>
      <c r="B121" s="4">
        <v>0</v>
      </c>
      <c r="C121" s="5">
        <v>0.25</v>
      </c>
      <c r="D121" s="6">
        <v>3124.8589999999999</v>
      </c>
      <c r="E121" s="6"/>
      <c r="F121" s="6">
        <v>823.19763999999998</v>
      </c>
      <c r="G121" s="4">
        <v>45</v>
      </c>
    </row>
    <row r="122" spans="1:7" x14ac:dyDescent="0.2">
      <c r="A122" s="4">
        <v>20000</v>
      </c>
      <c r="B122" s="4">
        <v>0</v>
      </c>
      <c r="C122" s="5">
        <v>0.3</v>
      </c>
      <c r="D122" s="6">
        <v>2780.8996999999999</v>
      </c>
      <c r="E122" s="6"/>
      <c r="F122" s="6">
        <v>817.02476000000001</v>
      </c>
      <c r="G122" s="4">
        <v>45</v>
      </c>
    </row>
    <row r="123" spans="1:7" x14ac:dyDescent="0.2">
      <c r="A123" s="4">
        <v>20000</v>
      </c>
      <c r="B123" s="4">
        <v>0</v>
      </c>
      <c r="C123" s="5">
        <v>0.35</v>
      </c>
      <c r="D123" s="6">
        <v>2535.8568</v>
      </c>
      <c r="E123" s="6"/>
      <c r="F123" s="6">
        <v>842.81858</v>
      </c>
      <c r="G123" s="4">
        <v>45</v>
      </c>
    </row>
    <row r="124" spans="1:7" x14ac:dyDescent="0.2">
      <c r="A124" s="4">
        <v>20000</v>
      </c>
      <c r="B124" s="4">
        <v>0</v>
      </c>
      <c r="C124" s="5">
        <v>0.4</v>
      </c>
      <c r="D124" s="6">
        <v>2342.5201999999999</v>
      </c>
      <c r="E124" s="6"/>
      <c r="F124" s="6">
        <v>869.27377999999999</v>
      </c>
      <c r="G124" s="4">
        <v>45</v>
      </c>
    </row>
    <row r="125" spans="1:7" x14ac:dyDescent="0.2">
      <c r="A125" s="4">
        <v>20000</v>
      </c>
      <c r="B125" s="4">
        <v>0</v>
      </c>
      <c r="C125" s="5">
        <v>0.45</v>
      </c>
      <c r="D125" s="6">
        <v>2176.1608000000001</v>
      </c>
      <c r="E125" s="6"/>
      <c r="F125" s="6">
        <v>897.05174</v>
      </c>
      <c r="G125" s="4">
        <v>45</v>
      </c>
    </row>
    <row r="126" spans="1:7" x14ac:dyDescent="0.2">
      <c r="A126" s="4">
        <v>20000</v>
      </c>
      <c r="B126" s="4">
        <v>0</v>
      </c>
      <c r="C126" s="5">
        <v>0.5</v>
      </c>
      <c r="D126" s="6">
        <v>2021.0418999999999</v>
      </c>
      <c r="E126" s="6"/>
      <c r="F126" s="6">
        <v>925.05016000000001</v>
      </c>
      <c r="G126" s="4">
        <v>45</v>
      </c>
    </row>
    <row r="127" spans="1:7" x14ac:dyDescent="0.2">
      <c r="A127" s="4">
        <v>20000</v>
      </c>
      <c r="B127" s="4">
        <v>0</v>
      </c>
      <c r="C127" s="5">
        <v>0.55000000000000004</v>
      </c>
      <c r="D127" s="6">
        <v>1890.6521</v>
      </c>
      <c r="E127" s="6"/>
      <c r="F127" s="6">
        <v>962.08744000000002</v>
      </c>
      <c r="G127" s="4">
        <v>45</v>
      </c>
    </row>
    <row r="128" spans="1:7" x14ac:dyDescent="0.2">
      <c r="A128" s="4"/>
      <c r="B128" s="4"/>
      <c r="C128" s="5"/>
      <c r="D128" s="6"/>
      <c r="E128" s="6"/>
      <c r="F128" s="6"/>
      <c r="G128" s="4"/>
    </row>
    <row r="129" spans="1:7" x14ac:dyDescent="0.2">
      <c r="A129" s="4">
        <v>20000</v>
      </c>
      <c r="B129" s="4">
        <v>0</v>
      </c>
      <c r="C129" s="5">
        <v>0.6</v>
      </c>
      <c r="D129" s="6">
        <v>1775.999</v>
      </c>
      <c r="E129" s="6"/>
      <c r="F129" s="6">
        <v>1004.41576</v>
      </c>
      <c r="G129" s="4">
        <v>45</v>
      </c>
    </row>
    <row r="130" spans="1:7" x14ac:dyDescent="0.2">
      <c r="A130" s="4">
        <v>25000</v>
      </c>
      <c r="B130" s="4">
        <v>0</v>
      </c>
      <c r="C130" s="5">
        <v>0</v>
      </c>
      <c r="D130" s="6">
        <v>3592.4638</v>
      </c>
      <c r="E130" s="6"/>
      <c r="F130" s="6">
        <v>726.85662000000002</v>
      </c>
      <c r="G130" s="4">
        <v>45</v>
      </c>
    </row>
    <row r="131" spans="1:7" x14ac:dyDescent="0.2">
      <c r="A131" s="4">
        <v>25000</v>
      </c>
      <c r="B131" s="4">
        <v>0</v>
      </c>
      <c r="C131" s="5">
        <v>0.05</v>
      </c>
      <c r="D131" s="6">
        <v>3625.9042875</v>
      </c>
      <c r="E131" s="6"/>
      <c r="F131" s="6">
        <v>727.04952249999997</v>
      </c>
      <c r="G131" s="4">
        <v>45</v>
      </c>
    </row>
    <row r="132" spans="1:7" x14ac:dyDescent="0.2">
      <c r="A132" s="4">
        <v>25000</v>
      </c>
      <c r="B132" s="4">
        <v>0</v>
      </c>
      <c r="C132" s="5">
        <v>0.1</v>
      </c>
      <c r="D132" s="6">
        <v>3630.6815000000001</v>
      </c>
      <c r="E132" s="6"/>
      <c r="F132" s="6">
        <v>727.07708000000002</v>
      </c>
      <c r="G132" s="4">
        <v>45</v>
      </c>
    </row>
    <row r="133" spans="1:7" x14ac:dyDescent="0.2">
      <c r="A133" s="4">
        <v>25000</v>
      </c>
      <c r="B133" s="4">
        <v>0</v>
      </c>
      <c r="C133" s="5">
        <v>0.15</v>
      </c>
      <c r="D133" s="6">
        <v>3401.3753000000002</v>
      </c>
      <c r="E133" s="6"/>
      <c r="F133" s="6">
        <v>724.65201999999999</v>
      </c>
      <c r="G133" s="4">
        <v>45</v>
      </c>
    </row>
    <row r="134" spans="1:7" x14ac:dyDescent="0.2">
      <c r="A134" s="4">
        <v>25000</v>
      </c>
      <c r="B134" s="4">
        <v>0</v>
      </c>
      <c r="C134" s="5">
        <v>0.2</v>
      </c>
      <c r="D134" s="6">
        <v>3046.1754999999998</v>
      </c>
      <c r="E134" s="6"/>
      <c r="F134" s="6">
        <v>713.18809999999996</v>
      </c>
      <c r="G134" s="4">
        <v>45</v>
      </c>
    </row>
    <row r="135" spans="1:7" x14ac:dyDescent="0.2">
      <c r="A135" s="4">
        <v>25000</v>
      </c>
      <c r="B135" s="4">
        <v>0</v>
      </c>
      <c r="C135" s="5">
        <v>0.25</v>
      </c>
      <c r="D135" s="6">
        <v>2693.2238000000002</v>
      </c>
      <c r="E135" s="6"/>
      <c r="F135" s="6">
        <v>701.50372000000004</v>
      </c>
      <c r="G135" s="4">
        <v>45</v>
      </c>
    </row>
    <row r="136" spans="1:7" x14ac:dyDescent="0.2">
      <c r="A136" s="4">
        <v>25000</v>
      </c>
      <c r="B136" s="4">
        <v>0</v>
      </c>
      <c r="C136" s="5">
        <v>0.3</v>
      </c>
      <c r="D136" s="6">
        <v>2371.7455</v>
      </c>
      <c r="E136" s="6"/>
      <c r="F136" s="6">
        <v>683.42600000000004</v>
      </c>
      <c r="G136" s="4">
        <v>45</v>
      </c>
    </row>
    <row r="137" spans="1:7" x14ac:dyDescent="0.2">
      <c r="A137" s="4">
        <v>25000</v>
      </c>
      <c r="B137" s="4">
        <v>0</v>
      </c>
      <c r="C137" s="5">
        <v>0.35</v>
      </c>
      <c r="D137" s="6">
        <v>2158.1759999999999</v>
      </c>
      <c r="E137" s="6"/>
      <c r="F137" s="6">
        <v>706.57429999999999</v>
      </c>
      <c r="G137" s="4">
        <v>45</v>
      </c>
    </row>
    <row r="138" spans="1:7" x14ac:dyDescent="0.2">
      <c r="A138" s="4">
        <v>25000</v>
      </c>
      <c r="B138" s="4">
        <v>0</v>
      </c>
      <c r="C138" s="5">
        <v>0.4</v>
      </c>
      <c r="D138" s="6">
        <v>1998.5608999999999</v>
      </c>
      <c r="E138" s="6"/>
      <c r="F138" s="6">
        <v>734.35226</v>
      </c>
      <c r="G138" s="4">
        <v>45</v>
      </c>
    </row>
    <row r="139" spans="1:7" x14ac:dyDescent="0.2">
      <c r="A139" s="4">
        <v>25000</v>
      </c>
      <c r="B139" s="4">
        <v>0</v>
      </c>
      <c r="C139" s="5">
        <v>0.45</v>
      </c>
      <c r="D139" s="6">
        <v>1863.6749</v>
      </c>
      <c r="E139" s="6"/>
      <c r="F139" s="6">
        <v>759.48469999999998</v>
      </c>
      <c r="G139" s="4">
        <v>45</v>
      </c>
    </row>
    <row r="140" spans="1:7" x14ac:dyDescent="0.2">
      <c r="A140" s="4">
        <v>25000</v>
      </c>
      <c r="B140" s="4">
        <v>0</v>
      </c>
      <c r="C140" s="5">
        <v>0.5</v>
      </c>
      <c r="D140" s="6">
        <v>1726.5408</v>
      </c>
      <c r="E140" s="6"/>
      <c r="F140" s="6">
        <v>778.66471999999999</v>
      </c>
      <c r="G140" s="4">
        <v>45</v>
      </c>
    </row>
    <row r="141" spans="1:7" x14ac:dyDescent="0.2">
      <c r="A141" s="4">
        <v>25000</v>
      </c>
      <c r="B141" s="4">
        <v>0</v>
      </c>
      <c r="C141" s="5">
        <v>0.55000000000000004</v>
      </c>
      <c r="D141" s="6">
        <v>1614.1358</v>
      </c>
      <c r="E141" s="6"/>
      <c r="F141" s="6">
        <v>808.86774000000003</v>
      </c>
      <c r="G141" s="4">
        <v>45</v>
      </c>
    </row>
    <row r="142" spans="1:7" x14ac:dyDescent="0.2">
      <c r="A142" s="4">
        <v>25000</v>
      </c>
      <c r="B142" s="4">
        <v>0</v>
      </c>
      <c r="C142" s="5">
        <v>0.6</v>
      </c>
      <c r="D142" s="6">
        <v>1524.2118</v>
      </c>
      <c r="E142" s="6"/>
      <c r="F142" s="6">
        <v>845.02318000000002</v>
      </c>
      <c r="G142" s="4">
        <v>45</v>
      </c>
    </row>
    <row r="143" spans="1:7" x14ac:dyDescent="0.2">
      <c r="A143" s="4"/>
      <c r="B143" s="4"/>
      <c r="C143" s="5"/>
      <c r="D143" s="6"/>
      <c r="E143" s="6"/>
      <c r="F143" s="6"/>
      <c r="G143" s="4"/>
    </row>
    <row r="144" spans="1:7" x14ac:dyDescent="0.2">
      <c r="A144" s="4">
        <v>30000</v>
      </c>
      <c r="B144" s="4">
        <v>0</v>
      </c>
      <c r="C144" s="5">
        <v>0</v>
      </c>
      <c r="D144" s="6">
        <v>3003.4616000000001</v>
      </c>
      <c r="E144" s="6"/>
      <c r="F144" s="6">
        <v>610.01282000000003</v>
      </c>
      <c r="G144" s="4">
        <v>45</v>
      </c>
    </row>
    <row r="145" spans="1:7" x14ac:dyDescent="0.2">
      <c r="A145" s="4">
        <v>30000</v>
      </c>
      <c r="B145" s="4">
        <v>0</v>
      </c>
      <c r="C145" s="5">
        <v>0.05</v>
      </c>
      <c r="D145" s="6">
        <v>3040.8362625</v>
      </c>
      <c r="E145" s="6"/>
      <c r="F145" s="6">
        <v>610.59152749999998</v>
      </c>
      <c r="G145" s="4">
        <v>45</v>
      </c>
    </row>
    <row r="146" spans="1:7" x14ac:dyDescent="0.2">
      <c r="A146" s="4">
        <v>30000</v>
      </c>
      <c r="B146" s="4">
        <v>0</v>
      </c>
      <c r="C146" s="5">
        <v>0.1</v>
      </c>
      <c r="D146" s="6">
        <v>3046.1754999999998</v>
      </c>
      <c r="E146" s="6"/>
      <c r="F146" s="6">
        <v>610.67420000000004</v>
      </c>
      <c r="G146" s="4">
        <v>45</v>
      </c>
    </row>
    <row r="147" spans="1:7" x14ac:dyDescent="0.2">
      <c r="A147" s="4">
        <v>30000</v>
      </c>
      <c r="B147" s="4">
        <v>0</v>
      </c>
      <c r="C147" s="5">
        <v>0.15</v>
      </c>
      <c r="D147" s="6">
        <v>2870.8236999999999</v>
      </c>
      <c r="E147" s="6"/>
      <c r="F147" s="6">
        <v>608.69006000000002</v>
      </c>
      <c r="G147" s="4">
        <v>45</v>
      </c>
    </row>
    <row r="148" spans="1:7" x14ac:dyDescent="0.2">
      <c r="A148" s="4">
        <v>30000</v>
      </c>
      <c r="B148" s="4">
        <v>0</v>
      </c>
      <c r="C148" s="5">
        <v>0.2</v>
      </c>
      <c r="D148" s="6">
        <v>2585.3150000000001</v>
      </c>
      <c r="E148" s="6"/>
      <c r="F148" s="6">
        <v>598.76936000000001</v>
      </c>
      <c r="G148" s="4">
        <v>45</v>
      </c>
    </row>
    <row r="149" spans="1:7" x14ac:dyDescent="0.2">
      <c r="A149" s="4">
        <v>30000</v>
      </c>
      <c r="B149" s="4">
        <v>0</v>
      </c>
      <c r="C149" s="5">
        <v>0.25</v>
      </c>
      <c r="D149" s="6">
        <v>2290.8139000000001</v>
      </c>
      <c r="E149" s="6"/>
      <c r="F149" s="6">
        <v>588.84866</v>
      </c>
      <c r="G149" s="4">
        <v>45</v>
      </c>
    </row>
    <row r="150" spans="1:7" x14ac:dyDescent="0.2">
      <c r="A150" s="4">
        <v>30000</v>
      </c>
      <c r="B150" s="4">
        <v>0</v>
      </c>
      <c r="C150" s="5">
        <v>0.3</v>
      </c>
      <c r="D150" s="6">
        <v>2023.29</v>
      </c>
      <c r="E150" s="6"/>
      <c r="F150" s="6">
        <v>570.10955999999999</v>
      </c>
      <c r="G150" s="4">
        <v>45</v>
      </c>
    </row>
    <row r="151" spans="1:7" x14ac:dyDescent="0.2">
      <c r="A151" s="4">
        <v>30000</v>
      </c>
      <c r="B151" s="4">
        <v>0</v>
      </c>
      <c r="C151" s="5">
        <v>0.35</v>
      </c>
      <c r="D151" s="6">
        <v>1800.7281</v>
      </c>
      <c r="E151" s="6"/>
      <c r="F151" s="6">
        <v>579.36887999999999</v>
      </c>
      <c r="G151" s="4">
        <v>45</v>
      </c>
    </row>
    <row r="152" spans="1:7" x14ac:dyDescent="0.2">
      <c r="A152" s="4">
        <v>30000</v>
      </c>
      <c r="B152" s="4">
        <v>0</v>
      </c>
      <c r="C152" s="5">
        <v>0.4</v>
      </c>
      <c r="D152" s="6">
        <v>1672.5863999999999</v>
      </c>
      <c r="E152" s="6"/>
      <c r="F152" s="6">
        <v>606.26499999999999</v>
      </c>
      <c r="G152" s="4">
        <v>45</v>
      </c>
    </row>
    <row r="153" spans="1:7" x14ac:dyDescent="0.2">
      <c r="A153" s="4">
        <v>30000</v>
      </c>
      <c r="B153" s="4">
        <v>0</v>
      </c>
      <c r="C153" s="5">
        <v>0.45</v>
      </c>
      <c r="D153" s="6">
        <v>1571.4219000000001</v>
      </c>
      <c r="E153" s="6"/>
      <c r="F153" s="6">
        <v>630.29513999999995</v>
      </c>
      <c r="G153" s="4">
        <v>45</v>
      </c>
    </row>
    <row r="154" spans="1:7" x14ac:dyDescent="0.2">
      <c r="A154" s="4">
        <v>30000</v>
      </c>
      <c r="B154" s="4">
        <v>0</v>
      </c>
      <c r="C154" s="5">
        <v>0.5</v>
      </c>
      <c r="D154" s="6">
        <v>1456.7688000000001</v>
      </c>
      <c r="E154" s="6"/>
      <c r="F154" s="6">
        <v>645.94780000000003</v>
      </c>
      <c r="G154" s="4">
        <v>45</v>
      </c>
    </row>
    <row r="155" spans="1:7" x14ac:dyDescent="0.2">
      <c r="A155" s="4">
        <v>30000</v>
      </c>
      <c r="B155" s="4">
        <v>0</v>
      </c>
      <c r="C155" s="5">
        <v>0.55000000000000004</v>
      </c>
      <c r="D155" s="6">
        <v>1366.8448000000001</v>
      </c>
      <c r="E155" s="6"/>
      <c r="F155" s="6">
        <v>673.06438000000003</v>
      </c>
      <c r="G155" s="4">
        <v>45</v>
      </c>
    </row>
    <row r="156" spans="1:7" x14ac:dyDescent="0.2">
      <c r="A156" s="4">
        <v>30000</v>
      </c>
      <c r="B156" s="4">
        <v>0</v>
      </c>
      <c r="C156" s="5">
        <v>0.6</v>
      </c>
      <c r="D156" s="6">
        <v>1290.4094</v>
      </c>
      <c r="E156" s="6"/>
      <c r="F156" s="6">
        <v>702.16510000000005</v>
      </c>
      <c r="G156" s="4">
        <v>45</v>
      </c>
    </row>
    <row r="157" spans="1:7" x14ac:dyDescent="0.2">
      <c r="A157" s="4"/>
      <c r="B157" s="4"/>
      <c r="C157" s="5"/>
      <c r="D157" s="6"/>
      <c r="E157" s="6"/>
      <c r="F157" s="6"/>
      <c r="G157" s="4"/>
    </row>
    <row r="158" spans="1:7" x14ac:dyDescent="0.2">
      <c r="A158" s="4"/>
      <c r="B158" s="4"/>
      <c r="C158" s="5"/>
      <c r="D158" s="6"/>
      <c r="E158" s="6"/>
      <c r="F158" s="6"/>
      <c r="G158" s="4"/>
    </row>
    <row r="159" spans="1:7" x14ac:dyDescent="0.2">
      <c r="A159" s="4">
        <v>0</v>
      </c>
      <c r="B159" s="4">
        <v>0</v>
      </c>
      <c r="C159" s="5">
        <v>0</v>
      </c>
      <c r="D159" s="6">
        <v>5377.2160000000003</v>
      </c>
      <c r="E159" s="6"/>
      <c r="F159" s="6">
        <v>1149.0375200000001</v>
      </c>
      <c r="G159" s="4">
        <v>40</v>
      </c>
    </row>
    <row r="160" spans="1:7" x14ac:dyDescent="0.2">
      <c r="A160" s="4">
        <v>0</v>
      </c>
      <c r="B160" s="4">
        <v>0</v>
      </c>
      <c r="C160" s="5">
        <v>0.05</v>
      </c>
      <c r="D160" s="6">
        <v>5442.1270000000004</v>
      </c>
      <c r="E160" s="6"/>
      <c r="F160" s="6">
        <v>1147.8060559353701</v>
      </c>
      <c r="G160" s="4">
        <v>40</v>
      </c>
    </row>
    <row r="161" spans="1:7" x14ac:dyDescent="0.2">
      <c r="A161" s="4">
        <v>0</v>
      </c>
      <c r="B161" s="4">
        <v>0</v>
      </c>
      <c r="C161" s="5">
        <v>0.1</v>
      </c>
      <c r="D161" s="6">
        <v>5451.4</v>
      </c>
      <c r="E161" s="6"/>
      <c r="F161" s="6">
        <v>1145.2897</v>
      </c>
      <c r="G161" s="4">
        <v>40</v>
      </c>
    </row>
    <row r="162" spans="1:7" x14ac:dyDescent="0.2">
      <c r="A162" s="4">
        <v>0</v>
      </c>
      <c r="B162" s="4">
        <v>0</v>
      </c>
      <c r="C162" s="5">
        <v>0.15</v>
      </c>
      <c r="D162" s="6">
        <v>4959.0879999999997</v>
      </c>
      <c r="E162" s="6"/>
      <c r="F162" s="6">
        <v>1140.8805</v>
      </c>
      <c r="G162" s="4">
        <v>40</v>
      </c>
    </row>
    <row r="163" spans="1:7" x14ac:dyDescent="0.2">
      <c r="A163" s="4">
        <v>0</v>
      </c>
      <c r="B163" s="4">
        <v>0</v>
      </c>
      <c r="C163" s="5">
        <v>0.2</v>
      </c>
      <c r="D163" s="6">
        <v>4291.4319999999998</v>
      </c>
      <c r="E163" s="6"/>
      <c r="F163" s="6">
        <v>1135.8099199999999</v>
      </c>
      <c r="G163" s="4">
        <v>40</v>
      </c>
    </row>
    <row r="164" spans="1:7" x14ac:dyDescent="0.2">
      <c r="A164" s="4">
        <v>0</v>
      </c>
      <c r="B164" s="4">
        <v>0</v>
      </c>
      <c r="C164" s="5">
        <v>0.25</v>
      </c>
      <c r="D164" s="6">
        <v>3700.2080000000001</v>
      </c>
      <c r="E164" s="6"/>
      <c r="F164" s="6">
        <v>1135.1485399999999</v>
      </c>
      <c r="G164" s="4">
        <v>40</v>
      </c>
    </row>
    <row r="165" spans="1:7" x14ac:dyDescent="0.2">
      <c r="A165" s="4">
        <v>0</v>
      </c>
      <c r="B165" s="4">
        <v>0</v>
      </c>
      <c r="C165" s="5">
        <v>0.3</v>
      </c>
      <c r="D165" s="6">
        <v>3198.904</v>
      </c>
      <c r="E165" s="6"/>
      <c r="F165" s="6">
        <v>1130.9598000000001</v>
      </c>
      <c r="G165" s="4">
        <v>40</v>
      </c>
    </row>
    <row r="166" spans="1:7" x14ac:dyDescent="0.2">
      <c r="A166" s="4">
        <v>0</v>
      </c>
      <c r="B166" s="4">
        <v>0</v>
      </c>
      <c r="C166" s="5">
        <v>0.35</v>
      </c>
      <c r="D166" s="6">
        <v>2780.7759999999998</v>
      </c>
      <c r="E166" s="6"/>
      <c r="F166" s="6">
        <v>1124.56646</v>
      </c>
      <c r="G166" s="4">
        <v>40</v>
      </c>
    </row>
    <row r="167" spans="1:7" x14ac:dyDescent="0.2">
      <c r="A167" s="4">
        <v>0</v>
      </c>
      <c r="B167" s="4">
        <v>0</v>
      </c>
      <c r="C167" s="5">
        <v>0.4</v>
      </c>
      <c r="D167" s="6">
        <v>2432.3359999999998</v>
      </c>
      <c r="E167" s="6"/>
      <c r="F167" s="6">
        <v>1116.4094399999999</v>
      </c>
      <c r="G167" s="4">
        <v>40</v>
      </c>
    </row>
    <row r="168" spans="1:7" x14ac:dyDescent="0.2">
      <c r="A168" s="4">
        <v>0</v>
      </c>
      <c r="B168" s="4">
        <v>0</v>
      </c>
      <c r="C168" s="5">
        <v>0.45</v>
      </c>
      <c r="D168" s="6">
        <v>2122.1120000000001</v>
      </c>
      <c r="E168" s="6"/>
      <c r="F168" s="6">
        <v>1103.62276</v>
      </c>
      <c r="G168" s="4">
        <v>40</v>
      </c>
    </row>
    <row r="169" spans="1:7" x14ac:dyDescent="0.2">
      <c r="A169" s="4">
        <v>0</v>
      </c>
      <c r="B169" s="4">
        <v>0</v>
      </c>
      <c r="C169" s="5">
        <v>0.5</v>
      </c>
      <c r="D169" s="6">
        <v>1814.136</v>
      </c>
      <c r="E169" s="6"/>
      <c r="F169" s="6">
        <v>1089.29286</v>
      </c>
      <c r="G169" s="4">
        <v>40</v>
      </c>
    </row>
    <row r="170" spans="1:7" x14ac:dyDescent="0.2">
      <c r="A170" s="4">
        <v>0</v>
      </c>
      <c r="B170" s="4">
        <v>0</v>
      </c>
      <c r="C170" s="5">
        <v>0.55000000000000004</v>
      </c>
      <c r="D170" s="6">
        <v>1485.9280000000001</v>
      </c>
      <c r="E170" s="6"/>
      <c r="F170" s="6">
        <v>1074.5220400000001</v>
      </c>
      <c r="G170" s="4">
        <v>40</v>
      </c>
    </row>
    <row r="171" spans="1:7" x14ac:dyDescent="0.2">
      <c r="A171" s="4">
        <v>0</v>
      </c>
      <c r="B171" s="4">
        <v>0</v>
      </c>
      <c r="C171" s="5">
        <v>0.6</v>
      </c>
      <c r="D171" s="6">
        <v>1166.712</v>
      </c>
      <c r="E171" s="6"/>
      <c r="F171" s="6">
        <v>1059.5307600000001</v>
      </c>
      <c r="G171" s="4">
        <v>40</v>
      </c>
    </row>
    <row r="172" spans="1:7" x14ac:dyDescent="0.2">
      <c r="A172" s="4"/>
      <c r="B172" s="4"/>
      <c r="C172" s="5"/>
      <c r="D172" s="6"/>
      <c r="E172" s="6"/>
      <c r="F172" s="6"/>
      <c r="G172" s="4"/>
    </row>
    <row r="173" spans="1:7" x14ac:dyDescent="0.2">
      <c r="A173" s="4">
        <v>5000</v>
      </c>
      <c r="B173" s="4">
        <v>0</v>
      </c>
      <c r="C173" s="5">
        <v>0</v>
      </c>
      <c r="D173" s="6">
        <v>4628.6319999999996</v>
      </c>
      <c r="E173" s="6"/>
      <c r="F173" s="6">
        <v>1110.6774800000001</v>
      </c>
      <c r="G173" s="4">
        <v>40</v>
      </c>
    </row>
    <row r="174" spans="1:7" x14ac:dyDescent="0.2">
      <c r="A174" s="4">
        <v>5000</v>
      </c>
      <c r="B174" s="4">
        <v>0</v>
      </c>
      <c r="C174" s="5">
        <v>0.05</v>
      </c>
      <c r="D174" s="6">
        <v>4846.5006666666704</v>
      </c>
      <c r="E174" s="6"/>
      <c r="F174" s="6">
        <v>1108.0355953828</v>
      </c>
      <c r="G174" s="4">
        <v>40</v>
      </c>
    </row>
    <row r="175" spans="1:7" x14ac:dyDescent="0.2">
      <c r="A175" s="4">
        <v>5000</v>
      </c>
      <c r="B175" s="4">
        <v>0</v>
      </c>
      <c r="C175" s="5">
        <v>0.1</v>
      </c>
      <c r="D175" s="6">
        <v>4884.9040000000005</v>
      </c>
      <c r="E175" s="6"/>
      <c r="F175" s="6">
        <v>1102.3</v>
      </c>
      <c r="G175" s="4">
        <v>40</v>
      </c>
    </row>
    <row r="176" spans="1:7" x14ac:dyDescent="0.2">
      <c r="A176" s="4">
        <v>5000</v>
      </c>
      <c r="B176" s="4">
        <v>0</v>
      </c>
      <c r="C176" s="5">
        <v>0.15</v>
      </c>
      <c r="D176" s="6">
        <v>4666.848</v>
      </c>
      <c r="E176" s="6"/>
      <c r="F176" s="6">
        <v>1091.9383800000001</v>
      </c>
      <c r="G176" s="4">
        <v>40</v>
      </c>
    </row>
    <row r="177" spans="1:7" x14ac:dyDescent="0.2">
      <c r="A177" s="4">
        <v>5000</v>
      </c>
      <c r="B177" s="4">
        <v>0</v>
      </c>
      <c r="C177" s="5">
        <v>0.2</v>
      </c>
      <c r="D177" s="6">
        <v>4122.8320000000003</v>
      </c>
      <c r="E177" s="6"/>
      <c r="F177" s="6">
        <v>1078.0494000000001</v>
      </c>
      <c r="G177" s="4">
        <v>40</v>
      </c>
    </row>
    <row r="178" spans="1:7" x14ac:dyDescent="0.2">
      <c r="A178" s="4">
        <v>5000</v>
      </c>
      <c r="B178" s="4">
        <v>0</v>
      </c>
      <c r="C178" s="5">
        <v>0.25</v>
      </c>
      <c r="D178" s="6">
        <v>3646.2559999999999</v>
      </c>
      <c r="E178" s="6"/>
      <c r="F178" s="6">
        <v>1088.41102</v>
      </c>
      <c r="G178" s="4">
        <v>40</v>
      </c>
    </row>
    <row r="179" spans="1:7" x14ac:dyDescent="0.2">
      <c r="A179" s="4">
        <v>5000</v>
      </c>
      <c r="B179" s="4">
        <v>0</v>
      </c>
      <c r="C179" s="5">
        <v>0.3</v>
      </c>
      <c r="D179" s="6">
        <v>3221.384</v>
      </c>
      <c r="E179" s="6"/>
      <c r="F179" s="6">
        <v>1088.63148</v>
      </c>
      <c r="G179" s="4">
        <v>40</v>
      </c>
    </row>
    <row r="180" spans="1:7" x14ac:dyDescent="0.2">
      <c r="A180" s="4">
        <v>5000</v>
      </c>
      <c r="B180" s="4">
        <v>0</v>
      </c>
      <c r="C180" s="5">
        <v>0.35</v>
      </c>
      <c r="D180" s="6">
        <v>2821.24</v>
      </c>
      <c r="E180" s="6"/>
      <c r="F180" s="6">
        <v>1082.2381399999999</v>
      </c>
      <c r="G180" s="4">
        <v>40</v>
      </c>
    </row>
    <row r="181" spans="1:7" x14ac:dyDescent="0.2">
      <c r="A181" s="4">
        <v>5000</v>
      </c>
      <c r="B181" s="4">
        <v>0</v>
      </c>
      <c r="C181" s="5">
        <v>0.4</v>
      </c>
      <c r="D181" s="6">
        <v>2486.288</v>
      </c>
      <c r="E181" s="6"/>
      <c r="F181" s="6">
        <v>1074.5220400000001</v>
      </c>
      <c r="G181" s="4">
        <v>40</v>
      </c>
    </row>
    <row r="182" spans="1:7" x14ac:dyDescent="0.2">
      <c r="A182" s="4">
        <v>5000</v>
      </c>
      <c r="B182" s="4">
        <v>0</v>
      </c>
      <c r="C182" s="5">
        <v>0.45</v>
      </c>
      <c r="D182" s="6">
        <v>2198.5439999999999</v>
      </c>
      <c r="E182" s="6"/>
      <c r="F182" s="6">
        <v>1062.6171999999999</v>
      </c>
      <c r="G182" s="4">
        <v>40</v>
      </c>
    </row>
    <row r="183" spans="1:7" x14ac:dyDescent="0.2">
      <c r="A183" s="4">
        <v>5000</v>
      </c>
      <c r="B183" s="4">
        <v>0</v>
      </c>
      <c r="C183" s="5">
        <v>0.5</v>
      </c>
      <c r="D183" s="6">
        <v>1924.288</v>
      </c>
      <c r="E183" s="6"/>
      <c r="F183" s="6">
        <v>1049.61006</v>
      </c>
      <c r="G183" s="4">
        <v>40</v>
      </c>
    </row>
    <row r="184" spans="1:7" x14ac:dyDescent="0.2">
      <c r="A184" s="4">
        <v>5000</v>
      </c>
      <c r="B184" s="4">
        <v>0</v>
      </c>
      <c r="C184" s="5">
        <v>0.55000000000000004</v>
      </c>
      <c r="D184" s="6">
        <v>1627.5519999999999</v>
      </c>
      <c r="E184" s="6"/>
      <c r="F184" s="6">
        <v>1035.50062</v>
      </c>
      <c r="G184" s="4">
        <v>40</v>
      </c>
    </row>
    <row r="185" spans="1:7" x14ac:dyDescent="0.2">
      <c r="A185" s="4">
        <v>5000</v>
      </c>
      <c r="B185" s="4">
        <v>0</v>
      </c>
      <c r="C185" s="5">
        <v>0.6</v>
      </c>
      <c r="D185" s="6">
        <v>1339.808</v>
      </c>
      <c r="E185" s="6"/>
      <c r="F185" s="6">
        <v>1021.39118</v>
      </c>
      <c r="G185" s="4">
        <v>40</v>
      </c>
    </row>
    <row r="186" spans="1:7" x14ac:dyDescent="0.2">
      <c r="A186" s="4"/>
      <c r="B186" s="4"/>
      <c r="C186" s="5"/>
      <c r="D186" s="6"/>
      <c r="E186" s="6"/>
      <c r="F186" s="6"/>
      <c r="G186" s="4"/>
    </row>
    <row r="187" spans="1:7" x14ac:dyDescent="0.2">
      <c r="A187" s="4">
        <v>10000</v>
      </c>
      <c r="B187" s="4">
        <v>0</v>
      </c>
      <c r="C187" s="5">
        <v>0</v>
      </c>
      <c r="D187" s="6">
        <v>3963.2240000000002</v>
      </c>
      <c r="E187" s="6"/>
      <c r="F187" s="6">
        <v>990.08586000000003</v>
      </c>
      <c r="G187" s="4">
        <v>40</v>
      </c>
    </row>
    <row r="188" spans="1:7" x14ac:dyDescent="0.2">
      <c r="A188" s="4">
        <v>10000</v>
      </c>
      <c r="B188" s="4">
        <v>0</v>
      </c>
      <c r="C188" s="5">
        <v>0.05</v>
      </c>
      <c r="D188" s="6">
        <v>4168.6350000000002</v>
      </c>
      <c r="E188" s="6"/>
      <c r="F188" s="6">
        <v>988.59965551724099</v>
      </c>
      <c r="G188" s="4">
        <v>40</v>
      </c>
    </row>
    <row r="189" spans="1:7" x14ac:dyDescent="0.2">
      <c r="A189" s="4">
        <v>10000</v>
      </c>
      <c r="B189" s="4">
        <v>0</v>
      </c>
      <c r="C189" s="5">
        <v>0.1</v>
      </c>
      <c r="D189" s="6">
        <v>4226.24</v>
      </c>
      <c r="E189" s="6"/>
      <c r="F189" s="6">
        <v>985.01527999999996</v>
      </c>
      <c r="G189" s="4">
        <v>40</v>
      </c>
    </row>
    <row r="190" spans="1:7" x14ac:dyDescent="0.2">
      <c r="A190" s="4">
        <v>10000</v>
      </c>
      <c r="B190" s="4">
        <v>0</v>
      </c>
      <c r="C190" s="5">
        <v>0.15</v>
      </c>
      <c r="D190" s="6">
        <v>4111.5919999999996</v>
      </c>
      <c r="E190" s="6"/>
      <c r="F190" s="6">
        <v>976.19687999999996</v>
      </c>
      <c r="G190" s="4">
        <v>40</v>
      </c>
    </row>
    <row r="191" spans="1:7" x14ac:dyDescent="0.2">
      <c r="A191" s="4">
        <v>10000</v>
      </c>
      <c r="B191" s="4">
        <v>0</v>
      </c>
      <c r="C191" s="5">
        <v>0.2</v>
      </c>
      <c r="D191" s="6">
        <v>3688.9679999999998</v>
      </c>
      <c r="E191" s="6"/>
      <c r="F191" s="6">
        <v>961.42606000000001</v>
      </c>
      <c r="G191" s="4">
        <v>40</v>
      </c>
    </row>
    <row r="192" spans="1:7" x14ac:dyDescent="0.2">
      <c r="A192" s="4">
        <v>10000</v>
      </c>
      <c r="B192" s="4">
        <v>0</v>
      </c>
      <c r="C192" s="5">
        <v>0.25</v>
      </c>
      <c r="D192" s="6">
        <v>3259.6</v>
      </c>
      <c r="E192" s="6"/>
      <c r="F192" s="6">
        <v>959.66237999999998</v>
      </c>
      <c r="G192" s="4">
        <v>40</v>
      </c>
    </row>
    <row r="193" spans="1:7" x14ac:dyDescent="0.2">
      <c r="A193" s="4">
        <v>10000</v>
      </c>
      <c r="B193" s="4">
        <v>0</v>
      </c>
      <c r="C193" s="5">
        <v>0.3</v>
      </c>
      <c r="D193" s="6">
        <v>2906.6640000000002</v>
      </c>
      <c r="E193" s="6"/>
      <c r="F193" s="6">
        <v>959.44191999999998</v>
      </c>
      <c r="G193" s="4">
        <v>40</v>
      </c>
    </row>
    <row r="194" spans="1:7" x14ac:dyDescent="0.2">
      <c r="A194" s="4">
        <v>10000</v>
      </c>
      <c r="B194" s="4">
        <v>0</v>
      </c>
      <c r="C194" s="5">
        <v>0.35</v>
      </c>
      <c r="D194" s="6">
        <v>2614.424</v>
      </c>
      <c r="E194" s="6"/>
      <c r="F194" s="6">
        <v>972.00814000000003</v>
      </c>
      <c r="G194" s="4">
        <v>40</v>
      </c>
    </row>
    <row r="195" spans="1:7" x14ac:dyDescent="0.2">
      <c r="A195" s="4">
        <v>10000</v>
      </c>
      <c r="B195" s="4">
        <v>0</v>
      </c>
      <c r="C195" s="5">
        <v>0.4</v>
      </c>
      <c r="D195" s="6">
        <v>2376.136</v>
      </c>
      <c r="E195" s="6"/>
      <c r="F195" s="6">
        <v>984.79481999999996</v>
      </c>
      <c r="G195" s="4">
        <v>40</v>
      </c>
    </row>
    <row r="196" spans="1:7" x14ac:dyDescent="0.2">
      <c r="A196" s="4">
        <v>10000</v>
      </c>
      <c r="B196" s="4">
        <v>0</v>
      </c>
      <c r="C196" s="5">
        <v>0.45</v>
      </c>
      <c r="D196" s="6">
        <v>2180.56</v>
      </c>
      <c r="E196" s="6"/>
      <c r="F196" s="6">
        <v>999.78610000000003</v>
      </c>
      <c r="G196" s="4">
        <v>40</v>
      </c>
    </row>
    <row r="197" spans="1:7" x14ac:dyDescent="0.2">
      <c r="A197" s="4">
        <v>10000</v>
      </c>
      <c r="B197" s="4">
        <v>0</v>
      </c>
      <c r="C197" s="5">
        <v>0.5</v>
      </c>
      <c r="D197" s="6">
        <v>2009.712</v>
      </c>
      <c r="E197" s="6"/>
      <c r="F197" s="6">
        <v>1016.98198</v>
      </c>
      <c r="G197" s="4">
        <v>40</v>
      </c>
    </row>
    <row r="198" spans="1:7" x14ac:dyDescent="0.2">
      <c r="A198" s="4">
        <v>10000</v>
      </c>
      <c r="B198" s="4">
        <v>0</v>
      </c>
      <c r="C198" s="5">
        <v>0.55000000000000004</v>
      </c>
      <c r="D198" s="6">
        <v>1757.9359999999999</v>
      </c>
      <c r="E198" s="6"/>
      <c r="F198" s="6">
        <v>1005.51806</v>
      </c>
      <c r="G198" s="4">
        <v>40</v>
      </c>
    </row>
    <row r="199" spans="1:7" x14ac:dyDescent="0.2">
      <c r="A199" s="4">
        <v>10000</v>
      </c>
      <c r="B199" s="4">
        <v>0</v>
      </c>
      <c r="C199" s="5">
        <v>0.6</v>
      </c>
      <c r="D199" s="6">
        <v>1508.4079999999999</v>
      </c>
      <c r="E199" s="6"/>
      <c r="F199" s="6">
        <v>992.95183999999995</v>
      </c>
      <c r="G199" s="4">
        <v>40</v>
      </c>
    </row>
    <row r="200" spans="1:7" x14ac:dyDescent="0.2">
      <c r="A200" s="4"/>
      <c r="B200" s="4"/>
      <c r="C200" s="5"/>
      <c r="D200" s="6"/>
      <c r="E200" s="6"/>
      <c r="F200" s="6"/>
      <c r="G200" s="4"/>
    </row>
    <row r="201" spans="1:7" x14ac:dyDescent="0.2">
      <c r="A201" s="4">
        <v>15000</v>
      </c>
      <c r="B201" s="4">
        <v>0</v>
      </c>
      <c r="C201" s="5">
        <v>0</v>
      </c>
      <c r="D201" s="6">
        <v>3376.4960000000001</v>
      </c>
      <c r="E201" s="6"/>
      <c r="F201" s="6">
        <v>899.25634000000002</v>
      </c>
      <c r="G201" s="4">
        <v>40</v>
      </c>
    </row>
    <row r="202" spans="1:7" x14ac:dyDescent="0.2">
      <c r="A202" s="4">
        <v>15000</v>
      </c>
      <c r="B202" s="4">
        <v>0</v>
      </c>
      <c r="C202" s="5">
        <v>0.05</v>
      </c>
      <c r="D202" s="6">
        <v>3567.576</v>
      </c>
      <c r="E202" s="6"/>
      <c r="F202" s="6">
        <v>897.43942820045595</v>
      </c>
      <c r="G202" s="4">
        <v>40</v>
      </c>
    </row>
    <row r="203" spans="1:7" x14ac:dyDescent="0.2">
      <c r="A203" s="4">
        <v>15000</v>
      </c>
      <c r="B203" s="4">
        <v>0</v>
      </c>
      <c r="C203" s="5">
        <v>0.1</v>
      </c>
      <c r="D203" s="6">
        <v>3637.2640000000001</v>
      </c>
      <c r="E203" s="6"/>
      <c r="F203" s="6">
        <v>893.30391999999995</v>
      </c>
      <c r="G203" s="4">
        <v>40</v>
      </c>
    </row>
    <row r="204" spans="1:7" x14ac:dyDescent="0.2">
      <c r="A204" s="4">
        <v>15000</v>
      </c>
      <c r="B204" s="4">
        <v>0</v>
      </c>
      <c r="C204" s="5">
        <v>0.15</v>
      </c>
      <c r="D204" s="6">
        <v>3599.0479999999998</v>
      </c>
      <c r="E204" s="6"/>
      <c r="F204" s="6">
        <v>884.92643999999996</v>
      </c>
      <c r="G204" s="4">
        <v>40</v>
      </c>
    </row>
    <row r="205" spans="1:7" x14ac:dyDescent="0.2">
      <c r="A205" s="4">
        <v>15000</v>
      </c>
      <c r="B205" s="4">
        <v>0</v>
      </c>
      <c r="C205" s="5">
        <v>0.2</v>
      </c>
      <c r="D205" s="6">
        <v>3273.0880000000002</v>
      </c>
      <c r="E205" s="6"/>
      <c r="F205" s="6">
        <v>867.06917999999996</v>
      </c>
      <c r="G205" s="4">
        <v>40</v>
      </c>
    </row>
    <row r="206" spans="1:7" x14ac:dyDescent="0.2">
      <c r="A206" s="4">
        <v>15000</v>
      </c>
      <c r="B206" s="4">
        <v>0</v>
      </c>
      <c r="C206" s="5">
        <v>0.25</v>
      </c>
      <c r="D206" s="6">
        <v>2897.672</v>
      </c>
      <c r="E206" s="6"/>
      <c r="F206" s="6">
        <v>852.73928000000001</v>
      </c>
      <c r="G206" s="4">
        <v>40</v>
      </c>
    </row>
    <row r="207" spans="1:7" x14ac:dyDescent="0.2">
      <c r="A207" s="4">
        <v>15000</v>
      </c>
      <c r="B207" s="4">
        <v>0</v>
      </c>
      <c r="C207" s="5">
        <v>0.3</v>
      </c>
      <c r="D207" s="6">
        <v>2612.1759999999999</v>
      </c>
      <c r="E207" s="6"/>
      <c r="F207" s="6">
        <v>849.65283999999997</v>
      </c>
      <c r="G207" s="4">
        <v>40</v>
      </c>
    </row>
    <row r="208" spans="1:7" x14ac:dyDescent="0.2">
      <c r="A208" s="4">
        <v>15000</v>
      </c>
      <c r="B208" s="4">
        <v>0</v>
      </c>
      <c r="C208" s="5">
        <v>0.35</v>
      </c>
      <c r="D208" s="6">
        <v>2369.3919999999998</v>
      </c>
      <c r="E208" s="6"/>
      <c r="F208" s="6">
        <v>864.42366000000004</v>
      </c>
      <c r="G208" s="4">
        <v>40</v>
      </c>
    </row>
    <row r="209" spans="1:7" x14ac:dyDescent="0.2">
      <c r="A209" s="4">
        <v>15000</v>
      </c>
      <c r="B209" s="4">
        <v>0</v>
      </c>
      <c r="C209" s="5">
        <v>0.4</v>
      </c>
      <c r="D209" s="6">
        <v>2162.576</v>
      </c>
      <c r="E209" s="6"/>
      <c r="F209" s="6">
        <v>876.76941999999997</v>
      </c>
      <c r="G209" s="4">
        <v>40</v>
      </c>
    </row>
    <row r="210" spans="1:7" x14ac:dyDescent="0.2">
      <c r="A210" s="4">
        <v>15000</v>
      </c>
      <c r="B210" s="4">
        <v>0</v>
      </c>
      <c r="C210" s="5">
        <v>0.45</v>
      </c>
      <c r="D210" s="6">
        <v>1991.7280000000001</v>
      </c>
      <c r="E210" s="6"/>
      <c r="F210" s="6">
        <v>890.87886000000003</v>
      </c>
      <c r="G210" s="4">
        <v>40</v>
      </c>
    </row>
    <row r="211" spans="1:7" x14ac:dyDescent="0.2">
      <c r="A211" s="4">
        <v>15000</v>
      </c>
      <c r="B211" s="4">
        <v>0</v>
      </c>
      <c r="C211" s="5">
        <v>0.5</v>
      </c>
      <c r="D211" s="6">
        <v>1841.1120000000001</v>
      </c>
      <c r="E211" s="6"/>
      <c r="F211" s="6">
        <v>905.64967999999999</v>
      </c>
      <c r="G211" s="4">
        <v>40</v>
      </c>
    </row>
    <row r="212" spans="1:7" x14ac:dyDescent="0.2">
      <c r="A212" s="4">
        <v>15000</v>
      </c>
      <c r="B212" s="4">
        <v>0</v>
      </c>
      <c r="C212" s="5">
        <v>0.55000000000000004</v>
      </c>
      <c r="D212" s="6">
        <v>1688.248</v>
      </c>
      <c r="E212" s="6"/>
      <c r="F212" s="6">
        <v>920.42049999999995</v>
      </c>
      <c r="G212" s="4">
        <v>40</v>
      </c>
    </row>
    <row r="213" spans="1:7" x14ac:dyDescent="0.2">
      <c r="A213" s="4">
        <v>15000</v>
      </c>
      <c r="B213" s="4">
        <v>0</v>
      </c>
      <c r="C213" s="5">
        <v>0.6</v>
      </c>
      <c r="D213" s="6">
        <v>1542.1279999999999</v>
      </c>
      <c r="E213" s="6"/>
      <c r="F213" s="6">
        <v>937.17546000000004</v>
      </c>
      <c r="G213" s="4">
        <v>40</v>
      </c>
    </row>
    <row r="214" spans="1:7" x14ac:dyDescent="0.2">
      <c r="A214" s="4"/>
      <c r="B214" s="4"/>
      <c r="C214" s="5"/>
      <c r="D214" s="6"/>
      <c r="E214" s="6"/>
      <c r="F214" s="6"/>
      <c r="G214" s="4"/>
    </row>
    <row r="215" spans="1:7" x14ac:dyDescent="0.2">
      <c r="A215" s="4">
        <v>20000</v>
      </c>
      <c r="B215" s="4">
        <v>0</v>
      </c>
      <c r="C215" s="5">
        <v>0</v>
      </c>
      <c r="D215" s="6">
        <v>2863.9520000000002</v>
      </c>
      <c r="E215" s="6"/>
      <c r="F215" s="6">
        <v>778.44425999999999</v>
      </c>
      <c r="G215" s="4">
        <v>40</v>
      </c>
    </row>
    <row r="216" spans="1:7" x14ac:dyDescent="0.2">
      <c r="A216" s="4">
        <v>20000</v>
      </c>
      <c r="B216" s="4">
        <v>0</v>
      </c>
      <c r="C216" s="5">
        <v>0.05</v>
      </c>
      <c r="D216" s="6">
        <v>3021.49933333333</v>
      </c>
      <c r="E216" s="6"/>
      <c r="F216" s="6">
        <v>776.59544300813002</v>
      </c>
      <c r="G216" s="4">
        <v>40</v>
      </c>
    </row>
    <row r="217" spans="1:7" x14ac:dyDescent="0.2">
      <c r="A217" s="4">
        <v>20000</v>
      </c>
      <c r="B217" s="4">
        <v>0</v>
      </c>
      <c r="C217" s="5">
        <v>0.1</v>
      </c>
      <c r="D217" s="6">
        <v>3084.2559999999999</v>
      </c>
      <c r="E217" s="6"/>
      <c r="F217" s="6">
        <v>773.15322000000003</v>
      </c>
      <c r="G217" s="4">
        <v>40</v>
      </c>
    </row>
    <row r="218" spans="1:7" x14ac:dyDescent="0.2">
      <c r="A218" s="4">
        <v>20000</v>
      </c>
      <c r="B218" s="4">
        <v>0</v>
      </c>
      <c r="C218" s="5">
        <v>0.15</v>
      </c>
      <c r="D218" s="6">
        <v>3075.2640000000001</v>
      </c>
      <c r="E218" s="6"/>
      <c r="F218" s="6">
        <v>767.42125999999996</v>
      </c>
      <c r="G218" s="4">
        <v>40</v>
      </c>
    </row>
    <row r="219" spans="1:7" x14ac:dyDescent="0.2">
      <c r="A219" s="4">
        <v>20000</v>
      </c>
      <c r="B219" s="4">
        <v>0</v>
      </c>
      <c r="C219" s="5">
        <v>0.2</v>
      </c>
      <c r="D219" s="6">
        <v>2807.752</v>
      </c>
      <c r="E219" s="6"/>
      <c r="F219" s="6">
        <v>752.42998</v>
      </c>
      <c r="G219" s="4">
        <v>40</v>
      </c>
    </row>
    <row r="220" spans="1:7" x14ac:dyDescent="0.2">
      <c r="A220" s="4">
        <v>20000</v>
      </c>
      <c r="B220" s="4">
        <v>0</v>
      </c>
      <c r="C220" s="5">
        <v>0.25</v>
      </c>
      <c r="D220" s="6">
        <v>2497.5279999999998</v>
      </c>
      <c r="E220" s="6"/>
      <c r="F220" s="6">
        <v>737.65916000000004</v>
      </c>
      <c r="G220" s="4">
        <v>40</v>
      </c>
    </row>
    <row r="221" spans="1:7" x14ac:dyDescent="0.2">
      <c r="A221" s="4">
        <v>20000</v>
      </c>
      <c r="B221" s="4">
        <v>0</v>
      </c>
      <c r="C221" s="5">
        <v>0.3</v>
      </c>
      <c r="D221" s="6">
        <v>2225.52</v>
      </c>
      <c r="E221" s="6"/>
      <c r="F221" s="6">
        <v>715.17223999999999</v>
      </c>
      <c r="G221" s="4">
        <v>40</v>
      </c>
    </row>
    <row r="222" spans="1:7" x14ac:dyDescent="0.2">
      <c r="A222" s="4">
        <v>20000</v>
      </c>
      <c r="B222" s="4">
        <v>0</v>
      </c>
      <c r="C222" s="5">
        <v>0.35</v>
      </c>
      <c r="D222" s="6">
        <v>2029.944</v>
      </c>
      <c r="E222" s="6"/>
      <c r="F222" s="6">
        <v>731.70673999999997</v>
      </c>
      <c r="G222" s="4">
        <v>40</v>
      </c>
    </row>
    <row r="223" spans="1:7" x14ac:dyDescent="0.2">
      <c r="A223" s="4">
        <v>20000</v>
      </c>
      <c r="B223" s="4">
        <v>0</v>
      </c>
      <c r="C223" s="5">
        <v>0.4</v>
      </c>
      <c r="D223" s="6">
        <v>1870.336</v>
      </c>
      <c r="E223" s="6"/>
      <c r="F223" s="6">
        <v>750.00491999999997</v>
      </c>
      <c r="G223" s="4">
        <v>40</v>
      </c>
    </row>
    <row r="224" spans="1:7" x14ac:dyDescent="0.2">
      <c r="A224" s="4">
        <v>20000</v>
      </c>
      <c r="B224" s="4">
        <v>0</v>
      </c>
      <c r="C224" s="5">
        <v>0.45</v>
      </c>
      <c r="D224" s="6">
        <v>1739.952</v>
      </c>
      <c r="E224" s="6"/>
      <c r="F224" s="6">
        <v>770.06677999999999</v>
      </c>
      <c r="G224" s="4">
        <v>40</v>
      </c>
    </row>
    <row r="225" spans="1:7" x14ac:dyDescent="0.2">
      <c r="A225" s="4">
        <v>20000</v>
      </c>
      <c r="B225" s="4">
        <v>0</v>
      </c>
      <c r="C225" s="5">
        <v>0.5</v>
      </c>
      <c r="D225" s="6">
        <v>1632.048</v>
      </c>
      <c r="E225" s="6"/>
      <c r="F225" s="6">
        <v>792.77416000000005</v>
      </c>
      <c r="G225" s="4">
        <v>40</v>
      </c>
    </row>
    <row r="226" spans="1:7" x14ac:dyDescent="0.2">
      <c r="A226" s="4">
        <v>20000</v>
      </c>
      <c r="B226" s="4">
        <v>0</v>
      </c>
      <c r="C226" s="5">
        <v>0.55000000000000004</v>
      </c>
      <c r="D226" s="6">
        <v>1526.3920000000001</v>
      </c>
      <c r="E226" s="6"/>
      <c r="F226" s="6">
        <v>817.24522000000002</v>
      </c>
      <c r="G226" s="4">
        <v>40</v>
      </c>
    </row>
    <row r="227" spans="1:7" x14ac:dyDescent="0.2">
      <c r="A227" s="4">
        <v>20000</v>
      </c>
      <c r="B227" s="4">
        <v>0</v>
      </c>
      <c r="C227" s="5">
        <v>0.6</v>
      </c>
      <c r="D227" s="6">
        <v>1422.9839999999999</v>
      </c>
      <c r="E227" s="6"/>
      <c r="F227" s="6">
        <v>844.36180000000002</v>
      </c>
      <c r="G227" s="4">
        <v>40</v>
      </c>
    </row>
    <row r="228" spans="1:7" x14ac:dyDescent="0.2">
      <c r="A228" s="4"/>
      <c r="B228" s="4"/>
      <c r="C228" s="5"/>
      <c r="D228" s="6"/>
      <c r="E228" s="6"/>
      <c r="F228" s="6"/>
      <c r="G228" s="4"/>
    </row>
    <row r="229" spans="1:7" x14ac:dyDescent="0.2">
      <c r="A229" s="4">
        <v>25000</v>
      </c>
      <c r="B229" s="4">
        <v>0</v>
      </c>
      <c r="C229" s="5">
        <v>0</v>
      </c>
      <c r="D229" s="6">
        <v>2416.6</v>
      </c>
      <c r="E229" s="6"/>
      <c r="F229" s="6">
        <v>665.56874000000005</v>
      </c>
      <c r="G229" s="4">
        <v>40</v>
      </c>
    </row>
    <row r="230" spans="1:7" x14ac:dyDescent="0.2">
      <c r="A230" s="4">
        <v>25000</v>
      </c>
      <c r="B230" s="4">
        <v>0</v>
      </c>
      <c r="C230" s="5">
        <v>0.05</v>
      </c>
      <c r="D230" s="6">
        <v>2544.2123284907202</v>
      </c>
      <c r="E230" s="6"/>
      <c r="F230" s="6">
        <v>663.93188376344096</v>
      </c>
      <c r="G230" s="4">
        <v>40</v>
      </c>
    </row>
    <row r="231" spans="1:7" x14ac:dyDescent="0.2">
      <c r="A231" s="4">
        <v>25000</v>
      </c>
      <c r="B231" s="4">
        <v>0</v>
      </c>
      <c r="C231" s="5">
        <v>0.1</v>
      </c>
      <c r="D231" s="6">
        <v>2598.6880000000001</v>
      </c>
      <c r="E231" s="6"/>
      <c r="F231" s="6">
        <v>660.71861999999999</v>
      </c>
      <c r="G231" s="4">
        <v>40</v>
      </c>
    </row>
    <row r="232" spans="1:7" x14ac:dyDescent="0.2">
      <c r="A232" s="4">
        <v>25000</v>
      </c>
      <c r="B232" s="4">
        <v>0</v>
      </c>
      <c r="C232" s="5">
        <v>0.15</v>
      </c>
      <c r="D232" s="6">
        <v>2600.9360000000001</v>
      </c>
      <c r="E232" s="6"/>
      <c r="F232" s="6">
        <v>655.20712000000003</v>
      </c>
      <c r="G232" s="4">
        <v>40</v>
      </c>
    </row>
    <row r="233" spans="1:7" x14ac:dyDescent="0.2">
      <c r="A233" s="4">
        <v>25000</v>
      </c>
      <c r="B233" s="4">
        <v>0</v>
      </c>
      <c r="C233" s="5">
        <v>0.2</v>
      </c>
      <c r="D233" s="6">
        <v>2382.88</v>
      </c>
      <c r="E233" s="6"/>
      <c r="F233" s="6">
        <v>642.64089999999999</v>
      </c>
      <c r="G233" s="4">
        <v>40</v>
      </c>
    </row>
    <row r="234" spans="1:7" x14ac:dyDescent="0.2">
      <c r="A234" s="4">
        <v>25000</v>
      </c>
      <c r="B234" s="4">
        <v>0</v>
      </c>
      <c r="C234" s="5">
        <v>0.25</v>
      </c>
      <c r="D234" s="6">
        <v>2126.6080000000002</v>
      </c>
      <c r="E234" s="6"/>
      <c r="F234" s="6">
        <v>629.41330000000005</v>
      </c>
      <c r="G234" s="4">
        <v>40</v>
      </c>
    </row>
    <row r="235" spans="1:7" x14ac:dyDescent="0.2">
      <c r="A235" s="4">
        <v>25000</v>
      </c>
      <c r="B235" s="4">
        <v>0</v>
      </c>
      <c r="C235" s="5">
        <v>0.3</v>
      </c>
      <c r="D235" s="6">
        <v>1877.08</v>
      </c>
      <c r="E235" s="6"/>
      <c r="F235" s="6">
        <v>593.47832000000005</v>
      </c>
      <c r="G235" s="4">
        <v>40</v>
      </c>
    </row>
    <row r="236" spans="1:7" x14ac:dyDescent="0.2">
      <c r="A236" s="4">
        <v>25000</v>
      </c>
      <c r="B236" s="4">
        <v>0</v>
      </c>
      <c r="C236" s="5">
        <v>0.35</v>
      </c>
      <c r="D236" s="6">
        <v>1708.48</v>
      </c>
      <c r="E236" s="6"/>
      <c r="F236" s="6">
        <v>604.50131999999996</v>
      </c>
      <c r="G236" s="4">
        <v>40</v>
      </c>
    </row>
    <row r="237" spans="1:7" x14ac:dyDescent="0.2">
      <c r="A237" s="4">
        <v>25000</v>
      </c>
      <c r="B237" s="4">
        <v>0</v>
      </c>
      <c r="C237" s="5">
        <v>0.4</v>
      </c>
      <c r="D237" s="6">
        <v>1575.848</v>
      </c>
      <c r="E237" s="6"/>
      <c r="F237" s="6">
        <v>622.35857999999996</v>
      </c>
      <c r="G237" s="4">
        <v>40</v>
      </c>
    </row>
    <row r="238" spans="1:7" x14ac:dyDescent="0.2">
      <c r="A238" s="4">
        <v>25000</v>
      </c>
      <c r="B238" s="4">
        <v>0</v>
      </c>
      <c r="C238" s="5">
        <v>0.45</v>
      </c>
      <c r="D238" s="6">
        <v>1470.192</v>
      </c>
      <c r="E238" s="6"/>
      <c r="F238" s="6">
        <v>641.09767999999997</v>
      </c>
      <c r="G238" s="4">
        <v>40</v>
      </c>
    </row>
    <row r="239" spans="1:7" x14ac:dyDescent="0.2">
      <c r="A239" s="4">
        <v>25000</v>
      </c>
      <c r="B239" s="4">
        <v>0</v>
      </c>
      <c r="C239" s="5">
        <v>0.5</v>
      </c>
      <c r="D239" s="6">
        <v>1382.52</v>
      </c>
      <c r="E239" s="6"/>
      <c r="F239" s="6">
        <v>662.70276000000001</v>
      </c>
      <c r="G239" s="4">
        <v>40</v>
      </c>
    </row>
    <row r="240" spans="1:7" x14ac:dyDescent="0.2">
      <c r="A240" s="4">
        <v>25000</v>
      </c>
      <c r="B240" s="4">
        <v>0</v>
      </c>
      <c r="C240" s="5">
        <v>0.55000000000000004</v>
      </c>
      <c r="D240" s="6">
        <v>1303.8399999999999</v>
      </c>
      <c r="E240" s="6"/>
      <c r="F240" s="6">
        <v>687.39427999999998</v>
      </c>
      <c r="G240" s="4">
        <v>40</v>
      </c>
    </row>
    <row r="241" spans="1:7" x14ac:dyDescent="0.2">
      <c r="A241" s="4">
        <v>25000</v>
      </c>
      <c r="B241" s="4">
        <v>0</v>
      </c>
      <c r="C241" s="5">
        <v>0.6</v>
      </c>
      <c r="D241" s="6">
        <v>1220.664</v>
      </c>
      <c r="E241" s="6"/>
      <c r="F241" s="6">
        <v>716.05408</v>
      </c>
      <c r="G241" s="4">
        <v>40</v>
      </c>
    </row>
    <row r="242" spans="1:7" x14ac:dyDescent="0.2">
      <c r="A242" s="4"/>
      <c r="B242" s="4"/>
      <c r="C242" s="5"/>
      <c r="D242" s="6"/>
      <c r="E242" s="6"/>
      <c r="F242" s="6"/>
      <c r="G242" s="4"/>
    </row>
    <row r="243" spans="1:7" x14ac:dyDescent="0.2">
      <c r="A243" s="4"/>
      <c r="B243" s="4"/>
      <c r="C243" s="5"/>
      <c r="D243" s="6"/>
      <c r="E243" s="6"/>
      <c r="F243" s="6"/>
      <c r="G243" s="4"/>
    </row>
    <row r="244" spans="1:7" x14ac:dyDescent="0.2">
      <c r="A244" s="4">
        <v>0</v>
      </c>
      <c r="B244" s="4">
        <v>0</v>
      </c>
      <c r="C244" s="5">
        <v>0</v>
      </c>
      <c r="D244" s="6">
        <v>5363.7280000000001</v>
      </c>
      <c r="E244" s="6"/>
      <c r="F244" s="6">
        <v>1124.346</v>
      </c>
      <c r="G244" s="4">
        <v>35</v>
      </c>
    </row>
    <row r="245" spans="1:7" x14ac:dyDescent="0.2">
      <c r="A245" s="4">
        <v>0</v>
      </c>
      <c r="B245" s="4">
        <v>0</v>
      </c>
      <c r="C245" s="5">
        <v>0.05</v>
      </c>
      <c r="D245" s="6">
        <v>5393.2330000000002</v>
      </c>
      <c r="E245" s="6"/>
      <c r="F245" s="6">
        <v>1123.2437</v>
      </c>
      <c r="G245" s="4">
        <v>35</v>
      </c>
    </row>
    <row r="246" spans="1:7" x14ac:dyDescent="0.2">
      <c r="A246" s="4">
        <v>0</v>
      </c>
      <c r="B246" s="4">
        <v>0</v>
      </c>
      <c r="C246" s="5">
        <v>0.1</v>
      </c>
      <c r="D246" s="6">
        <v>5397.4480000000003</v>
      </c>
      <c r="E246" s="6"/>
      <c r="F246" s="6">
        <v>1120.81864</v>
      </c>
      <c r="G246" s="4">
        <v>35</v>
      </c>
    </row>
    <row r="247" spans="1:7" x14ac:dyDescent="0.2">
      <c r="A247" s="4">
        <v>0</v>
      </c>
      <c r="B247" s="4">
        <v>0</v>
      </c>
      <c r="C247" s="5">
        <v>0.15</v>
      </c>
      <c r="D247" s="6">
        <v>4866.92</v>
      </c>
      <c r="E247" s="6"/>
      <c r="F247" s="6">
        <v>1116.4094399999999</v>
      </c>
      <c r="G247" s="4">
        <v>35</v>
      </c>
    </row>
    <row r="248" spans="1:7" x14ac:dyDescent="0.2">
      <c r="A248" s="4">
        <v>0</v>
      </c>
      <c r="B248" s="4">
        <v>0</v>
      </c>
      <c r="C248" s="5">
        <v>0.2</v>
      </c>
      <c r="D248" s="6">
        <v>4194.768</v>
      </c>
      <c r="E248" s="6"/>
      <c r="F248" s="6">
        <v>1111.5593200000001</v>
      </c>
      <c r="G248" s="4">
        <v>35</v>
      </c>
    </row>
    <row r="249" spans="1:7" x14ac:dyDescent="0.2">
      <c r="A249" s="4">
        <v>0</v>
      </c>
      <c r="B249" s="4">
        <v>0</v>
      </c>
      <c r="C249" s="5">
        <v>0.25</v>
      </c>
      <c r="D249" s="6">
        <v>3608.04</v>
      </c>
      <c r="E249" s="6"/>
      <c r="F249" s="6">
        <v>1110.8979400000001</v>
      </c>
      <c r="G249" s="4">
        <v>35</v>
      </c>
    </row>
    <row r="250" spans="1:7" x14ac:dyDescent="0.2">
      <c r="A250" s="4">
        <v>0</v>
      </c>
      <c r="B250" s="4">
        <v>0</v>
      </c>
      <c r="C250" s="5">
        <v>0.3</v>
      </c>
      <c r="D250" s="6">
        <v>3115.7280000000001</v>
      </c>
      <c r="E250" s="6"/>
      <c r="F250" s="6">
        <v>1107.8115</v>
      </c>
      <c r="G250" s="4">
        <v>35</v>
      </c>
    </row>
    <row r="251" spans="1:7" x14ac:dyDescent="0.2">
      <c r="A251" s="4">
        <v>0</v>
      </c>
      <c r="B251" s="4">
        <v>0</v>
      </c>
      <c r="C251" s="5">
        <v>0.35</v>
      </c>
      <c r="D251" s="6">
        <v>2704.3440000000001</v>
      </c>
      <c r="E251" s="6"/>
      <c r="F251" s="6">
        <v>1101.1976999999999</v>
      </c>
      <c r="G251" s="4">
        <v>35</v>
      </c>
    </row>
    <row r="252" spans="1:7" x14ac:dyDescent="0.2">
      <c r="A252" s="4">
        <v>0</v>
      </c>
      <c r="B252" s="4">
        <v>0</v>
      </c>
      <c r="C252" s="5">
        <v>0.4</v>
      </c>
      <c r="D252" s="6">
        <v>2362.6480000000001</v>
      </c>
      <c r="E252" s="6"/>
      <c r="F252" s="6">
        <v>1093.0406800000001</v>
      </c>
      <c r="G252" s="4">
        <v>35</v>
      </c>
    </row>
    <row r="253" spans="1:7" x14ac:dyDescent="0.2">
      <c r="A253" s="4">
        <v>0</v>
      </c>
      <c r="B253" s="4">
        <v>0</v>
      </c>
      <c r="C253" s="5">
        <v>0.45</v>
      </c>
      <c r="D253" s="6">
        <v>2056.92</v>
      </c>
      <c r="E253" s="6"/>
      <c r="F253" s="6">
        <v>1080.4744599999999</v>
      </c>
      <c r="G253" s="4">
        <v>35</v>
      </c>
    </row>
    <row r="254" spans="1:7" x14ac:dyDescent="0.2">
      <c r="A254" s="4">
        <v>0</v>
      </c>
      <c r="B254" s="4">
        <v>0</v>
      </c>
      <c r="C254" s="5">
        <v>0.5</v>
      </c>
      <c r="D254" s="6">
        <v>1751.192</v>
      </c>
      <c r="E254" s="6"/>
      <c r="F254" s="6">
        <v>1066.80594</v>
      </c>
      <c r="G254" s="4">
        <v>35</v>
      </c>
    </row>
    <row r="255" spans="1:7" x14ac:dyDescent="0.2">
      <c r="A255" s="4">
        <v>0</v>
      </c>
      <c r="B255" s="4">
        <v>0</v>
      </c>
      <c r="C255" s="5">
        <v>0.55000000000000004</v>
      </c>
      <c r="D255" s="6">
        <v>1429.7280000000001</v>
      </c>
      <c r="E255" s="6"/>
      <c r="F255" s="6">
        <v>1052.47604</v>
      </c>
      <c r="G255" s="4">
        <v>35</v>
      </c>
    </row>
    <row r="256" spans="1:7" x14ac:dyDescent="0.2">
      <c r="A256" s="4">
        <v>0</v>
      </c>
      <c r="B256" s="4">
        <v>0</v>
      </c>
      <c r="C256" s="5">
        <v>0.6</v>
      </c>
      <c r="D256" s="6">
        <v>1112.76</v>
      </c>
      <c r="E256" s="6"/>
      <c r="F256" s="6">
        <v>1037.7052200000001</v>
      </c>
      <c r="G256" s="4">
        <v>35</v>
      </c>
    </row>
    <row r="257" spans="1:7" x14ac:dyDescent="0.2">
      <c r="A257" s="4"/>
      <c r="B257" s="4"/>
      <c r="C257" s="5"/>
      <c r="D257" s="6"/>
      <c r="E257" s="6"/>
      <c r="F257" s="6"/>
      <c r="G257" s="4"/>
    </row>
    <row r="258" spans="1:7" x14ac:dyDescent="0.2">
      <c r="A258" s="4">
        <v>5000</v>
      </c>
      <c r="B258" s="4">
        <v>0</v>
      </c>
      <c r="C258" s="5">
        <v>0</v>
      </c>
      <c r="D258" s="9">
        <v>4637.6239999999998</v>
      </c>
      <c r="E258" s="9"/>
      <c r="F258" s="6">
        <v>1076.9471000000001</v>
      </c>
      <c r="G258" s="4">
        <v>35</v>
      </c>
    </row>
    <row r="259" spans="1:7" x14ac:dyDescent="0.2">
      <c r="A259" s="4">
        <v>5000</v>
      </c>
      <c r="B259" s="4">
        <v>0</v>
      </c>
      <c r="C259" s="5">
        <v>0.05</v>
      </c>
      <c r="D259" s="9">
        <v>4824.4889999999996</v>
      </c>
      <c r="E259" s="9"/>
      <c r="F259" s="6">
        <v>1074.2897256564199</v>
      </c>
      <c r="G259" s="4">
        <v>35</v>
      </c>
    </row>
    <row r="260" spans="1:7" x14ac:dyDescent="0.2">
      <c r="A260" s="4">
        <v>5000</v>
      </c>
      <c r="B260" s="4">
        <v>0</v>
      </c>
      <c r="C260" s="5">
        <v>0.1</v>
      </c>
      <c r="D260" s="9">
        <v>4851.1840000000002</v>
      </c>
      <c r="E260" s="9"/>
      <c r="F260" s="6">
        <v>1068.79008</v>
      </c>
      <c r="G260" s="4">
        <v>35</v>
      </c>
    </row>
    <row r="261" spans="1:7" x14ac:dyDescent="0.2">
      <c r="A261" s="4">
        <v>5000</v>
      </c>
      <c r="B261" s="4">
        <v>0</v>
      </c>
      <c r="C261" s="5">
        <v>0.15</v>
      </c>
      <c r="D261" s="9">
        <v>4583.6719999999996</v>
      </c>
      <c r="E261" s="9"/>
      <c r="F261" s="6">
        <v>1059.0898400000001</v>
      </c>
      <c r="G261" s="4">
        <v>35</v>
      </c>
    </row>
    <row r="262" spans="1:7" x14ac:dyDescent="0.2">
      <c r="A262" s="4">
        <v>5000</v>
      </c>
      <c r="B262" s="4">
        <v>0</v>
      </c>
      <c r="C262" s="5">
        <v>0.2</v>
      </c>
      <c r="D262" s="9">
        <v>4019.424</v>
      </c>
      <c r="E262" s="9"/>
      <c r="F262" s="6">
        <v>1047.1849999999999</v>
      </c>
      <c r="G262" s="4">
        <v>35</v>
      </c>
    </row>
    <row r="263" spans="1:7" x14ac:dyDescent="0.2">
      <c r="A263" s="4">
        <v>5000</v>
      </c>
      <c r="B263" s="4">
        <v>0</v>
      </c>
      <c r="C263" s="5">
        <v>0.25</v>
      </c>
      <c r="D263" s="9">
        <v>3540.6</v>
      </c>
      <c r="E263" s="9"/>
      <c r="F263" s="6">
        <v>1057.5466200000001</v>
      </c>
      <c r="G263" s="4">
        <v>35</v>
      </c>
    </row>
    <row r="264" spans="1:7" x14ac:dyDescent="0.2">
      <c r="A264" s="4">
        <v>5000</v>
      </c>
      <c r="B264" s="4">
        <v>0</v>
      </c>
      <c r="C264" s="5">
        <v>0.3</v>
      </c>
      <c r="D264" s="9">
        <v>3140.4560000000001</v>
      </c>
      <c r="E264" s="9"/>
      <c r="F264" s="6">
        <v>1064.1604199999999</v>
      </c>
      <c r="G264" s="4">
        <v>35</v>
      </c>
    </row>
    <row r="265" spans="1:7" x14ac:dyDescent="0.2">
      <c r="A265" s="4">
        <v>5000</v>
      </c>
      <c r="B265" s="4">
        <v>0</v>
      </c>
      <c r="C265" s="5">
        <v>0.35</v>
      </c>
      <c r="D265" s="9">
        <v>2747.056</v>
      </c>
      <c r="E265" s="9"/>
      <c r="F265" s="6">
        <v>1058.2080000000001</v>
      </c>
      <c r="G265" s="4">
        <v>35</v>
      </c>
    </row>
    <row r="266" spans="1:7" x14ac:dyDescent="0.2">
      <c r="A266" s="4">
        <v>5000</v>
      </c>
      <c r="B266" s="4">
        <v>0</v>
      </c>
      <c r="C266" s="5">
        <v>0.4</v>
      </c>
      <c r="D266" s="9">
        <v>2416.6</v>
      </c>
      <c r="E266" s="9"/>
      <c r="F266" s="6">
        <v>1050.71236</v>
      </c>
      <c r="G266" s="4">
        <v>35</v>
      </c>
    </row>
    <row r="267" spans="1:7" x14ac:dyDescent="0.2">
      <c r="A267" s="4">
        <v>5000</v>
      </c>
      <c r="B267" s="4">
        <v>0</v>
      </c>
      <c r="C267" s="5">
        <v>0.45</v>
      </c>
      <c r="D267" s="9">
        <v>2133.3519999999999</v>
      </c>
      <c r="E267" s="9"/>
      <c r="F267" s="6">
        <v>1039.0279800000001</v>
      </c>
      <c r="G267" s="4">
        <v>35</v>
      </c>
    </row>
    <row r="268" spans="1:7" x14ac:dyDescent="0.2">
      <c r="A268" s="4">
        <v>5000</v>
      </c>
      <c r="B268" s="4">
        <v>0</v>
      </c>
      <c r="C268" s="5">
        <v>0.5</v>
      </c>
      <c r="D268" s="9">
        <v>1861.3440000000001</v>
      </c>
      <c r="E268" s="9"/>
      <c r="F268" s="6">
        <v>1026.0208399999999</v>
      </c>
      <c r="G268" s="4">
        <v>35</v>
      </c>
    </row>
    <row r="269" spans="1:7" x14ac:dyDescent="0.2">
      <c r="A269" s="4">
        <v>5000</v>
      </c>
      <c r="B269" s="4">
        <v>0</v>
      </c>
      <c r="C269" s="5">
        <v>0.55000000000000004</v>
      </c>
      <c r="D269" s="9">
        <v>1564.6079999999999</v>
      </c>
      <c r="E269" s="9"/>
      <c r="F269" s="6">
        <v>1012.13186</v>
      </c>
      <c r="G269" s="4">
        <v>35</v>
      </c>
    </row>
    <row r="270" spans="1:7" x14ac:dyDescent="0.2">
      <c r="A270" s="4">
        <v>5000</v>
      </c>
      <c r="B270" s="4">
        <v>0</v>
      </c>
      <c r="C270" s="5">
        <v>0.6</v>
      </c>
      <c r="D270" s="9">
        <v>1270.1199999999999</v>
      </c>
      <c r="E270" s="9"/>
      <c r="F270" s="6">
        <v>999.12472000000002</v>
      </c>
      <c r="G270" s="4">
        <v>35</v>
      </c>
    </row>
    <row r="271" spans="1:7" x14ac:dyDescent="0.2">
      <c r="A271" s="4"/>
      <c r="B271" s="4"/>
      <c r="C271" s="5"/>
      <c r="D271" s="9"/>
      <c r="E271" s="9"/>
      <c r="F271" s="6"/>
      <c r="G271" s="4"/>
    </row>
    <row r="272" spans="1:7" x14ac:dyDescent="0.2">
      <c r="A272" s="4">
        <v>10000</v>
      </c>
      <c r="B272" s="4">
        <v>0</v>
      </c>
      <c r="C272" s="5">
        <v>0</v>
      </c>
      <c r="D272" s="6">
        <v>3974.4639999999999</v>
      </c>
      <c r="E272" s="6"/>
      <c r="F272" s="6">
        <v>953.93042000000003</v>
      </c>
      <c r="G272" s="4">
        <v>35</v>
      </c>
    </row>
    <row r="273" spans="1:7" x14ac:dyDescent="0.2">
      <c r="A273" s="4">
        <v>10000</v>
      </c>
      <c r="B273" s="4">
        <v>0</v>
      </c>
      <c r="C273" s="5">
        <v>0.05</v>
      </c>
      <c r="D273" s="6">
        <v>4158.7063333333299</v>
      </c>
      <c r="E273" s="6"/>
      <c r="F273" s="6">
        <v>952.06947823529401</v>
      </c>
      <c r="G273" s="4">
        <v>35</v>
      </c>
    </row>
    <row r="274" spans="1:7" x14ac:dyDescent="0.2">
      <c r="A274" s="4">
        <v>10000</v>
      </c>
      <c r="B274" s="4">
        <v>0</v>
      </c>
      <c r="C274" s="5">
        <v>0.1</v>
      </c>
      <c r="D274" s="6">
        <v>4197.0159999999996</v>
      </c>
      <c r="E274" s="6"/>
      <c r="F274" s="6">
        <v>947.75753999999995</v>
      </c>
      <c r="G274" s="4">
        <v>35</v>
      </c>
    </row>
    <row r="275" spans="1:7" x14ac:dyDescent="0.2">
      <c r="A275" s="4">
        <v>10000</v>
      </c>
      <c r="B275" s="4">
        <v>0</v>
      </c>
      <c r="C275" s="5">
        <v>0.15</v>
      </c>
      <c r="D275" s="6">
        <v>4037.4079999999999</v>
      </c>
      <c r="E275" s="6"/>
      <c r="F275" s="6">
        <v>938.49821999999995</v>
      </c>
      <c r="G275" s="4">
        <v>35</v>
      </c>
    </row>
    <row r="276" spans="1:7" x14ac:dyDescent="0.2">
      <c r="A276" s="4">
        <v>10000</v>
      </c>
      <c r="B276" s="4">
        <v>0</v>
      </c>
      <c r="C276" s="5">
        <v>0.2</v>
      </c>
      <c r="D276" s="6">
        <v>3592.3040000000001</v>
      </c>
      <c r="E276" s="6"/>
      <c r="F276" s="6">
        <v>926.37292000000002</v>
      </c>
      <c r="G276" s="4">
        <v>35</v>
      </c>
    </row>
    <row r="277" spans="1:7" x14ac:dyDescent="0.2">
      <c r="A277" s="4">
        <v>10000</v>
      </c>
      <c r="B277" s="4">
        <v>0</v>
      </c>
      <c r="C277" s="5">
        <v>0.25</v>
      </c>
      <c r="D277" s="6">
        <v>3160.6880000000001</v>
      </c>
      <c r="E277" s="6"/>
      <c r="F277" s="6">
        <v>927.03430000000003</v>
      </c>
      <c r="G277" s="4">
        <v>35</v>
      </c>
    </row>
    <row r="278" spans="1:7" x14ac:dyDescent="0.2">
      <c r="A278" s="4">
        <v>10000</v>
      </c>
      <c r="B278" s="4">
        <v>0</v>
      </c>
      <c r="C278" s="5">
        <v>0.3</v>
      </c>
      <c r="D278" s="6">
        <v>2821.24</v>
      </c>
      <c r="E278" s="6"/>
      <c r="F278" s="6">
        <v>931.44349999999997</v>
      </c>
      <c r="G278" s="4">
        <v>35</v>
      </c>
    </row>
    <row r="279" spans="1:7" x14ac:dyDescent="0.2">
      <c r="A279" s="4">
        <v>10000</v>
      </c>
      <c r="B279" s="4">
        <v>0</v>
      </c>
      <c r="C279" s="5">
        <v>0.35</v>
      </c>
      <c r="D279" s="6">
        <v>2535.7440000000001</v>
      </c>
      <c r="E279" s="6"/>
      <c r="F279" s="6">
        <v>945.55294000000004</v>
      </c>
      <c r="G279" s="4">
        <v>35</v>
      </c>
    </row>
    <row r="280" spans="1:7" x14ac:dyDescent="0.2">
      <c r="A280" s="4">
        <v>10000</v>
      </c>
      <c r="B280" s="4">
        <v>0</v>
      </c>
      <c r="C280" s="5">
        <v>0.4</v>
      </c>
      <c r="D280" s="6">
        <v>2308.6959999999999</v>
      </c>
      <c r="E280" s="6"/>
      <c r="F280" s="6">
        <v>960.54422</v>
      </c>
      <c r="G280" s="4">
        <v>35</v>
      </c>
    </row>
    <row r="281" spans="1:7" x14ac:dyDescent="0.2">
      <c r="A281" s="4">
        <v>10000</v>
      </c>
      <c r="B281" s="4">
        <v>0</v>
      </c>
      <c r="C281" s="5">
        <v>0.45</v>
      </c>
      <c r="D281" s="6">
        <v>2124.36</v>
      </c>
      <c r="E281" s="6"/>
      <c r="F281" s="6">
        <v>977.74009999999998</v>
      </c>
      <c r="G281" s="4">
        <v>35</v>
      </c>
    </row>
    <row r="282" spans="1:7" x14ac:dyDescent="0.2">
      <c r="A282" s="4">
        <v>10000</v>
      </c>
      <c r="B282" s="4">
        <v>0</v>
      </c>
      <c r="C282" s="5">
        <v>0.5</v>
      </c>
      <c r="D282" s="6">
        <v>1953.5119999999999</v>
      </c>
      <c r="E282" s="6"/>
      <c r="F282" s="6">
        <v>993.83367999999996</v>
      </c>
      <c r="G282" s="4">
        <v>35</v>
      </c>
    </row>
    <row r="283" spans="1:7" x14ac:dyDescent="0.2">
      <c r="A283" s="4">
        <v>10000</v>
      </c>
      <c r="B283" s="4">
        <v>0</v>
      </c>
      <c r="C283" s="5">
        <v>0.55000000000000004</v>
      </c>
      <c r="D283" s="6">
        <v>1699.4880000000001</v>
      </c>
      <c r="E283" s="6"/>
      <c r="F283" s="6">
        <v>981.92884000000004</v>
      </c>
      <c r="G283" s="4">
        <v>35</v>
      </c>
    </row>
    <row r="284" spans="1:7" x14ac:dyDescent="0.2">
      <c r="A284" s="4">
        <v>10000</v>
      </c>
      <c r="B284" s="4">
        <v>0</v>
      </c>
      <c r="C284" s="5">
        <v>0.6</v>
      </c>
      <c r="D284" s="6">
        <v>1447.712</v>
      </c>
      <c r="E284" s="6"/>
      <c r="F284" s="6">
        <v>969.58308</v>
      </c>
      <c r="G284" s="4">
        <v>35</v>
      </c>
    </row>
    <row r="285" spans="1:7" x14ac:dyDescent="0.2">
      <c r="A285" s="4"/>
      <c r="B285" s="4"/>
      <c r="C285" s="5"/>
      <c r="D285" s="6"/>
      <c r="E285" s="6"/>
      <c r="F285" s="6"/>
      <c r="G285" s="4"/>
    </row>
    <row r="286" spans="1:7" x14ac:dyDescent="0.2">
      <c r="A286" s="4">
        <v>15000</v>
      </c>
      <c r="B286" s="4">
        <v>0</v>
      </c>
      <c r="C286" s="5">
        <v>0</v>
      </c>
      <c r="D286" s="6">
        <v>3383.24</v>
      </c>
      <c r="E286" s="6"/>
      <c r="F286" s="6">
        <v>853.84158000000002</v>
      </c>
      <c r="G286" s="4">
        <v>35</v>
      </c>
    </row>
    <row r="287" spans="1:7" x14ac:dyDescent="0.2">
      <c r="A287" s="4">
        <v>15000</v>
      </c>
      <c r="B287" s="4">
        <v>0</v>
      </c>
      <c r="C287" s="5">
        <v>0.05</v>
      </c>
      <c r="D287" s="6">
        <v>3554.8373333333302</v>
      </c>
      <c r="E287" s="6"/>
      <c r="F287" s="6">
        <v>852.33336003649595</v>
      </c>
      <c r="G287" s="4">
        <v>35</v>
      </c>
    </row>
    <row r="288" spans="1:7" x14ac:dyDescent="0.2">
      <c r="A288" s="4">
        <v>15000</v>
      </c>
      <c r="B288" s="4">
        <v>0</v>
      </c>
      <c r="C288" s="5">
        <v>0.1</v>
      </c>
      <c r="D288" s="6">
        <v>3608.04</v>
      </c>
      <c r="E288" s="6"/>
      <c r="F288" s="6">
        <v>848.77099999999996</v>
      </c>
      <c r="G288" s="4">
        <v>35</v>
      </c>
    </row>
    <row r="289" spans="1:7" x14ac:dyDescent="0.2">
      <c r="A289" s="4">
        <v>15000</v>
      </c>
      <c r="B289" s="4">
        <v>0</v>
      </c>
      <c r="C289" s="5">
        <v>0.15</v>
      </c>
      <c r="D289" s="6">
        <v>3533.8560000000002</v>
      </c>
      <c r="E289" s="6"/>
      <c r="F289" s="6">
        <v>840.61397999999997</v>
      </c>
      <c r="G289" s="4">
        <v>35</v>
      </c>
    </row>
    <row r="290" spans="1:7" x14ac:dyDescent="0.2">
      <c r="A290" s="4">
        <v>15000</v>
      </c>
      <c r="B290" s="4">
        <v>0</v>
      </c>
      <c r="C290" s="5">
        <v>0.2</v>
      </c>
      <c r="D290" s="6">
        <v>3187.6640000000002</v>
      </c>
      <c r="E290" s="6"/>
      <c r="F290" s="6">
        <v>827.16592000000003</v>
      </c>
      <c r="G290" s="4">
        <v>35</v>
      </c>
    </row>
    <row r="291" spans="1:7" x14ac:dyDescent="0.2">
      <c r="A291" s="4">
        <v>15000</v>
      </c>
      <c r="B291" s="4">
        <v>0</v>
      </c>
      <c r="C291" s="5">
        <v>0.25</v>
      </c>
      <c r="D291" s="6">
        <v>2810</v>
      </c>
      <c r="E291" s="6"/>
      <c r="F291" s="6">
        <v>818.78844000000004</v>
      </c>
      <c r="G291" s="4">
        <v>35</v>
      </c>
    </row>
    <row r="292" spans="1:7" x14ac:dyDescent="0.2">
      <c r="A292" s="4">
        <v>15000</v>
      </c>
      <c r="B292" s="4">
        <v>0</v>
      </c>
      <c r="C292" s="5">
        <v>0.3</v>
      </c>
      <c r="D292" s="6">
        <v>2529</v>
      </c>
      <c r="E292" s="6"/>
      <c r="F292" s="6">
        <v>820.55211999999995</v>
      </c>
      <c r="G292" s="4">
        <v>35</v>
      </c>
    </row>
    <row r="293" spans="1:7" x14ac:dyDescent="0.2">
      <c r="A293" s="4">
        <v>15000</v>
      </c>
      <c r="B293" s="4">
        <v>0</v>
      </c>
      <c r="C293" s="5">
        <v>0.35</v>
      </c>
      <c r="D293" s="6">
        <v>2295.2080000000001</v>
      </c>
      <c r="E293" s="6"/>
      <c r="F293" s="6">
        <v>836.20478000000003</v>
      </c>
      <c r="G293" s="4">
        <v>35</v>
      </c>
    </row>
    <row r="294" spans="1:7" x14ac:dyDescent="0.2">
      <c r="A294" s="4">
        <v>15000</v>
      </c>
      <c r="B294" s="4">
        <v>0</v>
      </c>
      <c r="C294" s="5">
        <v>0.4</v>
      </c>
      <c r="D294" s="6">
        <v>2097.384</v>
      </c>
      <c r="E294" s="6"/>
      <c r="F294" s="6">
        <v>849.65283999999997</v>
      </c>
      <c r="G294" s="4">
        <v>35</v>
      </c>
    </row>
    <row r="295" spans="1:7" x14ac:dyDescent="0.2">
      <c r="A295" s="4">
        <v>15000</v>
      </c>
      <c r="B295" s="4">
        <v>0</v>
      </c>
      <c r="C295" s="5">
        <v>0.45</v>
      </c>
      <c r="D295" s="6">
        <v>1935.528</v>
      </c>
      <c r="E295" s="6"/>
      <c r="F295" s="6">
        <v>865.74641999999994</v>
      </c>
      <c r="G295" s="4">
        <v>35</v>
      </c>
    </row>
    <row r="296" spans="1:7" x14ac:dyDescent="0.2">
      <c r="A296" s="4">
        <v>15000</v>
      </c>
      <c r="B296" s="4">
        <v>0</v>
      </c>
      <c r="C296" s="5">
        <v>0.5</v>
      </c>
      <c r="D296" s="6">
        <v>1791.6559999999999</v>
      </c>
      <c r="E296" s="6"/>
      <c r="F296" s="6">
        <v>883.16276000000005</v>
      </c>
      <c r="G296" s="4">
        <v>35</v>
      </c>
    </row>
    <row r="297" spans="1:7" x14ac:dyDescent="0.2">
      <c r="A297" s="4">
        <v>15000</v>
      </c>
      <c r="B297" s="4">
        <v>0</v>
      </c>
      <c r="C297" s="5">
        <v>0.55000000000000004</v>
      </c>
      <c r="D297" s="6">
        <v>1647.7840000000001</v>
      </c>
      <c r="E297" s="6"/>
      <c r="F297" s="6">
        <v>901.46094000000005</v>
      </c>
      <c r="G297" s="4">
        <v>35</v>
      </c>
    </row>
    <row r="298" spans="1:7" x14ac:dyDescent="0.2">
      <c r="A298" s="4">
        <v>15000</v>
      </c>
      <c r="B298" s="4">
        <v>0</v>
      </c>
      <c r="C298" s="5">
        <v>0.6</v>
      </c>
      <c r="D298" s="6">
        <v>1508.4079999999999</v>
      </c>
      <c r="E298" s="6"/>
      <c r="F298" s="6">
        <v>921.52279999999996</v>
      </c>
      <c r="G298" s="4">
        <v>35</v>
      </c>
    </row>
    <row r="299" spans="1:7" x14ac:dyDescent="0.2">
      <c r="A299" s="4"/>
      <c r="B299" s="4"/>
      <c r="C299" s="5"/>
      <c r="D299" s="6"/>
      <c r="E299" s="6"/>
      <c r="F299" s="6"/>
      <c r="G299" s="4"/>
    </row>
    <row r="300" spans="1:7" x14ac:dyDescent="0.2">
      <c r="A300" s="4">
        <v>20000</v>
      </c>
      <c r="B300" s="4">
        <v>0</v>
      </c>
      <c r="C300" s="5">
        <v>0</v>
      </c>
      <c r="D300" s="6">
        <v>2870.6959999999999</v>
      </c>
      <c r="E300" s="6"/>
      <c r="F300" s="6">
        <v>740.52513999999996</v>
      </c>
      <c r="G300" s="4">
        <v>35</v>
      </c>
    </row>
    <row r="301" spans="1:7" x14ac:dyDescent="0.2">
      <c r="A301" s="4">
        <v>20000</v>
      </c>
      <c r="B301" s="4">
        <v>0</v>
      </c>
      <c r="C301" s="5">
        <v>0.05</v>
      </c>
      <c r="D301" s="6">
        <v>3014.7553333333299</v>
      </c>
      <c r="E301" s="6"/>
      <c r="F301" s="6">
        <v>739.08648397196305</v>
      </c>
      <c r="G301" s="4">
        <v>35</v>
      </c>
    </row>
    <row r="302" spans="1:7" x14ac:dyDescent="0.2">
      <c r="A302" s="4">
        <v>20000</v>
      </c>
      <c r="B302" s="4">
        <v>0</v>
      </c>
      <c r="C302" s="5">
        <v>0.1</v>
      </c>
      <c r="D302" s="6">
        <v>3064.0239999999999</v>
      </c>
      <c r="E302" s="6"/>
      <c r="F302" s="6">
        <v>735.89548000000002</v>
      </c>
      <c r="G302" s="4">
        <v>35</v>
      </c>
    </row>
    <row r="303" spans="1:7" x14ac:dyDescent="0.2">
      <c r="A303" s="4">
        <v>20000</v>
      </c>
      <c r="B303" s="4">
        <v>0</v>
      </c>
      <c r="C303" s="5">
        <v>0.15</v>
      </c>
      <c r="D303" s="6">
        <v>3021.3119999999999</v>
      </c>
      <c r="E303" s="6"/>
      <c r="F303" s="6">
        <v>729.94305999999995</v>
      </c>
      <c r="G303" s="4">
        <v>35</v>
      </c>
    </row>
    <row r="304" spans="1:7" x14ac:dyDescent="0.2">
      <c r="A304" s="4">
        <v>20000</v>
      </c>
      <c r="B304" s="4">
        <v>0</v>
      </c>
      <c r="C304" s="5">
        <v>0.2</v>
      </c>
      <c r="D304" s="6">
        <v>2738.0639999999999</v>
      </c>
      <c r="E304" s="6"/>
      <c r="F304" s="6">
        <v>715.83362</v>
      </c>
      <c r="G304" s="4">
        <v>35</v>
      </c>
    </row>
    <row r="305" spans="1:7" x14ac:dyDescent="0.2">
      <c r="A305" s="4">
        <v>20000</v>
      </c>
      <c r="B305" s="4">
        <v>0</v>
      </c>
      <c r="C305" s="5">
        <v>0.25</v>
      </c>
      <c r="D305" s="6">
        <v>2423.3440000000001</v>
      </c>
      <c r="E305" s="6"/>
      <c r="F305" s="6">
        <v>703.48785999999996</v>
      </c>
      <c r="G305" s="4">
        <v>35</v>
      </c>
    </row>
    <row r="306" spans="1:7" x14ac:dyDescent="0.2">
      <c r="A306" s="4">
        <v>20000</v>
      </c>
      <c r="B306" s="4">
        <v>0</v>
      </c>
      <c r="C306" s="5">
        <v>0.3</v>
      </c>
      <c r="D306" s="6">
        <v>2155.8319999999999</v>
      </c>
      <c r="E306" s="6"/>
      <c r="F306" s="6">
        <v>687.39427999999998</v>
      </c>
      <c r="G306" s="4">
        <v>35</v>
      </c>
    </row>
    <row r="307" spans="1:7" x14ac:dyDescent="0.2">
      <c r="A307" s="4">
        <v>20000</v>
      </c>
      <c r="B307" s="4">
        <v>0</v>
      </c>
      <c r="C307" s="5">
        <v>0.35</v>
      </c>
      <c r="D307" s="6">
        <v>1967</v>
      </c>
      <c r="E307" s="6"/>
      <c r="F307" s="6">
        <v>704.81061999999997</v>
      </c>
      <c r="G307" s="4">
        <v>35</v>
      </c>
    </row>
    <row r="308" spans="1:7" x14ac:dyDescent="0.2">
      <c r="A308" s="4">
        <v>20000</v>
      </c>
      <c r="B308" s="4">
        <v>0</v>
      </c>
      <c r="C308" s="5">
        <v>0.4</v>
      </c>
      <c r="D308" s="6">
        <v>1814.136</v>
      </c>
      <c r="E308" s="6"/>
      <c r="F308" s="6">
        <v>723.10879999999997</v>
      </c>
      <c r="G308" s="4">
        <v>35</v>
      </c>
    </row>
    <row r="309" spans="1:7" x14ac:dyDescent="0.2">
      <c r="A309" s="4">
        <v>20000</v>
      </c>
      <c r="B309" s="4">
        <v>0</v>
      </c>
      <c r="C309" s="5">
        <v>0.45</v>
      </c>
      <c r="D309" s="6">
        <v>1688.248</v>
      </c>
      <c r="E309" s="6"/>
      <c r="F309" s="6">
        <v>744.27296000000001</v>
      </c>
      <c r="G309" s="4">
        <v>35</v>
      </c>
    </row>
    <row r="310" spans="1:7" x14ac:dyDescent="0.2">
      <c r="A310" s="4">
        <v>20000</v>
      </c>
      <c r="B310" s="4">
        <v>0</v>
      </c>
      <c r="C310" s="5">
        <v>0.5</v>
      </c>
      <c r="D310" s="6">
        <v>1587.088</v>
      </c>
      <c r="E310" s="6"/>
      <c r="F310" s="6">
        <v>768.74401999999998</v>
      </c>
      <c r="G310" s="4">
        <v>35</v>
      </c>
    </row>
    <row r="311" spans="1:7" x14ac:dyDescent="0.2">
      <c r="A311" s="4">
        <v>20000</v>
      </c>
      <c r="B311" s="4">
        <v>0</v>
      </c>
      <c r="C311" s="5">
        <v>0.55000000000000004</v>
      </c>
      <c r="D311" s="6">
        <v>1488.1759999999999</v>
      </c>
      <c r="E311" s="6"/>
      <c r="F311" s="6">
        <v>795.41967999999997</v>
      </c>
      <c r="G311" s="4">
        <v>35</v>
      </c>
    </row>
    <row r="312" spans="1:7" x14ac:dyDescent="0.2">
      <c r="A312" s="4">
        <v>20000</v>
      </c>
      <c r="B312" s="4">
        <v>0</v>
      </c>
      <c r="C312" s="5">
        <v>0.6</v>
      </c>
      <c r="D312" s="6">
        <v>1391.5119999999999</v>
      </c>
      <c r="E312" s="6"/>
      <c r="F312" s="6">
        <v>824.96132</v>
      </c>
      <c r="G312" s="4">
        <v>35</v>
      </c>
    </row>
    <row r="313" spans="1:7" x14ac:dyDescent="0.2">
      <c r="A313" s="4"/>
      <c r="B313" s="4"/>
      <c r="C313" s="5"/>
      <c r="D313" s="6"/>
      <c r="E313" s="6"/>
      <c r="F313" s="6"/>
      <c r="G313" s="4"/>
    </row>
    <row r="314" spans="1:7" x14ac:dyDescent="0.2">
      <c r="A314" s="4">
        <v>25000</v>
      </c>
      <c r="B314" s="4">
        <v>0</v>
      </c>
      <c r="C314" s="5">
        <v>0</v>
      </c>
      <c r="D314" s="6">
        <v>2421.096</v>
      </c>
      <c r="E314" s="6"/>
      <c r="F314" s="6">
        <v>634.70434</v>
      </c>
      <c r="G314" s="4">
        <v>35</v>
      </c>
    </row>
    <row r="315" spans="1:7" x14ac:dyDescent="0.2">
      <c r="A315" s="4">
        <v>25000</v>
      </c>
      <c r="B315" s="4">
        <v>0</v>
      </c>
      <c r="C315" s="5">
        <v>0.05</v>
      </c>
      <c r="D315" s="6">
        <v>2539.4906666666702</v>
      </c>
      <c r="E315" s="6"/>
      <c r="F315" s="6">
        <v>633.31077112238597</v>
      </c>
      <c r="G315" s="4">
        <v>35</v>
      </c>
    </row>
    <row r="316" spans="1:7" x14ac:dyDescent="0.2">
      <c r="A316" s="4">
        <v>25000</v>
      </c>
      <c r="B316" s="4">
        <v>0</v>
      </c>
      <c r="C316" s="5">
        <v>0.1</v>
      </c>
      <c r="D316" s="6">
        <v>2582.9520000000002</v>
      </c>
      <c r="E316" s="6"/>
      <c r="F316" s="6">
        <v>630.51559999999995</v>
      </c>
      <c r="G316" s="4">
        <v>35</v>
      </c>
    </row>
    <row r="317" spans="1:7" x14ac:dyDescent="0.2">
      <c r="A317" s="4">
        <v>25000</v>
      </c>
      <c r="B317" s="4">
        <v>0</v>
      </c>
      <c r="C317" s="5">
        <v>0.15</v>
      </c>
      <c r="D317" s="6">
        <v>2560.4720000000002</v>
      </c>
      <c r="E317" s="6"/>
      <c r="F317" s="6">
        <v>625.66548</v>
      </c>
      <c r="G317" s="4">
        <v>35</v>
      </c>
    </row>
    <row r="318" spans="1:7" x14ac:dyDescent="0.2">
      <c r="A318" s="4">
        <v>25000</v>
      </c>
      <c r="B318" s="4">
        <v>0</v>
      </c>
      <c r="C318" s="5">
        <v>0.2</v>
      </c>
      <c r="D318" s="6">
        <v>2328.9279999999999</v>
      </c>
      <c r="E318" s="6"/>
      <c r="F318" s="6">
        <v>613.98109999999997</v>
      </c>
      <c r="G318" s="4">
        <v>35</v>
      </c>
    </row>
    <row r="319" spans="1:7" x14ac:dyDescent="0.2">
      <c r="A319" s="4">
        <v>25000</v>
      </c>
      <c r="B319" s="4">
        <v>0</v>
      </c>
      <c r="C319" s="5">
        <v>0.25</v>
      </c>
      <c r="D319" s="6">
        <v>2068.16</v>
      </c>
      <c r="E319" s="6"/>
      <c r="F319" s="6">
        <v>602.07626000000005</v>
      </c>
      <c r="G319" s="4">
        <v>35</v>
      </c>
    </row>
    <row r="320" spans="1:7" x14ac:dyDescent="0.2">
      <c r="A320" s="4">
        <v>25000</v>
      </c>
      <c r="B320" s="4">
        <v>0</v>
      </c>
      <c r="C320" s="5">
        <v>0.3</v>
      </c>
      <c r="D320" s="6">
        <v>1820.88</v>
      </c>
      <c r="E320" s="6"/>
      <c r="F320" s="6">
        <v>572.09370000000001</v>
      </c>
      <c r="G320" s="4">
        <v>35</v>
      </c>
    </row>
    <row r="321" spans="1:7" x14ac:dyDescent="0.2">
      <c r="A321" s="4">
        <v>25000</v>
      </c>
      <c r="B321" s="4">
        <v>0</v>
      </c>
      <c r="C321" s="5">
        <v>0.35</v>
      </c>
      <c r="D321" s="6">
        <v>1656.7760000000001</v>
      </c>
      <c r="E321" s="6"/>
      <c r="F321" s="6">
        <v>583.55762000000004</v>
      </c>
      <c r="G321" s="4">
        <v>35</v>
      </c>
    </row>
    <row r="322" spans="1:7" x14ac:dyDescent="0.2">
      <c r="A322" s="4">
        <v>25000</v>
      </c>
      <c r="B322" s="4">
        <v>0</v>
      </c>
      <c r="C322" s="5">
        <v>0.4</v>
      </c>
      <c r="D322" s="6">
        <v>1530.8879999999999</v>
      </c>
      <c r="E322" s="6"/>
      <c r="F322" s="6">
        <v>600.97396000000003</v>
      </c>
      <c r="G322" s="4">
        <v>35</v>
      </c>
    </row>
    <row r="323" spans="1:7" x14ac:dyDescent="0.2">
      <c r="A323" s="4">
        <v>25000</v>
      </c>
      <c r="B323" s="4">
        <v>0</v>
      </c>
      <c r="C323" s="5">
        <v>0.45</v>
      </c>
      <c r="D323" s="6">
        <v>1427.48</v>
      </c>
      <c r="E323" s="6"/>
      <c r="F323" s="6">
        <v>619.71306000000004</v>
      </c>
      <c r="G323" s="4">
        <v>35</v>
      </c>
    </row>
    <row r="324" spans="1:7" x14ac:dyDescent="0.2">
      <c r="A324" s="4">
        <v>25000</v>
      </c>
      <c r="B324" s="4">
        <v>0</v>
      </c>
      <c r="C324" s="5">
        <v>0.5</v>
      </c>
      <c r="D324" s="6">
        <v>1344.3040000000001</v>
      </c>
      <c r="E324" s="6"/>
      <c r="F324" s="6">
        <v>642.19997999999998</v>
      </c>
      <c r="G324" s="4">
        <v>35</v>
      </c>
    </row>
    <row r="325" spans="1:7" x14ac:dyDescent="0.2">
      <c r="A325" s="4">
        <v>25000</v>
      </c>
      <c r="B325" s="4">
        <v>0</v>
      </c>
      <c r="C325" s="5">
        <v>0.55000000000000004</v>
      </c>
      <c r="D325" s="6">
        <v>1272.3679999999999</v>
      </c>
      <c r="E325" s="6"/>
      <c r="F325" s="6">
        <v>667.99379999999996</v>
      </c>
      <c r="G325" s="4">
        <v>35</v>
      </c>
    </row>
    <row r="326" spans="1:7" x14ac:dyDescent="0.2">
      <c r="A326" s="4">
        <v>25000</v>
      </c>
      <c r="B326" s="4">
        <v>0</v>
      </c>
      <c r="C326" s="5">
        <v>0.6</v>
      </c>
      <c r="D326" s="6">
        <v>1191.44</v>
      </c>
      <c r="E326" s="6"/>
      <c r="F326" s="6">
        <v>698.41728000000001</v>
      </c>
      <c r="G326" s="4">
        <v>35</v>
      </c>
    </row>
    <row r="327" spans="1:7" x14ac:dyDescent="0.2">
      <c r="A327" s="4"/>
      <c r="B327" s="4"/>
      <c r="C327" s="5"/>
      <c r="D327" s="6"/>
      <c r="E327" s="6"/>
      <c r="F327" s="6"/>
      <c r="G327" s="4"/>
    </row>
    <row r="328" spans="1:7" x14ac:dyDescent="0.2">
      <c r="A328" s="4">
        <v>30000</v>
      </c>
      <c r="B328" s="4">
        <v>0</v>
      </c>
      <c r="C328" s="5">
        <v>0</v>
      </c>
      <c r="D328" s="6">
        <v>2025.4480000000001</v>
      </c>
      <c r="E328" s="6"/>
      <c r="F328" s="6">
        <v>547.84310000000005</v>
      </c>
      <c r="G328" s="4">
        <v>35</v>
      </c>
    </row>
    <row r="329" spans="1:7" x14ac:dyDescent="0.2">
      <c r="A329" s="4">
        <v>30000</v>
      </c>
      <c r="B329" s="4">
        <v>0</v>
      </c>
      <c r="C329" s="5">
        <v>0.05</v>
      </c>
      <c r="D329" s="6">
        <v>2122.5803333333301</v>
      </c>
      <c r="E329" s="6"/>
      <c r="F329" s="6">
        <v>546.38043269230798</v>
      </c>
      <c r="G329" s="4">
        <v>35</v>
      </c>
    </row>
    <row r="330" spans="1:7" x14ac:dyDescent="0.2">
      <c r="A330" s="4">
        <v>30000</v>
      </c>
      <c r="B330" s="4">
        <v>0</v>
      </c>
      <c r="C330" s="5">
        <v>0.1</v>
      </c>
      <c r="D330" s="6">
        <v>2162.576</v>
      </c>
      <c r="E330" s="6"/>
      <c r="F330" s="6">
        <v>543.87482</v>
      </c>
      <c r="G330" s="4">
        <v>35</v>
      </c>
    </row>
    <row r="331" spans="1:7" x14ac:dyDescent="0.2">
      <c r="A331" s="4">
        <v>30000</v>
      </c>
      <c r="B331" s="4">
        <v>0</v>
      </c>
      <c r="C331" s="5">
        <v>0.15</v>
      </c>
      <c r="D331" s="6">
        <v>2162.576</v>
      </c>
      <c r="E331" s="6"/>
      <c r="F331" s="6">
        <v>539.90653999999995</v>
      </c>
      <c r="G331" s="4">
        <v>35</v>
      </c>
    </row>
    <row r="332" spans="1:7" x14ac:dyDescent="0.2">
      <c r="A332" s="4">
        <v>30000</v>
      </c>
      <c r="B332" s="4">
        <v>0</v>
      </c>
      <c r="C332" s="5">
        <v>0.2</v>
      </c>
      <c r="D332" s="6">
        <v>1975.992</v>
      </c>
      <c r="E332" s="6"/>
      <c r="F332" s="6">
        <v>529.10400000000004</v>
      </c>
      <c r="G332" s="4">
        <v>35</v>
      </c>
    </row>
    <row r="333" spans="1:7" x14ac:dyDescent="0.2">
      <c r="A333" s="4">
        <v>30000</v>
      </c>
      <c r="B333" s="4">
        <v>0</v>
      </c>
      <c r="C333" s="5">
        <v>0.25</v>
      </c>
      <c r="D333" s="6">
        <v>1762.432</v>
      </c>
      <c r="E333" s="6"/>
      <c r="F333" s="6">
        <v>516.9787</v>
      </c>
      <c r="G333" s="4">
        <v>35</v>
      </c>
    </row>
    <row r="334" spans="1:7" x14ac:dyDescent="0.2">
      <c r="A334" s="4">
        <v>30000</v>
      </c>
      <c r="B334" s="4">
        <v>0</v>
      </c>
      <c r="C334" s="5">
        <v>0.3</v>
      </c>
      <c r="D334" s="6">
        <v>1555.616</v>
      </c>
      <c r="E334" s="6"/>
      <c r="F334" s="6">
        <v>484.13015999999999</v>
      </c>
      <c r="G334" s="4">
        <v>35</v>
      </c>
    </row>
    <row r="335" spans="1:7" x14ac:dyDescent="0.2">
      <c r="A335" s="4">
        <v>30000</v>
      </c>
      <c r="B335" s="4">
        <v>0</v>
      </c>
      <c r="C335" s="5">
        <v>0.35</v>
      </c>
      <c r="D335" s="6">
        <v>1382.52</v>
      </c>
      <c r="E335" s="6"/>
      <c r="F335" s="6">
        <v>478.17773999999997</v>
      </c>
      <c r="G335" s="4">
        <v>35</v>
      </c>
    </row>
    <row r="336" spans="1:7" x14ac:dyDescent="0.2">
      <c r="A336" s="4">
        <v>30000</v>
      </c>
      <c r="B336" s="4">
        <v>0</v>
      </c>
      <c r="C336" s="5">
        <v>0.4</v>
      </c>
      <c r="D336" s="6">
        <v>1276.864</v>
      </c>
      <c r="E336" s="6"/>
      <c r="F336" s="6">
        <v>493.38947999999999</v>
      </c>
      <c r="G336" s="4">
        <v>35</v>
      </c>
    </row>
    <row r="337" spans="1:7" x14ac:dyDescent="0.2">
      <c r="A337" s="4">
        <v>30000</v>
      </c>
      <c r="B337" s="4">
        <v>0</v>
      </c>
      <c r="C337" s="5">
        <v>0.45</v>
      </c>
      <c r="D337" s="6">
        <v>1193.6880000000001</v>
      </c>
      <c r="E337" s="6"/>
      <c r="F337" s="6">
        <v>509.26260000000002</v>
      </c>
      <c r="G337" s="4">
        <v>35</v>
      </c>
    </row>
    <row r="338" spans="1:7" x14ac:dyDescent="0.2">
      <c r="A338" s="4">
        <v>30000</v>
      </c>
      <c r="B338" s="4">
        <v>0</v>
      </c>
      <c r="C338" s="5">
        <v>0.5</v>
      </c>
      <c r="D338" s="6">
        <v>1124</v>
      </c>
      <c r="E338" s="6"/>
      <c r="F338" s="6">
        <v>528.22216000000003</v>
      </c>
      <c r="G338" s="4">
        <v>35</v>
      </c>
    </row>
    <row r="339" spans="1:7" x14ac:dyDescent="0.2">
      <c r="A339" s="4">
        <v>30000</v>
      </c>
      <c r="B339" s="4">
        <v>0</v>
      </c>
      <c r="C339" s="5">
        <v>0.55000000000000004</v>
      </c>
      <c r="D339" s="6">
        <v>1067.8</v>
      </c>
      <c r="E339" s="6"/>
      <c r="F339" s="6">
        <v>551.37045999999998</v>
      </c>
      <c r="G339" s="4">
        <v>35</v>
      </c>
    </row>
    <row r="340" spans="1:7" x14ac:dyDescent="0.2">
      <c r="A340" s="4">
        <v>30000</v>
      </c>
      <c r="B340" s="4">
        <v>0</v>
      </c>
      <c r="C340" s="5">
        <v>0.6</v>
      </c>
      <c r="D340" s="6">
        <v>1002.6079999999999</v>
      </c>
      <c r="E340" s="6"/>
      <c r="F340" s="6">
        <v>579.14841999999999</v>
      </c>
      <c r="G340" s="4">
        <v>35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8"/>
  <sheetViews>
    <sheetView workbookViewId="0">
      <selection activeCell="G7" sqref="G7"/>
    </sheetView>
  </sheetViews>
  <sheetFormatPr defaultRowHeight="12.75" x14ac:dyDescent="0.2"/>
  <cols>
    <col min="1" max="1" width="9.140625" style="45"/>
    <col min="3" max="4" width="9.140625" style="45"/>
    <col min="6" max="16384" width="9.140625" style="45"/>
  </cols>
  <sheetData>
    <row r="1" spans="1:27" x14ac:dyDescent="0.2">
      <c r="A1" s="3" t="s">
        <v>21</v>
      </c>
      <c r="B1" s="3" t="s">
        <v>12</v>
      </c>
      <c r="C1" s="3" t="s">
        <v>13</v>
      </c>
      <c r="D1" s="3" t="s">
        <v>38</v>
      </c>
      <c r="E1" s="3"/>
      <c r="F1" s="3" t="s">
        <v>22</v>
      </c>
      <c r="G1" s="3" t="s">
        <v>23</v>
      </c>
      <c r="H1" s="3" t="s">
        <v>12</v>
      </c>
      <c r="I1" s="3" t="s">
        <v>24</v>
      </c>
    </row>
    <row r="2" spans="1:27" x14ac:dyDescent="0.2">
      <c r="A2" s="3"/>
      <c r="B2" s="3" t="s">
        <v>18</v>
      </c>
      <c r="C2" s="3" t="s">
        <v>19</v>
      </c>
      <c r="D2" s="3"/>
      <c r="E2" s="3"/>
      <c r="F2" s="3"/>
      <c r="G2" s="3"/>
      <c r="H2" s="3" t="s">
        <v>25</v>
      </c>
      <c r="I2" s="3" t="s">
        <v>26</v>
      </c>
    </row>
    <row r="3" spans="1:27" s="10" customFormat="1" x14ac:dyDescent="0.2">
      <c r="A3" s="3" t="s">
        <v>40</v>
      </c>
      <c r="B3" s="8">
        <v>10606</v>
      </c>
      <c r="C3">
        <v>3600</v>
      </c>
      <c r="D3">
        <f>B3/C3</f>
        <v>2.9461111111111111</v>
      </c>
      <c r="E3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</row>
    <row r="4" spans="1:27" customFormat="1" x14ac:dyDescent="0.2">
      <c r="A4" s="45"/>
      <c r="C4" s="45"/>
      <c r="D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 x14ac:dyDescent="0.2">
      <c r="A5" s="16" t="s">
        <v>28</v>
      </c>
      <c r="B5" s="16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L5" s="10"/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S5" s="10"/>
      <c r="T5" s="10"/>
      <c r="U5" s="3" t="s">
        <v>14</v>
      </c>
      <c r="V5" s="3" t="s">
        <v>15</v>
      </c>
      <c r="W5" s="3" t="s">
        <v>16</v>
      </c>
      <c r="X5" s="3" t="s">
        <v>17</v>
      </c>
      <c r="Y5" s="10"/>
      <c r="Z5" s="10"/>
      <c r="AA5" s="10"/>
    </row>
    <row r="6" spans="1:27" x14ac:dyDescent="0.2">
      <c r="A6" s="11" t="s">
        <v>25</v>
      </c>
      <c r="B6" s="11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39</v>
      </c>
      <c r="K6" s="1"/>
      <c r="L6"/>
      <c r="M6" s="3" t="s">
        <v>34</v>
      </c>
      <c r="N6" s="3"/>
      <c r="O6" s="3" t="s">
        <v>20</v>
      </c>
      <c r="P6" s="3" t="s">
        <v>19</v>
      </c>
      <c r="Q6" s="3"/>
      <c r="R6" s="3"/>
      <c r="S6"/>
      <c r="T6"/>
      <c r="U6" s="3"/>
      <c r="V6" s="3"/>
      <c r="W6" s="3"/>
      <c r="X6"/>
      <c r="Y6"/>
      <c r="Z6"/>
      <c r="AA6"/>
    </row>
    <row r="7" spans="1:27" x14ac:dyDescent="0.2">
      <c r="A7" s="14">
        <f t="shared" ref="A7:A31" si="0">$H$3+$I$3*C7/1000</f>
        <v>288.14999999999998</v>
      </c>
      <c r="B7" s="14">
        <f t="shared" ref="B7:B31" si="1">SQRT($F$3*$G$3*A7)</f>
        <v>340.29740854862598</v>
      </c>
      <c r="C7" s="4">
        <f t="shared" ref="C7:C33" si="2">E7*0.3048</f>
        <v>0</v>
      </c>
      <c r="E7" s="43">
        <v>0</v>
      </c>
      <c r="F7" s="14">
        <v>100</v>
      </c>
      <c r="G7" s="14">
        <f>F7*0.5144444/B7</f>
        <v>0.15117493906113297</v>
      </c>
      <c r="H7" s="44">
        <v>6641.7</v>
      </c>
      <c r="J7" s="44">
        <v>1351.9</v>
      </c>
      <c r="K7" s="31">
        <v>45</v>
      </c>
      <c r="M7">
        <f t="shared" ref="M7:M31" si="3">J7/H7</f>
        <v>0.20354728458075494</v>
      </c>
      <c r="N7">
        <f t="shared" ref="N7:N31" si="4">4.448222*H7</f>
        <v>29543.756057400002</v>
      </c>
      <c r="O7">
        <f t="shared" ref="O7:O31" si="5">N7*F7</f>
        <v>2954375.60574</v>
      </c>
      <c r="P7">
        <f t="shared" ref="P7:P31" si="6">O7*0.001341</f>
        <v>3961.8176872973399</v>
      </c>
      <c r="Q7">
        <f t="shared" ref="Q7:Q31" si="7">P7/$C$3</f>
        <v>1.1005049131381499</v>
      </c>
      <c r="R7"/>
      <c r="S7"/>
      <c r="T7"/>
      <c r="U7">
        <f>H7/$B$3</f>
        <v>0.62622100697718275</v>
      </c>
      <c r="V7">
        <f t="shared" ref="V7" si="8">H7/$C$3</f>
        <v>1.8449166666666665</v>
      </c>
      <c r="W7"/>
      <c r="X7">
        <f t="shared" ref="X7" si="9">P7/$C$3</f>
        <v>1.1005049131381499</v>
      </c>
    </row>
    <row r="8" spans="1:27" x14ac:dyDescent="0.2">
      <c r="A8" s="14">
        <f t="shared" si="0"/>
        <v>288.14999999999998</v>
      </c>
      <c r="B8" s="14">
        <f t="shared" si="1"/>
        <v>340.29740854862598</v>
      </c>
      <c r="C8" s="4">
        <f t="shared" si="2"/>
        <v>0</v>
      </c>
      <c r="E8" s="43">
        <v>0</v>
      </c>
      <c r="F8" s="14">
        <v>150</v>
      </c>
      <c r="G8" s="14">
        <f t="shared" ref="G8:G33" si="10">F8*0.5144444/B8</f>
        <v>0.22676240859169947</v>
      </c>
      <c r="H8" s="44">
        <v>5177.2</v>
      </c>
      <c r="J8" s="44">
        <v>1346.7</v>
      </c>
      <c r="K8" s="31">
        <v>45</v>
      </c>
      <c r="M8">
        <f t="shared" si="3"/>
        <v>0.26012130108939197</v>
      </c>
      <c r="N8">
        <f t="shared" si="4"/>
        <v>23029.334938399999</v>
      </c>
      <c r="O8">
        <f t="shared" si="5"/>
        <v>3454400.24076</v>
      </c>
      <c r="P8">
        <f t="shared" si="6"/>
        <v>4632.3507228591598</v>
      </c>
      <c r="Q8">
        <f t="shared" si="7"/>
        <v>1.2867640896830999</v>
      </c>
      <c r="R8"/>
      <c r="S8"/>
      <c r="T8"/>
      <c r="U8">
        <f t="shared" ref="U8:U33" si="11">H8/$B$3</f>
        <v>0.48813878936451066</v>
      </c>
      <c r="V8">
        <f t="shared" ref="V8:V33" si="12">H8/$C$3</f>
        <v>1.4381111111111111</v>
      </c>
      <c r="W8"/>
      <c r="X8">
        <f t="shared" ref="X8:X33" si="13">P8/$C$3</f>
        <v>1.2867640896830999</v>
      </c>
    </row>
    <row r="9" spans="1:27" x14ac:dyDescent="0.2">
      <c r="A9" s="14">
        <f t="shared" si="0"/>
        <v>288.14999999999998</v>
      </c>
      <c r="B9" s="14">
        <f t="shared" si="1"/>
        <v>340.29740854862598</v>
      </c>
      <c r="C9" s="4">
        <f t="shared" si="2"/>
        <v>0</v>
      </c>
      <c r="E9" s="43">
        <v>0</v>
      </c>
      <c r="F9" s="14">
        <v>200</v>
      </c>
      <c r="G9" s="14">
        <f t="shared" si="10"/>
        <v>0.30234987812226594</v>
      </c>
      <c r="H9" s="44">
        <v>4085.4</v>
      </c>
      <c r="J9" s="44">
        <v>1339.4</v>
      </c>
      <c r="K9" s="31">
        <v>45</v>
      </c>
      <c r="M9">
        <f t="shared" si="3"/>
        <v>0.32785039408625838</v>
      </c>
      <c r="N9">
        <f t="shared" si="4"/>
        <v>18172.766158800001</v>
      </c>
      <c r="O9">
        <f t="shared" si="5"/>
        <v>3634553.2317600003</v>
      </c>
      <c r="P9">
        <f t="shared" si="6"/>
        <v>4873.93588379016</v>
      </c>
      <c r="Q9">
        <f t="shared" si="7"/>
        <v>1.3538710788306001</v>
      </c>
      <c r="R9"/>
      <c r="S9"/>
      <c r="T9"/>
      <c r="U9">
        <f t="shared" si="11"/>
        <v>0.38519705826890438</v>
      </c>
      <c r="V9">
        <f t="shared" si="12"/>
        <v>1.1348333333333334</v>
      </c>
      <c r="W9"/>
      <c r="X9">
        <f t="shared" si="13"/>
        <v>1.3538710788306001</v>
      </c>
    </row>
    <row r="10" spans="1:27" x14ac:dyDescent="0.2">
      <c r="A10" s="14">
        <f t="shared" si="0"/>
        <v>288.14999999999998</v>
      </c>
      <c r="B10" s="14">
        <f t="shared" si="1"/>
        <v>340.29740854862598</v>
      </c>
      <c r="C10" s="4">
        <f t="shared" si="2"/>
        <v>0</v>
      </c>
      <c r="E10" s="43">
        <v>0</v>
      </c>
      <c r="F10" s="14">
        <v>250</v>
      </c>
      <c r="G10" s="14">
        <f t="shared" si="10"/>
        <v>0.37793734765283238</v>
      </c>
      <c r="H10" s="44">
        <v>3262.9</v>
      </c>
      <c r="J10" s="44">
        <v>1329.8</v>
      </c>
      <c r="K10" s="31">
        <v>45</v>
      </c>
      <c r="M10">
        <f t="shared" si="3"/>
        <v>0.40755156455913449</v>
      </c>
      <c r="N10">
        <f t="shared" si="4"/>
        <v>14514.103563800001</v>
      </c>
      <c r="O10">
        <f t="shared" si="5"/>
        <v>3628525.8909500004</v>
      </c>
      <c r="P10">
        <f t="shared" si="6"/>
        <v>4865.8532197639506</v>
      </c>
      <c r="Q10">
        <f t="shared" si="7"/>
        <v>1.3516258943788753</v>
      </c>
      <c r="R10"/>
      <c r="S10"/>
      <c r="T10"/>
      <c r="U10">
        <f t="shared" si="11"/>
        <v>0.30764661512351499</v>
      </c>
      <c r="V10">
        <f t="shared" si="12"/>
        <v>0.90636111111111117</v>
      </c>
      <c r="W10"/>
      <c r="X10">
        <f t="shared" si="13"/>
        <v>1.3516258943788753</v>
      </c>
    </row>
    <row r="11" spans="1:27" x14ac:dyDescent="0.2">
      <c r="A11" s="14">
        <f t="shared" si="0"/>
        <v>288.14999999999998</v>
      </c>
      <c r="B11" s="14">
        <f t="shared" si="1"/>
        <v>340.29740854862598</v>
      </c>
      <c r="C11" s="4">
        <f t="shared" si="2"/>
        <v>0</v>
      </c>
      <c r="E11" s="43">
        <v>0</v>
      </c>
      <c r="F11" s="14">
        <v>300</v>
      </c>
      <c r="G11" s="14">
        <f t="shared" si="10"/>
        <v>0.45352481718339893</v>
      </c>
      <c r="H11" s="44">
        <v>2552.3000000000002</v>
      </c>
      <c r="J11" s="44">
        <v>1318.3</v>
      </c>
      <c r="K11" s="31">
        <v>45</v>
      </c>
      <c r="M11">
        <f t="shared" si="3"/>
        <v>0.51651451631861456</v>
      </c>
      <c r="N11">
        <f t="shared" si="4"/>
        <v>11353.197010600001</v>
      </c>
      <c r="O11">
        <f t="shared" si="5"/>
        <v>3405959.1031800001</v>
      </c>
      <c r="P11">
        <f t="shared" si="6"/>
        <v>4567.39115736438</v>
      </c>
      <c r="Q11">
        <f t="shared" si="7"/>
        <v>1.2687197659345499</v>
      </c>
      <c r="R11"/>
      <c r="S11"/>
      <c r="T11"/>
      <c r="U11">
        <f t="shared" si="11"/>
        <v>0.24064680369602115</v>
      </c>
      <c r="V11">
        <f t="shared" si="12"/>
        <v>0.70897222222222223</v>
      </c>
      <c r="W11"/>
      <c r="X11">
        <f t="shared" si="13"/>
        <v>1.2687197659345499</v>
      </c>
    </row>
    <row r="12" spans="1:27" x14ac:dyDescent="0.2">
      <c r="A12" s="14">
        <f t="shared" si="0"/>
        <v>288.14999999999998</v>
      </c>
      <c r="B12" s="14">
        <f t="shared" si="1"/>
        <v>340.29740854862598</v>
      </c>
      <c r="C12" s="4">
        <f t="shared" si="2"/>
        <v>0</v>
      </c>
      <c r="E12" s="43">
        <v>0</v>
      </c>
      <c r="F12" s="14">
        <v>350</v>
      </c>
      <c r="G12" s="14">
        <f t="shared" si="10"/>
        <v>0.52911228671396537</v>
      </c>
      <c r="H12" s="44">
        <v>1735.8</v>
      </c>
      <c r="J12" s="44">
        <v>1305</v>
      </c>
      <c r="K12" s="31">
        <v>45</v>
      </c>
      <c r="M12">
        <f t="shared" si="3"/>
        <v>0.75181472519875558</v>
      </c>
      <c r="N12">
        <f t="shared" si="4"/>
        <v>7721.2237476</v>
      </c>
      <c r="O12">
        <f t="shared" si="5"/>
        <v>2702428.3116600001</v>
      </c>
      <c r="P12">
        <f t="shared" si="6"/>
        <v>3623.9563659360601</v>
      </c>
      <c r="Q12">
        <f t="shared" si="7"/>
        <v>1.00665454609335</v>
      </c>
      <c r="R12"/>
      <c r="S12"/>
      <c r="T12"/>
      <c r="U12">
        <f t="shared" si="11"/>
        <v>0.16366207806901753</v>
      </c>
      <c r="V12">
        <f t="shared" si="12"/>
        <v>0.48216666666666663</v>
      </c>
      <c r="W12"/>
      <c r="X12">
        <f t="shared" si="13"/>
        <v>1.00665454609335</v>
      </c>
    </row>
    <row r="13" spans="1:27" x14ac:dyDescent="0.2">
      <c r="A13" s="14"/>
      <c r="B13" s="14"/>
      <c r="C13" s="4"/>
      <c r="E13" s="30"/>
      <c r="F13" s="14"/>
      <c r="G13" s="14"/>
      <c r="H13" s="44"/>
      <c r="J13" s="44"/>
      <c r="K13" s="31"/>
      <c r="M13"/>
      <c r="N13"/>
      <c r="O13"/>
      <c r="P13"/>
      <c r="Q13"/>
      <c r="R13"/>
      <c r="S13"/>
      <c r="T13"/>
      <c r="U13">
        <f t="shared" si="11"/>
        <v>0</v>
      </c>
      <c r="V13">
        <f t="shared" si="12"/>
        <v>0</v>
      </c>
      <c r="W13"/>
      <c r="X13">
        <f t="shared" si="13"/>
        <v>0</v>
      </c>
    </row>
    <row r="14" spans="1:27" x14ac:dyDescent="0.2">
      <c r="A14" s="14">
        <f t="shared" si="0"/>
        <v>268.33799999999997</v>
      </c>
      <c r="B14" s="14">
        <f t="shared" si="1"/>
        <v>328.39037464298355</v>
      </c>
      <c r="C14" s="4">
        <f t="shared" si="2"/>
        <v>3048</v>
      </c>
      <c r="E14" s="43">
        <v>10000</v>
      </c>
      <c r="F14" s="14">
        <v>100</v>
      </c>
      <c r="G14" s="14">
        <f t="shared" si="10"/>
        <v>0.15665635771428715</v>
      </c>
      <c r="H14" s="44">
        <v>6246.1</v>
      </c>
      <c r="J14" s="44">
        <v>1205.9000000000001</v>
      </c>
      <c r="K14" s="31">
        <v>45</v>
      </c>
      <c r="M14">
        <f t="shared" si="3"/>
        <v>0.19306447223067194</v>
      </c>
      <c r="N14">
        <f t="shared" si="4"/>
        <v>27784.039434200004</v>
      </c>
      <c r="O14">
        <f t="shared" si="5"/>
        <v>2778403.9434200004</v>
      </c>
      <c r="P14">
        <f t="shared" si="6"/>
        <v>3725.8396881262206</v>
      </c>
      <c r="Q14">
        <f t="shared" si="7"/>
        <v>1.0349554689239502</v>
      </c>
      <c r="R14"/>
      <c r="S14"/>
      <c r="T14"/>
      <c r="U14">
        <f t="shared" si="11"/>
        <v>0.58892136526494443</v>
      </c>
      <c r="V14">
        <f t="shared" si="12"/>
        <v>1.7350277777777778</v>
      </c>
      <c r="W14"/>
      <c r="X14">
        <f t="shared" si="13"/>
        <v>1.0349554689239502</v>
      </c>
    </row>
    <row r="15" spans="1:27" x14ac:dyDescent="0.2">
      <c r="A15" s="14">
        <f t="shared" si="0"/>
        <v>268.33799999999997</v>
      </c>
      <c r="B15" s="14">
        <f t="shared" si="1"/>
        <v>328.39037464298355</v>
      </c>
      <c r="C15" s="4">
        <f t="shared" si="2"/>
        <v>3048</v>
      </c>
      <c r="E15" s="43">
        <v>10000</v>
      </c>
      <c r="F15" s="14">
        <v>150</v>
      </c>
      <c r="G15" s="14">
        <f t="shared" si="10"/>
        <v>0.23498453657143073</v>
      </c>
      <c r="H15" s="44">
        <v>5008.1000000000004</v>
      </c>
      <c r="J15" s="44">
        <v>1200.5</v>
      </c>
      <c r="K15" s="31">
        <v>45</v>
      </c>
      <c r="M15">
        <f t="shared" si="3"/>
        <v>0.23971166709929911</v>
      </c>
      <c r="N15">
        <f t="shared" si="4"/>
        <v>22277.140598200003</v>
      </c>
      <c r="O15">
        <f t="shared" si="5"/>
        <v>3341571.0897300006</v>
      </c>
      <c r="P15">
        <f t="shared" si="6"/>
        <v>4481.0468313279307</v>
      </c>
      <c r="Q15">
        <f t="shared" si="7"/>
        <v>1.2447352309244253</v>
      </c>
      <c r="R15"/>
      <c r="S15"/>
      <c r="T15"/>
      <c r="U15">
        <f t="shared" si="11"/>
        <v>0.47219498397133702</v>
      </c>
      <c r="V15">
        <f t="shared" si="12"/>
        <v>1.3911388888888889</v>
      </c>
      <c r="W15"/>
      <c r="X15">
        <f t="shared" si="13"/>
        <v>1.2447352309244253</v>
      </c>
    </row>
    <row r="16" spans="1:27" x14ac:dyDescent="0.2">
      <c r="A16" s="14">
        <f t="shared" si="0"/>
        <v>268.33799999999997</v>
      </c>
      <c r="B16" s="14">
        <f t="shared" si="1"/>
        <v>328.39037464298355</v>
      </c>
      <c r="C16" s="4">
        <f t="shared" si="2"/>
        <v>3048</v>
      </c>
      <c r="E16" s="43">
        <v>10000</v>
      </c>
      <c r="F16" s="14">
        <v>200</v>
      </c>
      <c r="G16" s="14">
        <f t="shared" si="10"/>
        <v>0.31331271542857431</v>
      </c>
      <c r="H16" s="44">
        <v>4037.3</v>
      </c>
      <c r="J16" s="44">
        <v>1193.5999999999999</v>
      </c>
      <c r="K16" s="31">
        <v>45</v>
      </c>
      <c r="M16">
        <f t="shared" si="3"/>
        <v>0.29564312783295765</v>
      </c>
      <c r="N16">
        <f t="shared" si="4"/>
        <v>17958.806680600002</v>
      </c>
      <c r="O16">
        <f t="shared" si="5"/>
        <v>3591761.3361200006</v>
      </c>
      <c r="P16">
        <f t="shared" si="6"/>
        <v>4816.5519517369203</v>
      </c>
      <c r="Q16">
        <f t="shared" si="7"/>
        <v>1.3379310977047001</v>
      </c>
      <c r="R16"/>
      <c r="S16"/>
      <c r="T16"/>
      <c r="U16">
        <f t="shared" si="11"/>
        <v>0.38066188949651142</v>
      </c>
      <c r="V16">
        <f t="shared" si="12"/>
        <v>1.1214722222222222</v>
      </c>
      <c r="W16"/>
      <c r="X16">
        <f t="shared" si="13"/>
        <v>1.3379310977047001</v>
      </c>
    </row>
    <row r="17" spans="1:24" x14ac:dyDescent="0.2">
      <c r="A17" s="14">
        <f t="shared" si="0"/>
        <v>268.33799999999997</v>
      </c>
      <c r="B17" s="14">
        <f t="shared" si="1"/>
        <v>328.39037464298355</v>
      </c>
      <c r="C17" s="4">
        <f t="shared" si="2"/>
        <v>3048</v>
      </c>
      <c r="E17" s="43">
        <v>10000</v>
      </c>
      <c r="F17" s="14">
        <v>250</v>
      </c>
      <c r="G17" s="14">
        <f t="shared" si="10"/>
        <v>0.39164089428571786</v>
      </c>
      <c r="H17" s="44">
        <v>3283.5</v>
      </c>
      <c r="J17" s="44">
        <v>1184.7</v>
      </c>
      <c r="K17" s="31">
        <v>45</v>
      </c>
      <c r="M17">
        <f t="shared" si="3"/>
        <v>0.36080402010050255</v>
      </c>
      <c r="N17">
        <f t="shared" si="4"/>
        <v>14605.736937000001</v>
      </c>
      <c r="O17">
        <f t="shared" si="5"/>
        <v>3651434.2342500002</v>
      </c>
      <c r="P17">
        <f t="shared" si="6"/>
        <v>4896.5733081292501</v>
      </c>
      <c r="Q17">
        <f t="shared" si="7"/>
        <v>1.360159252258125</v>
      </c>
      <c r="R17"/>
      <c r="S17"/>
      <c r="T17"/>
      <c r="U17">
        <f t="shared" si="11"/>
        <v>0.30958891193663962</v>
      </c>
      <c r="V17">
        <f t="shared" si="12"/>
        <v>0.91208333333333336</v>
      </c>
      <c r="W17"/>
      <c r="X17">
        <f t="shared" si="13"/>
        <v>1.360159252258125</v>
      </c>
    </row>
    <row r="18" spans="1:24" x14ac:dyDescent="0.2">
      <c r="A18" s="14">
        <f t="shared" si="0"/>
        <v>268.33799999999997</v>
      </c>
      <c r="B18" s="14">
        <f t="shared" si="1"/>
        <v>328.39037464298355</v>
      </c>
      <c r="C18" s="4">
        <f t="shared" si="2"/>
        <v>3048</v>
      </c>
      <c r="E18" s="43">
        <v>10000</v>
      </c>
      <c r="F18" s="14">
        <v>300</v>
      </c>
      <c r="G18" s="14">
        <f t="shared" si="10"/>
        <v>0.46996907314286146</v>
      </c>
      <c r="H18" s="44">
        <v>2636.9</v>
      </c>
      <c r="J18" s="44">
        <v>1174.0999999999999</v>
      </c>
      <c r="K18" s="31">
        <v>45</v>
      </c>
      <c r="M18">
        <f t="shared" si="3"/>
        <v>0.4452576889529371</v>
      </c>
      <c r="N18">
        <f t="shared" si="4"/>
        <v>11729.516591800002</v>
      </c>
      <c r="O18">
        <f t="shared" si="5"/>
        <v>3518854.9775400008</v>
      </c>
      <c r="P18">
        <f t="shared" si="6"/>
        <v>4718.7845248811409</v>
      </c>
      <c r="Q18">
        <f t="shared" si="7"/>
        <v>1.3107734791336503</v>
      </c>
      <c r="R18"/>
      <c r="S18"/>
      <c r="T18"/>
      <c r="U18">
        <f t="shared" si="11"/>
        <v>0.24862342070526119</v>
      </c>
      <c r="V18">
        <f t="shared" si="12"/>
        <v>0.7324722222222223</v>
      </c>
      <c r="W18"/>
      <c r="X18">
        <f t="shared" si="13"/>
        <v>1.3107734791336503</v>
      </c>
    </row>
    <row r="19" spans="1:24" x14ac:dyDescent="0.2">
      <c r="A19" s="14">
        <f t="shared" si="0"/>
        <v>268.33799999999997</v>
      </c>
      <c r="B19" s="14">
        <f t="shared" si="1"/>
        <v>328.39037464298355</v>
      </c>
      <c r="C19" s="4">
        <f t="shared" si="2"/>
        <v>3048</v>
      </c>
      <c r="E19" s="43">
        <v>10000</v>
      </c>
      <c r="F19" s="14">
        <v>350</v>
      </c>
      <c r="G19" s="14">
        <f t="shared" si="10"/>
        <v>0.54829725200000501</v>
      </c>
      <c r="H19" s="44">
        <v>1937.5</v>
      </c>
      <c r="J19" s="44">
        <v>1162</v>
      </c>
      <c r="K19" s="31">
        <v>45</v>
      </c>
      <c r="M19">
        <f t="shared" si="3"/>
        <v>0.599741935483871</v>
      </c>
      <c r="N19">
        <f t="shared" si="4"/>
        <v>8618.4301250000008</v>
      </c>
      <c r="O19">
        <f t="shared" si="5"/>
        <v>3016450.5437500002</v>
      </c>
      <c r="P19">
        <f t="shared" si="6"/>
        <v>4045.06017916875</v>
      </c>
      <c r="Q19">
        <f t="shared" si="7"/>
        <v>1.123627827546875</v>
      </c>
      <c r="R19"/>
      <c r="S19"/>
      <c r="T19"/>
      <c r="U19">
        <f t="shared" si="11"/>
        <v>0.18267961531208748</v>
      </c>
      <c r="V19">
        <f t="shared" si="12"/>
        <v>0.53819444444444442</v>
      </c>
      <c r="W19"/>
      <c r="X19">
        <f t="shared" si="13"/>
        <v>1.123627827546875</v>
      </c>
    </row>
    <row r="20" spans="1:24" x14ac:dyDescent="0.2">
      <c r="A20" s="14"/>
      <c r="B20" s="14"/>
      <c r="C20" s="4"/>
      <c r="E20" s="30"/>
      <c r="F20" s="14"/>
      <c r="G20" s="14"/>
      <c r="H20" s="44"/>
      <c r="J20" s="44"/>
      <c r="K20" s="31"/>
      <c r="M20"/>
      <c r="N20"/>
      <c r="O20"/>
      <c r="P20"/>
      <c r="Q20"/>
      <c r="R20"/>
      <c r="S20"/>
      <c r="T20"/>
      <c r="U20">
        <f t="shared" si="11"/>
        <v>0</v>
      </c>
      <c r="V20">
        <f t="shared" si="12"/>
        <v>0</v>
      </c>
      <c r="W20"/>
      <c r="X20">
        <f t="shared" si="13"/>
        <v>0</v>
      </c>
    </row>
    <row r="21" spans="1:24" x14ac:dyDescent="0.2">
      <c r="A21" s="14">
        <f t="shared" si="0"/>
        <v>248.52599999999998</v>
      </c>
      <c r="B21" s="14">
        <f t="shared" si="1"/>
        <v>316.03504560635002</v>
      </c>
      <c r="C21" s="4">
        <f t="shared" si="2"/>
        <v>6096</v>
      </c>
      <c r="E21" s="43">
        <v>20000</v>
      </c>
      <c r="F21" s="14">
        <v>100</v>
      </c>
      <c r="G21" s="14">
        <f t="shared" si="10"/>
        <v>0.16278080774648854</v>
      </c>
      <c r="H21" s="44">
        <v>4866.3</v>
      </c>
      <c r="J21" s="44">
        <v>939.18</v>
      </c>
      <c r="K21" s="31">
        <v>45</v>
      </c>
      <c r="M21">
        <f t="shared" si="3"/>
        <v>0.19299673263054065</v>
      </c>
      <c r="N21">
        <f t="shared" si="4"/>
        <v>21646.382718600002</v>
      </c>
      <c r="O21">
        <f t="shared" si="5"/>
        <v>2164638.2718600002</v>
      </c>
      <c r="P21">
        <f t="shared" si="6"/>
        <v>2902.7799225642602</v>
      </c>
      <c r="Q21">
        <f t="shared" si="7"/>
        <v>0.80632775626785003</v>
      </c>
      <c r="R21"/>
      <c r="S21"/>
      <c r="T21"/>
      <c r="U21">
        <f t="shared" si="11"/>
        <v>0.45882519328681881</v>
      </c>
      <c r="V21">
        <f t="shared" si="12"/>
        <v>1.35175</v>
      </c>
      <c r="W21"/>
      <c r="X21">
        <f t="shared" si="13"/>
        <v>0.80632775626785003</v>
      </c>
    </row>
    <row r="22" spans="1:24" x14ac:dyDescent="0.2">
      <c r="A22" s="14">
        <f t="shared" si="0"/>
        <v>248.52599999999998</v>
      </c>
      <c r="B22" s="14">
        <f t="shared" si="1"/>
        <v>316.03504560635002</v>
      </c>
      <c r="C22" s="4">
        <f t="shared" si="2"/>
        <v>6096</v>
      </c>
      <c r="E22" s="43">
        <v>20000</v>
      </c>
      <c r="F22" s="14">
        <v>150</v>
      </c>
      <c r="G22" s="14">
        <f t="shared" si="10"/>
        <v>0.24417121161973282</v>
      </c>
      <c r="H22" s="44">
        <v>4024.2</v>
      </c>
      <c r="J22" s="44">
        <v>951.33</v>
      </c>
      <c r="K22" s="31">
        <v>45</v>
      </c>
      <c r="M22">
        <f t="shared" si="3"/>
        <v>0.23640226628895186</v>
      </c>
      <c r="N22">
        <f t="shared" si="4"/>
        <v>17900.534972400001</v>
      </c>
      <c r="O22">
        <f t="shared" si="5"/>
        <v>2685080.2458600001</v>
      </c>
      <c r="P22">
        <f t="shared" si="6"/>
        <v>3600.6926096982602</v>
      </c>
      <c r="Q22">
        <f t="shared" si="7"/>
        <v>1.0001923915828501</v>
      </c>
      <c r="R22"/>
      <c r="S22"/>
      <c r="T22"/>
      <c r="U22">
        <f t="shared" si="11"/>
        <v>0.37942673958136902</v>
      </c>
      <c r="V22">
        <f t="shared" si="12"/>
        <v>1.1178333333333332</v>
      </c>
      <c r="W22"/>
      <c r="X22">
        <f t="shared" si="13"/>
        <v>1.0001923915828501</v>
      </c>
    </row>
    <row r="23" spans="1:24" x14ac:dyDescent="0.2">
      <c r="A23" s="14">
        <f t="shared" si="0"/>
        <v>248.52599999999998</v>
      </c>
      <c r="B23" s="14">
        <f t="shared" si="1"/>
        <v>316.03504560635002</v>
      </c>
      <c r="C23" s="4">
        <f t="shared" si="2"/>
        <v>6096</v>
      </c>
      <c r="E23" s="43">
        <v>20000</v>
      </c>
      <c r="F23" s="14">
        <v>200</v>
      </c>
      <c r="G23" s="14">
        <f t="shared" si="10"/>
        <v>0.32556161549297707</v>
      </c>
      <c r="H23" s="44">
        <v>3367.1</v>
      </c>
      <c r="J23" s="44">
        <v>968.25</v>
      </c>
      <c r="K23" s="31">
        <v>45</v>
      </c>
      <c r="M23">
        <f t="shared" si="3"/>
        <v>0.28756199697068696</v>
      </c>
      <c r="N23">
        <f t="shared" si="4"/>
        <v>14977.6082962</v>
      </c>
      <c r="O23">
        <f t="shared" si="5"/>
        <v>2995521.6592399999</v>
      </c>
      <c r="P23">
        <f t="shared" si="6"/>
        <v>4016.99454504084</v>
      </c>
      <c r="Q23">
        <f t="shared" si="7"/>
        <v>1.1158318180669</v>
      </c>
      <c r="R23"/>
      <c r="S23"/>
      <c r="T23"/>
      <c r="U23">
        <f t="shared" si="11"/>
        <v>0.3174712426928154</v>
      </c>
      <c r="V23">
        <f t="shared" si="12"/>
        <v>0.9353055555555555</v>
      </c>
      <c r="W23"/>
      <c r="X23">
        <f t="shared" si="13"/>
        <v>1.1158318180669</v>
      </c>
    </row>
    <row r="24" spans="1:24" x14ac:dyDescent="0.2">
      <c r="A24" s="14">
        <f t="shared" si="0"/>
        <v>248.52599999999998</v>
      </c>
      <c r="B24" s="14">
        <f t="shared" si="1"/>
        <v>316.03504560635002</v>
      </c>
      <c r="C24" s="4">
        <f t="shared" si="2"/>
        <v>6096</v>
      </c>
      <c r="E24" s="43">
        <v>20000</v>
      </c>
      <c r="F24" s="14">
        <v>250</v>
      </c>
      <c r="G24" s="14">
        <f t="shared" si="10"/>
        <v>0.40695201936622133</v>
      </c>
      <c r="H24" s="44">
        <v>2865.6</v>
      </c>
      <c r="J24" s="44">
        <v>990.07</v>
      </c>
      <c r="K24" s="31">
        <v>45</v>
      </c>
      <c r="M24">
        <f t="shared" si="3"/>
        <v>0.34550181462869906</v>
      </c>
      <c r="N24">
        <f t="shared" si="4"/>
        <v>12746.824963200001</v>
      </c>
      <c r="O24">
        <f t="shared" si="5"/>
        <v>3186706.2408000003</v>
      </c>
      <c r="P24">
        <f t="shared" si="6"/>
        <v>4273.3730689128006</v>
      </c>
      <c r="Q24">
        <f t="shared" si="7"/>
        <v>1.1870480746980001</v>
      </c>
      <c r="R24"/>
      <c r="S24"/>
      <c r="T24"/>
      <c r="U24">
        <f t="shared" si="11"/>
        <v>0.27018668678106733</v>
      </c>
      <c r="V24">
        <f t="shared" si="12"/>
        <v>0.79599999999999993</v>
      </c>
      <c r="W24"/>
      <c r="X24">
        <f t="shared" si="13"/>
        <v>1.1870480746980001</v>
      </c>
    </row>
    <row r="25" spans="1:24" x14ac:dyDescent="0.2">
      <c r="A25" s="14">
        <f t="shared" si="0"/>
        <v>248.52599999999998</v>
      </c>
      <c r="B25" s="14">
        <f t="shared" si="1"/>
        <v>316.03504560635002</v>
      </c>
      <c r="C25" s="4">
        <f t="shared" si="2"/>
        <v>6096</v>
      </c>
      <c r="E25" s="43">
        <v>20000</v>
      </c>
      <c r="F25" s="14">
        <v>300</v>
      </c>
      <c r="G25" s="14">
        <f t="shared" si="10"/>
        <v>0.48834242323946564</v>
      </c>
      <c r="H25" s="44">
        <v>2443.9</v>
      </c>
      <c r="J25" s="44">
        <v>1016.5</v>
      </c>
      <c r="K25" s="31">
        <v>45</v>
      </c>
      <c r="M25">
        <f t="shared" si="3"/>
        <v>0.41593354883587708</v>
      </c>
      <c r="N25">
        <f t="shared" si="4"/>
        <v>10871.009745800002</v>
      </c>
      <c r="O25">
        <f t="shared" si="5"/>
        <v>3261302.9237400005</v>
      </c>
      <c r="P25">
        <f t="shared" si="6"/>
        <v>4373.4072207353402</v>
      </c>
      <c r="Q25">
        <f t="shared" si="7"/>
        <v>1.2148353390931501</v>
      </c>
      <c r="R25"/>
      <c r="S25"/>
      <c r="T25"/>
      <c r="U25">
        <f t="shared" si="11"/>
        <v>0.23042617386385067</v>
      </c>
      <c r="V25">
        <f t="shared" si="12"/>
        <v>0.67886111111111114</v>
      </c>
      <c r="W25"/>
      <c r="X25">
        <f t="shared" si="13"/>
        <v>1.2148353390931501</v>
      </c>
    </row>
    <row r="26" spans="1:24" x14ac:dyDescent="0.2">
      <c r="A26" s="14">
        <f t="shared" si="0"/>
        <v>248.52599999999998</v>
      </c>
      <c r="B26" s="14">
        <f t="shared" si="1"/>
        <v>316.03504560635002</v>
      </c>
      <c r="C26" s="4">
        <f t="shared" si="2"/>
        <v>6096</v>
      </c>
      <c r="E26" s="43">
        <v>20000</v>
      </c>
      <c r="F26" s="14">
        <v>350</v>
      </c>
      <c r="G26" s="14">
        <f t="shared" si="10"/>
        <v>0.56973282711270989</v>
      </c>
      <c r="H26" s="44">
        <v>1994.7</v>
      </c>
      <c r="J26" s="44">
        <v>1046</v>
      </c>
      <c r="K26" s="31">
        <v>45</v>
      </c>
      <c r="M26">
        <f t="shared" si="3"/>
        <v>0.52438963252619442</v>
      </c>
      <c r="N26">
        <f t="shared" si="4"/>
        <v>8872.8684234000011</v>
      </c>
      <c r="O26">
        <f t="shared" si="5"/>
        <v>3105503.9481900004</v>
      </c>
      <c r="P26">
        <f t="shared" si="6"/>
        <v>4164.4807945227903</v>
      </c>
      <c r="Q26">
        <f t="shared" si="7"/>
        <v>1.156800220700775</v>
      </c>
      <c r="R26"/>
      <c r="S26"/>
      <c r="T26"/>
      <c r="U26">
        <f t="shared" si="11"/>
        <v>0.18807278898736565</v>
      </c>
      <c r="V26">
        <f t="shared" si="12"/>
        <v>0.55408333333333337</v>
      </c>
      <c r="W26"/>
      <c r="X26">
        <f t="shared" si="13"/>
        <v>1.156800220700775</v>
      </c>
    </row>
    <row r="27" spans="1:24" x14ac:dyDescent="0.2">
      <c r="A27" s="14"/>
      <c r="B27" s="14"/>
      <c r="C27" s="4"/>
      <c r="E27" s="30"/>
      <c r="F27" s="14"/>
      <c r="G27" s="14"/>
      <c r="H27" s="44"/>
      <c r="J27" s="44"/>
      <c r="K27" s="31"/>
      <c r="M27"/>
      <c r="N27"/>
      <c r="O27"/>
      <c r="P27"/>
      <c r="Q27"/>
      <c r="R27"/>
      <c r="S27"/>
      <c r="T27"/>
      <c r="U27">
        <f t="shared" si="11"/>
        <v>0</v>
      </c>
      <c r="V27">
        <f t="shared" si="12"/>
        <v>0</v>
      </c>
      <c r="W27"/>
      <c r="X27">
        <f t="shared" si="13"/>
        <v>0</v>
      </c>
    </row>
    <row r="28" spans="1:24" x14ac:dyDescent="0.2">
      <c r="A28" s="14">
        <f t="shared" si="0"/>
        <v>228.71399999999997</v>
      </c>
      <c r="B28" s="14">
        <f t="shared" si="1"/>
        <v>303.17661840032514</v>
      </c>
      <c r="C28" s="4">
        <f t="shared" si="2"/>
        <v>9144</v>
      </c>
      <c r="E28" s="43">
        <v>30000</v>
      </c>
      <c r="F28" s="14">
        <v>100</v>
      </c>
      <c r="G28" s="14">
        <f t="shared" si="10"/>
        <v>0.16968472130680914</v>
      </c>
      <c r="H28" s="44">
        <v>3029.8</v>
      </c>
      <c r="J28" s="44">
        <v>611.79999999999995</v>
      </c>
      <c r="K28" s="31">
        <v>45</v>
      </c>
      <c r="M28">
        <f t="shared" si="3"/>
        <v>0.20192751996831471</v>
      </c>
      <c r="N28">
        <f t="shared" si="4"/>
        <v>13477.223015600002</v>
      </c>
      <c r="O28">
        <f t="shared" si="5"/>
        <v>1347722.3015600003</v>
      </c>
      <c r="P28">
        <f t="shared" si="6"/>
        <v>1807.2956063919603</v>
      </c>
      <c r="Q28">
        <f t="shared" si="7"/>
        <v>0.50202655733110013</v>
      </c>
      <c r="R28"/>
      <c r="S28"/>
      <c r="T28"/>
      <c r="U28">
        <f t="shared" si="11"/>
        <v>0.28566848953422591</v>
      </c>
      <c r="V28">
        <f t="shared" si="12"/>
        <v>0.8416111111111112</v>
      </c>
      <c r="W28"/>
      <c r="X28">
        <f t="shared" si="13"/>
        <v>0.50202655733110013</v>
      </c>
    </row>
    <row r="29" spans="1:24" x14ac:dyDescent="0.2">
      <c r="A29" s="14">
        <f t="shared" si="0"/>
        <v>228.71399999999997</v>
      </c>
      <c r="B29" s="14">
        <f t="shared" si="1"/>
        <v>303.17661840032514</v>
      </c>
      <c r="C29" s="4">
        <f t="shared" si="2"/>
        <v>9144</v>
      </c>
      <c r="E29" s="43">
        <v>30000</v>
      </c>
      <c r="F29" s="14">
        <v>150</v>
      </c>
      <c r="G29" s="14">
        <f t="shared" si="10"/>
        <v>0.25452708196021379</v>
      </c>
      <c r="H29" s="44">
        <v>2481.1999999999998</v>
      </c>
      <c r="J29" s="44">
        <v>622.02</v>
      </c>
      <c r="K29" s="31">
        <v>45</v>
      </c>
      <c r="M29">
        <f t="shared" si="3"/>
        <v>0.25069321296147029</v>
      </c>
      <c r="N29">
        <f t="shared" si="4"/>
        <v>11036.9284264</v>
      </c>
      <c r="O29">
        <f t="shared" si="5"/>
        <v>1655539.2639599999</v>
      </c>
      <c r="P29">
        <f t="shared" si="6"/>
        <v>2220.07815297036</v>
      </c>
      <c r="Q29">
        <f t="shared" si="7"/>
        <v>0.61668837582509994</v>
      </c>
      <c r="R29"/>
      <c r="S29"/>
      <c r="T29"/>
      <c r="U29">
        <f t="shared" si="11"/>
        <v>0.23394305110314914</v>
      </c>
      <c r="V29">
        <f t="shared" si="12"/>
        <v>0.68922222222222218</v>
      </c>
      <c r="W29"/>
      <c r="X29">
        <f t="shared" si="13"/>
        <v>0.61668837582509994</v>
      </c>
    </row>
    <row r="30" spans="1:24" x14ac:dyDescent="0.2">
      <c r="A30" s="14">
        <f t="shared" si="0"/>
        <v>228.71399999999997</v>
      </c>
      <c r="B30" s="14">
        <f t="shared" si="1"/>
        <v>303.17661840032514</v>
      </c>
      <c r="C30" s="4">
        <f t="shared" si="2"/>
        <v>9144</v>
      </c>
      <c r="E30" s="43">
        <v>30000</v>
      </c>
      <c r="F30" s="14">
        <v>200</v>
      </c>
      <c r="G30" s="14">
        <f t="shared" si="10"/>
        <v>0.33936944261361829</v>
      </c>
      <c r="H30" s="44">
        <v>2061.4</v>
      </c>
      <c r="J30" s="44">
        <v>636.26</v>
      </c>
      <c r="K30" s="31">
        <v>45</v>
      </c>
      <c r="M30">
        <f t="shared" si="3"/>
        <v>0.30865431260308529</v>
      </c>
      <c r="N30">
        <f t="shared" si="4"/>
        <v>9169.5648308000018</v>
      </c>
      <c r="O30">
        <f t="shared" si="5"/>
        <v>1833912.9661600003</v>
      </c>
      <c r="P30">
        <f t="shared" si="6"/>
        <v>2459.2772876205604</v>
      </c>
      <c r="Q30">
        <f t="shared" si="7"/>
        <v>0.68313257989460008</v>
      </c>
      <c r="R30"/>
      <c r="S30"/>
      <c r="T30"/>
      <c r="U30">
        <f t="shared" si="11"/>
        <v>0.19436168206675467</v>
      </c>
      <c r="V30">
        <f t="shared" si="12"/>
        <v>0.57261111111111118</v>
      </c>
      <c r="W30"/>
      <c r="X30">
        <f t="shared" si="13"/>
        <v>0.68313257989460008</v>
      </c>
    </row>
    <row r="31" spans="1:24" x14ac:dyDescent="0.2">
      <c r="A31" s="14">
        <f t="shared" si="0"/>
        <v>228.71399999999997</v>
      </c>
      <c r="B31" s="14">
        <f t="shared" si="1"/>
        <v>303.17661840032514</v>
      </c>
      <c r="C31" s="4">
        <f t="shared" si="2"/>
        <v>9144</v>
      </c>
      <c r="E31" s="43">
        <v>30000</v>
      </c>
      <c r="F31" s="14">
        <v>250</v>
      </c>
      <c r="G31" s="14">
        <f t="shared" si="10"/>
        <v>0.42421180326702285</v>
      </c>
      <c r="H31" s="44">
        <v>1738.3</v>
      </c>
      <c r="J31" s="44">
        <v>654.5</v>
      </c>
      <c r="K31" s="31">
        <v>45</v>
      </c>
      <c r="M31">
        <f t="shared" si="3"/>
        <v>0.37651728700454468</v>
      </c>
      <c r="N31">
        <f t="shared" si="4"/>
        <v>7732.3443026000004</v>
      </c>
      <c r="O31">
        <f t="shared" si="5"/>
        <v>1933086.07565</v>
      </c>
      <c r="P31">
        <f t="shared" si="6"/>
        <v>2592.2684274466501</v>
      </c>
      <c r="Q31">
        <f t="shared" si="7"/>
        <v>0.72007456317962504</v>
      </c>
      <c r="R31"/>
      <c r="S31"/>
      <c r="T31"/>
      <c r="U31">
        <f t="shared" si="11"/>
        <v>0.16389779370167828</v>
      </c>
      <c r="V31">
        <f t="shared" si="12"/>
        <v>0.48286111111111107</v>
      </c>
      <c r="W31"/>
      <c r="X31">
        <f t="shared" si="13"/>
        <v>0.72007456317962504</v>
      </c>
    </row>
    <row r="32" spans="1:24" x14ac:dyDescent="0.2">
      <c r="A32" s="14">
        <f t="shared" ref="A32:A33" si="14">$H$3+$I$3*C32/1000</f>
        <v>228.71399999999997</v>
      </c>
      <c r="B32" s="14">
        <f t="shared" ref="B32:B33" si="15">SQRT($F$3*$G$3*A32)</f>
        <v>303.17661840032514</v>
      </c>
      <c r="C32" s="4">
        <f t="shared" si="2"/>
        <v>9144</v>
      </c>
      <c r="E32" s="43">
        <v>30000</v>
      </c>
      <c r="F32" s="14">
        <v>300</v>
      </c>
      <c r="G32" s="14">
        <f t="shared" si="10"/>
        <v>0.50905416392042757</v>
      </c>
      <c r="H32" s="44">
        <v>1446.8</v>
      </c>
      <c r="J32" s="44">
        <v>675.52</v>
      </c>
      <c r="K32" s="31">
        <v>45</v>
      </c>
      <c r="M32">
        <f t="shared" ref="M32:M33" si="16">J32/H32</f>
        <v>0.46690627591927014</v>
      </c>
      <c r="N32">
        <f t="shared" ref="N32:N33" si="17">4.448222*H32</f>
        <v>6435.6875896000001</v>
      </c>
      <c r="O32">
        <f t="shared" ref="O32:O33" si="18">N32*F32</f>
        <v>1930706.27688</v>
      </c>
      <c r="P32">
        <f t="shared" ref="P32:P33" si="19">O32*0.001341</f>
        <v>2589.0771172960799</v>
      </c>
      <c r="Q32">
        <f t="shared" ref="Q32:Q33" si="20">P32/$C$3</f>
        <v>0.7191880881378</v>
      </c>
      <c r="R32"/>
      <c r="S32"/>
      <c r="T32"/>
      <c r="U32">
        <f t="shared" si="11"/>
        <v>0.1364133509334339</v>
      </c>
      <c r="V32">
        <f t="shared" si="12"/>
        <v>0.40188888888888885</v>
      </c>
      <c r="W32"/>
      <c r="X32">
        <f t="shared" si="13"/>
        <v>0.7191880881378</v>
      </c>
    </row>
    <row r="33" spans="1:24" x14ac:dyDescent="0.2">
      <c r="A33" s="14">
        <f t="shared" si="14"/>
        <v>228.71399999999997</v>
      </c>
      <c r="B33" s="14">
        <f t="shared" si="15"/>
        <v>303.17661840032514</v>
      </c>
      <c r="C33" s="4">
        <f t="shared" si="2"/>
        <v>9144</v>
      </c>
      <c r="E33" s="43">
        <v>30000</v>
      </c>
      <c r="F33" s="14">
        <v>350</v>
      </c>
      <c r="G33" s="14">
        <f t="shared" si="10"/>
        <v>0.59389652457383202</v>
      </c>
      <c r="H33" s="44">
        <v>1121.7</v>
      </c>
      <c r="J33" s="44">
        <v>698.51</v>
      </c>
      <c r="K33" s="31">
        <v>45</v>
      </c>
      <c r="M33">
        <f t="shared" si="16"/>
        <v>0.62272443612374073</v>
      </c>
      <c r="N33">
        <f t="shared" si="17"/>
        <v>4989.5706174000006</v>
      </c>
      <c r="O33">
        <f t="shared" si="18"/>
        <v>1746349.7160900002</v>
      </c>
      <c r="P33">
        <f t="shared" si="19"/>
        <v>2341.8549692766901</v>
      </c>
      <c r="Q33">
        <f t="shared" si="20"/>
        <v>0.65051526924352499</v>
      </c>
      <c r="R33"/>
      <c r="S33"/>
      <c r="T33"/>
      <c r="U33">
        <f t="shared" si="11"/>
        <v>0.10576089006222893</v>
      </c>
      <c r="V33">
        <f t="shared" si="12"/>
        <v>0.31158333333333332</v>
      </c>
      <c r="W33"/>
      <c r="X33">
        <f t="shared" si="13"/>
        <v>0.65051526924352499</v>
      </c>
    </row>
    <row r="34" spans="1:24" x14ac:dyDescent="0.2">
      <c r="A34"/>
      <c r="C34" s="4"/>
      <c r="E34" s="31"/>
      <c r="F34" s="4"/>
      <c r="G34" s="32"/>
      <c r="H34" s="33"/>
      <c r="I34"/>
      <c r="J34" s="33"/>
      <c r="K34" s="31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">
      <c r="A35"/>
      <c r="C35" s="4"/>
      <c r="E35" s="31"/>
      <c r="F35" s="4"/>
      <c r="G35" s="32"/>
      <c r="H35" s="33"/>
      <c r="I35"/>
      <c r="J35" s="33"/>
      <c r="K35" s="31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">
      <c r="A36"/>
      <c r="C36" s="4"/>
      <c r="E36" s="31"/>
      <c r="F36" s="4"/>
      <c r="G36" s="32"/>
      <c r="H36" s="33"/>
      <c r="I36"/>
      <c r="J36" s="33"/>
      <c r="K36" s="31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2">
      <c r="A37"/>
      <c r="C37" s="4"/>
      <c r="E37" s="31"/>
      <c r="F37" s="4"/>
      <c r="G37" s="32"/>
      <c r="H37" s="33"/>
      <c r="I37"/>
      <c r="J37" s="33"/>
      <c r="K37" s="31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2">
      <c r="A38"/>
      <c r="C38" s="4"/>
      <c r="E38" s="31"/>
      <c r="F38" s="4"/>
      <c r="G38" s="32"/>
      <c r="H38" s="33"/>
      <c r="I38"/>
      <c r="J38" s="33"/>
      <c r="K38" s="31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">
      <c r="A39"/>
      <c r="C39" s="4"/>
      <c r="E39" s="31"/>
      <c r="F39" s="4"/>
      <c r="G39" s="32"/>
      <c r="H39" s="33"/>
      <c r="I39"/>
      <c r="J39" s="33"/>
      <c r="K39" s="31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">
      <c r="A40"/>
      <c r="C40" s="4"/>
      <c r="E40" s="31"/>
      <c r="F40" s="4"/>
      <c r="G40" s="32"/>
      <c r="H40" s="33"/>
      <c r="I40"/>
      <c r="J40" s="33"/>
      <c r="K40" s="31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">
      <c r="A41"/>
      <c r="C41" s="4"/>
      <c r="E41" s="31"/>
      <c r="F41" s="4"/>
      <c r="G41" s="32"/>
      <c r="H41" s="33"/>
      <c r="I41"/>
      <c r="J41" s="33"/>
      <c r="K41" s="3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">
      <c r="A42"/>
      <c r="C42" s="4"/>
      <c r="E42" s="31"/>
      <c r="F42" s="4"/>
      <c r="G42" s="32"/>
      <c r="H42" s="33"/>
      <c r="I42"/>
      <c r="J42" s="33"/>
      <c r="K42" s="31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">
      <c r="A43"/>
      <c r="C43" s="4"/>
      <c r="E43" s="31"/>
      <c r="F43" s="4"/>
      <c r="G43" s="32"/>
      <c r="H43" s="33"/>
      <c r="I43"/>
      <c r="J43" s="33"/>
      <c r="K43" s="31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">
      <c r="A44"/>
      <c r="C44" s="4"/>
      <c r="E44" s="31"/>
      <c r="F44" s="4"/>
      <c r="G44" s="32"/>
      <c r="H44" s="33"/>
      <c r="I44"/>
      <c r="J44" s="33"/>
      <c r="K44" s="31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">
      <c r="A45"/>
      <c r="C45" s="4"/>
      <c r="E45" s="31"/>
      <c r="F45" s="4"/>
      <c r="G45" s="32"/>
      <c r="H45" s="33"/>
      <c r="I45"/>
      <c r="J45" s="33"/>
      <c r="K45" s="31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">
      <c r="A46"/>
      <c r="C46" s="4"/>
      <c r="E46" s="31"/>
      <c r="F46" s="4"/>
      <c r="G46" s="32"/>
      <c r="H46" s="33"/>
      <c r="I46"/>
      <c r="J46" s="33"/>
      <c r="K46" s="31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">
      <c r="A47"/>
      <c r="C47" s="4"/>
      <c r="E47" s="31"/>
      <c r="F47" s="4"/>
      <c r="G47" s="32"/>
      <c r="H47" s="33"/>
      <c r="I47"/>
      <c r="J47" s="33"/>
      <c r="K47" s="31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2">
      <c r="A48"/>
      <c r="C48" s="4"/>
      <c r="E48" s="31"/>
      <c r="F48" s="4"/>
      <c r="G48" s="32"/>
      <c r="H48" s="33"/>
      <c r="I48"/>
      <c r="J48" s="33"/>
      <c r="K48" s="31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">
      <c r="A49"/>
      <c r="C49" s="4"/>
      <c r="E49" s="31"/>
      <c r="F49" s="4"/>
      <c r="G49" s="32"/>
      <c r="H49" s="33"/>
      <c r="I49"/>
      <c r="J49" s="33"/>
      <c r="K49" s="31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2">
      <c r="A50"/>
      <c r="C50" s="4"/>
      <c r="E50" s="31"/>
      <c r="F50" s="4"/>
      <c r="G50" s="32"/>
      <c r="H50" s="33"/>
      <c r="I50"/>
      <c r="J50" s="33"/>
      <c r="K50" s="31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2">
      <c r="A51"/>
      <c r="C51" s="4"/>
      <c r="E51" s="31"/>
      <c r="F51" s="4"/>
      <c r="G51" s="32"/>
      <c r="H51" s="33"/>
      <c r="I51"/>
      <c r="J51" s="33"/>
      <c r="K51" s="3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2">
      <c r="A52"/>
      <c r="C52" s="4"/>
      <c r="E52" s="31"/>
      <c r="F52" s="4"/>
      <c r="G52" s="32"/>
      <c r="H52" s="33"/>
      <c r="I52"/>
      <c r="J52" s="33"/>
      <c r="K52" s="31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">
      <c r="A53"/>
      <c r="C53" s="4"/>
      <c r="E53" s="31"/>
      <c r="F53" s="4"/>
      <c r="G53" s="32"/>
      <c r="H53" s="33"/>
      <c r="I53"/>
      <c r="J53" s="33"/>
      <c r="K53" s="31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2">
      <c r="A54"/>
      <c r="C54" s="4"/>
      <c r="E54" s="31"/>
      <c r="F54" s="4"/>
      <c r="G54" s="32"/>
      <c r="H54" s="33"/>
      <c r="I54"/>
      <c r="J54" s="33"/>
      <c r="K54" s="31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2">
      <c r="A55" s="14"/>
      <c r="B55" s="14"/>
      <c r="C55" s="4"/>
      <c r="E55" s="31"/>
      <c r="F55" s="4"/>
      <c r="G55" s="32"/>
      <c r="H55" s="33"/>
      <c r="I55" s="14"/>
      <c r="J55" s="33"/>
      <c r="K55" s="31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x14ac:dyDescent="0.2">
      <c r="A56" s="14"/>
      <c r="B56" s="14"/>
      <c r="C56" s="4"/>
      <c r="E56" s="31"/>
      <c r="F56" s="4"/>
      <c r="G56" s="32"/>
      <c r="H56" s="33"/>
      <c r="I56" s="14"/>
      <c r="J56" s="33"/>
      <c r="K56" s="31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x14ac:dyDescent="0.2">
      <c r="A57" s="14"/>
      <c r="B57" s="14"/>
      <c r="C57" s="4"/>
      <c r="E57" s="31"/>
      <c r="F57" s="4"/>
      <c r="G57" s="32"/>
      <c r="H57" s="33"/>
      <c r="I57" s="14"/>
      <c r="J57" s="33"/>
      <c r="K57" s="31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8" x14ac:dyDescent="0.25">
      <c r="A58" s="14"/>
      <c r="B58" s="14"/>
      <c r="C58" s="4"/>
      <c r="E58" s="46"/>
      <c r="F58" s="4"/>
      <c r="G58" s="46"/>
      <c r="H58" s="46"/>
      <c r="I58" s="14"/>
      <c r="J58" s="46"/>
      <c r="K58" s="4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x14ac:dyDescent="0.2">
      <c r="A59" s="14"/>
      <c r="B59" s="14"/>
      <c r="C59" s="4"/>
      <c r="E59" s="31"/>
      <c r="F59" s="4"/>
      <c r="G59" s="32"/>
      <c r="H59" s="33"/>
      <c r="I59" s="14"/>
      <c r="J59" s="33"/>
      <c r="K59" s="31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x14ac:dyDescent="0.2">
      <c r="A60" s="14"/>
      <c r="B60" s="14"/>
      <c r="C60" s="4"/>
      <c r="E60" s="31"/>
      <c r="F60" s="4"/>
      <c r="G60" s="32"/>
      <c r="H60" s="33"/>
      <c r="I60" s="14"/>
      <c r="J60" s="33"/>
      <c r="K60" s="31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x14ac:dyDescent="0.2">
      <c r="A61" s="14"/>
      <c r="B61" s="14"/>
      <c r="C61" s="4"/>
      <c r="E61" s="31"/>
      <c r="F61" s="4"/>
      <c r="G61" s="32"/>
      <c r="H61" s="33"/>
      <c r="I61" s="14"/>
      <c r="J61" s="33"/>
      <c r="K61" s="3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x14ac:dyDescent="0.2">
      <c r="A62" s="14"/>
      <c r="B62" s="14"/>
      <c r="C62" s="4"/>
      <c r="E62" s="31"/>
      <c r="F62" s="4"/>
      <c r="G62" s="32"/>
      <c r="H62" s="33"/>
      <c r="I62" s="14"/>
      <c r="J62" s="33"/>
      <c r="K62" s="31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x14ac:dyDescent="0.2">
      <c r="A63" s="14"/>
      <c r="B63" s="14"/>
      <c r="C63" s="4"/>
      <c r="E63" s="31"/>
      <c r="F63" s="4"/>
      <c r="G63" s="32"/>
      <c r="H63" s="33"/>
      <c r="I63" s="14"/>
      <c r="J63" s="33"/>
      <c r="K63" s="31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x14ac:dyDescent="0.2">
      <c r="A64" s="14"/>
      <c r="B64" s="14"/>
      <c r="C64" s="4"/>
      <c r="E64" s="31"/>
      <c r="F64" s="4"/>
      <c r="G64" s="32"/>
      <c r="H64" s="33"/>
      <c r="I64" s="14"/>
      <c r="J64" s="33"/>
      <c r="K64" s="31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x14ac:dyDescent="0.2">
      <c r="A65" s="14"/>
      <c r="B65" s="14"/>
      <c r="C65" s="4"/>
      <c r="E65" s="31"/>
      <c r="F65" s="4"/>
      <c r="G65" s="32"/>
      <c r="H65" s="33"/>
      <c r="I65" s="14"/>
      <c r="J65" s="33"/>
      <c r="K65" s="31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x14ac:dyDescent="0.2">
      <c r="A66" s="14"/>
      <c r="B66" s="14"/>
      <c r="C66" s="4"/>
      <c r="E66" s="31"/>
      <c r="F66" s="4"/>
      <c r="G66" s="32"/>
      <c r="H66" s="33"/>
      <c r="I66" s="14"/>
      <c r="J66" s="33"/>
      <c r="K66" s="31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x14ac:dyDescent="0.2">
      <c r="A67" s="14"/>
      <c r="B67" s="14"/>
      <c r="C67" s="4"/>
      <c r="E67" s="31"/>
      <c r="F67" s="4"/>
      <c r="G67" s="32"/>
      <c r="H67" s="33"/>
      <c r="I67" s="14"/>
      <c r="J67" s="33"/>
      <c r="K67" s="31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x14ac:dyDescent="0.2">
      <c r="A68" s="14"/>
      <c r="B68" s="14"/>
      <c r="C68" s="4"/>
      <c r="E68" s="31"/>
      <c r="F68" s="4"/>
      <c r="G68" s="32"/>
      <c r="H68" s="33"/>
      <c r="I68" s="14"/>
      <c r="J68" s="33"/>
      <c r="K68" s="31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x14ac:dyDescent="0.2">
      <c r="A69" s="14"/>
      <c r="B69" s="14"/>
      <c r="C69" s="4"/>
      <c r="E69" s="31"/>
      <c r="F69" s="4"/>
      <c r="G69" s="32"/>
      <c r="H69" s="33"/>
      <c r="I69" s="14"/>
      <c r="J69" s="33"/>
      <c r="K69" s="31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x14ac:dyDescent="0.2">
      <c r="A70" s="14"/>
      <c r="B70" s="14"/>
      <c r="C70" s="4"/>
      <c r="E70" s="31"/>
      <c r="F70" s="4"/>
      <c r="G70" s="32"/>
      <c r="H70" s="33"/>
      <c r="I70" s="14"/>
      <c r="J70" s="33"/>
      <c r="K70" s="31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x14ac:dyDescent="0.2">
      <c r="A71" s="14"/>
      <c r="B71" s="14"/>
      <c r="C71" s="4"/>
      <c r="E71" s="31"/>
      <c r="F71" s="4"/>
      <c r="G71" s="32"/>
      <c r="H71" s="33"/>
      <c r="I71" s="14"/>
      <c r="J71" s="33"/>
      <c r="K71" s="3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x14ac:dyDescent="0.2">
      <c r="A72" s="14"/>
      <c r="B72" s="14"/>
      <c r="C72" s="4"/>
      <c r="E72" s="31"/>
      <c r="F72" s="4"/>
      <c r="G72" s="32"/>
      <c r="H72" s="33"/>
      <c r="I72" s="14"/>
      <c r="J72" s="33"/>
      <c r="K72" s="31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x14ac:dyDescent="0.2">
      <c r="A73" s="14"/>
      <c r="B73" s="14"/>
      <c r="C73" s="4"/>
      <c r="E73" s="31"/>
      <c r="F73" s="4"/>
      <c r="G73" s="32"/>
      <c r="H73" s="33"/>
      <c r="I73" s="14"/>
      <c r="J73" s="33"/>
      <c r="K73" s="31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x14ac:dyDescent="0.2">
      <c r="A74" s="14"/>
      <c r="B74" s="14"/>
      <c r="C74" s="4"/>
      <c r="E74" s="31"/>
      <c r="F74" s="4"/>
      <c r="G74" s="32"/>
      <c r="H74" s="33"/>
      <c r="I74" s="14"/>
      <c r="J74" s="33"/>
      <c r="K74" s="31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x14ac:dyDescent="0.2">
      <c r="A75" s="14"/>
      <c r="B75" s="14"/>
      <c r="C75" s="4"/>
      <c r="E75" s="31"/>
      <c r="F75" s="4"/>
      <c r="G75" s="32"/>
      <c r="H75" s="33"/>
      <c r="I75" s="14"/>
      <c r="J75" s="33"/>
      <c r="K75" s="31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x14ac:dyDescent="0.2">
      <c r="A76" s="14"/>
      <c r="B76" s="14"/>
      <c r="C76" s="4"/>
      <c r="E76" s="31"/>
      <c r="F76" s="4"/>
      <c r="G76" s="32"/>
      <c r="H76" s="33"/>
      <c r="I76" s="14"/>
      <c r="J76" s="33"/>
      <c r="K76" s="31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x14ac:dyDescent="0.2">
      <c r="A77" s="14"/>
      <c r="B77" s="14"/>
      <c r="C77" s="4"/>
      <c r="E77" s="31"/>
      <c r="F77" s="4"/>
      <c r="G77" s="32"/>
      <c r="H77" s="33"/>
      <c r="I77" s="14"/>
      <c r="J77" s="33"/>
      <c r="K77" s="31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x14ac:dyDescent="0.2">
      <c r="A78" s="14"/>
      <c r="B78" s="14"/>
      <c r="C78" s="4"/>
      <c r="E78" s="31"/>
      <c r="F78" s="4"/>
      <c r="G78" s="32"/>
      <c r="H78" s="33"/>
      <c r="I78" s="14"/>
      <c r="J78" s="33"/>
      <c r="K78" s="31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x14ac:dyDescent="0.2">
      <c r="A79" s="14"/>
      <c r="B79" s="14"/>
      <c r="C79" s="4"/>
      <c r="E79" s="31"/>
      <c r="F79" s="4"/>
      <c r="G79" s="32"/>
      <c r="H79" s="33"/>
      <c r="I79" s="14"/>
      <c r="J79" s="33"/>
      <c r="K79" s="31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x14ac:dyDescent="0.2">
      <c r="A80" s="14"/>
      <c r="B80" s="14"/>
      <c r="C80" s="4"/>
      <c r="E80" s="31"/>
      <c r="F80" s="4"/>
      <c r="G80" s="32"/>
      <c r="H80" s="33"/>
      <c r="I80" s="14"/>
      <c r="J80" s="33"/>
      <c r="K80" s="31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x14ac:dyDescent="0.2">
      <c r="A81" s="14"/>
      <c r="B81" s="14"/>
      <c r="C81" s="4"/>
      <c r="E81" s="31"/>
      <c r="F81" s="4"/>
      <c r="G81" s="32"/>
      <c r="H81" s="33"/>
      <c r="I81" s="14"/>
      <c r="J81" s="33"/>
      <c r="K81" s="3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x14ac:dyDescent="0.2">
      <c r="A82" s="14"/>
      <c r="B82" s="14"/>
      <c r="C82" s="4"/>
      <c r="E82" s="31"/>
      <c r="F82" s="4"/>
      <c r="G82" s="32"/>
      <c r="H82" s="33"/>
      <c r="I82" s="14"/>
      <c r="J82" s="33"/>
      <c r="K82" s="31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x14ac:dyDescent="0.2">
      <c r="A83" s="14"/>
      <c r="B83" s="14"/>
      <c r="C83" s="4"/>
      <c r="E83" s="31"/>
      <c r="F83" s="4"/>
      <c r="G83" s="32"/>
      <c r="H83" s="33"/>
      <c r="I83" s="14"/>
      <c r="J83" s="33"/>
      <c r="K83" s="31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8" x14ac:dyDescent="0.25">
      <c r="A84" s="14"/>
      <c r="B84" s="14"/>
      <c r="C84" s="4"/>
      <c r="E84" s="46"/>
      <c r="F84" s="4"/>
      <c r="G84" s="46"/>
      <c r="H84" s="46"/>
      <c r="I84" s="14"/>
      <c r="J84" s="46"/>
      <c r="K84" s="4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x14ac:dyDescent="0.2">
      <c r="A85" s="14"/>
      <c r="B85" s="14"/>
      <c r="C85" s="4"/>
      <c r="E85" s="31"/>
      <c r="F85" s="4"/>
      <c r="G85" s="32"/>
      <c r="H85" s="33"/>
      <c r="I85" s="14"/>
      <c r="J85" s="33"/>
      <c r="K85" s="31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x14ac:dyDescent="0.2">
      <c r="A86" s="14"/>
      <c r="B86" s="14"/>
      <c r="C86" s="4"/>
      <c r="E86" s="31"/>
      <c r="F86" s="4"/>
      <c r="G86" s="32"/>
      <c r="H86" s="33"/>
      <c r="I86" s="14"/>
      <c r="J86" s="33"/>
      <c r="K86" s="31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x14ac:dyDescent="0.2">
      <c r="A87" s="14"/>
      <c r="B87" s="14"/>
      <c r="C87" s="4"/>
      <c r="E87" s="31"/>
      <c r="F87" s="4"/>
      <c r="G87" s="32"/>
      <c r="H87" s="33"/>
      <c r="I87" s="14"/>
      <c r="J87" s="33"/>
      <c r="K87" s="31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x14ac:dyDescent="0.2">
      <c r="A88" s="14"/>
      <c r="B88" s="14"/>
      <c r="C88" s="4"/>
      <c r="E88" s="31"/>
      <c r="F88" s="4"/>
      <c r="G88" s="32"/>
      <c r="H88" s="33"/>
      <c r="I88" s="14"/>
      <c r="J88" s="33"/>
      <c r="K88" s="31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x14ac:dyDescent="0.2">
      <c r="A89" s="14"/>
      <c r="B89" s="14"/>
      <c r="C89" s="4"/>
      <c r="E89" s="31"/>
      <c r="F89" s="4"/>
      <c r="G89" s="32"/>
      <c r="H89" s="33"/>
      <c r="I89" s="14"/>
      <c r="J89" s="33"/>
      <c r="K89" s="31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x14ac:dyDescent="0.2">
      <c r="A90" s="14"/>
      <c r="B90" s="14"/>
      <c r="C90" s="4"/>
      <c r="E90" s="31"/>
      <c r="F90" s="4"/>
      <c r="G90" s="32"/>
      <c r="H90" s="33"/>
      <c r="I90" s="14"/>
      <c r="J90" s="33"/>
      <c r="K90" s="31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x14ac:dyDescent="0.2">
      <c r="A91" s="14"/>
      <c r="B91" s="14"/>
      <c r="C91" s="4"/>
      <c r="E91" s="31"/>
      <c r="F91" s="4"/>
      <c r="G91" s="32"/>
      <c r="H91" s="33"/>
      <c r="I91" s="14"/>
      <c r="J91" s="33"/>
      <c r="K91" s="3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x14ac:dyDescent="0.2">
      <c r="A92" s="14"/>
      <c r="B92" s="14"/>
      <c r="C92" s="4"/>
      <c r="E92" s="31"/>
      <c r="F92" s="4"/>
      <c r="G92" s="32"/>
      <c r="H92" s="33"/>
      <c r="I92" s="14"/>
      <c r="J92" s="33"/>
      <c r="K92" s="31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x14ac:dyDescent="0.2">
      <c r="A93" s="14"/>
      <c r="B93" s="14"/>
      <c r="C93" s="4"/>
      <c r="E93" s="31"/>
      <c r="F93" s="4"/>
      <c r="G93" s="32"/>
      <c r="H93" s="33"/>
      <c r="I93" s="14"/>
      <c r="J93" s="33"/>
      <c r="K93" s="31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x14ac:dyDescent="0.2">
      <c r="A94" s="14"/>
      <c r="B94" s="14"/>
      <c r="C94" s="4"/>
      <c r="E94" s="31"/>
      <c r="F94" s="4"/>
      <c r="G94" s="32"/>
      <c r="H94" s="33"/>
      <c r="I94" s="14"/>
      <c r="J94" s="33"/>
      <c r="K94" s="31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x14ac:dyDescent="0.2">
      <c r="A95" s="14"/>
      <c r="B95" s="14"/>
      <c r="C95" s="4"/>
      <c r="E95" s="31"/>
      <c r="F95" s="4"/>
      <c r="G95" s="32"/>
      <c r="H95" s="33"/>
      <c r="I95" s="14"/>
      <c r="J95" s="33"/>
      <c r="K95" s="31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x14ac:dyDescent="0.2">
      <c r="A96" s="14"/>
      <c r="B96" s="14"/>
      <c r="C96" s="4"/>
      <c r="E96" s="31"/>
      <c r="F96" s="4"/>
      <c r="G96" s="32"/>
      <c r="H96" s="33"/>
      <c r="I96" s="14"/>
      <c r="J96" s="33"/>
      <c r="K96" s="31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x14ac:dyDescent="0.2">
      <c r="A97" s="14"/>
      <c r="B97" s="14"/>
      <c r="C97" s="4"/>
      <c r="E97" s="31"/>
      <c r="F97" s="4"/>
      <c r="G97" s="32"/>
      <c r="H97" s="33"/>
      <c r="I97" s="14"/>
      <c r="J97" s="33"/>
      <c r="K97" s="31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x14ac:dyDescent="0.2">
      <c r="A98" s="14"/>
      <c r="B98" s="14"/>
      <c r="C98" s="4"/>
      <c r="E98" s="31"/>
      <c r="F98" s="4"/>
      <c r="G98" s="32"/>
      <c r="H98" s="33"/>
      <c r="I98" s="14"/>
      <c r="J98" s="33"/>
      <c r="K98" s="31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x14ac:dyDescent="0.2">
      <c r="A99" s="14"/>
      <c r="B99" s="14"/>
      <c r="C99" s="4"/>
      <c r="E99" s="31"/>
      <c r="F99" s="4"/>
      <c r="G99" s="32"/>
      <c r="H99" s="33"/>
      <c r="I99" s="14"/>
      <c r="J99" s="33"/>
      <c r="K99" s="31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x14ac:dyDescent="0.2">
      <c r="A100" s="14"/>
      <c r="B100" s="14"/>
      <c r="C100" s="4"/>
      <c r="E100" s="31"/>
      <c r="F100" s="4"/>
      <c r="G100" s="32"/>
      <c r="H100" s="33"/>
      <c r="I100" s="14"/>
      <c r="J100" s="33"/>
      <c r="K100" s="31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x14ac:dyDescent="0.2">
      <c r="A101" s="14"/>
      <c r="B101" s="14"/>
      <c r="C101" s="4"/>
      <c r="E101" s="31"/>
      <c r="F101" s="4"/>
      <c r="G101" s="32"/>
      <c r="H101" s="33"/>
      <c r="I101" s="14"/>
      <c r="J101" s="33"/>
      <c r="K101" s="3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x14ac:dyDescent="0.2">
      <c r="A102" s="14"/>
      <c r="B102" s="14"/>
      <c r="C102" s="4"/>
      <c r="E102" s="31"/>
      <c r="F102" s="4"/>
      <c r="G102" s="32"/>
      <c r="H102" s="33"/>
      <c r="I102" s="14"/>
      <c r="J102" s="33"/>
      <c r="K102" s="31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x14ac:dyDescent="0.2">
      <c r="A103" s="14"/>
      <c r="B103" s="14"/>
      <c r="C103" s="4"/>
      <c r="E103" s="31"/>
      <c r="F103" s="4"/>
      <c r="G103" s="32"/>
      <c r="H103" s="33"/>
      <c r="I103" s="14"/>
      <c r="J103" s="33"/>
      <c r="K103" s="31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x14ac:dyDescent="0.2">
      <c r="A104" s="14"/>
      <c r="B104" s="14"/>
      <c r="C104" s="4"/>
      <c r="E104" s="31"/>
      <c r="F104" s="4"/>
      <c r="G104" s="32"/>
      <c r="H104" s="33"/>
      <c r="I104" s="14"/>
      <c r="J104" s="33"/>
      <c r="K104" s="31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x14ac:dyDescent="0.2">
      <c r="A105" s="14"/>
      <c r="B105" s="14"/>
      <c r="C105" s="4"/>
      <c r="E105" s="31"/>
      <c r="F105" s="4"/>
      <c r="G105" s="32"/>
      <c r="H105" s="33"/>
      <c r="I105" s="14"/>
      <c r="J105" s="33"/>
      <c r="K105" s="31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x14ac:dyDescent="0.2">
      <c r="A106" s="14"/>
      <c r="B106" s="14"/>
      <c r="C106" s="4"/>
      <c r="E106" s="31"/>
      <c r="F106" s="4"/>
      <c r="G106" s="32"/>
      <c r="H106" s="33"/>
      <c r="I106" s="14"/>
      <c r="J106" s="33"/>
      <c r="K106" s="31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x14ac:dyDescent="0.2">
      <c r="A107" s="14"/>
      <c r="B107" s="14"/>
      <c r="C107" s="4"/>
      <c r="E107" s="31"/>
      <c r="F107" s="4"/>
      <c r="G107" s="32"/>
      <c r="H107" s="33"/>
      <c r="I107" s="14"/>
      <c r="J107" s="33"/>
      <c r="K107" s="31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x14ac:dyDescent="0.2">
      <c r="A108" s="14"/>
      <c r="B108" s="14"/>
      <c r="C108" s="4"/>
      <c r="E108" s="31"/>
      <c r="F108" s="4"/>
      <c r="G108" s="32"/>
      <c r="H108" s="33"/>
      <c r="I108" s="14"/>
      <c r="J108" s="33"/>
      <c r="K108" s="31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x14ac:dyDescent="0.2">
      <c r="A109" s="14"/>
      <c r="B109" s="14"/>
      <c r="C109" s="4"/>
      <c r="E109" s="31"/>
      <c r="F109" s="4"/>
      <c r="G109" s="32"/>
      <c r="H109" s="33"/>
      <c r="I109" s="14"/>
      <c r="J109" s="33"/>
      <c r="K109" s="31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8" x14ac:dyDescent="0.25">
      <c r="A110" s="14"/>
      <c r="B110" s="14"/>
      <c r="C110" s="4"/>
      <c r="E110" s="46"/>
      <c r="F110" s="4"/>
      <c r="G110" s="46"/>
      <c r="H110" s="46"/>
      <c r="I110" s="14"/>
      <c r="J110" s="46"/>
      <c r="K110" s="4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x14ac:dyDescent="0.2">
      <c r="A111" s="14"/>
      <c r="B111" s="14"/>
      <c r="C111" s="4"/>
      <c r="E111" s="31"/>
      <c r="F111" s="4"/>
      <c r="G111" s="32"/>
      <c r="H111" s="33"/>
      <c r="I111" s="14"/>
      <c r="J111" s="33"/>
      <c r="K111" s="3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x14ac:dyDescent="0.2">
      <c r="A112" s="14"/>
      <c r="B112" s="14"/>
      <c r="C112" s="4"/>
      <c r="E112" s="31"/>
      <c r="F112" s="4"/>
      <c r="G112" s="32"/>
      <c r="H112" s="33"/>
      <c r="I112" s="14"/>
      <c r="J112" s="33"/>
      <c r="K112" s="31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x14ac:dyDescent="0.2">
      <c r="A113" s="14"/>
      <c r="B113" s="14"/>
      <c r="C113" s="4"/>
      <c r="E113" s="31"/>
      <c r="F113" s="4"/>
      <c r="G113" s="32"/>
      <c r="H113" s="33"/>
      <c r="I113" s="14"/>
      <c r="J113" s="33"/>
      <c r="K113" s="31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x14ac:dyDescent="0.2">
      <c r="A114" s="14"/>
      <c r="B114" s="14"/>
      <c r="C114" s="4"/>
      <c r="E114" s="31"/>
      <c r="F114" s="4"/>
      <c r="G114" s="32"/>
      <c r="H114" s="33"/>
      <c r="I114" s="14"/>
      <c r="J114" s="33"/>
      <c r="K114" s="31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x14ac:dyDescent="0.2">
      <c r="A115" s="14"/>
      <c r="B115" s="14"/>
      <c r="C115" s="4"/>
      <c r="E115" s="31"/>
      <c r="F115" s="4"/>
      <c r="G115" s="32"/>
      <c r="H115" s="33"/>
      <c r="I115" s="14"/>
      <c r="J115" s="33"/>
      <c r="K115" s="31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x14ac:dyDescent="0.2">
      <c r="A116" s="14"/>
      <c r="B116" s="14"/>
      <c r="C116" s="4"/>
      <c r="E116" s="31"/>
      <c r="F116" s="4"/>
      <c r="G116" s="32"/>
      <c r="H116" s="33"/>
      <c r="I116" s="14"/>
      <c r="J116" s="33"/>
      <c r="K116" s="31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x14ac:dyDescent="0.2">
      <c r="A117" s="14"/>
      <c r="B117" s="14"/>
      <c r="C117" s="4"/>
      <c r="E117" s="31"/>
      <c r="F117" s="4"/>
      <c r="G117" s="32"/>
      <c r="H117" s="33"/>
      <c r="I117" s="14"/>
      <c r="J117" s="33"/>
      <c r="K117" s="31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x14ac:dyDescent="0.2">
      <c r="A118" s="14"/>
      <c r="B118" s="14"/>
      <c r="C118" s="4"/>
      <c r="E118" s="31"/>
      <c r="F118" s="4"/>
      <c r="G118" s="32"/>
      <c r="H118" s="33"/>
      <c r="I118" s="14"/>
      <c r="J118" s="33"/>
      <c r="K118" s="31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x14ac:dyDescent="0.2">
      <c r="A119" s="14"/>
      <c r="B119" s="14"/>
      <c r="C119" s="4"/>
      <c r="E119" s="31"/>
      <c r="F119" s="4"/>
      <c r="G119" s="32"/>
      <c r="H119" s="33"/>
      <c r="I119" s="14"/>
      <c r="J119" s="33"/>
      <c r="K119" s="31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x14ac:dyDescent="0.2">
      <c r="A120" s="14"/>
      <c r="B120" s="14"/>
      <c r="C120" s="4"/>
      <c r="E120" s="31"/>
      <c r="F120" s="4"/>
      <c r="G120" s="32"/>
      <c r="H120" s="33"/>
      <c r="I120" s="14"/>
      <c r="J120" s="33"/>
      <c r="K120" s="31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x14ac:dyDescent="0.2">
      <c r="A121" s="14"/>
      <c r="B121" s="14"/>
      <c r="C121" s="4"/>
      <c r="E121" s="31"/>
      <c r="F121" s="4"/>
      <c r="G121" s="32"/>
      <c r="H121" s="33"/>
      <c r="I121" s="14"/>
      <c r="J121" s="33"/>
      <c r="K121" s="3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x14ac:dyDescent="0.2">
      <c r="A122" s="14"/>
      <c r="B122" s="14"/>
      <c r="C122" s="4"/>
      <c r="E122" s="31"/>
      <c r="F122" s="4"/>
      <c r="G122" s="32"/>
      <c r="H122" s="33"/>
      <c r="I122" s="14"/>
      <c r="J122" s="33"/>
      <c r="K122" s="31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x14ac:dyDescent="0.2">
      <c r="A123" s="14"/>
      <c r="B123" s="14"/>
      <c r="C123" s="4"/>
      <c r="E123" s="31"/>
      <c r="F123" s="4"/>
      <c r="G123" s="32"/>
      <c r="H123" s="33"/>
      <c r="I123" s="14"/>
      <c r="J123" s="33"/>
      <c r="K123" s="31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x14ac:dyDescent="0.2">
      <c r="A124" s="14"/>
      <c r="B124" s="14"/>
      <c r="C124" s="4"/>
      <c r="E124" s="31"/>
      <c r="F124" s="4"/>
      <c r="G124" s="32"/>
      <c r="H124" s="33"/>
      <c r="I124" s="14"/>
      <c r="J124" s="33"/>
      <c r="K124" s="31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x14ac:dyDescent="0.2">
      <c r="A125" s="14"/>
      <c r="B125" s="14"/>
      <c r="C125" s="4"/>
      <c r="E125" s="31"/>
      <c r="F125" s="4"/>
      <c r="G125" s="32"/>
      <c r="H125" s="33"/>
      <c r="I125" s="14"/>
      <c r="J125" s="33"/>
      <c r="K125" s="31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x14ac:dyDescent="0.2">
      <c r="A126" s="14"/>
      <c r="B126" s="14"/>
      <c r="C126" s="4"/>
      <c r="E126" s="31"/>
      <c r="F126" s="4"/>
      <c r="G126" s="32"/>
      <c r="H126" s="33"/>
      <c r="I126" s="14"/>
      <c r="J126" s="33"/>
      <c r="K126" s="31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x14ac:dyDescent="0.2">
      <c r="A127" s="14"/>
      <c r="B127" s="14"/>
      <c r="C127" s="4"/>
      <c r="E127" s="31"/>
      <c r="F127" s="4"/>
      <c r="G127" s="32"/>
      <c r="H127" s="33"/>
      <c r="I127" s="14"/>
      <c r="J127" s="33"/>
      <c r="K127" s="31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x14ac:dyDescent="0.2">
      <c r="A128" s="14"/>
      <c r="B128" s="14"/>
      <c r="C128" s="4"/>
      <c r="E128" s="31"/>
      <c r="F128" s="4"/>
      <c r="G128" s="32"/>
      <c r="H128" s="33"/>
      <c r="I128" s="14"/>
      <c r="J128" s="33"/>
      <c r="K128" s="31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x14ac:dyDescent="0.2">
      <c r="A129" s="14"/>
      <c r="B129" s="14"/>
      <c r="C129" s="4"/>
      <c r="E129" s="31"/>
      <c r="F129" s="4"/>
      <c r="G129" s="32"/>
      <c r="H129" s="33"/>
      <c r="I129" s="14"/>
      <c r="J129" s="33"/>
      <c r="K129" s="31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x14ac:dyDescent="0.2">
      <c r="A130" s="14"/>
      <c r="B130" s="14"/>
      <c r="C130" s="4"/>
      <c r="E130" s="31"/>
      <c r="F130" s="4"/>
      <c r="G130" s="32"/>
      <c r="H130" s="33"/>
      <c r="I130" s="14"/>
      <c r="J130" s="33"/>
      <c r="K130" s="31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x14ac:dyDescent="0.2">
      <c r="A131" s="14"/>
      <c r="B131" s="14"/>
      <c r="C131" s="4"/>
      <c r="E131" s="31"/>
      <c r="F131" s="4"/>
      <c r="G131" s="32"/>
      <c r="H131" s="33"/>
      <c r="I131" s="14"/>
      <c r="J131" s="33"/>
      <c r="K131" s="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x14ac:dyDescent="0.2">
      <c r="A132" s="14"/>
      <c r="B132" s="14"/>
      <c r="C132" s="4"/>
      <c r="E132" s="31"/>
      <c r="F132" s="4"/>
      <c r="G132" s="32"/>
      <c r="H132" s="33"/>
      <c r="I132" s="14"/>
      <c r="J132" s="33"/>
      <c r="K132" s="31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x14ac:dyDescent="0.2">
      <c r="A133" s="14"/>
      <c r="B133" s="14"/>
      <c r="C133" s="4"/>
      <c r="E133" s="31"/>
      <c r="F133" s="4"/>
      <c r="G133" s="32"/>
      <c r="H133" s="33"/>
      <c r="I133" s="14"/>
      <c r="J133" s="33"/>
      <c r="K133" s="31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x14ac:dyDescent="0.2">
      <c r="A134" s="14"/>
      <c r="B134" s="14"/>
      <c r="C134" s="4"/>
      <c r="E134" s="31"/>
      <c r="F134" s="4"/>
      <c r="G134" s="32"/>
      <c r="H134" s="33"/>
      <c r="I134" s="14"/>
      <c r="J134" s="33"/>
      <c r="K134" s="31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x14ac:dyDescent="0.2">
      <c r="A135" s="14"/>
      <c r="B135" s="14"/>
      <c r="C135" s="4"/>
      <c r="E135" s="31"/>
      <c r="F135" s="4"/>
      <c r="G135" s="32"/>
      <c r="H135" s="33"/>
      <c r="I135" s="14"/>
      <c r="J135" s="33"/>
      <c r="K135" s="31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8" x14ac:dyDescent="0.25">
      <c r="A136" s="14"/>
      <c r="B136" s="14"/>
      <c r="C136" s="4"/>
      <c r="E136" s="46"/>
      <c r="F136" s="4"/>
      <c r="G136" s="46"/>
      <c r="H136" s="46"/>
      <c r="I136" s="14"/>
      <c r="J136" s="46"/>
      <c r="K136" s="4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x14ac:dyDescent="0.2">
      <c r="A137" s="14"/>
      <c r="B137" s="14"/>
      <c r="C137" s="4"/>
      <c r="E137" s="31"/>
      <c r="F137" s="4"/>
      <c r="G137" s="32"/>
      <c r="H137" s="33"/>
      <c r="I137" s="14"/>
      <c r="J137" s="33"/>
      <c r="K137" s="31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x14ac:dyDescent="0.2">
      <c r="A138" s="14"/>
      <c r="B138" s="14"/>
      <c r="C138" s="4"/>
      <c r="E138" s="31"/>
      <c r="F138" s="4"/>
      <c r="G138" s="32"/>
      <c r="H138" s="33"/>
      <c r="I138" s="14"/>
      <c r="J138" s="33"/>
      <c r="K138" s="31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x14ac:dyDescent="0.2">
      <c r="A139" s="14"/>
      <c r="B139" s="14"/>
      <c r="C139" s="4"/>
      <c r="E139" s="31"/>
      <c r="F139" s="4"/>
      <c r="G139" s="32"/>
      <c r="H139" s="33"/>
      <c r="I139" s="14"/>
      <c r="J139" s="33"/>
      <c r="K139" s="31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x14ac:dyDescent="0.2">
      <c r="A140" s="14"/>
      <c r="B140" s="14"/>
      <c r="C140" s="4"/>
      <c r="E140" s="31"/>
      <c r="F140" s="4"/>
      <c r="G140" s="32"/>
      <c r="H140" s="33"/>
      <c r="I140" s="14"/>
      <c r="J140" s="33"/>
      <c r="K140" s="31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x14ac:dyDescent="0.2">
      <c r="A141" s="14"/>
      <c r="B141" s="14"/>
      <c r="C141" s="4"/>
      <c r="E141" s="31"/>
      <c r="F141" s="4"/>
      <c r="G141" s="32"/>
      <c r="H141" s="33"/>
      <c r="I141" s="14"/>
      <c r="J141" s="33"/>
      <c r="K141" s="3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x14ac:dyDescent="0.2">
      <c r="A142" s="14"/>
      <c r="B142" s="14"/>
      <c r="C142" s="4"/>
      <c r="E142" s="31"/>
      <c r="F142" s="4"/>
      <c r="G142" s="32"/>
      <c r="H142" s="33"/>
      <c r="I142" s="14"/>
      <c r="J142" s="33"/>
      <c r="K142" s="31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x14ac:dyDescent="0.2">
      <c r="A143" s="14"/>
      <c r="B143" s="14"/>
      <c r="C143" s="4"/>
      <c r="E143" s="31"/>
      <c r="F143" s="4"/>
      <c r="G143" s="32"/>
      <c r="H143" s="33"/>
      <c r="I143" s="14"/>
      <c r="J143" s="33"/>
      <c r="K143" s="31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x14ac:dyDescent="0.2">
      <c r="A144" s="14"/>
      <c r="B144" s="14"/>
      <c r="C144" s="4"/>
      <c r="E144" s="31"/>
      <c r="F144" s="4"/>
      <c r="G144" s="32"/>
      <c r="H144" s="33"/>
      <c r="I144" s="14"/>
      <c r="J144" s="33"/>
      <c r="K144" s="31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x14ac:dyDescent="0.2">
      <c r="A145" s="14"/>
      <c r="B145" s="14"/>
      <c r="C145" s="4"/>
      <c r="E145" s="31"/>
      <c r="F145" s="4"/>
      <c r="G145" s="32"/>
      <c r="H145" s="33"/>
      <c r="I145" s="14"/>
      <c r="J145" s="33"/>
      <c r="K145" s="31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x14ac:dyDescent="0.2">
      <c r="A146" s="14"/>
      <c r="B146" s="14"/>
      <c r="C146" s="4"/>
      <c r="E146" s="31"/>
      <c r="F146" s="4"/>
      <c r="G146" s="32"/>
      <c r="H146" s="33"/>
      <c r="I146" s="14"/>
      <c r="J146" s="33"/>
      <c r="K146" s="31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x14ac:dyDescent="0.2">
      <c r="A147" s="14"/>
      <c r="B147" s="14"/>
      <c r="C147" s="4"/>
      <c r="E147" s="31"/>
      <c r="F147" s="4"/>
      <c r="G147" s="32"/>
      <c r="H147" s="33"/>
      <c r="I147" s="14"/>
      <c r="J147" s="33"/>
      <c r="K147" s="31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x14ac:dyDescent="0.2">
      <c r="A148" s="14"/>
      <c r="B148" s="14"/>
      <c r="C148" s="4"/>
      <c r="E148" s="31"/>
      <c r="F148" s="4"/>
      <c r="G148" s="32"/>
      <c r="H148" s="33"/>
      <c r="I148" s="14"/>
      <c r="J148" s="33"/>
      <c r="K148" s="31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x14ac:dyDescent="0.2">
      <c r="A149" s="14"/>
      <c r="B149" s="14"/>
      <c r="C149" s="4"/>
      <c r="E149" s="31"/>
      <c r="F149" s="4"/>
      <c r="G149" s="32"/>
      <c r="H149" s="33"/>
      <c r="I149" s="14"/>
      <c r="J149" s="33"/>
      <c r="K149" s="31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x14ac:dyDescent="0.2">
      <c r="A150" s="14"/>
      <c r="B150" s="14"/>
      <c r="C150" s="4"/>
      <c r="E150" s="31"/>
      <c r="F150" s="4"/>
      <c r="G150" s="32"/>
      <c r="H150" s="33"/>
      <c r="I150" s="14"/>
      <c r="J150" s="33"/>
      <c r="K150" s="31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x14ac:dyDescent="0.2">
      <c r="A151" s="14"/>
      <c r="B151" s="14"/>
      <c r="C151" s="4"/>
      <c r="E151" s="31"/>
      <c r="F151" s="4"/>
      <c r="G151" s="32"/>
      <c r="H151" s="33"/>
      <c r="I151" s="14"/>
      <c r="J151" s="33"/>
      <c r="K151" s="3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x14ac:dyDescent="0.2">
      <c r="A152" s="14"/>
      <c r="B152" s="14"/>
      <c r="C152" s="4"/>
      <c r="E152" s="31"/>
      <c r="F152" s="4"/>
      <c r="G152" s="32"/>
      <c r="H152" s="33"/>
      <c r="I152" s="14"/>
      <c r="J152" s="33"/>
      <c r="K152" s="31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x14ac:dyDescent="0.2">
      <c r="A153" s="14"/>
      <c r="B153" s="14"/>
      <c r="C153" s="4"/>
      <c r="E153" s="31"/>
      <c r="F153" s="4"/>
      <c r="G153" s="32"/>
      <c r="H153" s="33"/>
      <c r="I153" s="14"/>
      <c r="J153" s="33"/>
      <c r="K153" s="31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x14ac:dyDescent="0.2">
      <c r="A154" s="14"/>
      <c r="B154" s="14"/>
      <c r="C154" s="4"/>
      <c r="E154" s="31"/>
      <c r="F154" s="4"/>
      <c r="G154" s="32"/>
      <c r="H154" s="33"/>
      <c r="I154" s="14"/>
      <c r="J154" s="33"/>
      <c r="K154" s="31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x14ac:dyDescent="0.2">
      <c r="A155" s="14"/>
      <c r="B155" s="14"/>
      <c r="C155" s="4"/>
      <c r="E155" s="31"/>
      <c r="F155" s="4"/>
      <c r="G155" s="32"/>
      <c r="H155" s="33"/>
      <c r="I155" s="14"/>
      <c r="J155" s="33"/>
      <c r="K155" s="31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x14ac:dyDescent="0.2">
      <c r="A156" s="14"/>
      <c r="B156" s="14"/>
      <c r="C156" s="4"/>
      <c r="E156" s="31"/>
      <c r="F156" s="4"/>
      <c r="G156" s="32"/>
      <c r="H156" s="33"/>
      <c r="I156" s="14"/>
      <c r="J156" s="33"/>
      <c r="K156" s="31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x14ac:dyDescent="0.2">
      <c r="A157" s="14"/>
      <c r="B157" s="14"/>
      <c r="C157" s="4"/>
      <c r="E157" s="31"/>
      <c r="F157" s="4"/>
      <c r="G157" s="32"/>
      <c r="H157" s="33"/>
      <c r="I157" s="14"/>
      <c r="J157" s="33"/>
      <c r="K157" s="31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x14ac:dyDescent="0.2">
      <c r="A158" s="14"/>
      <c r="B158" s="14"/>
      <c r="C158" s="4"/>
      <c r="E158" s="31"/>
      <c r="F158" s="4"/>
      <c r="G158" s="32"/>
      <c r="H158" s="33"/>
      <c r="I158" s="14"/>
      <c r="J158" s="33"/>
      <c r="K158" s="31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x14ac:dyDescent="0.2">
      <c r="A159" s="14"/>
      <c r="B159" s="14"/>
      <c r="C159" s="4"/>
      <c r="E159" s="31"/>
      <c r="F159" s="4"/>
      <c r="G159" s="32"/>
      <c r="H159" s="33"/>
      <c r="I159" s="14"/>
      <c r="J159" s="33"/>
      <c r="K159" s="31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x14ac:dyDescent="0.2">
      <c r="A160" s="14"/>
      <c r="B160" s="14"/>
      <c r="C160" s="4"/>
      <c r="E160" s="31"/>
      <c r="F160" s="4"/>
      <c r="G160" s="32"/>
      <c r="H160" s="33"/>
      <c r="I160" s="14"/>
      <c r="J160" s="33"/>
      <c r="K160" s="31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x14ac:dyDescent="0.2">
      <c r="A161" s="14"/>
      <c r="B161" s="14"/>
      <c r="C161" s="4"/>
      <c r="E161" s="31"/>
      <c r="F161" s="4"/>
      <c r="G161" s="32"/>
      <c r="H161" s="33"/>
      <c r="I161" s="14"/>
      <c r="J161" s="33"/>
      <c r="K161" s="3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8" x14ac:dyDescent="0.25">
      <c r="A162" s="14"/>
      <c r="B162" s="14"/>
      <c r="C162" s="4"/>
      <c r="E162" s="46"/>
      <c r="F162" s="4"/>
      <c r="G162" s="46"/>
      <c r="H162" s="46"/>
      <c r="I162" s="14"/>
      <c r="J162" s="46"/>
      <c r="K162" s="4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x14ac:dyDescent="0.2">
      <c r="A163" s="14"/>
      <c r="B163" s="14"/>
      <c r="C163" s="4"/>
      <c r="E163" s="31"/>
      <c r="F163" s="4"/>
      <c r="G163" s="32"/>
      <c r="H163" s="33"/>
      <c r="I163" s="14"/>
      <c r="J163" s="33"/>
      <c r="K163" s="31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x14ac:dyDescent="0.2">
      <c r="A164" s="14"/>
      <c r="B164" s="14"/>
      <c r="C164" s="4"/>
      <c r="E164" s="31"/>
      <c r="F164" s="4"/>
      <c r="G164" s="32"/>
      <c r="H164" s="33"/>
      <c r="I164" s="14"/>
      <c r="J164" s="33"/>
      <c r="K164" s="31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x14ac:dyDescent="0.2">
      <c r="A165" s="14"/>
      <c r="B165" s="14"/>
      <c r="C165" s="4"/>
      <c r="E165" s="31"/>
      <c r="F165" s="4"/>
      <c r="G165" s="32"/>
      <c r="H165" s="33"/>
      <c r="I165" s="14"/>
      <c r="J165" s="33"/>
      <c r="K165" s="31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x14ac:dyDescent="0.2">
      <c r="A166" s="14"/>
      <c r="B166" s="14"/>
      <c r="C166" s="4"/>
      <c r="E166" s="31"/>
      <c r="F166" s="4"/>
      <c r="G166" s="32"/>
      <c r="H166" s="33"/>
      <c r="I166" s="14"/>
      <c r="J166" s="33"/>
      <c r="K166" s="31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x14ac:dyDescent="0.2">
      <c r="A167" s="14"/>
      <c r="B167" s="14"/>
      <c r="C167" s="4"/>
      <c r="E167" s="31"/>
      <c r="F167" s="4"/>
      <c r="G167" s="32"/>
      <c r="H167" s="33"/>
      <c r="I167" s="14"/>
      <c r="J167" s="33"/>
      <c r="K167" s="31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x14ac:dyDescent="0.2">
      <c r="A168" s="14"/>
      <c r="B168" s="14"/>
      <c r="C168" s="4"/>
      <c r="E168" s="31"/>
      <c r="F168" s="4"/>
      <c r="G168" s="32"/>
      <c r="H168" s="33"/>
      <c r="I168" s="14"/>
      <c r="J168" s="33"/>
      <c r="K168" s="31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x14ac:dyDescent="0.2">
      <c r="A169" s="14"/>
      <c r="B169" s="14"/>
      <c r="C169" s="4"/>
      <c r="E169" s="31"/>
      <c r="F169" s="4"/>
      <c r="G169" s="32"/>
      <c r="H169" s="33"/>
      <c r="I169" s="14"/>
      <c r="J169" s="33"/>
      <c r="K169" s="31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x14ac:dyDescent="0.2">
      <c r="A170" s="14"/>
      <c r="B170" s="14"/>
      <c r="C170" s="4"/>
      <c r="E170" s="31"/>
      <c r="F170" s="4"/>
      <c r="G170" s="32"/>
      <c r="H170" s="33"/>
      <c r="I170" s="14"/>
      <c r="J170" s="33"/>
      <c r="K170" s="31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x14ac:dyDescent="0.2">
      <c r="A171" s="14"/>
      <c r="B171" s="14"/>
      <c r="C171" s="4"/>
      <c r="E171" s="31"/>
      <c r="F171" s="4"/>
      <c r="G171" s="32"/>
      <c r="H171" s="33"/>
      <c r="I171" s="14"/>
      <c r="J171" s="33"/>
      <c r="K171" s="3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x14ac:dyDescent="0.2">
      <c r="A172" s="14"/>
      <c r="B172" s="14"/>
      <c r="C172" s="4"/>
      <c r="E172" s="31"/>
      <c r="F172" s="4"/>
      <c r="G172" s="32"/>
      <c r="H172" s="33"/>
      <c r="I172" s="14"/>
      <c r="J172" s="33"/>
      <c r="K172" s="31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x14ac:dyDescent="0.2">
      <c r="A173" s="14"/>
      <c r="B173" s="14"/>
      <c r="C173" s="4"/>
      <c r="E173" s="31"/>
      <c r="F173" s="4"/>
      <c r="G173" s="32"/>
      <c r="H173" s="33"/>
      <c r="I173" s="14"/>
      <c r="J173" s="33"/>
      <c r="K173" s="31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x14ac:dyDescent="0.2">
      <c r="A174" s="14"/>
      <c r="B174" s="14"/>
      <c r="C174" s="4"/>
      <c r="E174" s="31"/>
      <c r="F174" s="4"/>
      <c r="G174" s="32"/>
      <c r="H174" s="33"/>
      <c r="I174" s="14"/>
      <c r="J174" s="33"/>
      <c r="K174" s="31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x14ac:dyDescent="0.2">
      <c r="A175" s="14"/>
      <c r="B175" s="14"/>
      <c r="C175" s="4"/>
      <c r="E175" s="31"/>
      <c r="F175" s="4"/>
      <c r="G175" s="32"/>
      <c r="H175" s="33"/>
      <c r="I175" s="14"/>
      <c r="J175" s="33"/>
      <c r="K175" s="31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x14ac:dyDescent="0.2">
      <c r="A176" s="14"/>
      <c r="B176" s="14"/>
      <c r="C176" s="4"/>
      <c r="E176" s="31"/>
      <c r="F176" s="4"/>
      <c r="G176" s="32"/>
      <c r="H176" s="33"/>
      <c r="I176" s="14"/>
      <c r="J176" s="33"/>
      <c r="K176" s="31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x14ac:dyDescent="0.2">
      <c r="A177" s="14"/>
      <c r="B177" s="14"/>
      <c r="C177" s="4"/>
      <c r="E177" s="31"/>
      <c r="F177" s="4"/>
      <c r="G177" s="32"/>
      <c r="H177" s="33"/>
      <c r="I177" s="14"/>
      <c r="J177" s="33"/>
      <c r="K177" s="31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x14ac:dyDescent="0.2">
      <c r="A178" s="14"/>
      <c r="B178" s="14"/>
      <c r="C178" s="4"/>
      <c r="E178" s="31"/>
      <c r="F178" s="4"/>
      <c r="G178" s="32"/>
      <c r="H178" s="33"/>
      <c r="I178" s="14"/>
      <c r="J178" s="33"/>
      <c r="K178" s="31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x14ac:dyDescent="0.2">
      <c r="A179" s="14"/>
      <c r="B179" s="14"/>
      <c r="C179" s="4"/>
      <c r="E179" s="31"/>
      <c r="F179" s="4"/>
      <c r="G179" s="32"/>
      <c r="H179" s="33"/>
      <c r="I179" s="14"/>
      <c r="J179" s="33"/>
      <c r="K179" s="31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x14ac:dyDescent="0.2">
      <c r="A180" s="14"/>
      <c r="B180" s="14"/>
      <c r="C180" s="4"/>
      <c r="E180" s="31"/>
      <c r="F180" s="4"/>
      <c r="G180" s="32"/>
      <c r="H180" s="33"/>
      <c r="I180" s="14"/>
      <c r="J180" s="33"/>
      <c r="K180" s="31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x14ac:dyDescent="0.2">
      <c r="A181" s="14"/>
      <c r="B181" s="14"/>
      <c r="C181" s="4"/>
      <c r="E181" s="31"/>
      <c r="F181" s="4"/>
      <c r="G181" s="32"/>
      <c r="H181" s="33"/>
      <c r="I181" s="14"/>
      <c r="J181" s="33"/>
      <c r="K181" s="31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x14ac:dyDescent="0.2">
      <c r="A182" s="14"/>
      <c r="B182" s="14"/>
      <c r="C182" s="4"/>
      <c r="E182" s="31"/>
      <c r="F182" s="4"/>
      <c r="G182" s="32"/>
      <c r="H182" s="33"/>
      <c r="I182" s="14"/>
      <c r="J182" s="33"/>
      <c r="K182" s="31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x14ac:dyDescent="0.2">
      <c r="A183" s="14"/>
      <c r="B183" s="14"/>
      <c r="C183" s="4"/>
      <c r="E183" s="31"/>
      <c r="F183" s="4"/>
      <c r="G183" s="32"/>
      <c r="H183" s="33"/>
      <c r="I183" s="14"/>
      <c r="J183" s="33"/>
      <c r="K183" s="31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x14ac:dyDescent="0.2">
      <c r="A184" s="14"/>
      <c r="B184" s="14"/>
      <c r="C184" s="4"/>
      <c r="E184" s="31"/>
      <c r="F184" s="4"/>
      <c r="G184" s="32"/>
      <c r="H184" s="33"/>
      <c r="I184" s="14"/>
      <c r="J184" s="33"/>
      <c r="K184" s="31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x14ac:dyDescent="0.2">
      <c r="A185" s="14"/>
      <c r="B185" s="14"/>
      <c r="C185" s="4"/>
      <c r="E185" s="31"/>
      <c r="F185" s="4"/>
      <c r="G185" s="32"/>
      <c r="H185" s="33"/>
      <c r="I185" s="14"/>
      <c r="J185" s="33"/>
      <c r="K185" s="31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x14ac:dyDescent="0.2">
      <c r="A186" s="14"/>
      <c r="B186" s="14"/>
      <c r="C186" s="4"/>
      <c r="E186" s="31"/>
      <c r="F186" s="4"/>
      <c r="G186" s="32"/>
      <c r="H186" s="33"/>
      <c r="I186" s="14"/>
      <c r="J186" s="33"/>
      <c r="K186" s="31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x14ac:dyDescent="0.2">
      <c r="A187" s="14"/>
      <c r="B187" s="14"/>
      <c r="C187" s="4"/>
      <c r="E187" s="31"/>
      <c r="F187" s="4"/>
      <c r="G187" s="32"/>
      <c r="H187" s="33"/>
      <c r="I187" s="14"/>
      <c r="J187" s="33"/>
      <c r="K187" s="31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x14ac:dyDescent="0.2">
      <c r="B188" s="14"/>
      <c r="E188" s="14"/>
    </row>
    <row r="189" spans="1:24" ht="18" x14ac:dyDescent="0.25">
      <c r="B189" s="14"/>
      <c r="C189" s="47"/>
      <c r="D189" s="48"/>
      <c r="E189" s="49"/>
      <c r="G189" s="48"/>
      <c r="I189" s="48"/>
    </row>
    <row r="190" spans="1:24" x14ac:dyDescent="0.2">
      <c r="B190" s="14"/>
      <c r="C190" s="41"/>
      <c r="D190" s="42"/>
      <c r="E190" s="50"/>
      <c r="G190" s="42"/>
      <c r="I190" s="42"/>
    </row>
    <row r="191" spans="1:24" x14ac:dyDescent="0.2">
      <c r="B191" s="14"/>
      <c r="C191" s="40"/>
      <c r="D191" s="41"/>
      <c r="E191" s="41"/>
      <c r="G191" s="41"/>
      <c r="I191" s="41"/>
    </row>
    <row r="192" spans="1:24" x14ac:dyDescent="0.2">
      <c r="B192" s="14"/>
      <c r="C192" s="43"/>
      <c r="D192" s="51"/>
      <c r="E192" s="14"/>
      <c r="G192" s="44"/>
      <c r="I192" s="44"/>
    </row>
    <row r="193" spans="2:9" x14ac:dyDescent="0.2">
      <c r="B193" s="45"/>
      <c r="C193" s="43"/>
      <c r="D193" s="51"/>
      <c r="E193" s="14"/>
      <c r="G193" s="44"/>
      <c r="I193" s="44"/>
    </row>
    <row r="194" spans="2:9" x14ac:dyDescent="0.2">
      <c r="B194" s="45"/>
      <c r="C194" s="43"/>
      <c r="D194" s="51"/>
      <c r="E194" s="14"/>
      <c r="G194" s="44"/>
      <c r="I194" s="44"/>
    </row>
    <row r="195" spans="2:9" x14ac:dyDescent="0.2">
      <c r="B195" s="45"/>
      <c r="C195" s="43"/>
      <c r="D195" s="51"/>
      <c r="E195" s="14"/>
      <c r="G195" s="44"/>
      <c r="I195" s="44"/>
    </row>
    <row r="196" spans="2:9" x14ac:dyDescent="0.2">
      <c r="B196" s="45"/>
      <c r="C196" s="43"/>
      <c r="D196" s="51"/>
      <c r="E196" s="14"/>
      <c r="G196" s="44"/>
      <c r="I196" s="44"/>
    </row>
    <row r="197" spans="2:9" x14ac:dyDescent="0.2">
      <c r="B197" s="45"/>
      <c r="C197" s="43"/>
      <c r="D197" s="51"/>
      <c r="E197" s="14"/>
      <c r="G197" s="44"/>
      <c r="I197" s="44"/>
    </row>
    <row r="198" spans="2:9" x14ac:dyDescent="0.2">
      <c r="B198" s="45"/>
      <c r="C198" s="30"/>
      <c r="D198" s="51"/>
      <c r="E198" s="14"/>
      <c r="G198" s="44"/>
      <c r="I198" s="44"/>
    </row>
    <row r="199" spans="2:9" x14ac:dyDescent="0.2">
      <c r="B199" s="45"/>
      <c r="C199" s="43"/>
      <c r="D199" s="51"/>
      <c r="E199" s="14"/>
      <c r="G199" s="44"/>
      <c r="I199" s="44"/>
    </row>
    <row r="200" spans="2:9" x14ac:dyDescent="0.2">
      <c r="B200" s="45"/>
      <c r="C200" s="43"/>
      <c r="D200" s="51"/>
      <c r="E200" s="14"/>
      <c r="G200" s="44"/>
      <c r="I200" s="44"/>
    </row>
    <row r="201" spans="2:9" x14ac:dyDescent="0.2">
      <c r="B201" s="45"/>
      <c r="C201" s="43"/>
      <c r="D201" s="51"/>
      <c r="E201" s="14"/>
      <c r="G201" s="44"/>
      <c r="I201" s="44"/>
    </row>
    <row r="202" spans="2:9" x14ac:dyDescent="0.2">
      <c r="B202" s="45"/>
      <c r="C202" s="43"/>
      <c r="D202" s="51"/>
      <c r="E202" s="14"/>
      <c r="G202" s="44"/>
      <c r="I202" s="44"/>
    </row>
    <row r="203" spans="2:9" x14ac:dyDescent="0.2">
      <c r="B203" s="45"/>
      <c r="C203" s="43"/>
      <c r="D203" s="51"/>
      <c r="E203" s="14"/>
      <c r="G203" s="44"/>
      <c r="I203" s="44"/>
    </row>
    <row r="204" spans="2:9" x14ac:dyDescent="0.2">
      <c r="B204" s="45"/>
      <c r="C204" s="43"/>
      <c r="D204" s="51"/>
      <c r="E204" s="14"/>
      <c r="G204" s="44"/>
      <c r="I204" s="44"/>
    </row>
    <row r="205" spans="2:9" x14ac:dyDescent="0.2">
      <c r="B205" s="45"/>
      <c r="C205" s="30"/>
      <c r="D205" s="51"/>
      <c r="E205" s="14"/>
      <c r="G205" s="44"/>
      <c r="I205" s="44"/>
    </row>
    <row r="206" spans="2:9" x14ac:dyDescent="0.2">
      <c r="B206" s="45"/>
      <c r="C206" s="43"/>
      <c r="D206" s="51"/>
      <c r="E206" s="14"/>
      <c r="G206" s="44"/>
      <c r="I206" s="44"/>
    </row>
    <row r="207" spans="2:9" x14ac:dyDescent="0.2">
      <c r="B207" s="45"/>
      <c r="C207" s="43"/>
      <c r="D207" s="51"/>
      <c r="E207" s="14"/>
      <c r="G207" s="44"/>
      <c r="I207" s="44"/>
    </row>
    <row r="208" spans="2:9" x14ac:dyDescent="0.2">
      <c r="B208" s="45"/>
      <c r="C208" s="43"/>
      <c r="D208" s="51"/>
      <c r="E208" s="14"/>
      <c r="G208" s="44"/>
      <c r="I208" s="44"/>
    </row>
    <row r="209" spans="2:9" x14ac:dyDescent="0.2">
      <c r="B209" s="45"/>
      <c r="C209" s="43"/>
      <c r="D209" s="51"/>
      <c r="E209" s="14"/>
      <c r="G209" s="44"/>
      <c r="I209" s="44"/>
    </row>
    <row r="210" spans="2:9" x14ac:dyDescent="0.2">
      <c r="B210" s="45"/>
      <c r="C210" s="43"/>
      <c r="D210" s="51"/>
      <c r="E210" s="14"/>
      <c r="G210" s="44"/>
      <c r="I210" s="44"/>
    </row>
    <row r="211" spans="2:9" x14ac:dyDescent="0.2">
      <c r="B211" s="45"/>
      <c r="C211" s="43"/>
      <c r="D211" s="51"/>
      <c r="E211" s="14"/>
      <c r="G211" s="44"/>
      <c r="I211" s="44"/>
    </row>
    <row r="212" spans="2:9" x14ac:dyDescent="0.2">
      <c r="B212" s="45"/>
      <c r="C212" s="30"/>
      <c r="D212" s="51"/>
      <c r="E212" s="14"/>
      <c r="G212" s="44"/>
      <c r="I212" s="44"/>
    </row>
    <row r="213" spans="2:9" x14ac:dyDescent="0.2">
      <c r="B213" s="45"/>
      <c r="C213" s="43"/>
      <c r="D213" s="51"/>
      <c r="E213" s="14"/>
      <c r="G213" s="44"/>
      <c r="I213" s="44"/>
    </row>
    <row r="214" spans="2:9" x14ac:dyDescent="0.2">
      <c r="B214" s="45"/>
      <c r="C214" s="43"/>
      <c r="D214" s="51"/>
      <c r="E214" s="14"/>
      <c r="G214" s="44"/>
      <c r="I214" s="44"/>
    </row>
    <row r="215" spans="2:9" x14ac:dyDescent="0.2">
      <c r="B215" s="45"/>
      <c r="C215" s="43"/>
      <c r="D215" s="51"/>
      <c r="E215" s="14"/>
      <c r="G215" s="44"/>
      <c r="I215" s="44"/>
    </row>
    <row r="216" spans="2:9" x14ac:dyDescent="0.2">
      <c r="B216" s="45"/>
      <c r="C216" s="43"/>
      <c r="D216" s="51"/>
      <c r="E216" s="14"/>
      <c r="G216" s="44"/>
      <c r="I216" s="44"/>
    </row>
    <row r="217" spans="2:9" x14ac:dyDescent="0.2">
      <c r="B217" s="45"/>
      <c r="C217" s="43"/>
      <c r="D217" s="51"/>
      <c r="E217" s="14"/>
      <c r="G217" s="44"/>
      <c r="I217" s="44"/>
    </row>
    <row r="218" spans="2:9" x14ac:dyDescent="0.2">
      <c r="B218" s="45"/>
      <c r="C218" s="43"/>
      <c r="D218" s="51"/>
      <c r="E218" s="14"/>
      <c r="G218" s="44"/>
      <c r="I218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1"/>
  <sheetViews>
    <sheetView workbookViewId="0">
      <selection activeCell="V23" sqref="V23"/>
    </sheetView>
  </sheetViews>
  <sheetFormatPr defaultRowHeight="12.75" x14ac:dyDescent="0.2"/>
  <cols>
    <col min="1" max="1" width="9.140625" style="45"/>
    <col min="3" max="4" width="9.140625" style="45"/>
    <col min="6" max="16384" width="9.140625" style="45"/>
  </cols>
  <sheetData>
    <row r="1" spans="1:27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7" x14ac:dyDescent="0.2">
      <c r="A2" s="3"/>
      <c r="B2" s="3" t="s">
        <v>18</v>
      </c>
      <c r="C2" s="3" t="s">
        <v>19</v>
      </c>
      <c r="D2" s="3"/>
      <c r="F2" s="3"/>
      <c r="G2" s="3"/>
      <c r="H2" s="3" t="s">
        <v>25</v>
      </c>
      <c r="I2" s="3" t="s">
        <v>26</v>
      </c>
    </row>
    <row r="3" spans="1:27" s="10" customFormat="1" x14ac:dyDescent="0.2">
      <c r="A3" s="3" t="s">
        <v>35</v>
      </c>
      <c r="B3">
        <v>11808</v>
      </c>
      <c r="C3" s="8">
        <v>5354</v>
      </c>
      <c r="D3">
        <f>B3/C3</f>
        <v>2.2054538662682108</v>
      </c>
      <c r="E3" s="11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</row>
    <row r="4" spans="1:27" customFormat="1" x14ac:dyDescent="0.2">
      <c r="A4" s="45"/>
      <c r="C4" s="45"/>
      <c r="D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 x14ac:dyDescent="0.2">
      <c r="A5" s="16" t="s">
        <v>28</v>
      </c>
      <c r="B5" s="16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L5" s="10"/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S5" s="10"/>
      <c r="T5" s="10"/>
      <c r="U5" s="3" t="s">
        <v>14</v>
      </c>
      <c r="V5" s="3" t="s">
        <v>15</v>
      </c>
      <c r="W5" s="3" t="s">
        <v>16</v>
      </c>
      <c r="X5" s="3" t="s">
        <v>17</v>
      </c>
      <c r="Y5" s="10"/>
      <c r="Z5" s="10"/>
      <c r="AA5" s="10"/>
    </row>
    <row r="6" spans="1:27" x14ac:dyDescent="0.2">
      <c r="A6" s="11" t="s">
        <v>25</v>
      </c>
      <c r="B6" s="11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39</v>
      </c>
      <c r="K6" s="1"/>
      <c r="L6"/>
      <c r="M6" s="3" t="s">
        <v>34</v>
      </c>
      <c r="N6" s="3"/>
      <c r="O6" s="3" t="s">
        <v>20</v>
      </c>
      <c r="P6" s="3" t="s">
        <v>19</v>
      </c>
      <c r="Q6" s="3"/>
      <c r="R6" s="3"/>
      <c r="S6"/>
      <c r="T6"/>
      <c r="U6" s="3"/>
      <c r="V6" s="3"/>
      <c r="W6" s="3"/>
      <c r="X6"/>
      <c r="Y6"/>
      <c r="Z6"/>
      <c r="AA6"/>
    </row>
    <row r="7" spans="1:27" x14ac:dyDescent="0.2">
      <c r="A7" s="14">
        <f t="shared" ref="A7:A33" si="0">$H$3+$I$3*C7/1000</f>
        <v>288.14999999999998</v>
      </c>
      <c r="B7" s="14">
        <f t="shared" ref="B7:B33" si="1">SQRT($F$3*$G$3*A7)</f>
        <v>340.29740854862598</v>
      </c>
      <c r="C7" s="4">
        <f t="shared" ref="C7:C33" si="2">E7*0.3048</f>
        <v>0</v>
      </c>
      <c r="E7" s="43">
        <v>0</v>
      </c>
      <c r="F7" s="4">
        <f t="shared" ref="F7:F33" si="3">G7*B7</f>
        <v>51.422689066518352</v>
      </c>
      <c r="G7" s="54">
        <v>0.15111102163791656</v>
      </c>
      <c r="H7" s="55">
        <v>11164.523742675781</v>
      </c>
      <c r="J7" s="44"/>
      <c r="K7" s="31">
        <v>45</v>
      </c>
      <c r="M7">
        <f t="shared" ref="M7:M33" si="4">J7/H7</f>
        <v>0</v>
      </c>
      <c r="N7">
        <f t="shared" ref="N7:N33" si="5">4.448222*H7</f>
        <v>49662.280131692751</v>
      </c>
      <c r="O7">
        <f t="shared" ref="O7:O33" si="6">N7*F7</f>
        <v>2553767.9895463684</v>
      </c>
      <c r="P7">
        <f t="shared" ref="P7:P33" si="7">O7*0.001341</f>
        <v>3424.6028739816797</v>
      </c>
      <c r="Q7">
        <f t="shared" ref="Q7:Q33" si="8">P7/$C$3</f>
        <v>0.63963445535705632</v>
      </c>
      <c r="R7"/>
      <c r="S7"/>
      <c r="T7"/>
      <c r="U7">
        <f>H7/$B$3</f>
        <v>0.94550505950845032</v>
      </c>
      <c r="V7">
        <f t="shared" ref="V7:V33" si="9">H7/$C$3</f>
        <v>2.0852677890690665</v>
      </c>
      <c r="W7"/>
      <c r="X7">
        <f t="shared" ref="X7:X33" si="10">P7/$C$3</f>
        <v>0.63963445535705632</v>
      </c>
    </row>
    <row r="8" spans="1:27" x14ac:dyDescent="0.2">
      <c r="A8" s="14">
        <f t="shared" si="0"/>
        <v>288.14999999999998</v>
      </c>
      <c r="B8" s="14">
        <f t="shared" si="1"/>
        <v>340.29740854862598</v>
      </c>
      <c r="C8" s="4">
        <f t="shared" si="2"/>
        <v>0</v>
      </c>
      <c r="E8" s="43">
        <v>0</v>
      </c>
      <c r="F8" s="4">
        <f t="shared" si="3"/>
        <v>77.134025993537719</v>
      </c>
      <c r="G8" s="54">
        <v>0.22666651010513306</v>
      </c>
      <c r="H8" s="55">
        <v>9141.4813232421875</v>
      </c>
      <c r="J8" s="44"/>
      <c r="K8" s="31">
        <v>45</v>
      </c>
      <c r="M8">
        <f t="shared" si="4"/>
        <v>0</v>
      </c>
      <c r="N8">
        <f t="shared" si="5"/>
        <v>40663.338334635017</v>
      </c>
      <c r="O8">
        <f t="shared" si="6"/>
        <v>3136526.996087756</v>
      </c>
      <c r="P8">
        <f t="shared" si="7"/>
        <v>4206.0827017536803</v>
      </c>
      <c r="Q8">
        <f t="shared" si="8"/>
        <v>0.78559632083557718</v>
      </c>
      <c r="R8"/>
      <c r="S8"/>
      <c r="T8"/>
      <c r="U8">
        <f t="shared" ref="U8:U33" si="11">H8/$B$3</f>
        <v>0.77417694133148607</v>
      </c>
      <c r="V8">
        <f t="shared" si="9"/>
        <v>1.7074115284352236</v>
      </c>
      <c r="W8"/>
      <c r="X8">
        <f t="shared" si="10"/>
        <v>0.78559632083557718</v>
      </c>
    </row>
    <row r="9" spans="1:27" x14ac:dyDescent="0.2">
      <c r="A9" s="14">
        <f t="shared" si="0"/>
        <v>288.14999999999998</v>
      </c>
      <c r="B9" s="14">
        <f t="shared" si="1"/>
        <v>340.29740854862598</v>
      </c>
      <c r="C9" s="4">
        <f t="shared" si="2"/>
        <v>0</v>
      </c>
      <c r="E9" s="43">
        <v>0</v>
      </c>
      <c r="F9" s="4">
        <f t="shared" si="3"/>
        <v>102.8453781330367</v>
      </c>
      <c r="G9" s="54">
        <v>0.30222204327583313</v>
      </c>
      <c r="H9" s="55">
        <v>7508.803955078125</v>
      </c>
      <c r="J9" s="44"/>
      <c r="K9" s="31">
        <v>45</v>
      </c>
      <c r="M9">
        <f t="shared" si="4"/>
        <v>0</v>
      </c>
      <c r="N9">
        <f t="shared" si="5"/>
        <v>33400.826946665533</v>
      </c>
      <c r="O9">
        <f t="shared" si="6"/>
        <v>3435120.6772859385</v>
      </c>
      <c r="P9">
        <f t="shared" si="7"/>
        <v>4606.4968282404434</v>
      </c>
      <c r="Q9">
        <f t="shared" si="8"/>
        <v>0.86038416664931705</v>
      </c>
      <c r="R9"/>
      <c r="S9"/>
      <c r="T9"/>
      <c r="U9">
        <f t="shared" si="11"/>
        <v>0.635908194027619</v>
      </c>
      <c r="V9">
        <f t="shared" si="9"/>
        <v>1.4024661851098479</v>
      </c>
      <c r="W9"/>
      <c r="X9">
        <f t="shared" si="10"/>
        <v>0.86038416664931705</v>
      </c>
    </row>
    <row r="10" spans="1:27" x14ac:dyDescent="0.2">
      <c r="A10" s="14">
        <f t="shared" si="0"/>
        <v>288.14999999999998</v>
      </c>
      <c r="B10" s="14">
        <f t="shared" si="1"/>
        <v>340.29740854862598</v>
      </c>
      <c r="C10" s="4">
        <f t="shared" si="2"/>
        <v>0</v>
      </c>
      <c r="E10" s="43">
        <v>0</v>
      </c>
      <c r="F10" s="4">
        <f t="shared" si="3"/>
        <v>128.55670998922955</v>
      </c>
      <c r="G10" s="54">
        <v>0.37777751684188843</v>
      </c>
      <c r="H10" s="55">
        <v>6253.7840576171875</v>
      </c>
      <c r="J10" s="44"/>
      <c r="K10" s="31">
        <v>45</v>
      </c>
      <c r="M10">
        <f t="shared" si="4"/>
        <v>0</v>
      </c>
      <c r="N10">
        <f t="shared" si="5"/>
        <v>27818.219828342044</v>
      </c>
      <c r="O10">
        <f t="shared" si="6"/>
        <v>3576218.818888803</v>
      </c>
      <c r="P10">
        <f t="shared" si="7"/>
        <v>4795.709436129885</v>
      </c>
      <c r="Q10">
        <f t="shared" si="8"/>
        <v>0.89572458650165954</v>
      </c>
      <c r="R10"/>
      <c r="S10"/>
      <c r="T10"/>
      <c r="U10">
        <f t="shared" si="11"/>
        <v>0.52962263360579165</v>
      </c>
      <c r="V10">
        <f t="shared" si="9"/>
        <v>1.1680582849490451</v>
      </c>
      <c r="W10"/>
      <c r="X10">
        <f t="shared" si="10"/>
        <v>0.89572458650165954</v>
      </c>
    </row>
    <row r="11" spans="1:27" x14ac:dyDescent="0.2">
      <c r="A11" s="14">
        <f t="shared" si="0"/>
        <v>288.14999999999998</v>
      </c>
      <c r="B11" s="14">
        <f t="shared" si="1"/>
        <v>340.29740854862598</v>
      </c>
      <c r="C11" s="4">
        <f t="shared" si="2"/>
        <v>0</v>
      </c>
      <c r="E11" s="43">
        <v>0</v>
      </c>
      <c r="F11" s="4">
        <f t="shared" si="3"/>
        <v>154.26805198707544</v>
      </c>
      <c r="G11" s="54">
        <v>0.45333302021026611</v>
      </c>
      <c r="H11" s="55">
        <v>5270.1459045410156</v>
      </c>
      <c r="J11" s="44"/>
      <c r="K11" s="31">
        <v>45</v>
      </c>
      <c r="M11">
        <f t="shared" si="4"/>
        <v>0</v>
      </c>
      <c r="N11">
        <f t="shared" si="5"/>
        <v>23442.778955789247</v>
      </c>
      <c r="O11">
        <f t="shared" si="6"/>
        <v>3616471.8426732137</v>
      </c>
      <c r="P11">
        <f t="shared" si="7"/>
        <v>4849.6887410247791</v>
      </c>
      <c r="Q11">
        <f t="shared" si="8"/>
        <v>0.90580663821904728</v>
      </c>
      <c r="R11"/>
      <c r="S11"/>
      <c r="T11"/>
      <c r="U11">
        <f t="shared" si="11"/>
        <v>0.44631994449026219</v>
      </c>
      <c r="V11">
        <f t="shared" si="9"/>
        <v>0.98433804716866191</v>
      </c>
      <c r="W11"/>
      <c r="X11">
        <f t="shared" si="10"/>
        <v>0.90580663821904728</v>
      </c>
    </row>
    <row r="12" spans="1:27" x14ac:dyDescent="0.2">
      <c r="A12" s="14">
        <f t="shared" si="0"/>
        <v>288.14999999999998</v>
      </c>
      <c r="B12" s="14">
        <f t="shared" si="1"/>
        <v>340.29740854862598</v>
      </c>
      <c r="C12" s="4">
        <f t="shared" si="2"/>
        <v>0</v>
      </c>
      <c r="E12" s="43">
        <v>0</v>
      </c>
      <c r="F12" s="4">
        <f t="shared" si="3"/>
        <v>179.97941426822752</v>
      </c>
      <c r="G12" s="54">
        <v>0.52888858318328857</v>
      </c>
      <c r="H12" s="55">
        <v>4251.6039428710937</v>
      </c>
      <c r="J12" s="44"/>
      <c r="K12" s="31">
        <v>45</v>
      </c>
      <c r="M12">
        <f t="shared" si="4"/>
        <v>0</v>
      </c>
      <c r="N12">
        <f t="shared" si="5"/>
        <v>18912.078193965943</v>
      </c>
      <c r="O12">
        <f t="shared" si="6"/>
        <v>3403784.7559449086</v>
      </c>
      <c r="P12">
        <f t="shared" si="7"/>
        <v>4564.4753577221227</v>
      </c>
      <c r="Q12">
        <f t="shared" si="8"/>
        <v>0.85253555429998551</v>
      </c>
      <c r="R12"/>
      <c r="S12"/>
      <c r="T12"/>
      <c r="U12">
        <f t="shared" si="11"/>
        <v>0.36006130952499099</v>
      </c>
      <c r="V12">
        <f t="shared" si="9"/>
        <v>0.7940986071854863</v>
      </c>
      <c r="W12"/>
      <c r="X12">
        <f t="shared" si="10"/>
        <v>0.85253555429998551</v>
      </c>
    </row>
    <row r="13" spans="1:27" x14ac:dyDescent="0.2">
      <c r="A13" s="14"/>
      <c r="B13" s="14"/>
      <c r="C13" s="4"/>
      <c r="E13" s="30"/>
      <c r="F13" s="4"/>
      <c r="G13" s="54"/>
      <c r="H13" s="55"/>
      <c r="J13" s="44"/>
      <c r="K13" s="31"/>
      <c r="M13"/>
      <c r="N13"/>
      <c r="O13"/>
      <c r="P13"/>
      <c r="Q13"/>
      <c r="R13"/>
      <c r="S13"/>
      <c r="T13"/>
      <c r="U13"/>
      <c r="V13"/>
      <c r="W13"/>
      <c r="X13"/>
    </row>
    <row r="14" spans="1:27" x14ac:dyDescent="0.2">
      <c r="A14" s="14">
        <f t="shared" si="0"/>
        <v>268.33799999999997</v>
      </c>
      <c r="B14" s="14">
        <f t="shared" si="1"/>
        <v>328.39037464298355</v>
      </c>
      <c r="C14" s="4">
        <f t="shared" si="2"/>
        <v>3048</v>
      </c>
      <c r="E14" s="43">
        <v>10000</v>
      </c>
      <c r="F14" s="4">
        <f t="shared" si="3"/>
        <v>51.417221919732704</v>
      </c>
      <c r="G14" s="54">
        <v>0.15657347440719604</v>
      </c>
      <c r="H14" s="55">
        <v>9055.1208801269531</v>
      </c>
      <c r="J14" s="44"/>
      <c r="K14" s="31">
        <v>45</v>
      </c>
      <c r="M14">
        <f t="shared" si="4"/>
        <v>0</v>
      </c>
      <c r="N14">
        <f t="shared" si="5"/>
        <v>40279.187911640081</v>
      </c>
      <c r="O14">
        <f t="shared" si="6"/>
        <v>2071043.9435994129</v>
      </c>
      <c r="P14">
        <f t="shared" si="7"/>
        <v>2777.2699283668126</v>
      </c>
      <c r="Q14">
        <f t="shared" si="8"/>
        <v>0.51872804041218012</v>
      </c>
      <c r="R14"/>
      <c r="S14"/>
      <c r="T14"/>
      <c r="U14">
        <f t="shared" si="11"/>
        <v>0.76686321816793301</v>
      </c>
      <c r="V14">
        <f t="shared" si="9"/>
        <v>1.6912814494073503</v>
      </c>
      <c r="W14"/>
      <c r="X14">
        <f t="shared" si="10"/>
        <v>0.51872804041218012</v>
      </c>
    </row>
    <row r="15" spans="1:27" x14ac:dyDescent="0.2">
      <c r="A15" s="14">
        <f t="shared" si="0"/>
        <v>268.33799999999997</v>
      </c>
      <c r="B15" s="14">
        <f t="shared" si="1"/>
        <v>328.39037464298355</v>
      </c>
      <c r="C15" s="4">
        <f t="shared" si="2"/>
        <v>3048</v>
      </c>
      <c r="E15" s="43">
        <v>10000</v>
      </c>
      <c r="F15" s="4">
        <f t="shared" si="3"/>
        <v>77.125827986201145</v>
      </c>
      <c r="G15" s="54">
        <v>0.23486019670963287</v>
      </c>
      <c r="H15" s="55">
        <v>7860.8731079101562</v>
      </c>
      <c r="J15" s="44"/>
      <c r="K15" s="31">
        <v>45</v>
      </c>
      <c r="M15">
        <f t="shared" si="4"/>
        <v>0</v>
      </c>
      <c r="N15">
        <f t="shared" si="5"/>
        <v>34966.908697814331</v>
      </c>
      <c r="O15">
        <f t="shared" si="6"/>
        <v>2696851.7854368286</v>
      </c>
      <c r="P15">
        <f t="shared" si="7"/>
        <v>3616.4782442707869</v>
      </c>
      <c r="Q15">
        <f t="shared" si="8"/>
        <v>0.67547221596391238</v>
      </c>
      <c r="R15"/>
      <c r="S15"/>
      <c r="T15"/>
      <c r="U15">
        <f t="shared" si="11"/>
        <v>0.66572434856962703</v>
      </c>
      <c r="V15">
        <f t="shared" si="9"/>
        <v>1.4682243384217699</v>
      </c>
      <c r="W15"/>
      <c r="X15">
        <f t="shared" si="10"/>
        <v>0.67547221596391238</v>
      </c>
    </row>
    <row r="16" spans="1:27" x14ac:dyDescent="0.2">
      <c r="A16" s="14">
        <f t="shared" si="0"/>
        <v>268.33799999999997</v>
      </c>
      <c r="B16" s="14">
        <f t="shared" si="1"/>
        <v>328.39037464298355</v>
      </c>
      <c r="C16" s="4">
        <f t="shared" si="2"/>
        <v>3048</v>
      </c>
      <c r="E16" s="43">
        <v>10000</v>
      </c>
      <c r="F16" s="4">
        <f t="shared" si="3"/>
        <v>102.83444383946541</v>
      </c>
      <c r="G16" s="54">
        <v>0.31314694881439209</v>
      </c>
      <c r="H16" s="55">
        <v>6712.6950988769531</v>
      </c>
      <c r="J16" s="44"/>
      <c r="K16" s="31">
        <v>45</v>
      </c>
      <c r="M16">
        <f t="shared" si="4"/>
        <v>0</v>
      </c>
      <c r="N16">
        <f t="shared" si="5"/>
        <v>29859.558018116641</v>
      </c>
      <c r="O16">
        <f t="shared" si="6"/>
        <v>3070591.0420852746</v>
      </c>
      <c r="P16">
        <f t="shared" si="7"/>
        <v>4117.6625874363535</v>
      </c>
      <c r="Q16">
        <f t="shared" si="8"/>
        <v>0.76908154416069363</v>
      </c>
      <c r="R16"/>
      <c r="S16"/>
      <c r="T16"/>
      <c r="U16">
        <f t="shared" si="11"/>
        <v>0.56848705105665254</v>
      </c>
      <c r="V16">
        <f t="shared" si="9"/>
        <v>1.2537719646763079</v>
      </c>
      <c r="W16"/>
      <c r="X16">
        <f t="shared" si="10"/>
        <v>0.76908154416069363</v>
      </c>
    </row>
    <row r="17" spans="1:24" x14ac:dyDescent="0.2">
      <c r="A17" s="14">
        <f t="shared" si="0"/>
        <v>268.33799999999997</v>
      </c>
      <c r="B17" s="14">
        <f t="shared" si="1"/>
        <v>328.39037464298355</v>
      </c>
      <c r="C17" s="4">
        <f t="shared" si="2"/>
        <v>3048</v>
      </c>
      <c r="E17" s="43">
        <v>10000</v>
      </c>
      <c r="F17" s="4">
        <f t="shared" si="3"/>
        <v>128.54304501253594</v>
      </c>
      <c r="G17" s="54">
        <v>0.39143365621566772</v>
      </c>
      <c r="H17" s="55">
        <v>5847.8156127929687</v>
      </c>
      <c r="J17" s="44"/>
      <c r="K17" s="31">
        <v>45</v>
      </c>
      <c r="M17">
        <f t="shared" si="4"/>
        <v>0</v>
      </c>
      <c r="N17">
        <f t="shared" si="5"/>
        <v>26012.382060769167</v>
      </c>
      <c r="O17">
        <f t="shared" si="6"/>
        <v>3343710.7981207334</v>
      </c>
      <c r="P17">
        <f t="shared" si="7"/>
        <v>4483.9161802799035</v>
      </c>
      <c r="Q17">
        <f t="shared" si="8"/>
        <v>0.83748901387372121</v>
      </c>
      <c r="R17"/>
      <c r="S17"/>
      <c r="T17"/>
      <c r="U17">
        <f t="shared" si="11"/>
        <v>0.49524183712677583</v>
      </c>
      <c r="V17">
        <f t="shared" si="9"/>
        <v>1.0922330244290193</v>
      </c>
      <c r="W17"/>
      <c r="X17">
        <f t="shared" si="10"/>
        <v>0.83748901387372121</v>
      </c>
    </row>
    <row r="18" spans="1:24" x14ac:dyDescent="0.2">
      <c r="A18" s="14">
        <f t="shared" si="0"/>
        <v>268.33799999999997</v>
      </c>
      <c r="B18" s="14">
        <f t="shared" si="1"/>
        <v>328.39037464298355</v>
      </c>
      <c r="C18" s="4">
        <f t="shared" si="2"/>
        <v>3048</v>
      </c>
      <c r="E18" s="43">
        <v>10000</v>
      </c>
      <c r="F18" s="4">
        <f t="shared" si="3"/>
        <v>154.25165597240229</v>
      </c>
      <c r="G18" s="54">
        <v>0.46972039341926575</v>
      </c>
      <c r="H18" s="55">
        <v>5202.9509887695312</v>
      </c>
      <c r="J18" s="44"/>
      <c r="K18" s="31">
        <v>45</v>
      </c>
      <c r="M18">
        <f t="shared" si="4"/>
        <v>0</v>
      </c>
      <c r="N18">
        <f t="shared" si="5"/>
        <v>23143.881053166384</v>
      </c>
      <c r="O18">
        <f t="shared" si="6"/>
        <v>3569981.9780792207</v>
      </c>
      <c r="P18">
        <f t="shared" si="7"/>
        <v>4787.3458326042346</v>
      </c>
      <c r="Q18">
        <f t="shared" si="8"/>
        <v>0.89416246406504196</v>
      </c>
      <c r="R18"/>
      <c r="S18"/>
      <c r="T18"/>
      <c r="U18">
        <f t="shared" si="11"/>
        <v>0.44062931815460121</v>
      </c>
      <c r="V18">
        <f t="shared" si="9"/>
        <v>0.97178763331519069</v>
      </c>
      <c r="W18"/>
      <c r="X18">
        <f t="shared" si="10"/>
        <v>0.89416246406504196</v>
      </c>
    </row>
    <row r="19" spans="1:24" x14ac:dyDescent="0.2">
      <c r="A19" s="14">
        <f t="shared" si="0"/>
        <v>268.33799999999997</v>
      </c>
      <c r="B19" s="14">
        <f t="shared" si="1"/>
        <v>328.39037464298355</v>
      </c>
      <c r="C19" s="4">
        <f t="shared" si="2"/>
        <v>3048</v>
      </c>
      <c r="E19" s="43">
        <v>10000</v>
      </c>
      <c r="F19" s="4">
        <f t="shared" si="3"/>
        <v>179.96026693226867</v>
      </c>
      <c r="G19" s="54">
        <v>0.54800713062286377</v>
      </c>
      <c r="H19" s="55">
        <v>4355.1433410644531</v>
      </c>
      <c r="J19" s="44"/>
      <c r="K19" s="31">
        <v>45</v>
      </c>
      <c r="M19">
        <f t="shared" si="4"/>
        <v>0</v>
      </c>
      <c r="N19">
        <f t="shared" si="5"/>
        <v>19372.644422876405</v>
      </c>
      <c r="O19">
        <f t="shared" si="6"/>
        <v>3486306.2615247639</v>
      </c>
      <c r="P19">
        <f t="shared" si="7"/>
        <v>4675.1366967047079</v>
      </c>
      <c r="Q19">
        <f t="shared" si="8"/>
        <v>0.87320446333670299</v>
      </c>
      <c r="R19"/>
      <c r="S19"/>
      <c r="T19"/>
      <c r="U19">
        <f t="shared" si="11"/>
        <v>0.36882988999529581</v>
      </c>
      <c r="V19">
        <f t="shared" si="9"/>
        <v>0.81343730688540405</v>
      </c>
      <c r="W19"/>
      <c r="X19">
        <f t="shared" si="10"/>
        <v>0.87320446333670299</v>
      </c>
    </row>
    <row r="20" spans="1:24" x14ac:dyDescent="0.2">
      <c r="A20" s="14"/>
      <c r="B20" s="14"/>
      <c r="C20" s="4"/>
      <c r="E20" s="30"/>
      <c r="F20" s="4"/>
      <c r="G20" s="54"/>
      <c r="H20" s="55"/>
      <c r="J20" s="44"/>
      <c r="K20" s="31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">
      <c r="A21" s="14">
        <f t="shared" si="0"/>
        <v>248.52599999999998</v>
      </c>
      <c r="B21" s="14">
        <f t="shared" si="1"/>
        <v>316.03504560635002</v>
      </c>
      <c r="C21" s="4">
        <f t="shared" si="2"/>
        <v>6096</v>
      </c>
      <c r="E21" s="43">
        <v>20000</v>
      </c>
      <c r="F21" s="4">
        <f t="shared" si="3"/>
        <v>51.416372218110411</v>
      </c>
      <c r="G21" s="54">
        <v>0.16269199550151825</v>
      </c>
      <c r="H21" s="55">
        <v>6432.8977661132812</v>
      </c>
      <c r="J21" s="44"/>
      <c r="K21" s="31">
        <v>45</v>
      </c>
      <c r="M21">
        <f t="shared" si="4"/>
        <v>0</v>
      </c>
      <c r="N21">
        <f t="shared" si="5"/>
        <v>28614.957366975956</v>
      </c>
      <c r="O21">
        <f t="shared" si="6"/>
        <v>1471277.2989857963</v>
      </c>
      <c r="P21">
        <f t="shared" si="7"/>
        <v>1972.9828579399527</v>
      </c>
      <c r="Q21">
        <f t="shared" si="8"/>
        <v>0.36850632385878834</v>
      </c>
      <c r="R21"/>
      <c r="S21"/>
      <c r="T21"/>
      <c r="U21">
        <f t="shared" si="11"/>
        <v>0.54479147748249335</v>
      </c>
      <c r="V21">
        <f t="shared" si="9"/>
        <v>1.2015124703237356</v>
      </c>
      <c r="W21"/>
      <c r="X21">
        <f t="shared" si="10"/>
        <v>0.36850632385878834</v>
      </c>
    </row>
    <row r="22" spans="1:24" x14ac:dyDescent="0.2">
      <c r="A22" s="14">
        <f t="shared" si="0"/>
        <v>248.52599999999998</v>
      </c>
      <c r="B22" s="14">
        <f t="shared" si="1"/>
        <v>316.03504560635002</v>
      </c>
      <c r="C22" s="4">
        <f t="shared" si="2"/>
        <v>6096</v>
      </c>
      <c r="E22" s="43">
        <v>20000</v>
      </c>
      <c r="F22" s="4">
        <f t="shared" si="3"/>
        <v>77.124555972521037</v>
      </c>
      <c r="G22" s="54">
        <v>0.24403798580169678</v>
      </c>
      <c r="H22" s="55">
        <v>5572.3799133300781</v>
      </c>
      <c r="J22" s="44"/>
      <c r="K22" s="31">
        <v>45</v>
      </c>
      <c r="M22">
        <f t="shared" si="4"/>
        <v>0</v>
      </c>
      <c r="N22">
        <f t="shared" si="5"/>
        <v>24787.182922832948</v>
      </c>
      <c r="O22">
        <f t="shared" si="6"/>
        <v>1911700.4767331474</v>
      </c>
      <c r="P22">
        <f t="shared" si="7"/>
        <v>2563.5903392991504</v>
      </c>
      <c r="Q22">
        <f t="shared" si="8"/>
        <v>0.47881776976076773</v>
      </c>
      <c r="R22"/>
      <c r="S22"/>
      <c r="T22"/>
      <c r="U22">
        <f t="shared" si="11"/>
        <v>0.47191564306657163</v>
      </c>
      <c r="V22">
        <f t="shared" si="9"/>
        <v>1.0407881795536194</v>
      </c>
      <c r="W22"/>
      <c r="X22">
        <f t="shared" si="10"/>
        <v>0.47881776976076773</v>
      </c>
    </row>
    <row r="23" spans="1:24" x14ac:dyDescent="0.2">
      <c r="A23" s="14">
        <f t="shared" si="0"/>
        <v>248.52599999999998</v>
      </c>
      <c r="B23" s="14">
        <f t="shared" si="1"/>
        <v>316.03504560635002</v>
      </c>
      <c r="C23" s="4">
        <f t="shared" si="2"/>
        <v>6096</v>
      </c>
      <c r="E23" s="43">
        <v>20000</v>
      </c>
      <c r="F23" s="4">
        <f t="shared" si="3"/>
        <v>102.83274443622082</v>
      </c>
      <c r="G23" s="54">
        <v>0.3253839910030365</v>
      </c>
      <c r="H23" s="55">
        <v>4776.4352569580078</v>
      </c>
      <c r="J23" s="44"/>
      <c r="K23" s="31">
        <v>45</v>
      </c>
      <c r="M23">
        <f t="shared" si="4"/>
        <v>0</v>
      </c>
      <c r="N23">
        <f t="shared" si="5"/>
        <v>21246.644391576265</v>
      </c>
      <c r="O23">
        <f t="shared" si="6"/>
        <v>2184850.7528462266</v>
      </c>
      <c r="P23">
        <f t="shared" si="7"/>
        <v>2929.8848595667896</v>
      </c>
      <c r="Q23">
        <f t="shared" si="8"/>
        <v>0.54723288374426404</v>
      </c>
      <c r="R23"/>
      <c r="S23"/>
      <c r="T23"/>
      <c r="U23">
        <f t="shared" si="11"/>
        <v>0.40450840590769038</v>
      </c>
      <c r="V23">
        <f t="shared" si="9"/>
        <v>0.89212462774710644</v>
      </c>
      <c r="W23"/>
      <c r="X23">
        <f t="shared" si="10"/>
        <v>0.54723288374426404</v>
      </c>
    </row>
    <row r="24" spans="1:24" x14ac:dyDescent="0.2">
      <c r="A24" s="14">
        <f t="shared" si="0"/>
        <v>248.52599999999998</v>
      </c>
      <c r="B24" s="14">
        <f t="shared" si="1"/>
        <v>316.03504560635002</v>
      </c>
      <c r="C24" s="4">
        <f t="shared" si="2"/>
        <v>6096</v>
      </c>
      <c r="E24" s="43">
        <v>20000</v>
      </c>
      <c r="F24" s="4">
        <f t="shared" si="3"/>
        <v>128.54093289992062</v>
      </c>
      <c r="G24" s="54">
        <v>0.40672999620437622</v>
      </c>
      <c r="H24" s="55">
        <v>4189.7180786132812</v>
      </c>
      <c r="J24" s="44"/>
      <c r="K24" s="31">
        <v>45</v>
      </c>
      <c r="M24">
        <f t="shared" si="4"/>
        <v>0</v>
      </c>
      <c r="N24">
        <f t="shared" si="5"/>
        <v>18636.796131085328</v>
      </c>
      <c r="O24">
        <f t="shared" si="6"/>
        <v>2395591.1609553392</v>
      </c>
      <c r="P24">
        <f t="shared" si="7"/>
        <v>3212.4877468411096</v>
      </c>
      <c r="Q24">
        <f t="shared" si="8"/>
        <v>0.60001638902523524</v>
      </c>
      <c r="R24"/>
      <c r="S24"/>
      <c r="T24"/>
      <c r="U24">
        <f t="shared" si="11"/>
        <v>0.3548202979855421</v>
      </c>
      <c r="V24">
        <f t="shared" si="9"/>
        <v>0.7825397980226525</v>
      </c>
      <c r="W24"/>
      <c r="X24">
        <f t="shared" si="10"/>
        <v>0.60001638902523524</v>
      </c>
    </row>
    <row r="25" spans="1:24" x14ac:dyDescent="0.2">
      <c r="A25" s="14">
        <f t="shared" si="0"/>
        <v>248.52599999999998</v>
      </c>
      <c r="B25" s="14">
        <f t="shared" si="1"/>
        <v>316.03504560635002</v>
      </c>
      <c r="C25" s="4">
        <f t="shared" si="2"/>
        <v>6096</v>
      </c>
      <c r="E25" s="43">
        <v>20000</v>
      </c>
      <c r="F25" s="4">
        <f t="shared" si="3"/>
        <v>154.24911194504207</v>
      </c>
      <c r="G25" s="54">
        <v>0.48807597160339355</v>
      </c>
      <c r="H25" s="55">
        <v>3698.0482177734375</v>
      </c>
      <c r="J25" s="44"/>
      <c r="K25" s="31">
        <v>45</v>
      </c>
      <c r="M25">
        <f t="shared" si="4"/>
        <v>0</v>
      </c>
      <c r="N25">
        <f t="shared" si="5"/>
        <v>16449.739439360597</v>
      </c>
      <c r="O25">
        <f t="shared" si="6"/>
        <v>2537357.7002487066</v>
      </c>
      <c r="P25">
        <f t="shared" si="7"/>
        <v>3402.5966760335155</v>
      </c>
      <c r="Q25">
        <f t="shared" si="8"/>
        <v>0.63552422040222556</v>
      </c>
      <c r="R25"/>
      <c r="S25"/>
      <c r="T25"/>
      <c r="U25">
        <f t="shared" si="11"/>
        <v>0.31318159025859055</v>
      </c>
      <c r="V25">
        <f t="shared" si="9"/>
        <v>0.69070754907983511</v>
      </c>
      <c r="W25"/>
      <c r="X25">
        <f t="shared" si="10"/>
        <v>0.63552422040222556</v>
      </c>
    </row>
    <row r="26" spans="1:24" x14ac:dyDescent="0.2">
      <c r="A26" s="14">
        <f t="shared" si="0"/>
        <v>248.52599999999998</v>
      </c>
      <c r="B26" s="14">
        <f t="shared" si="1"/>
        <v>316.03504560635002</v>
      </c>
      <c r="C26" s="4">
        <f t="shared" si="2"/>
        <v>6096</v>
      </c>
      <c r="E26" s="43">
        <v>20000</v>
      </c>
      <c r="F26" s="4">
        <f t="shared" si="3"/>
        <v>179.95730982732019</v>
      </c>
      <c r="G26" s="54">
        <v>0.56942200660705566</v>
      </c>
      <c r="H26" s="55">
        <v>3176.1847229003906</v>
      </c>
      <c r="J26" s="44"/>
      <c r="K26" s="31">
        <v>45</v>
      </c>
      <c r="M26">
        <f t="shared" si="4"/>
        <v>0</v>
      </c>
      <c r="N26">
        <f t="shared" si="5"/>
        <v>14128.374760469422</v>
      </c>
      <c r="O26">
        <f t="shared" si="6"/>
        <v>2542504.3141262862</v>
      </c>
      <c r="P26">
        <f t="shared" si="7"/>
        <v>3409.4982852433495</v>
      </c>
      <c r="Q26">
        <f t="shared" si="8"/>
        <v>0.63681327703461887</v>
      </c>
      <c r="R26"/>
      <c r="S26"/>
      <c r="T26"/>
      <c r="U26">
        <f t="shared" si="11"/>
        <v>0.26898583357896261</v>
      </c>
      <c r="V26">
        <f t="shared" si="9"/>
        <v>0.59323584663810058</v>
      </c>
      <c r="W26"/>
      <c r="X26">
        <f t="shared" si="10"/>
        <v>0.63681327703461887</v>
      </c>
    </row>
    <row r="27" spans="1:24" x14ac:dyDescent="0.2">
      <c r="A27" s="14"/>
      <c r="B27" s="14"/>
      <c r="C27" s="4"/>
      <c r="E27" s="30"/>
      <c r="F27" s="4"/>
      <c r="G27" s="54"/>
      <c r="H27" s="55"/>
      <c r="J27" s="44"/>
      <c r="K27" s="31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">
      <c r="A28" s="14">
        <f t="shared" si="0"/>
        <v>228.71399999999997</v>
      </c>
      <c r="B28" s="14">
        <f t="shared" si="1"/>
        <v>303.17661840032514</v>
      </c>
      <c r="C28" s="4">
        <f t="shared" si="2"/>
        <v>9144</v>
      </c>
      <c r="E28" s="43">
        <v>30000</v>
      </c>
      <c r="F28" s="4">
        <f t="shared" si="3"/>
        <v>51.420388371467006</v>
      </c>
      <c r="G28" s="54">
        <v>0.16960538923740387</v>
      </c>
      <c r="H28" s="55">
        <v>4182.5182647705078</v>
      </c>
      <c r="J28" s="44"/>
      <c r="K28" s="31">
        <v>45</v>
      </c>
      <c r="M28">
        <f t="shared" si="4"/>
        <v>0</v>
      </c>
      <c r="N28">
        <f t="shared" si="5"/>
        <v>18604.769760753999</v>
      </c>
      <c r="O28">
        <f t="shared" si="6"/>
        <v>956664.48665969598</v>
      </c>
      <c r="P28">
        <f t="shared" si="7"/>
        <v>1282.8870766106522</v>
      </c>
      <c r="Q28">
        <f t="shared" si="8"/>
        <v>0.23961282715925519</v>
      </c>
      <c r="R28"/>
      <c r="S28"/>
      <c r="T28"/>
      <c r="U28">
        <f t="shared" si="11"/>
        <v>0.35421055765332893</v>
      </c>
      <c r="V28">
        <f t="shared" si="9"/>
        <v>0.78119504384955318</v>
      </c>
      <c r="W28"/>
      <c r="X28">
        <f t="shared" si="10"/>
        <v>0.23961282715925519</v>
      </c>
    </row>
    <row r="29" spans="1:24" x14ac:dyDescent="0.2">
      <c r="A29" s="14">
        <f t="shared" si="0"/>
        <v>228.71399999999997</v>
      </c>
      <c r="B29" s="14">
        <f t="shared" si="1"/>
        <v>303.17661840032514</v>
      </c>
      <c r="C29" s="4">
        <f t="shared" si="2"/>
        <v>9144</v>
      </c>
      <c r="E29" s="43">
        <v>30000</v>
      </c>
      <c r="F29" s="4">
        <f t="shared" si="3"/>
        <v>77.130584816042344</v>
      </c>
      <c r="G29" s="54">
        <v>0.2544080913066864</v>
      </c>
      <c r="H29" s="55">
        <v>3531.6764221191406</v>
      </c>
      <c r="J29" s="44"/>
      <c r="K29" s="31">
        <v>45</v>
      </c>
      <c r="M29">
        <f t="shared" si="4"/>
        <v>0</v>
      </c>
      <c r="N29">
        <f t="shared" si="5"/>
        <v>15709.680757751648</v>
      </c>
      <c r="O29">
        <f t="shared" si="6"/>
        <v>1211696.8641187118</v>
      </c>
      <c r="P29">
        <f t="shared" si="7"/>
        <v>1624.8854947831924</v>
      </c>
      <c r="Q29">
        <f t="shared" si="8"/>
        <v>0.30349000649667396</v>
      </c>
      <c r="R29"/>
      <c r="S29"/>
      <c r="T29"/>
      <c r="U29">
        <f t="shared" si="11"/>
        <v>0.29909183791659388</v>
      </c>
      <c r="V29">
        <f t="shared" si="9"/>
        <v>0.65963325030241704</v>
      </c>
      <c r="W29"/>
      <c r="X29">
        <f t="shared" si="10"/>
        <v>0.30349000649667396</v>
      </c>
    </row>
    <row r="30" spans="1:24" x14ac:dyDescent="0.2">
      <c r="A30" s="14">
        <f t="shared" si="0"/>
        <v>228.71399999999997</v>
      </c>
      <c r="B30" s="14">
        <f t="shared" si="1"/>
        <v>303.17661840032514</v>
      </c>
      <c r="C30" s="4">
        <f t="shared" si="2"/>
        <v>9144</v>
      </c>
      <c r="E30" s="43">
        <v>30000</v>
      </c>
      <c r="F30" s="4">
        <f t="shared" si="3"/>
        <v>102.84077674293401</v>
      </c>
      <c r="G30" s="54">
        <v>0.33921077847480774</v>
      </c>
      <c r="H30" s="55">
        <v>3017.4619750976562</v>
      </c>
      <c r="J30" s="44"/>
      <c r="K30" s="31">
        <v>45</v>
      </c>
      <c r="M30">
        <f t="shared" si="4"/>
        <v>0</v>
      </c>
      <c r="N30">
        <f t="shared" si="5"/>
        <v>13422.340741792848</v>
      </c>
      <c r="O30">
        <f t="shared" si="6"/>
        <v>1380363.9475943055</v>
      </c>
      <c r="P30">
        <f t="shared" si="7"/>
        <v>1851.0680537239637</v>
      </c>
      <c r="Q30">
        <f t="shared" si="8"/>
        <v>0.34573553487560021</v>
      </c>
      <c r="R30"/>
      <c r="S30"/>
      <c r="T30"/>
      <c r="U30">
        <f t="shared" si="11"/>
        <v>0.2555438664547473</v>
      </c>
      <c r="V30">
        <f t="shared" si="9"/>
        <v>0.56359020827374973</v>
      </c>
      <c r="W30"/>
      <c r="X30">
        <f t="shared" si="10"/>
        <v>0.34573553487560021</v>
      </c>
    </row>
    <row r="31" spans="1:24" x14ac:dyDescent="0.2">
      <c r="A31" s="14">
        <f t="shared" si="0"/>
        <v>228.71399999999997</v>
      </c>
      <c r="B31" s="14">
        <f t="shared" si="1"/>
        <v>303.17661840032514</v>
      </c>
      <c r="C31" s="4">
        <f t="shared" si="2"/>
        <v>9144</v>
      </c>
      <c r="E31" s="43">
        <v>30000</v>
      </c>
      <c r="F31" s="4">
        <f t="shared" si="3"/>
        <v>128.55096866982569</v>
      </c>
      <c r="G31" s="54">
        <v>0.42401346564292908</v>
      </c>
      <c r="H31" s="55">
        <v>2629.5233306884766</v>
      </c>
      <c r="J31" s="44"/>
      <c r="K31" s="31">
        <v>45</v>
      </c>
      <c r="M31">
        <f t="shared" si="4"/>
        <v>0</v>
      </c>
      <c r="N31">
        <f t="shared" si="5"/>
        <v>11696.703529081757</v>
      </c>
      <c r="O31">
        <f t="shared" si="6"/>
        <v>1503622.5689072285</v>
      </c>
      <c r="P31">
        <f t="shared" si="7"/>
        <v>2016.3578649045935</v>
      </c>
      <c r="Q31">
        <f t="shared" si="8"/>
        <v>0.37660774465905744</v>
      </c>
      <c r="R31"/>
      <c r="S31"/>
      <c r="T31"/>
      <c r="U31">
        <f t="shared" si="11"/>
        <v>0.22268998396752004</v>
      </c>
      <c r="V31">
        <f t="shared" si="9"/>
        <v>0.49113248612037291</v>
      </c>
      <c r="W31"/>
      <c r="X31">
        <f t="shared" si="10"/>
        <v>0.37660774465905744</v>
      </c>
    </row>
    <row r="32" spans="1:24" x14ac:dyDescent="0.2">
      <c r="A32" s="14">
        <f t="shared" si="0"/>
        <v>228.71399999999997</v>
      </c>
      <c r="B32" s="14">
        <f t="shared" si="1"/>
        <v>303.17661840032514</v>
      </c>
      <c r="C32" s="4">
        <f t="shared" si="2"/>
        <v>9144</v>
      </c>
      <c r="E32" s="43">
        <v>30000</v>
      </c>
      <c r="F32" s="4">
        <f t="shared" si="3"/>
        <v>154.26116963208469</v>
      </c>
      <c r="G32" s="54">
        <v>0.5088161826133728</v>
      </c>
      <c r="H32" s="55">
        <v>2265.7992401123047</v>
      </c>
      <c r="J32" s="44"/>
      <c r="K32" s="31">
        <v>45</v>
      </c>
      <c r="M32">
        <f t="shared" si="4"/>
        <v>0</v>
      </c>
      <c r="N32">
        <f t="shared" si="5"/>
        <v>10078.778027450837</v>
      </c>
      <c r="O32">
        <f t="shared" si="6"/>
        <v>1554764.0869767214</v>
      </c>
      <c r="P32">
        <f t="shared" si="7"/>
        <v>2084.9386406357835</v>
      </c>
      <c r="Q32">
        <f t="shared" si="8"/>
        <v>0.3894170042278266</v>
      </c>
      <c r="R32"/>
      <c r="S32"/>
      <c r="T32"/>
      <c r="U32">
        <f t="shared" si="11"/>
        <v>0.19188679201493095</v>
      </c>
      <c r="V32">
        <f t="shared" si="9"/>
        <v>0.42319746733513347</v>
      </c>
      <c r="W32"/>
      <c r="X32">
        <f t="shared" si="10"/>
        <v>0.3894170042278266</v>
      </c>
    </row>
    <row r="33" spans="1:24" x14ac:dyDescent="0.2">
      <c r="A33" s="14">
        <f t="shared" si="0"/>
        <v>228.71399999999997</v>
      </c>
      <c r="B33" s="14">
        <f t="shared" si="1"/>
        <v>303.17661840032514</v>
      </c>
      <c r="C33" s="4">
        <f t="shared" si="2"/>
        <v>9144</v>
      </c>
      <c r="E33" s="43">
        <v>30000</v>
      </c>
      <c r="F33" s="4">
        <f t="shared" si="3"/>
        <v>179.97136155897635</v>
      </c>
      <c r="G33" s="54">
        <v>0.59361886978149414</v>
      </c>
      <c r="H33" s="55">
        <v>1865.5267791748047</v>
      </c>
      <c r="J33" s="44"/>
      <c r="K33" s="31">
        <v>45</v>
      </c>
      <c r="M33">
        <f t="shared" si="4"/>
        <v>0</v>
      </c>
      <c r="N33">
        <f t="shared" si="5"/>
        <v>8298.2772607145089</v>
      </c>
      <c r="O33">
        <f t="shared" si="6"/>
        <v>1493452.2572046828</v>
      </c>
      <c r="P33">
        <f t="shared" si="7"/>
        <v>2002.7194769114797</v>
      </c>
      <c r="Q33">
        <f t="shared" si="8"/>
        <v>0.37406041780192001</v>
      </c>
      <c r="R33"/>
      <c r="S33"/>
      <c r="T33"/>
      <c r="U33">
        <f t="shared" si="11"/>
        <v>0.15798837899515622</v>
      </c>
      <c r="V33">
        <f t="shared" si="9"/>
        <v>0.34843608128031467</v>
      </c>
      <c r="W33"/>
      <c r="X33">
        <f t="shared" si="10"/>
        <v>0.37406041780192001</v>
      </c>
    </row>
    <row r="34" spans="1:24" x14ac:dyDescent="0.2">
      <c r="A34"/>
      <c r="C34" s="4"/>
      <c r="E34" s="31"/>
      <c r="F34" s="4"/>
      <c r="G34" s="32"/>
      <c r="H34" s="33"/>
      <c r="I34"/>
      <c r="J34" s="33"/>
      <c r="K34" s="31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">
      <c r="A35" s="14"/>
      <c r="B35" s="14"/>
      <c r="C35" s="4"/>
      <c r="E35" s="31"/>
      <c r="F35" s="4"/>
      <c r="G35" s="32"/>
      <c r="H35" s="33"/>
      <c r="I35" s="14"/>
      <c r="J35" s="33"/>
      <c r="K35" s="3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2">
      <c r="A36" s="14"/>
      <c r="B36" s="14"/>
      <c r="C36" s="4"/>
      <c r="E36" s="31"/>
      <c r="F36" s="4"/>
      <c r="G36" s="32"/>
      <c r="H36" s="33"/>
      <c r="I36" s="14"/>
      <c r="J36" s="33"/>
      <c r="K36" s="31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x14ac:dyDescent="0.2">
      <c r="A37" s="14"/>
      <c r="B37" s="14"/>
      <c r="C37" s="4"/>
      <c r="E37" s="31"/>
      <c r="F37" s="4"/>
      <c r="G37" s="32"/>
      <c r="H37" s="33"/>
      <c r="I37" s="14"/>
      <c r="J37" s="33"/>
      <c r="K37" s="31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x14ac:dyDescent="0.2">
      <c r="A38" s="14"/>
      <c r="B38" s="14"/>
      <c r="C38" s="4"/>
      <c r="E38" s="31"/>
      <c r="F38" s="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x14ac:dyDescent="0.2">
      <c r="A39" s="14"/>
      <c r="B39" s="14"/>
      <c r="C39" s="4"/>
      <c r="E39" s="31"/>
      <c r="F39" s="4"/>
      <c r="G39" s="52"/>
      <c r="H39" s="18"/>
      <c r="I39" s="19"/>
      <c r="J39" s="14"/>
      <c r="K39" s="14"/>
      <c r="L39" s="2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x14ac:dyDescent="0.2">
      <c r="A40" s="14"/>
      <c r="B40" s="14"/>
      <c r="C40" s="4"/>
      <c r="E40" s="31"/>
      <c r="F40" s="4"/>
      <c r="G40" s="53"/>
      <c r="H40" s="54"/>
      <c r="I40" s="55"/>
      <c r="J40" s="14"/>
      <c r="K40" s="14"/>
      <c r="L40" s="2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x14ac:dyDescent="0.2">
      <c r="A41" s="14"/>
      <c r="B41" s="14"/>
      <c r="C41" s="4"/>
      <c r="E41" s="31"/>
      <c r="F41" s="4"/>
      <c r="G41" s="53"/>
      <c r="H41" s="54"/>
      <c r="I41" s="55"/>
      <c r="J41" s="14"/>
      <c r="K41" s="14"/>
      <c r="L41" s="2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x14ac:dyDescent="0.2">
      <c r="A42" s="14"/>
      <c r="B42" s="14"/>
      <c r="C42" s="4"/>
      <c r="E42" s="31"/>
      <c r="F42" s="4"/>
      <c r="G42" s="53"/>
      <c r="H42" s="54"/>
      <c r="I42" s="55"/>
      <c r="J42" s="14"/>
      <c r="K42" s="14"/>
      <c r="L42" s="2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x14ac:dyDescent="0.2">
      <c r="A43" s="14"/>
      <c r="B43" s="14"/>
      <c r="C43" s="4"/>
      <c r="E43" s="31"/>
      <c r="F43" s="4"/>
      <c r="G43" s="53"/>
      <c r="H43" s="54"/>
      <c r="I43" s="55"/>
      <c r="J43" s="14"/>
      <c r="K43" s="14"/>
      <c r="L43" s="2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x14ac:dyDescent="0.2">
      <c r="A44" s="14"/>
      <c r="B44" s="14"/>
      <c r="C44" s="4"/>
      <c r="E44" s="31"/>
      <c r="F44" s="4"/>
      <c r="G44" s="53"/>
      <c r="H44" s="54"/>
      <c r="I44" s="55"/>
      <c r="J44" s="14"/>
      <c r="K44" s="14"/>
      <c r="L44" s="2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x14ac:dyDescent="0.2">
      <c r="A45" s="14"/>
      <c r="B45" s="14"/>
      <c r="C45" s="4"/>
      <c r="E45" s="31"/>
      <c r="F45" s="4"/>
      <c r="G45" s="53"/>
      <c r="H45" s="54"/>
      <c r="I45" s="55"/>
      <c r="J45" s="14"/>
      <c r="K45" s="14"/>
      <c r="L45" s="2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x14ac:dyDescent="0.2">
      <c r="A46" s="14"/>
      <c r="B46" s="14"/>
      <c r="C46" s="4"/>
      <c r="E46" s="31"/>
      <c r="F46" s="4"/>
      <c r="G46" s="53"/>
      <c r="H46" s="54"/>
      <c r="I46" s="55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x14ac:dyDescent="0.2">
      <c r="A47" s="14"/>
      <c r="B47" s="14"/>
      <c r="C47" s="4"/>
      <c r="E47" s="31"/>
      <c r="F47" s="4"/>
      <c r="G47" s="53"/>
      <c r="H47" s="54"/>
      <c r="I47" s="55"/>
      <c r="J47" s="14"/>
      <c r="K47" s="14"/>
      <c r="L47" s="2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x14ac:dyDescent="0.2">
      <c r="A48" s="14"/>
      <c r="B48" s="14"/>
      <c r="C48" s="4"/>
      <c r="E48" s="31"/>
      <c r="F48" s="4"/>
      <c r="G48" s="53"/>
      <c r="H48" s="54"/>
      <c r="I48" s="55"/>
      <c r="J48" s="14"/>
      <c r="K48" s="14"/>
      <c r="L48" s="2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x14ac:dyDescent="0.2">
      <c r="A49" s="14"/>
      <c r="B49" s="14"/>
      <c r="C49" s="4"/>
      <c r="E49" s="31"/>
      <c r="F49" s="4"/>
      <c r="G49" s="53"/>
      <c r="H49" s="54"/>
      <c r="I49" s="55"/>
      <c r="J49" s="14"/>
      <c r="K49" s="14"/>
      <c r="L49" s="2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x14ac:dyDescent="0.2">
      <c r="A50" s="14"/>
      <c r="B50" s="14"/>
      <c r="C50" s="4"/>
      <c r="E50" s="31"/>
      <c r="F50" s="4"/>
      <c r="G50" s="53"/>
      <c r="H50" s="54"/>
      <c r="I50" s="55"/>
      <c r="J50" s="14"/>
      <c r="K50" s="14"/>
      <c r="L50" s="2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x14ac:dyDescent="0.2">
      <c r="A51" s="14"/>
      <c r="B51" s="14"/>
      <c r="C51" s="4"/>
      <c r="E51" s="31"/>
      <c r="F51" s="4"/>
      <c r="G51" s="53"/>
      <c r="H51" s="54"/>
      <c r="I51" s="55"/>
      <c r="J51" s="14"/>
      <c r="K51" s="14"/>
      <c r="L51" s="2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x14ac:dyDescent="0.2">
      <c r="A52" s="14"/>
      <c r="B52" s="14"/>
      <c r="C52" s="4"/>
      <c r="E52" s="31"/>
      <c r="F52" s="4"/>
      <c r="G52" s="53"/>
      <c r="H52" s="54"/>
      <c r="I52" s="55"/>
      <c r="J52" s="14"/>
      <c r="K52" s="14"/>
      <c r="L52" s="2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x14ac:dyDescent="0.2">
      <c r="A53" s="14"/>
      <c r="B53" s="14"/>
      <c r="C53" s="4"/>
      <c r="E53" s="31"/>
      <c r="F53" s="4"/>
      <c r="G53" s="53"/>
      <c r="H53" s="54"/>
      <c r="I53" s="5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x14ac:dyDescent="0.2">
      <c r="A54" s="14"/>
      <c r="B54" s="14"/>
      <c r="C54" s="4"/>
      <c r="E54" s="31"/>
      <c r="F54" s="4"/>
      <c r="G54" s="53"/>
      <c r="H54" s="54"/>
      <c r="I54" s="55"/>
      <c r="J54" s="14"/>
      <c r="K54" s="14"/>
      <c r="L54" s="56"/>
      <c r="M54" s="53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x14ac:dyDescent="0.2">
      <c r="A55" s="14"/>
      <c r="B55" s="14"/>
      <c r="C55" s="4"/>
      <c r="E55" s="31"/>
      <c r="F55" s="4"/>
      <c r="G55" s="53"/>
      <c r="H55" s="54"/>
      <c r="I55" s="55"/>
      <c r="J55" s="14"/>
      <c r="K55" s="14"/>
      <c r="L55" s="56"/>
      <c r="M55" s="53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x14ac:dyDescent="0.2">
      <c r="A56" s="14"/>
      <c r="B56" s="14"/>
      <c r="C56" s="4"/>
      <c r="E56" s="31"/>
      <c r="F56" s="4"/>
      <c r="G56" s="53"/>
      <c r="H56" s="54"/>
      <c r="I56" s="55"/>
      <c r="J56" s="14"/>
      <c r="K56" s="14"/>
      <c r="L56" s="56"/>
      <c r="M56" s="5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x14ac:dyDescent="0.2">
      <c r="A57" s="14"/>
      <c r="B57" s="14"/>
      <c r="C57" s="4"/>
      <c r="E57" s="31"/>
      <c r="F57" s="4"/>
      <c r="G57" s="53"/>
      <c r="H57" s="54"/>
      <c r="I57" s="55"/>
      <c r="J57" s="14"/>
      <c r="K57" s="14"/>
      <c r="L57" s="56"/>
      <c r="M57" s="5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8" x14ac:dyDescent="0.25">
      <c r="A58" s="14"/>
      <c r="B58" s="14"/>
      <c r="C58" s="4"/>
      <c r="E58" s="46"/>
      <c r="F58" s="4"/>
      <c r="G58" s="53"/>
      <c r="H58" s="54"/>
      <c r="I58" s="55"/>
      <c r="J58" s="14"/>
      <c r="K58" s="14"/>
      <c r="L58" s="56"/>
      <c r="M58" s="53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x14ac:dyDescent="0.2">
      <c r="A59" s="14"/>
      <c r="B59" s="14"/>
      <c r="C59" s="4"/>
      <c r="E59" s="31"/>
      <c r="F59" s="4"/>
      <c r="G59" s="53"/>
      <c r="H59" s="54"/>
      <c r="I59" s="55"/>
      <c r="J59" s="14"/>
      <c r="K59" s="14"/>
      <c r="L59" s="56"/>
      <c r="M59" s="53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x14ac:dyDescent="0.2">
      <c r="A60" s="14"/>
      <c r="B60" s="14"/>
      <c r="C60" s="4"/>
      <c r="E60" s="31"/>
      <c r="F60" s="4"/>
      <c r="G60" s="53"/>
      <c r="H60" s="54"/>
      <c r="I60" s="5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x14ac:dyDescent="0.2">
      <c r="A61" s="14"/>
      <c r="B61" s="14"/>
      <c r="C61" s="4"/>
      <c r="E61" s="31"/>
      <c r="F61" s="4"/>
      <c r="G61" s="53"/>
      <c r="H61" s="54"/>
      <c r="I61" s="55"/>
      <c r="J61" s="14"/>
      <c r="K61" s="14"/>
      <c r="L61" s="2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x14ac:dyDescent="0.2">
      <c r="A62" s="14"/>
      <c r="B62" s="14"/>
      <c r="C62" s="4"/>
      <c r="E62" s="31"/>
      <c r="F62" s="4"/>
      <c r="G62" s="53"/>
      <c r="H62" s="54"/>
      <c r="I62" s="55"/>
      <c r="J62" s="14"/>
      <c r="K62" s="14"/>
      <c r="L62" s="2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x14ac:dyDescent="0.2">
      <c r="A63" s="14"/>
      <c r="B63" s="14"/>
      <c r="C63" s="4"/>
      <c r="E63" s="31"/>
      <c r="F63" s="4"/>
      <c r="G63" s="53"/>
      <c r="H63" s="54"/>
      <c r="I63" s="55"/>
      <c r="J63" s="14"/>
      <c r="K63" s="14"/>
      <c r="L63" s="2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x14ac:dyDescent="0.2">
      <c r="A64" s="14"/>
      <c r="B64" s="14"/>
      <c r="C64" s="4"/>
      <c r="E64" s="31"/>
      <c r="F64" s="4"/>
      <c r="G64" s="53"/>
      <c r="H64" s="54"/>
      <c r="I64" s="55"/>
      <c r="J64" s="14"/>
      <c r="K64" s="14"/>
      <c r="L64" s="2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x14ac:dyDescent="0.2">
      <c r="A65" s="14"/>
      <c r="B65" s="14"/>
      <c r="C65" s="4"/>
      <c r="E65" s="31"/>
      <c r="F65" s="4"/>
      <c r="G65" s="53"/>
      <c r="H65" s="54"/>
      <c r="I65" s="55"/>
      <c r="J65" s="14"/>
      <c r="K65" s="14"/>
      <c r="L65" s="2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x14ac:dyDescent="0.2">
      <c r="A66" s="14"/>
      <c r="B66" s="14"/>
      <c r="C66" s="4"/>
      <c r="E66" s="31"/>
      <c r="F66" s="4"/>
      <c r="G66" s="53"/>
      <c r="H66" s="54"/>
      <c r="I66" s="55"/>
      <c r="J66" s="14"/>
      <c r="K66" s="14"/>
      <c r="L66" s="2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x14ac:dyDescent="0.2">
      <c r="A67" s="14"/>
      <c r="B67" s="14"/>
      <c r="C67" s="4"/>
      <c r="E67" s="31"/>
      <c r="F67" s="4"/>
      <c r="G67" s="32"/>
      <c r="H67" s="33"/>
      <c r="I67" s="14"/>
      <c r="J67" s="33"/>
      <c r="K67" s="31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x14ac:dyDescent="0.2">
      <c r="A68" s="14"/>
      <c r="B68" s="14"/>
      <c r="C68" s="4"/>
      <c r="E68" s="31"/>
      <c r="F68" s="4"/>
      <c r="G68" s="32"/>
      <c r="H68" s="33"/>
      <c r="I68" s="14"/>
      <c r="J68" s="33"/>
      <c r="K68" s="31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x14ac:dyDescent="0.2">
      <c r="A69" s="14"/>
      <c r="B69" s="14"/>
      <c r="C69" s="4"/>
      <c r="E69" s="31"/>
      <c r="F69" s="4"/>
      <c r="G69" s="32"/>
      <c r="H69" s="33"/>
      <c r="I69" s="14"/>
      <c r="J69" s="33"/>
      <c r="K69" s="31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x14ac:dyDescent="0.2">
      <c r="A70" s="14"/>
      <c r="B70" s="14"/>
      <c r="C70" s="4"/>
      <c r="E70" s="31"/>
      <c r="F70" s="4"/>
      <c r="G70" s="32"/>
      <c r="H70" s="33"/>
      <c r="I70" s="14"/>
      <c r="J70" s="33"/>
      <c r="K70" s="31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x14ac:dyDescent="0.2">
      <c r="A71" s="14"/>
      <c r="B71" s="14"/>
      <c r="C71" s="4"/>
      <c r="E71" s="31"/>
      <c r="F71" s="4"/>
      <c r="G71" s="32"/>
      <c r="H71" s="33"/>
      <c r="I71" s="14"/>
      <c r="J71" s="33"/>
      <c r="K71" s="3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x14ac:dyDescent="0.2">
      <c r="A72" s="14"/>
      <c r="B72" s="14"/>
      <c r="C72" s="4"/>
      <c r="E72" s="31"/>
      <c r="F72" s="4"/>
      <c r="G72" s="32"/>
      <c r="H72" s="33"/>
      <c r="I72" s="14"/>
      <c r="J72" s="33"/>
      <c r="K72" s="31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x14ac:dyDescent="0.2">
      <c r="A73" s="14"/>
      <c r="B73" s="14"/>
      <c r="C73" s="4"/>
      <c r="E73" s="31"/>
      <c r="F73" s="4"/>
      <c r="G73" s="32"/>
      <c r="H73" s="33"/>
      <c r="I73" s="14"/>
      <c r="J73" s="33"/>
      <c r="K73" s="31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x14ac:dyDescent="0.2">
      <c r="A74" s="14"/>
      <c r="B74" s="14"/>
      <c r="C74" s="4"/>
      <c r="E74" s="31"/>
      <c r="F74" s="4"/>
      <c r="G74" s="32"/>
      <c r="H74" s="33"/>
      <c r="I74" s="14"/>
      <c r="J74" s="33"/>
      <c r="K74" s="31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x14ac:dyDescent="0.2">
      <c r="A75" s="14"/>
      <c r="B75" s="14"/>
      <c r="C75" s="4"/>
      <c r="E75" s="31"/>
      <c r="F75" s="4"/>
      <c r="G75" s="32"/>
      <c r="H75" s="33"/>
      <c r="I75" s="14"/>
      <c r="J75" s="33"/>
      <c r="K75" s="31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x14ac:dyDescent="0.2">
      <c r="A76" s="14"/>
      <c r="B76" s="14"/>
      <c r="C76" s="4"/>
      <c r="E76" s="31"/>
      <c r="F76" s="4"/>
      <c r="G76" s="32"/>
      <c r="H76" s="33"/>
      <c r="I76" s="14"/>
      <c r="J76" s="33"/>
      <c r="K76" s="31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x14ac:dyDescent="0.2">
      <c r="A77" s="14"/>
      <c r="B77" s="14"/>
      <c r="C77" s="4"/>
      <c r="E77" s="31"/>
      <c r="F77" s="4"/>
      <c r="G77" s="32"/>
      <c r="H77" s="33"/>
      <c r="I77" s="14"/>
      <c r="J77" s="33"/>
      <c r="K77" s="31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x14ac:dyDescent="0.2">
      <c r="A78" s="14"/>
      <c r="B78" s="14"/>
      <c r="C78" s="4"/>
      <c r="E78" s="31"/>
      <c r="F78" s="4"/>
      <c r="G78" s="32"/>
      <c r="H78" s="33"/>
      <c r="I78" s="14"/>
      <c r="J78" s="33"/>
      <c r="K78" s="31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x14ac:dyDescent="0.2">
      <c r="A79" s="14"/>
      <c r="B79" s="14"/>
      <c r="C79" s="4"/>
      <c r="E79" s="31"/>
      <c r="F79" s="4"/>
      <c r="G79" s="32"/>
      <c r="H79" s="33"/>
      <c r="I79" s="14"/>
      <c r="J79" s="33"/>
      <c r="K79" s="31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x14ac:dyDescent="0.2">
      <c r="A80" s="14"/>
      <c r="B80" s="14"/>
      <c r="C80" s="4"/>
      <c r="E80" s="31"/>
      <c r="F80" s="4"/>
      <c r="G80" s="32"/>
      <c r="H80" s="33"/>
      <c r="I80" s="14"/>
      <c r="J80" s="33"/>
      <c r="K80" s="31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x14ac:dyDescent="0.2">
      <c r="A81" s="14"/>
      <c r="B81" s="14"/>
      <c r="C81" s="4"/>
      <c r="E81" s="31"/>
      <c r="F81" s="4"/>
      <c r="G81" s="32"/>
      <c r="H81" s="33"/>
      <c r="I81" s="14"/>
      <c r="J81" s="33"/>
      <c r="K81" s="3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x14ac:dyDescent="0.2">
      <c r="A82" s="14"/>
      <c r="B82" s="14"/>
      <c r="C82" s="4"/>
      <c r="E82" s="31"/>
      <c r="F82" s="4"/>
      <c r="G82" s="32"/>
      <c r="H82" s="33"/>
      <c r="I82" s="14"/>
      <c r="J82" s="33"/>
      <c r="K82" s="31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x14ac:dyDescent="0.2">
      <c r="A83" s="14"/>
      <c r="B83" s="14"/>
      <c r="C83" s="4"/>
      <c r="E83" s="31"/>
      <c r="F83" s="4"/>
      <c r="G83" s="32"/>
      <c r="H83" s="33"/>
      <c r="I83" s="14"/>
      <c r="J83" s="33"/>
      <c r="K83" s="31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8" x14ac:dyDescent="0.25">
      <c r="A84" s="14"/>
      <c r="B84" s="14"/>
      <c r="C84" s="4"/>
      <c r="E84" s="46"/>
      <c r="F84" s="4"/>
      <c r="G84" s="46"/>
      <c r="H84" s="46"/>
      <c r="I84" s="14"/>
      <c r="J84" s="46"/>
      <c r="K84" s="4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x14ac:dyDescent="0.2">
      <c r="A85" s="14"/>
      <c r="B85" s="14"/>
      <c r="C85" s="4"/>
      <c r="E85" s="31"/>
      <c r="F85" s="4"/>
      <c r="G85" s="32"/>
      <c r="H85" s="33"/>
      <c r="I85" s="14"/>
      <c r="J85" s="33"/>
      <c r="K85" s="31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x14ac:dyDescent="0.2">
      <c r="A86" s="14"/>
      <c r="B86" s="14"/>
      <c r="C86" s="4"/>
      <c r="E86" s="31"/>
      <c r="F86" s="4"/>
      <c r="G86" s="32"/>
      <c r="H86" s="33"/>
      <c r="I86" s="14"/>
      <c r="J86" s="33"/>
      <c r="K86" s="31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x14ac:dyDescent="0.2">
      <c r="A87" s="14"/>
      <c r="B87" s="14"/>
      <c r="C87" s="4"/>
      <c r="E87" s="31"/>
      <c r="F87" s="4"/>
      <c r="G87" s="32"/>
      <c r="H87" s="33"/>
      <c r="I87" s="14"/>
      <c r="J87" s="33"/>
      <c r="K87" s="31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x14ac:dyDescent="0.2">
      <c r="A88" s="14"/>
      <c r="B88" s="14"/>
      <c r="C88" s="4"/>
      <c r="E88" s="31"/>
      <c r="F88" s="4"/>
      <c r="G88" s="32"/>
      <c r="H88" s="33"/>
      <c r="I88" s="14"/>
      <c r="J88" s="33"/>
      <c r="K88" s="31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x14ac:dyDescent="0.2">
      <c r="A89" s="14"/>
      <c r="B89" s="14"/>
      <c r="C89" s="4"/>
      <c r="E89" s="31"/>
      <c r="F89" s="4"/>
      <c r="G89" s="32"/>
      <c r="H89" s="33"/>
      <c r="I89" s="14"/>
      <c r="J89" s="33"/>
      <c r="K89" s="31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x14ac:dyDescent="0.2">
      <c r="A90" s="14"/>
      <c r="B90" s="14"/>
      <c r="C90" s="4"/>
      <c r="E90" s="31"/>
      <c r="F90" s="4"/>
      <c r="G90" s="32"/>
      <c r="H90" s="33"/>
      <c r="I90" s="14"/>
      <c r="J90" s="33"/>
      <c r="K90" s="31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x14ac:dyDescent="0.2">
      <c r="A91" s="14"/>
      <c r="B91" s="14"/>
      <c r="C91" s="4"/>
      <c r="E91" s="31"/>
      <c r="F91" s="4"/>
      <c r="G91" s="32"/>
      <c r="H91" s="33"/>
      <c r="I91" s="14"/>
      <c r="J91" s="33"/>
      <c r="K91" s="3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x14ac:dyDescent="0.2">
      <c r="A92" s="14"/>
      <c r="B92" s="14"/>
      <c r="C92" s="4"/>
      <c r="E92" s="31"/>
      <c r="F92" s="4"/>
      <c r="G92" s="32"/>
      <c r="H92" s="33"/>
      <c r="I92" s="14"/>
      <c r="J92" s="33"/>
      <c r="K92" s="31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x14ac:dyDescent="0.2">
      <c r="A93" s="14"/>
      <c r="B93" s="14"/>
      <c r="C93" s="4"/>
      <c r="E93" s="31"/>
      <c r="F93" s="4"/>
      <c r="G93" s="32"/>
      <c r="H93" s="33"/>
      <c r="I93" s="14"/>
      <c r="J93" s="33"/>
      <c r="K93" s="31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x14ac:dyDescent="0.2">
      <c r="A94" s="14"/>
      <c r="B94" s="14"/>
      <c r="C94" s="4"/>
      <c r="E94" s="31"/>
      <c r="F94" s="4"/>
      <c r="G94" s="32"/>
      <c r="H94" s="33"/>
      <c r="I94" s="14"/>
      <c r="J94" s="33"/>
      <c r="K94" s="31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x14ac:dyDescent="0.2">
      <c r="A95" s="14"/>
      <c r="B95" s="14"/>
      <c r="C95" s="4"/>
      <c r="E95" s="31"/>
      <c r="F95" s="4"/>
      <c r="G95" s="32"/>
      <c r="H95" s="33"/>
      <c r="I95" s="14"/>
      <c r="J95" s="33"/>
      <c r="K95" s="31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x14ac:dyDescent="0.2">
      <c r="A96" s="14"/>
      <c r="B96" s="14"/>
      <c r="C96" s="4"/>
      <c r="E96" s="31"/>
      <c r="F96" s="4"/>
      <c r="G96" s="32"/>
      <c r="H96" s="33"/>
      <c r="I96" s="14"/>
      <c r="J96" s="33"/>
      <c r="K96" s="31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x14ac:dyDescent="0.2">
      <c r="A97" s="14"/>
      <c r="B97" s="14"/>
      <c r="C97" s="4"/>
      <c r="E97" s="31"/>
      <c r="F97" s="4"/>
      <c r="G97" s="32"/>
      <c r="H97" s="33"/>
      <c r="I97" s="14"/>
      <c r="J97" s="33"/>
      <c r="K97" s="31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x14ac:dyDescent="0.2">
      <c r="A98" s="14"/>
      <c r="B98" s="14"/>
      <c r="C98" s="4"/>
      <c r="E98" s="31"/>
      <c r="F98" s="4"/>
      <c r="G98" s="32"/>
      <c r="H98" s="33"/>
      <c r="I98" s="14"/>
      <c r="J98" s="33"/>
      <c r="K98" s="31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x14ac:dyDescent="0.2">
      <c r="A99" s="14"/>
      <c r="B99" s="14"/>
      <c r="C99" s="4"/>
      <c r="E99" s="31"/>
      <c r="F99" s="4"/>
      <c r="G99" s="32"/>
      <c r="H99" s="33"/>
      <c r="I99" s="14"/>
      <c r="J99" s="33"/>
      <c r="K99" s="31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x14ac:dyDescent="0.2">
      <c r="A100" s="14"/>
      <c r="B100" s="14"/>
      <c r="C100" s="4"/>
      <c r="E100" s="31"/>
      <c r="F100" s="4"/>
      <c r="G100" s="32"/>
      <c r="H100" s="33"/>
      <c r="I100" s="14"/>
      <c r="J100" s="33"/>
      <c r="K100" s="31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x14ac:dyDescent="0.2">
      <c r="A101" s="14"/>
      <c r="B101" s="14"/>
      <c r="C101" s="4"/>
      <c r="E101" s="31"/>
      <c r="F101" s="4"/>
      <c r="G101" s="32"/>
      <c r="H101" s="33"/>
      <c r="I101" s="14"/>
      <c r="J101" s="33"/>
      <c r="K101" s="3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x14ac:dyDescent="0.2">
      <c r="A102" s="14"/>
      <c r="B102" s="14"/>
      <c r="C102" s="4"/>
      <c r="E102" s="31"/>
      <c r="F102" s="4"/>
      <c r="G102" s="32"/>
      <c r="H102" s="33"/>
      <c r="I102" s="14"/>
      <c r="J102" s="33"/>
      <c r="K102" s="31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x14ac:dyDescent="0.2">
      <c r="A103" s="14"/>
      <c r="B103" s="14"/>
      <c r="C103" s="4"/>
      <c r="E103" s="31"/>
      <c r="F103" s="4"/>
      <c r="G103" s="32"/>
      <c r="H103" s="33"/>
      <c r="I103" s="14"/>
      <c r="J103" s="33"/>
      <c r="K103" s="31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x14ac:dyDescent="0.2">
      <c r="A104" s="14"/>
      <c r="B104" s="14"/>
      <c r="C104" s="4"/>
      <c r="E104" s="31"/>
      <c r="F104" s="4"/>
      <c r="G104" s="32"/>
      <c r="H104" s="33"/>
      <c r="I104" s="14"/>
      <c r="J104" s="33"/>
      <c r="K104" s="31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x14ac:dyDescent="0.2">
      <c r="A105" s="14"/>
      <c r="B105" s="14"/>
      <c r="C105" s="4"/>
      <c r="E105" s="31"/>
      <c r="F105" s="4"/>
      <c r="G105" s="32"/>
      <c r="H105" s="33"/>
      <c r="I105" s="14"/>
      <c r="J105" s="33"/>
      <c r="K105" s="31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x14ac:dyDescent="0.2">
      <c r="A106" s="14"/>
      <c r="B106" s="14"/>
      <c r="C106" s="4"/>
      <c r="E106" s="31"/>
      <c r="F106" s="4"/>
      <c r="G106" s="32"/>
      <c r="H106" s="33"/>
      <c r="I106" s="14"/>
      <c r="J106" s="33"/>
      <c r="K106" s="31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x14ac:dyDescent="0.2">
      <c r="A107" s="14"/>
      <c r="B107" s="14"/>
      <c r="C107" s="4"/>
      <c r="E107" s="31"/>
      <c r="F107" s="4"/>
      <c r="G107" s="32"/>
      <c r="H107" s="33"/>
      <c r="I107" s="14"/>
      <c r="J107" s="33"/>
      <c r="K107" s="31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x14ac:dyDescent="0.2">
      <c r="A108" s="14"/>
      <c r="B108" s="14"/>
      <c r="C108" s="4"/>
      <c r="E108" s="31"/>
      <c r="F108" s="4"/>
      <c r="G108" s="32"/>
      <c r="H108" s="33"/>
      <c r="I108" s="14"/>
      <c r="J108" s="33"/>
      <c r="K108" s="31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x14ac:dyDescent="0.2">
      <c r="A109" s="14"/>
      <c r="B109" s="14"/>
      <c r="C109" s="4"/>
      <c r="E109" s="31"/>
      <c r="F109" s="4"/>
      <c r="G109" s="32"/>
      <c r="H109" s="33"/>
      <c r="I109" s="14"/>
      <c r="J109" s="33"/>
      <c r="K109" s="31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8" x14ac:dyDescent="0.25">
      <c r="A110" s="14"/>
      <c r="B110" s="14"/>
      <c r="C110" s="4"/>
      <c r="E110" s="46"/>
      <c r="F110" s="4"/>
      <c r="G110" s="46"/>
      <c r="H110" s="46"/>
      <c r="I110" s="14"/>
      <c r="J110" s="46"/>
      <c r="K110" s="4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x14ac:dyDescent="0.2">
      <c r="A111" s="14"/>
      <c r="B111" s="14"/>
      <c r="C111" s="4"/>
      <c r="E111" s="31"/>
      <c r="F111" s="4"/>
      <c r="G111" s="32"/>
      <c r="H111" s="33"/>
      <c r="I111" s="14"/>
      <c r="J111" s="33"/>
      <c r="K111" s="3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x14ac:dyDescent="0.2">
      <c r="A112" s="14"/>
      <c r="B112" s="14"/>
      <c r="C112" s="4"/>
      <c r="E112" s="31"/>
      <c r="F112" s="4"/>
      <c r="G112" s="32"/>
      <c r="H112" s="33"/>
      <c r="I112" s="14"/>
      <c r="J112" s="33"/>
      <c r="K112" s="31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x14ac:dyDescent="0.2">
      <c r="A113" s="14"/>
      <c r="B113" s="14"/>
      <c r="C113" s="4"/>
      <c r="E113" s="31"/>
      <c r="F113" s="4"/>
      <c r="G113" s="32"/>
      <c r="H113" s="33"/>
      <c r="I113" s="14"/>
      <c r="J113" s="33"/>
      <c r="K113" s="31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x14ac:dyDescent="0.2">
      <c r="A114" s="14"/>
      <c r="B114" s="14"/>
      <c r="C114" s="4"/>
      <c r="E114" s="31"/>
      <c r="F114" s="4"/>
      <c r="G114" s="32"/>
      <c r="H114" s="33"/>
      <c r="I114" s="14"/>
      <c r="J114" s="33"/>
      <c r="K114" s="31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x14ac:dyDescent="0.2">
      <c r="A115" s="14"/>
      <c r="B115" s="14"/>
      <c r="C115" s="4"/>
      <c r="E115" s="31"/>
      <c r="F115" s="4"/>
      <c r="G115" s="32"/>
      <c r="H115" s="33"/>
      <c r="I115" s="14"/>
      <c r="J115" s="33"/>
      <c r="K115" s="31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x14ac:dyDescent="0.2">
      <c r="A116" s="14"/>
      <c r="B116" s="14"/>
      <c r="C116" s="4"/>
      <c r="E116" s="31"/>
      <c r="F116" s="4"/>
      <c r="G116" s="32"/>
      <c r="H116" s="33"/>
      <c r="I116" s="14"/>
      <c r="J116" s="33"/>
      <c r="K116" s="31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x14ac:dyDescent="0.2">
      <c r="A117" s="14"/>
      <c r="B117" s="14"/>
      <c r="C117" s="4"/>
      <c r="E117" s="31"/>
      <c r="F117" s="4"/>
      <c r="G117" s="32"/>
      <c r="H117" s="33"/>
      <c r="I117" s="14"/>
      <c r="J117" s="33"/>
      <c r="K117" s="31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x14ac:dyDescent="0.2">
      <c r="A118" s="14"/>
      <c r="B118" s="14"/>
      <c r="C118" s="4"/>
      <c r="E118" s="31"/>
      <c r="F118" s="4"/>
      <c r="G118" s="32"/>
      <c r="H118" s="33"/>
      <c r="I118" s="14"/>
      <c r="J118" s="33"/>
      <c r="K118" s="31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x14ac:dyDescent="0.2">
      <c r="A119" s="14"/>
      <c r="B119" s="14"/>
      <c r="C119" s="4"/>
      <c r="E119" s="31"/>
      <c r="F119" s="4"/>
      <c r="G119" s="32"/>
      <c r="H119" s="33"/>
      <c r="I119" s="14"/>
      <c r="J119" s="33"/>
      <c r="K119" s="31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x14ac:dyDescent="0.2">
      <c r="A120" s="14"/>
      <c r="B120" s="14"/>
      <c r="C120" s="4"/>
      <c r="E120" s="31"/>
      <c r="F120" s="4"/>
      <c r="G120" s="32"/>
      <c r="H120" s="33"/>
      <c r="I120" s="14"/>
      <c r="J120" s="33"/>
      <c r="K120" s="31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x14ac:dyDescent="0.2">
      <c r="A121" s="14"/>
      <c r="B121" s="14"/>
      <c r="C121" s="4"/>
      <c r="E121" s="31"/>
      <c r="F121" s="4"/>
      <c r="G121" s="32"/>
      <c r="H121" s="33"/>
      <c r="I121" s="14"/>
      <c r="J121" s="33"/>
      <c r="K121" s="3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x14ac:dyDescent="0.2">
      <c r="A122" s="14"/>
      <c r="B122" s="14"/>
      <c r="C122" s="4"/>
      <c r="E122" s="31"/>
      <c r="F122" s="4"/>
      <c r="G122" s="32"/>
      <c r="H122" s="33"/>
      <c r="I122" s="14"/>
      <c r="J122" s="33"/>
      <c r="K122" s="31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x14ac:dyDescent="0.2">
      <c r="A123" s="14"/>
      <c r="B123" s="14"/>
      <c r="C123" s="4"/>
      <c r="E123" s="31"/>
      <c r="F123" s="4"/>
      <c r="G123" s="32"/>
      <c r="H123" s="33"/>
      <c r="I123" s="14"/>
      <c r="J123" s="33"/>
      <c r="K123" s="31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x14ac:dyDescent="0.2">
      <c r="A124" s="14"/>
      <c r="B124" s="14"/>
      <c r="C124" s="4"/>
      <c r="E124" s="31"/>
      <c r="F124" s="4"/>
      <c r="G124" s="32"/>
      <c r="H124" s="33"/>
      <c r="I124" s="14"/>
      <c r="J124" s="33"/>
      <c r="K124" s="31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x14ac:dyDescent="0.2">
      <c r="A125" s="14"/>
      <c r="B125" s="14"/>
      <c r="C125" s="4"/>
      <c r="E125" s="31"/>
      <c r="F125" s="4"/>
      <c r="G125" s="32"/>
      <c r="H125" s="33"/>
      <c r="I125" s="14"/>
      <c r="J125" s="33"/>
      <c r="K125" s="31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x14ac:dyDescent="0.2">
      <c r="A126" s="14"/>
      <c r="B126" s="14"/>
      <c r="C126" s="4"/>
      <c r="E126" s="31"/>
      <c r="F126" s="4"/>
      <c r="G126" s="32"/>
      <c r="H126" s="33"/>
      <c r="I126" s="14"/>
      <c r="J126" s="33"/>
      <c r="K126" s="31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x14ac:dyDescent="0.2">
      <c r="A127" s="14"/>
      <c r="B127" s="14"/>
      <c r="C127" s="4"/>
      <c r="E127" s="31"/>
      <c r="F127" s="4"/>
      <c r="G127" s="32"/>
      <c r="H127" s="33"/>
      <c r="I127" s="14"/>
      <c r="J127" s="33"/>
      <c r="K127" s="31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x14ac:dyDescent="0.2">
      <c r="A128" s="14"/>
      <c r="B128" s="14"/>
      <c r="C128" s="4"/>
      <c r="E128" s="31"/>
      <c r="F128" s="4"/>
      <c r="G128" s="32"/>
      <c r="H128" s="33"/>
      <c r="I128" s="14"/>
      <c r="J128" s="33"/>
      <c r="K128" s="31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x14ac:dyDescent="0.2">
      <c r="A129" s="14"/>
      <c r="B129" s="14"/>
      <c r="C129" s="4"/>
      <c r="E129" s="31"/>
      <c r="F129" s="4"/>
      <c r="G129" s="32"/>
      <c r="H129" s="33"/>
      <c r="I129" s="14"/>
      <c r="J129" s="33"/>
      <c r="K129" s="31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x14ac:dyDescent="0.2">
      <c r="A130" s="14"/>
      <c r="B130" s="14"/>
      <c r="C130" s="4"/>
      <c r="E130" s="31"/>
      <c r="F130" s="4"/>
      <c r="G130" s="32"/>
      <c r="H130" s="33"/>
      <c r="I130" s="14"/>
      <c r="J130" s="33"/>
      <c r="K130" s="31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x14ac:dyDescent="0.2">
      <c r="A131" s="14"/>
      <c r="B131" s="14"/>
      <c r="C131" s="4"/>
      <c r="E131" s="31"/>
      <c r="F131" s="4"/>
      <c r="G131" s="32"/>
      <c r="H131" s="33"/>
      <c r="I131" s="14"/>
      <c r="J131" s="33"/>
      <c r="K131" s="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x14ac:dyDescent="0.2">
      <c r="A132" s="14"/>
      <c r="B132" s="14"/>
      <c r="C132" s="4"/>
      <c r="E132" s="31"/>
      <c r="F132" s="4"/>
      <c r="G132" s="32"/>
      <c r="H132" s="33"/>
      <c r="I132" s="14"/>
      <c r="J132" s="33"/>
      <c r="K132" s="31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x14ac:dyDescent="0.2">
      <c r="A133" s="14"/>
      <c r="B133" s="14"/>
      <c r="C133" s="4"/>
      <c r="E133" s="31"/>
      <c r="F133" s="4"/>
      <c r="G133" s="32"/>
      <c r="H133" s="33"/>
      <c r="I133" s="14"/>
      <c r="J133" s="33"/>
      <c r="K133" s="31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x14ac:dyDescent="0.2">
      <c r="A134" s="14"/>
      <c r="B134" s="14"/>
      <c r="C134" s="4"/>
      <c r="E134" s="31"/>
      <c r="F134" s="4"/>
      <c r="G134" s="32"/>
      <c r="H134" s="33"/>
      <c r="I134" s="14"/>
      <c r="J134" s="33"/>
      <c r="K134" s="31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x14ac:dyDescent="0.2">
      <c r="A135" s="14"/>
      <c r="B135" s="14"/>
      <c r="C135" s="4"/>
      <c r="E135" s="31"/>
      <c r="F135" s="4"/>
      <c r="G135" s="32"/>
      <c r="H135" s="33"/>
      <c r="I135" s="14"/>
      <c r="J135" s="33"/>
      <c r="K135" s="31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8" x14ac:dyDescent="0.25">
      <c r="A136" s="14"/>
      <c r="B136" s="14"/>
      <c r="C136" s="4"/>
      <c r="E136" s="46"/>
      <c r="F136" s="4"/>
      <c r="G136" s="46"/>
      <c r="H136" s="46"/>
      <c r="I136" s="14"/>
      <c r="J136" s="46"/>
      <c r="K136" s="4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x14ac:dyDescent="0.2">
      <c r="A137" s="14"/>
      <c r="B137" s="14"/>
      <c r="C137" s="4"/>
      <c r="E137" s="31"/>
      <c r="F137" s="4"/>
      <c r="G137" s="32"/>
      <c r="H137" s="33"/>
      <c r="I137" s="14"/>
      <c r="J137" s="33"/>
      <c r="K137" s="31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x14ac:dyDescent="0.2">
      <c r="A138" s="14"/>
      <c r="B138" s="14"/>
      <c r="C138" s="4"/>
      <c r="E138" s="31"/>
      <c r="F138" s="4"/>
      <c r="G138" s="32"/>
      <c r="H138" s="33"/>
      <c r="I138" s="14"/>
      <c r="J138" s="33"/>
      <c r="K138" s="31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x14ac:dyDescent="0.2">
      <c r="A139" s="14"/>
      <c r="B139" s="14"/>
      <c r="C139" s="4"/>
      <c r="E139" s="31"/>
      <c r="F139" s="4"/>
      <c r="G139" s="32"/>
      <c r="H139" s="33"/>
      <c r="I139" s="14"/>
      <c r="J139" s="33"/>
      <c r="K139" s="31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x14ac:dyDescent="0.2">
      <c r="A140" s="14"/>
      <c r="B140" s="14"/>
      <c r="C140" s="4"/>
      <c r="E140" s="31"/>
      <c r="F140" s="4"/>
      <c r="G140" s="32"/>
      <c r="H140" s="33"/>
      <c r="I140" s="14"/>
      <c r="J140" s="33"/>
      <c r="K140" s="31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x14ac:dyDescent="0.2">
      <c r="A141" s="14"/>
      <c r="B141" s="14"/>
      <c r="C141" s="4"/>
      <c r="E141" s="31"/>
      <c r="F141" s="4"/>
      <c r="G141" s="32"/>
      <c r="H141" s="33"/>
      <c r="I141" s="14"/>
      <c r="J141" s="33"/>
      <c r="K141" s="3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x14ac:dyDescent="0.2">
      <c r="A142" s="14"/>
      <c r="B142" s="14"/>
      <c r="C142" s="4"/>
      <c r="E142" s="31"/>
      <c r="F142" s="4"/>
      <c r="G142" s="32"/>
      <c r="H142" s="33"/>
      <c r="I142" s="14"/>
      <c r="J142" s="33"/>
      <c r="K142" s="31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x14ac:dyDescent="0.2">
      <c r="A143" s="14"/>
      <c r="B143" s="14"/>
      <c r="C143" s="4"/>
      <c r="E143" s="31"/>
      <c r="F143" s="4"/>
      <c r="G143" s="32"/>
      <c r="H143" s="33"/>
      <c r="I143" s="14"/>
      <c r="J143" s="33"/>
      <c r="K143" s="31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x14ac:dyDescent="0.2">
      <c r="A144" s="14"/>
      <c r="B144" s="14"/>
      <c r="C144" s="4"/>
      <c r="E144" s="31"/>
      <c r="F144" s="4"/>
      <c r="G144" s="32"/>
      <c r="H144" s="33"/>
      <c r="I144" s="14"/>
      <c r="J144" s="33"/>
      <c r="K144" s="31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x14ac:dyDescent="0.2">
      <c r="A145" s="14"/>
      <c r="B145" s="14"/>
      <c r="C145" s="4"/>
      <c r="E145" s="31"/>
      <c r="F145" s="4"/>
      <c r="G145" s="32"/>
      <c r="H145" s="33"/>
      <c r="I145" s="14"/>
      <c r="J145" s="33"/>
      <c r="K145" s="31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x14ac:dyDescent="0.2">
      <c r="A146" s="14"/>
      <c r="B146" s="14"/>
      <c r="C146" s="4"/>
      <c r="E146" s="31"/>
      <c r="F146" s="4"/>
      <c r="G146" s="32"/>
      <c r="H146" s="33"/>
      <c r="I146" s="14"/>
      <c r="J146" s="33"/>
      <c r="K146" s="31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x14ac:dyDescent="0.2">
      <c r="A147" s="14"/>
      <c r="B147" s="14"/>
      <c r="C147" s="4"/>
      <c r="E147" s="31"/>
      <c r="F147" s="4"/>
      <c r="G147" s="32"/>
      <c r="H147" s="33"/>
      <c r="I147" s="14"/>
      <c r="J147" s="33"/>
      <c r="K147" s="31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x14ac:dyDescent="0.2">
      <c r="A148" s="14"/>
      <c r="B148" s="14"/>
      <c r="C148" s="4"/>
      <c r="E148" s="31"/>
      <c r="F148" s="4"/>
      <c r="G148" s="32"/>
      <c r="H148" s="33"/>
      <c r="I148" s="14"/>
      <c r="J148" s="33"/>
      <c r="K148" s="31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x14ac:dyDescent="0.2">
      <c r="A149" s="14"/>
      <c r="B149" s="14"/>
      <c r="C149" s="4"/>
      <c r="E149" s="31"/>
      <c r="F149" s="4"/>
      <c r="G149" s="32"/>
      <c r="H149" s="33"/>
      <c r="I149" s="14"/>
      <c r="J149" s="33"/>
      <c r="K149" s="31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x14ac:dyDescent="0.2">
      <c r="A150" s="14"/>
      <c r="B150" s="14"/>
      <c r="C150" s="4"/>
      <c r="E150" s="31"/>
      <c r="F150" s="4"/>
      <c r="G150" s="32"/>
      <c r="H150" s="33"/>
      <c r="I150" s="14"/>
      <c r="J150" s="33"/>
      <c r="K150" s="31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x14ac:dyDescent="0.2">
      <c r="A151" s="14"/>
      <c r="B151" s="14"/>
      <c r="C151" s="4"/>
      <c r="E151" s="31"/>
      <c r="F151" s="4"/>
      <c r="G151" s="32"/>
      <c r="H151" s="33"/>
      <c r="I151" s="14"/>
      <c r="J151" s="33"/>
      <c r="K151" s="3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x14ac:dyDescent="0.2">
      <c r="A152" s="14"/>
      <c r="B152" s="14"/>
      <c r="C152" s="4"/>
      <c r="E152" s="31"/>
      <c r="F152" s="4"/>
      <c r="G152" s="32"/>
      <c r="H152" s="33"/>
      <c r="I152" s="14"/>
      <c r="J152" s="33"/>
      <c r="K152" s="31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x14ac:dyDescent="0.2">
      <c r="A153" s="14"/>
      <c r="B153" s="14"/>
      <c r="C153" s="4"/>
      <c r="E153" s="31"/>
      <c r="F153" s="4"/>
      <c r="G153" s="32"/>
      <c r="H153" s="33"/>
      <c r="I153" s="14"/>
      <c r="J153" s="33"/>
      <c r="K153" s="31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x14ac:dyDescent="0.2">
      <c r="A154" s="14"/>
      <c r="B154" s="14"/>
      <c r="C154" s="4"/>
      <c r="E154" s="31"/>
      <c r="F154" s="4"/>
      <c r="G154" s="32"/>
      <c r="H154" s="33"/>
      <c r="I154" s="14"/>
      <c r="J154" s="33"/>
      <c r="K154" s="31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x14ac:dyDescent="0.2">
      <c r="A155" s="14"/>
      <c r="B155" s="14"/>
      <c r="C155" s="4"/>
      <c r="E155" s="31"/>
      <c r="F155" s="4"/>
      <c r="G155" s="32"/>
      <c r="H155" s="33"/>
      <c r="I155" s="14"/>
      <c r="J155" s="33"/>
      <c r="K155" s="31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x14ac:dyDescent="0.2">
      <c r="A156" s="14"/>
      <c r="B156" s="14"/>
      <c r="C156" s="4"/>
      <c r="E156" s="31"/>
      <c r="F156" s="4"/>
      <c r="G156" s="32"/>
      <c r="H156" s="33"/>
      <c r="I156" s="14"/>
      <c r="J156" s="33"/>
      <c r="K156" s="31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x14ac:dyDescent="0.2">
      <c r="A157" s="14"/>
      <c r="B157" s="14"/>
      <c r="C157" s="4"/>
      <c r="E157" s="31"/>
      <c r="F157" s="4"/>
      <c r="G157" s="32"/>
      <c r="H157" s="33"/>
      <c r="I157" s="14"/>
      <c r="J157" s="33"/>
      <c r="K157" s="31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x14ac:dyDescent="0.2">
      <c r="A158" s="14"/>
      <c r="B158" s="14"/>
      <c r="C158" s="4"/>
      <c r="E158" s="31"/>
      <c r="F158" s="4"/>
      <c r="G158" s="32"/>
      <c r="H158" s="33"/>
      <c r="I158" s="14"/>
      <c r="J158" s="33"/>
      <c r="K158" s="31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x14ac:dyDescent="0.2">
      <c r="A159" s="14"/>
      <c r="B159" s="14"/>
      <c r="C159" s="4"/>
      <c r="E159" s="31"/>
      <c r="F159" s="4"/>
      <c r="G159" s="32"/>
      <c r="H159" s="33"/>
      <c r="I159" s="14"/>
      <c r="J159" s="33"/>
      <c r="K159" s="31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x14ac:dyDescent="0.2">
      <c r="A160" s="14"/>
      <c r="B160" s="14"/>
      <c r="C160" s="4"/>
      <c r="E160" s="31"/>
      <c r="F160" s="4"/>
      <c r="G160" s="32"/>
      <c r="H160" s="33"/>
      <c r="I160" s="14"/>
      <c r="J160" s="33"/>
      <c r="K160" s="31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x14ac:dyDescent="0.2">
      <c r="A161" s="14"/>
      <c r="B161" s="14"/>
      <c r="C161" s="4"/>
      <c r="E161" s="31"/>
      <c r="F161" s="4"/>
      <c r="G161" s="32"/>
      <c r="H161" s="33"/>
      <c r="I161" s="14"/>
      <c r="J161" s="33"/>
      <c r="K161" s="3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8" x14ac:dyDescent="0.25">
      <c r="A162" s="14"/>
      <c r="B162" s="14"/>
      <c r="C162" s="4"/>
      <c r="E162" s="46"/>
      <c r="F162" s="4"/>
      <c r="G162" s="46"/>
      <c r="H162" s="46"/>
      <c r="I162" s="14"/>
      <c r="J162" s="46"/>
      <c r="K162" s="4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x14ac:dyDescent="0.2">
      <c r="A163" s="14"/>
      <c r="B163" s="14"/>
      <c r="C163" s="4"/>
      <c r="E163" s="31"/>
      <c r="F163" s="4"/>
      <c r="G163" s="32"/>
      <c r="H163" s="33"/>
      <c r="I163" s="14"/>
      <c r="J163" s="33"/>
      <c r="K163" s="31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x14ac:dyDescent="0.2">
      <c r="A164" s="14"/>
      <c r="B164" s="14"/>
      <c r="C164" s="4"/>
      <c r="E164" s="31"/>
      <c r="F164" s="4"/>
      <c r="G164" s="32"/>
      <c r="H164" s="33"/>
      <c r="I164" s="14"/>
      <c r="J164" s="33"/>
      <c r="K164" s="31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x14ac:dyDescent="0.2">
      <c r="A165" s="14"/>
      <c r="B165" s="14"/>
      <c r="C165" s="4"/>
      <c r="E165" s="31"/>
      <c r="F165" s="4"/>
      <c r="G165" s="32"/>
      <c r="H165" s="33"/>
      <c r="I165" s="14"/>
      <c r="J165" s="33"/>
      <c r="K165" s="31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x14ac:dyDescent="0.2">
      <c r="A166" s="14"/>
      <c r="B166" s="14"/>
      <c r="C166" s="4"/>
      <c r="E166" s="31"/>
      <c r="F166" s="4"/>
      <c r="G166" s="32"/>
      <c r="H166" s="33"/>
      <c r="I166" s="14"/>
      <c r="J166" s="33"/>
      <c r="K166" s="31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x14ac:dyDescent="0.2">
      <c r="A167" s="14"/>
      <c r="B167" s="14"/>
      <c r="C167" s="4"/>
      <c r="E167" s="31"/>
      <c r="F167" s="4"/>
      <c r="G167" s="32"/>
      <c r="H167" s="33"/>
      <c r="I167" s="14"/>
      <c r="J167" s="33"/>
      <c r="K167" s="31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x14ac:dyDescent="0.2">
      <c r="A168" s="14"/>
      <c r="B168" s="14"/>
      <c r="C168" s="4"/>
      <c r="E168" s="31"/>
      <c r="F168" s="4"/>
      <c r="G168" s="32"/>
      <c r="H168" s="33"/>
      <c r="I168" s="14"/>
      <c r="J168" s="33"/>
      <c r="K168" s="31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x14ac:dyDescent="0.2">
      <c r="A169" s="14"/>
      <c r="B169" s="14"/>
      <c r="C169" s="4"/>
      <c r="E169" s="31"/>
      <c r="F169" s="4"/>
      <c r="G169" s="32"/>
      <c r="H169" s="33"/>
      <c r="I169" s="14"/>
      <c r="J169" s="33"/>
      <c r="K169" s="31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x14ac:dyDescent="0.2">
      <c r="A170" s="14"/>
      <c r="B170" s="14"/>
      <c r="C170" s="4"/>
      <c r="E170" s="31"/>
      <c r="F170" s="4"/>
      <c r="G170" s="32"/>
      <c r="H170" s="33"/>
      <c r="I170" s="14"/>
      <c r="J170" s="33"/>
      <c r="K170" s="31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x14ac:dyDescent="0.2">
      <c r="A171" s="14"/>
      <c r="B171" s="14"/>
      <c r="C171" s="4"/>
      <c r="E171" s="31"/>
      <c r="F171" s="4"/>
      <c r="G171" s="32"/>
      <c r="H171" s="33"/>
      <c r="I171" s="14"/>
      <c r="J171" s="33"/>
      <c r="K171" s="3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x14ac:dyDescent="0.2">
      <c r="A172" s="14"/>
      <c r="B172" s="14"/>
      <c r="C172" s="4"/>
      <c r="E172" s="31"/>
      <c r="F172" s="4"/>
      <c r="G172" s="32"/>
      <c r="H172" s="33"/>
      <c r="I172" s="14"/>
      <c r="J172" s="33"/>
      <c r="K172" s="31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x14ac:dyDescent="0.2">
      <c r="A173" s="14"/>
      <c r="B173" s="14"/>
      <c r="C173" s="4"/>
      <c r="E173" s="31"/>
      <c r="F173" s="4"/>
      <c r="G173" s="32"/>
      <c r="H173" s="33"/>
      <c r="I173" s="14"/>
      <c r="J173" s="33"/>
      <c r="K173" s="31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x14ac:dyDescent="0.2">
      <c r="A174" s="14"/>
      <c r="B174" s="14"/>
      <c r="C174" s="4"/>
      <c r="E174" s="31"/>
      <c r="F174" s="4"/>
      <c r="G174" s="32"/>
      <c r="H174" s="33"/>
      <c r="I174" s="14"/>
      <c r="J174" s="33"/>
      <c r="K174" s="31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x14ac:dyDescent="0.2">
      <c r="A175" s="14"/>
      <c r="B175" s="14"/>
      <c r="C175" s="4"/>
      <c r="E175" s="31"/>
      <c r="F175" s="4"/>
      <c r="G175" s="32"/>
      <c r="H175" s="33"/>
      <c r="I175" s="14"/>
      <c r="J175" s="33"/>
      <c r="K175" s="31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x14ac:dyDescent="0.2">
      <c r="A176" s="14"/>
      <c r="B176" s="14"/>
      <c r="C176" s="4"/>
      <c r="E176" s="31"/>
      <c r="F176" s="4"/>
      <c r="G176" s="32"/>
      <c r="H176" s="33"/>
      <c r="I176" s="14"/>
      <c r="J176" s="33"/>
      <c r="K176" s="31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x14ac:dyDescent="0.2">
      <c r="A177" s="14"/>
      <c r="B177" s="14"/>
      <c r="C177" s="4"/>
      <c r="E177" s="31"/>
      <c r="F177" s="4"/>
      <c r="G177" s="32"/>
      <c r="H177" s="33"/>
      <c r="I177" s="14"/>
      <c r="J177" s="33"/>
      <c r="K177" s="31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x14ac:dyDescent="0.2">
      <c r="A178" s="14"/>
      <c r="B178" s="14"/>
      <c r="C178" s="4"/>
      <c r="E178" s="31"/>
      <c r="F178" s="4"/>
      <c r="G178" s="32"/>
      <c r="H178" s="33"/>
      <c r="I178" s="14"/>
      <c r="J178" s="33"/>
      <c r="K178" s="31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x14ac:dyDescent="0.2">
      <c r="A179" s="14"/>
      <c r="B179" s="14"/>
      <c r="C179" s="4"/>
      <c r="E179" s="31"/>
      <c r="F179" s="4"/>
      <c r="G179" s="32"/>
      <c r="H179" s="33"/>
      <c r="I179" s="14"/>
      <c r="J179" s="33"/>
      <c r="K179" s="31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x14ac:dyDescent="0.2">
      <c r="A180" s="14"/>
      <c r="B180" s="14"/>
      <c r="C180" s="4"/>
      <c r="E180" s="31"/>
      <c r="F180" s="4"/>
      <c r="G180" s="32"/>
      <c r="H180" s="33"/>
      <c r="I180" s="14"/>
      <c r="J180" s="33"/>
      <c r="K180" s="31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x14ac:dyDescent="0.2">
      <c r="A181" s="14"/>
      <c r="B181" s="14"/>
      <c r="C181" s="4"/>
      <c r="E181" s="31"/>
      <c r="F181" s="4"/>
      <c r="G181" s="32"/>
      <c r="H181" s="33"/>
      <c r="I181" s="14"/>
      <c r="J181" s="33"/>
      <c r="K181" s="31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x14ac:dyDescent="0.2">
      <c r="A182" s="14"/>
      <c r="B182" s="14"/>
      <c r="C182" s="4"/>
      <c r="E182" s="31"/>
      <c r="F182" s="4"/>
      <c r="G182" s="32"/>
      <c r="H182" s="33"/>
      <c r="I182" s="14"/>
      <c r="J182" s="33"/>
      <c r="K182" s="31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x14ac:dyDescent="0.2">
      <c r="A183" s="14"/>
      <c r="B183" s="14"/>
      <c r="C183" s="4"/>
      <c r="E183" s="31"/>
      <c r="F183" s="4"/>
      <c r="G183" s="32"/>
      <c r="H183" s="33"/>
      <c r="I183" s="14"/>
      <c r="J183" s="33"/>
      <c r="K183" s="31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x14ac:dyDescent="0.2">
      <c r="A184" s="14"/>
      <c r="B184" s="14"/>
      <c r="C184" s="4"/>
      <c r="E184" s="31"/>
      <c r="F184" s="4"/>
      <c r="G184" s="32"/>
      <c r="H184" s="33"/>
      <c r="I184" s="14"/>
      <c r="J184" s="33"/>
      <c r="K184" s="31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x14ac:dyDescent="0.2">
      <c r="A185" s="14"/>
      <c r="B185" s="14"/>
      <c r="C185" s="4"/>
      <c r="E185" s="31"/>
      <c r="F185" s="4"/>
      <c r="G185" s="32"/>
      <c r="H185" s="33"/>
      <c r="I185" s="14"/>
      <c r="J185" s="33"/>
      <c r="K185" s="31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x14ac:dyDescent="0.2">
      <c r="A186" s="14"/>
      <c r="B186" s="14"/>
      <c r="C186" s="4"/>
      <c r="E186" s="31"/>
      <c r="F186" s="4"/>
      <c r="G186" s="32"/>
      <c r="H186" s="33"/>
      <c r="I186" s="14"/>
      <c r="J186" s="33"/>
      <c r="K186" s="31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x14ac:dyDescent="0.2">
      <c r="A187" s="14"/>
      <c r="B187" s="14"/>
      <c r="C187" s="4"/>
      <c r="E187" s="31"/>
      <c r="F187" s="4"/>
      <c r="G187" s="32"/>
      <c r="H187" s="33"/>
      <c r="I187" s="14"/>
      <c r="J187" s="33"/>
      <c r="K187" s="31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x14ac:dyDescent="0.2">
      <c r="B188" s="14"/>
      <c r="E188" s="14"/>
    </row>
    <row r="189" spans="1:24" ht="18" x14ac:dyDescent="0.25">
      <c r="B189" s="14"/>
      <c r="C189" s="47"/>
      <c r="D189" s="48"/>
      <c r="E189" s="49"/>
      <c r="G189" s="48"/>
      <c r="I189" s="48"/>
    </row>
    <row r="190" spans="1:24" x14ac:dyDescent="0.2">
      <c r="B190" s="14"/>
      <c r="C190" s="41"/>
      <c r="D190" s="42"/>
      <c r="E190" s="50"/>
      <c r="G190" s="42"/>
      <c r="I190" s="42"/>
    </row>
    <row r="191" spans="1:24" x14ac:dyDescent="0.2">
      <c r="B191" s="14"/>
      <c r="C191" s="40"/>
      <c r="D191" s="41"/>
      <c r="E191" s="41"/>
      <c r="G191" s="41"/>
      <c r="I191" s="41"/>
    </row>
    <row r="192" spans="1:24" x14ac:dyDescent="0.2">
      <c r="B192" s="14"/>
      <c r="C192" s="43"/>
      <c r="D192" s="51"/>
      <c r="E192" s="14"/>
      <c r="G192" s="44"/>
      <c r="I192" s="44"/>
    </row>
    <row r="193" spans="2:9" x14ac:dyDescent="0.2">
      <c r="B193" s="45"/>
      <c r="C193" s="43"/>
      <c r="D193" s="51"/>
      <c r="E193" s="14"/>
      <c r="G193" s="44"/>
      <c r="I193" s="44"/>
    </row>
    <row r="194" spans="2:9" x14ac:dyDescent="0.2">
      <c r="B194" s="45"/>
      <c r="C194" s="43"/>
      <c r="D194" s="51"/>
      <c r="E194" s="14"/>
      <c r="G194" s="44"/>
      <c r="I194" s="44"/>
    </row>
    <row r="195" spans="2:9" x14ac:dyDescent="0.2">
      <c r="B195" s="45"/>
      <c r="C195" s="43"/>
      <c r="D195" s="51"/>
      <c r="E195" s="14"/>
      <c r="G195" s="44"/>
      <c r="I195" s="44"/>
    </row>
    <row r="196" spans="2:9" x14ac:dyDescent="0.2">
      <c r="B196" s="45"/>
      <c r="C196" s="43"/>
      <c r="D196" s="51"/>
      <c r="E196" s="14"/>
      <c r="G196" s="44"/>
      <c r="I196" s="44"/>
    </row>
    <row r="197" spans="2:9" x14ac:dyDescent="0.2">
      <c r="B197" s="45"/>
      <c r="C197" s="43"/>
      <c r="D197" s="51"/>
      <c r="E197" s="14"/>
      <c r="G197" s="44"/>
      <c r="I197" s="44"/>
    </row>
    <row r="198" spans="2:9" x14ac:dyDescent="0.2">
      <c r="B198" s="45"/>
      <c r="C198" s="30"/>
      <c r="D198" s="51"/>
      <c r="E198" s="14"/>
      <c r="G198" s="44"/>
      <c r="I198" s="44"/>
    </row>
    <row r="199" spans="2:9" x14ac:dyDescent="0.2">
      <c r="B199" s="45"/>
      <c r="C199" s="43"/>
      <c r="D199" s="51"/>
      <c r="E199" s="14"/>
      <c r="G199" s="44"/>
      <c r="I199" s="44"/>
    </row>
    <row r="200" spans="2:9" x14ac:dyDescent="0.2">
      <c r="B200" s="45"/>
      <c r="C200" s="43"/>
      <c r="D200" s="51"/>
      <c r="E200" s="14"/>
      <c r="G200" s="44"/>
      <c r="I200" s="44"/>
    </row>
    <row r="201" spans="2:9" x14ac:dyDescent="0.2">
      <c r="B201" s="45"/>
      <c r="C201" s="43"/>
      <c r="D201" s="51"/>
      <c r="E201" s="14"/>
      <c r="G201" s="44"/>
      <c r="I201" s="44"/>
    </row>
    <row r="202" spans="2:9" x14ac:dyDescent="0.2">
      <c r="B202" s="45"/>
      <c r="C202" s="43"/>
      <c r="D202" s="51"/>
      <c r="E202" s="14"/>
      <c r="G202" s="44"/>
      <c r="I202" s="44"/>
    </row>
    <row r="203" spans="2:9" x14ac:dyDescent="0.2">
      <c r="B203" s="45"/>
      <c r="C203" s="43"/>
      <c r="D203" s="51"/>
      <c r="E203" s="14"/>
      <c r="G203" s="44"/>
      <c r="I203" s="44"/>
    </row>
    <row r="204" spans="2:9" x14ac:dyDescent="0.2">
      <c r="B204" s="45"/>
      <c r="C204" s="43"/>
      <c r="D204" s="51"/>
      <c r="E204" s="14"/>
      <c r="G204" s="44"/>
      <c r="I204" s="44"/>
    </row>
    <row r="205" spans="2:9" x14ac:dyDescent="0.2">
      <c r="B205" s="45"/>
      <c r="C205" s="30"/>
      <c r="D205" s="51"/>
      <c r="E205" s="14"/>
      <c r="G205" s="44"/>
      <c r="I205" s="44"/>
    </row>
    <row r="206" spans="2:9" x14ac:dyDescent="0.2">
      <c r="B206" s="45"/>
      <c r="C206" s="43"/>
      <c r="D206" s="51"/>
      <c r="E206" s="14"/>
      <c r="G206" s="44"/>
      <c r="I206" s="44"/>
    </row>
    <row r="207" spans="2:9" x14ac:dyDescent="0.2">
      <c r="B207" s="45"/>
      <c r="C207" s="43"/>
      <c r="D207" s="51"/>
      <c r="E207" s="14"/>
      <c r="G207" s="44"/>
      <c r="I207" s="44"/>
    </row>
    <row r="208" spans="2:9" x14ac:dyDescent="0.2">
      <c r="B208" s="45"/>
      <c r="C208" s="43"/>
      <c r="D208" s="51"/>
      <c r="E208" s="14"/>
      <c r="G208" s="44"/>
      <c r="I208" s="44"/>
    </row>
    <row r="209" spans="2:9" x14ac:dyDescent="0.2">
      <c r="B209" s="45"/>
      <c r="C209" s="43"/>
      <c r="D209" s="51"/>
      <c r="E209" s="14"/>
      <c r="G209" s="44"/>
      <c r="I209" s="44"/>
    </row>
    <row r="210" spans="2:9" x14ac:dyDescent="0.2">
      <c r="B210" s="45"/>
      <c r="C210" s="43"/>
      <c r="D210" s="51"/>
      <c r="E210" s="14"/>
      <c r="G210" s="44"/>
      <c r="I210" s="44"/>
    </row>
    <row r="211" spans="2:9" x14ac:dyDescent="0.2">
      <c r="B211" s="45"/>
      <c r="C211" s="43"/>
      <c r="D211" s="51"/>
      <c r="E211" s="14"/>
      <c r="G211" s="44"/>
      <c r="I211" s="44"/>
    </row>
    <row r="212" spans="2:9" x14ac:dyDescent="0.2">
      <c r="B212" s="45"/>
      <c r="C212" s="30"/>
      <c r="D212" s="51"/>
      <c r="E212" s="14"/>
      <c r="G212" s="44"/>
      <c r="I212" s="44"/>
    </row>
    <row r="213" spans="2:9" x14ac:dyDescent="0.2">
      <c r="B213" s="45"/>
      <c r="C213" s="43"/>
      <c r="D213" s="51"/>
      <c r="E213" s="14"/>
      <c r="G213" s="44"/>
      <c r="I213" s="44"/>
    </row>
    <row r="214" spans="2:9" x14ac:dyDescent="0.2">
      <c r="B214" s="45"/>
      <c r="C214" s="43"/>
      <c r="D214" s="51"/>
      <c r="E214" s="14"/>
      <c r="G214" s="44"/>
      <c r="I214" s="44"/>
    </row>
    <row r="215" spans="2:9" x14ac:dyDescent="0.2">
      <c r="B215" s="45"/>
      <c r="C215" s="43"/>
      <c r="D215" s="51"/>
      <c r="E215" s="14"/>
      <c r="G215" s="44"/>
      <c r="I215" s="44"/>
    </row>
    <row r="216" spans="2:9" x14ac:dyDescent="0.2">
      <c r="B216" s="45"/>
      <c r="C216" s="43"/>
      <c r="D216" s="51"/>
      <c r="E216" s="14"/>
      <c r="G216" s="44"/>
      <c r="I216" s="44"/>
    </row>
    <row r="217" spans="2:9" x14ac:dyDescent="0.2">
      <c r="B217" s="45"/>
      <c r="C217" s="43"/>
      <c r="D217" s="51"/>
      <c r="E217" s="14"/>
      <c r="G217" s="44"/>
      <c r="I217" s="44"/>
    </row>
    <row r="218" spans="2:9" x14ac:dyDescent="0.2">
      <c r="B218" s="45"/>
      <c r="C218" s="43"/>
      <c r="D218" s="51"/>
      <c r="E218" s="14"/>
      <c r="G218" s="44"/>
      <c r="I218" s="44"/>
    </row>
    <row r="219" spans="2:9" x14ac:dyDescent="0.2">
      <c r="B219" s="14"/>
      <c r="E219" s="14"/>
    </row>
    <row r="220" spans="2:9" x14ac:dyDescent="0.2">
      <c r="B220" s="14"/>
      <c r="E220" s="14"/>
    </row>
    <row r="221" spans="2:9" x14ac:dyDescent="0.2">
      <c r="B221" s="14"/>
      <c r="E221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Normal="100" workbookViewId="0">
      <selection activeCell="S35" sqref="S3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48" zoomScale="85" zoomScaleNormal="85" workbookViewId="0">
      <selection activeCell="AH27" sqref="AH27"/>
    </sheetView>
  </sheetViews>
  <sheetFormatPr defaultRowHeight="12.75" x14ac:dyDescent="0.2"/>
  <cols>
    <col min="22" max="22" width="13.42578125" customWidth="1"/>
    <col min="23" max="23" width="13.85546875" customWidth="1"/>
    <col min="24" max="24" width="13.42578125" customWidth="1"/>
    <col min="25" max="25" width="12.57031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/>
      <c r="E1" s="3"/>
      <c r="F1" s="3" t="s">
        <v>22</v>
      </c>
      <c r="G1" s="3" t="s">
        <v>23</v>
      </c>
      <c r="H1" s="3" t="s">
        <v>12</v>
      </c>
      <c r="I1" s="3" t="s">
        <v>24</v>
      </c>
    </row>
    <row r="2" spans="1:24" x14ac:dyDescent="0.2">
      <c r="A2" s="3"/>
      <c r="B2" s="3" t="s">
        <v>18</v>
      </c>
      <c r="C2" s="3" t="s">
        <v>19</v>
      </c>
      <c r="D2" s="3"/>
      <c r="E2" s="3"/>
      <c r="F2" s="3"/>
      <c r="G2" s="3"/>
      <c r="H2" s="3" t="s">
        <v>25</v>
      </c>
      <c r="I2" s="3" t="s">
        <v>26</v>
      </c>
    </row>
    <row r="3" spans="1:24" x14ac:dyDescent="0.2">
      <c r="A3" s="3" t="s">
        <v>27</v>
      </c>
      <c r="B3" s="8">
        <v>7708.7</v>
      </c>
      <c r="C3">
        <v>2750</v>
      </c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/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19" si="0">$H$3+$I$3*C7/1000</f>
        <v>288.14999999999998</v>
      </c>
      <c r="B7">
        <f t="shared" ref="B7:B19" si="1">SQRT($F$3*$G$3*A7)</f>
        <v>340.29740854862598</v>
      </c>
      <c r="C7" s="4">
        <f t="shared" ref="C7:C19" si="2">E7*0.3048</f>
        <v>0</v>
      </c>
      <c r="D7" s="4"/>
      <c r="E7" s="4">
        <v>0</v>
      </c>
      <c r="F7" s="4">
        <f t="shared" ref="F7:F19" si="3">G7*B7</f>
        <v>0</v>
      </c>
      <c r="G7" s="5">
        <v>0</v>
      </c>
      <c r="H7" s="6">
        <v>5377.2160000000003</v>
      </c>
      <c r="I7" s="6"/>
      <c r="J7" s="6">
        <v>1149.0375200000001</v>
      </c>
      <c r="K7" s="4">
        <v>40</v>
      </c>
      <c r="M7">
        <f t="shared" ref="M7:M19" si="4">J7/H7</f>
        <v>0.21368632392673087</v>
      </c>
      <c r="N7">
        <f t="shared" ref="N7:N19" si="5">4.448222*H7</f>
        <v>23919.050509952005</v>
      </c>
      <c r="O7">
        <f t="shared" ref="O7:O19" si="6">N7*F7</f>
        <v>0</v>
      </c>
      <c r="P7">
        <f t="shared" ref="P7:P19" si="7">O7*0.001341</f>
        <v>0</v>
      </c>
      <c r="Q7">
        <f t="shared" ref="Q7:Q19" si="8">P7/$C$3</f>
        <v>0</v>
      </c>
      <c r="U7">
        <f>H7/$B$3</f>
        <v>0.69755159754563034</v>
      </c>
      <c r="V7">
        <f t="shared" ref="V7:V19" si="9">H7/$C$3</f>
        <v>1.9553512727272728</v>
      </c>
      <c r="X7">
        <f t="shared" ref="X7:X19" si="10">P7/$C$3</f>
        <v>0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D8" s="4"/>
      <c r="E8" s="4">
        <v>0</v>
      </c>
      <c r="F8" s="4">
        <f t="shared" si="3"/>
        <v>17.014870427431301</v>
      </c>
      <c r="G8" s="5">
        <v>0.05</v>
      </c>
      <c r="H8" s="6">
        <v>5442.1270000000004</v>
      </c>
      <c r="I8" s="6"/>
      <c r="J8" s="6">
        <v>1147.8060559353701</v>
      </c>
      <c r="K8" s="4">
        <v>40</v>
      </c>
      <c r="M8">
        <f t="shared" si="4"/>
        <v>0.21091129551650853</v>
      </c>
      <c r="N8">
        <f t="shared" si="5"/>
        <v>24207.789048194005</v>
      </c>
      <c r="O8">
        <f t="shared" si="6"/>
        <v>411892.39398961148</v>
      </c>
      <c r="P8">
        <f t="shared" si="7"/>
        <v>552.34770034006897</v>
      </c>
      <c r="Q8">
        <f t="shared" si="8"/>
        <v>0.20085370921457055</v>
      </c>
      <c r="U8">
        <f t="shared" ref="U8:U71" si="11">H8/$B$3</f>
        <v>0.70597208349008267</v>
      </c>
      <c r="V8">
        <f t="shared" si="9"/>
        <v>1.9789552727272728</v>
      </c>
      <c r="X8">
        <f t="shared" si="10"/>
        <v>0.20085370921457055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D9" s="4"/>
      <c r="E9" s="4">
        <v>0</v>
      </c>
      <c r="F9" s="4">
        <f t="shared" si="3"/>
        <v>34.029740854862602</v>
      </c>
      <c r="G9" s="5">
        <v>0.1</v>
      </c>
      <c r="H9" s="6">
        <v>5451.4</v>
      </c>
      <c r="I9" s="6"/>
      <c r="J9" s="6">
        <v>1145.2897</v>
      </c>
      <c r="K9" s="4">
        <v>40</v>
      </c>
      <c r="M9">
        <f t="shared" si="4"/>
        <v>0.21009093077007743</v>
      </c>
      <c r="N9">
        <f t="shared" si="5"/>
        <v>24249.0374108</v>
      </c>
      <c r="O9">
        <f t="shared" si="6"/>
        <v>825188.45906939241</v>
      </c>
      <c r="P9">
        <f t="shared" si="7"/>
        <v>1106.5777236120553</v>
      </c>
      <c r="Q9">
        <f t="shared" si="8"/>
        <v>0.4023918994952928</v>
      </c>
      <c r="U9">
        <f t="shared" si="11"/>
        <v>0.70717501005357575</v>
      </c>
      <c r="V9">
        <f t="shared" si="9"/>
        <v>1.9823272727272725</v>
      </c>
      <c r="X9">
        <f t="shared" si="10"/>
        <v>0.4023918994952928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D10" s="4"/>
      <c r="E10" s="4">
        <v>0</v>
      </c>
      <c r="F10" s="4">
        <f t="shared" si="3"/>
        <v>51.044611282293893</v>
      </c>
      <c r="G10" s="5">
        <v>0.15</v>
      </c>
      <c r="H10" s="6">
        <v>4959.0879999999997</v>
      </c>
      <c r="I10" s="6"/>
      <c r="J10" s="6">
        <v>1140.8805</v>
      </c>
      <c r="K10" s="4">
        <v>40</v>
      </c>
      <c r="M10">
        <f t="shared" si="4"/>
        <v>0.23005853092342787</v>
      </c>
      <c r="N10">
        <f t="shared" si="5"/>
        <v>22059.124341536</v>
      </c>
      <c r="O10">
        <f t="shared" si="6"/>
        <v>1125999.4272414923</v>
      </c>
      <c r="P10">
        <f t="shared" si="7"/>
        <v>1509.9652319308411</v>
      </c>
      <c r="Q10">
        <f t="shared" si="8"/>
        <v>0.54907826615666955</v>
      </c>
      <c r="U10">
        <f t="shared" si="11"/>
        <v>0.64331054522811881</v>
      </c>
      <c r="V10">
        <f t="shared" si="9"/>
        <v>1.8033047272727272</v>
      </c>
      <c r="X10">
        <f t="shared" si="10"/>
        <v>0.54907826615666955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D11" s="4"/>
      <c r="E11" s="4">
        <v>0</v>
      </c>
      <c r="F11" s="4">
        <f t="shared" si="3"/>
        <v>68.059481709725205</v>
      </c>
      <c r="G11" s="5">
        <v>0.2</v>
      </c>
      <c r="H11" s="6">
        <v>4291.4319999999998</v>
      </c>
      <c r="I11" s="6"/>
      <c r="J11" s="6">
        <v>1135.8099199999999</v>
      </c>
      <c r="K11" s="4">
        <v>40</v>
      </c>
      <c r="M11">
        <f t="shared" si="4"/>
        <v>0.26466921065043092</v>
      </c>
      <c r="N11">
        <f t="shared" si="5"/>
        <v>19089.242233904002</v>
      </c>
      <c r="O11">
        <f t="shared" si="6"/>
        <v>1299203.9326709034</v>
      </c>
      <c r="P11">
        <f t="shared" si="7"/>
        <v>1742.2324737116815</v>
      </c>
      <c r="Q11">
        <f t="shared" si="8"/>
        <v>0.63353908134970238</v>
      </c>
      <c r="U11">
        <f t="shared" si="11"/>
        <v>0.55669983265660872</v>
      </c>
      <c r="V11">
        <f t="shared" si="9"/>
        <v>1.5605207272727273</v>
      </c>
      <c r="X11">
        <f t="shared" si="10"/>
        <v>0.63353908134970238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D12" s="4"/>
      <c r="E12" s="4">
        <v>0</v>
      </c>
      <c r="F12" s="4">
        <f t="shared" si="3"/>
        <v>85.074352137156495</v>
      </c>
      <c r="G12" s="5">
        <v>0.25</v>
      </c>
      <c r="H12" s="6">
        <v>3700.2080000000001</v>
      </c>
      <c r="I12" s="6"/>
      <c r="J12" s="6">
        <v>1135.1485399999999</v>
      </c>
      <c r="K12" s="4">
        <v>40</v>
      </c>
      <c r="M12">
        <f t="shared" si="4"/>
        <v>0.30677965671119029</v>
      </c>
      <c r="N12">
        <f t="shared" si="5"/>
        <v>16459.346630176002</v>
      </c>
      <c r="O12">
        <f t="shared" si="6"/>
        <v>1400268.2511631134</v>
      </c>
      <c r="P12">
        <f t="shared" si="7"/>
        <v>1877.759724809735</v>
      </c>
      <c r="Q12">
        <f t="shared" si="8"/>
        <v>0.68282171811263093</v>
      </c>
      <c r="U12">
        <f t="shared" si="11"/>
        <v>0.48000415115389106</v>
      </c>
      <c r="V12">
        <f t="shared" si="9"/>
        <v>1.345530181818182</v>
      </c>
      <c r="X12">
        <f t="shared" si="10"/>
        <v>0.68282171811263093</v>
      </c>
    </row>
    <row r="13" spans="1:24" x14ac:dyDescent="0.2">
      <c r="A13">
        <f t="shared" si="0"/>
        <v>288.14999999999998</v>
      </c>
      <c r="B13">
        <f t="shared" si="1"/>
        <v>340.29740854862598</v>
      </c>
      <c r="C13" s="4">
        <f t="shared" si="2"/>
        <v>0</v>
      </c>
      <c r="D13" s="4"/>
      <c r="E13" s="4">
        <v>0</v>
      </c>
      <c r="F13" s="4">
        <f t="shared" si="3"/>
        <v>102.08922256458779</v>
      </c>
      <c r="G13" s="5">
        <v>0.3</v>
      </c>
      <c r="H13" s="6">
        <v>3198.904</v>
      </c>
      <c r="I13" s="6"/>
      <c r="J13" s="6">
        <v>1130.9598000000001</v>
      </c>
      <c r="K13" s="4">
        <v>40</v>
      </c>
      <c r="M13">
        <f t="shared" si="4"/>
        <v>0.35354602701425242</v>
      </c>
      <c r="N13">
        <f t="shared" si="5"/>
        <v>14229.435148688</v>
      </c>
      <c r="O13">
        <f t="shared" si="6"/>
        <v>1452671.9718627776</v>
      </c>
      <c r="P13">
        <f t="shared" si="7"/>
        <v>1948.0331142679847</v>
      </c>
      <c r="Q13">
        <f t="shared" si="8"/>
        <v>0.70837567791563083</v>
      </c>
      <c r="U13">
        <f t="shared" si="11"/>
        <v>0.41497321208504678</v>
      </c>
      <c r="V13">
        <f t="shared" si="9"/>
        <v>1.1632378181818182</v>
      </c>
      <c r="X13">
        <f t="shared" si="10"/>
        <v>0.70837567791563083</v>
      </c>
    </row>
    <row r="14" spans="1:24" x14ac:dyDescent="0.2">
      <c r="A14">
        <f t="shared" si="0"/>
        <v>288.14999999999998</v>
      </c>
      <c r="B14">
        <f t="shared" si="1"/>
        <v>340.29740854862598</v>
      </c>
      <c r="C14" s="4">
        <f t="shared" si="2"/>
        <v>0</v>
      </c>
      <c r="D14" s="4"/>
      <c r="E14" s="4">
        <v>0</v>
      </c>
      <c r="F14" s="4">
        <f t="shared" si="3"/>
        <v>119.10409299201909</v>
      </c>
      <c r="G14" s="5">
        <v>0.35</v>
      </c>
      <c r="H14" s="6">
        <v>2780.7759999999998</v>
      </c>
      <c r="I14" s="6"/>
      <c r="J14" s="6">
        <v>1124.56646</v>
      </c>
      <c r="K14" s="4">
        <v>40</v>
      </c>
      <c r="M14">
        <f t="shared" si="4"/>
        <v>0.40440742440239708</v>
      </c>
      <c r="N14">
        <f t="shared" si="5"/>
        <v>12369.508980271999</v>
      </c>
      <c r="O14">
        <f t="shared" si="6"/>
        <v>1473259.1478519314</v>
      </c>
      <c r="P14">
        <f t="shared" si="7"/>
        <v>1975.6405172694399</v>
      </c>
      <c r="Q14">
        <f t="shared" si="8"/>
        <v>0.71841473355252361</v>
      </c>
      <c r="U14">
        <f t="shared" si="11"/>
        <v>0.36073215976753537</v>
      </c>
      <c r="V14">
        <f t="shared" si="9"/>
        <v>1.0111912727272727</v>
      </c>
      <c r="X14">
        <f t="shared" si="10"/>
        <v>0.71841473355252361</v>
      </c>
    </row>
    <row r="15" spans="1:24" x14ac:dyDescent="0.2">
      <c r="A15">
        <f t="shared" si="0"/>
        <v>288.14999999999998</v>
      </c>
      <c r="B15">
        <f t="shared" si="1"/>
        <v>340.29740854862598</v>
      </c>
      <c r="C15" s="4">
        <f t="shared" si="2"/>
        <v>0</v>
      </c>
      <c r="D15" s="4"/>
      <c r="E15" s="4">
        <v>0</v>
      </c>
      <c r="F15" s="4">
        <f t="shared" si="3"/>
        <v>136.11896341945041</v>
      </c>
      <c r="G15" s="5">
        <v>0.4</v>
      </c>
      <c r="H15" s="6">
        <v>2432.3359999999998</v>
      </c>
      <c r="I15" s="6"/>
      <c r="J15" s="6">
        <v>1116.4094399999999</v>
      </c>
      <c r="K15" s="4">
        <v>40</v>
      </c>
      <c r="M15">
        <f t="shared" si="4"/>
        <v>0.45898652159898962</v>
      </c>
      <c r="N15">
        <f t="shared" si="5"/>
        <v>10819.570506591999</v>
      </c>
      <c r="O15">
        <f t="shared" si="6"/>
        <v>1472748.722000961</v>
      </c>
      <c r="P15">
        <f t="shared" si="7"/>
        <v>1974.9560362032885</v>
      </c>
      <c r="Q15">
        <f t="shared" si="8"/>
        <v>0.71816583134665035</v>
      </c>
      <c r="U15">
        <f t="shared" si="11"/>
        <v>0.31553128283627585</v>
      </c>
      <c r="V15">
        <f t="shared" si="9"/>
        <v>0.88448581818181815</v>
      </c>
      <c r="X15">
        <f t="shared" si="10"/>
        <v>0.71816583134665035</v>
      </c>
    </row>
    <row r="16" spans="1:24" x14ac:dyDescent="0.2">
      <c r="A16">
        <f t="shared" si="0"/>
        <v>288.14999999999998</v>
      </c>
      <c r="B16">
        <f t="shared" si="1"/>
        <v>340.29740854862598</v>
      </c>
      <c r="C16" s="4">
        <f t="shared" si="2"/>
        <v>0</v>
      </c>
      <c r="D16" s="4"/>
      <c r="E16" s="4">
        <v>0</v>
      </c>
      <c r="F16" s="4">
        <f t="shared" si="3"/>
        <v>153.13383384688169</v>
      </c>
      <c r="G16" s="5">
        <v>0.45</v>
      </c>
      <c r="H16" s="6">
        <v>2122.1120000000001</v>
      </c>
      <c r="I16" s="6"/>
      <c r="J16" s="6">
        <v>1103.62276</v>
      </c>
      <c r="K16" s="4">
        <v>40</v>
      </c>
      <c r="M16">
        <f t="shared" si="4"/>
        <v>0.52005867739308764</v>
      </c>
      <c r="N16">
        <f t="shared" si="5"/>
        <v>9439.6252848640015</v>
      </c>
      <c r="O16">
        <f t="shared" si="6"/>
        <v>1445526.0099491873</v>
      </c>
      <c r="P16">
        <f t="shared" si="7"/>
        <v>1938.4503793418601</v>
      </c>
      <c r="Q16">
        <f t="shared" si="8"/>
        <v>0.70489104703340366</v>
      </c>
      <c r="U16">
        <f t="shared" si="11"/>
        <v>0.27528792143941261</v>
      </c>
      <c r="V16">
        <f t="shared" si="9"/>
        <v>0.77167709090909098</v>
      </c>
      <c r="X16">
        <f t="shared" si="10"/>
        <v>0.70489104703340366</v>
      </c>
    </row>
    <row r="17" spans="1:24" x14ac:dyDescent="0.2">
      <c r="A17">
        <f t="shared" si="0"/>
        <v>288.14999999999998</v>
      </c>
      <c r="B17">
        <f t="shared" si="1"/>
        <v>340.29740854862598</v>
      </c>
      <c r="C17" s="4">
        <f t="shared" si="2"/>
        <v>0</v>
      </c>
      <c r="D17" s="4"/>
      <c r="E17" s="4">
        <v>0</v>
      </c>
      <c r="F17" s="4">
        <f t="shared" si="3"/>
        <v>170.14870427431299</v>
      </c>
      <c r="G17" s="5">
        <v>0.5</v>
      </c>
      <c r="H17" s="6">
        <v>1814.136</v>
      </c>
      <c r="I17" s="6"/>
      <c r="J17" s="6">
        <v>1089.29286</v>
      </c>
      <c r="K17" s="4">
        <v>40</v>
      </c>
      <c r="M17">
        <f t="shared" si="4"/>
        <v>0.60044718808292219</v>
      </c>
      <c r="N17">
        <f t="shared" si="5"/>
        <v>8069.6796661920007</v>
      </c>
      <c r="O17">
        <f t="shared" si="6"/>
        <v>1373045.5391113395</v>
      </c>
      <c r="P17">
        <f t="shared" si="7"/>
        <v>1841.2540679483061</v>
      </c>
      <c r="Q17">
        <f t="shared" si="8"/>
        <v>0.66954693379938401</v>
      </c>
      <c r="U17">
        <f t="shared" si="11"/>
        <v>0.23533617860339617</v>
      </c>
      <c r="V17">
        <f t="shared" si="9"/>
        <v>0.65968581818181815</v>
      </c>
      <c r="X17">
        <f t="shared" si="10"/>
        <v>0.66954693379938401</v>
      </c>
    </row>
    <row r="18" spans="1:24" x14ac:dyDescent="0.2">
      <c r="A18">
        <f t="shared" si="0"/>
        <v>288.14999999999998</v>
      </c>
      <c r="B18">
        <f t="shared" si="1"/>
        <v>340.29740854862598</v>
      </c>
      <c r="C18" s="4">
        <f t="shared" si="2"/>
        <v>0</v>
      </c>
      <c r="D18" s="4"/>
      <c r="E18" s="4">
        <v>0</v>
      </c>
      <c r="F18" s="4">
        <f t="shared" si="3"/>
        <v>187.1635747017443</v>
      </c>
      <c r="G18" s="5">
        <v>0.55000000000000004</v>
      </c>
      <c r="H18" s="6">
        <v>1485.9280000000001</v>
      </c>
      <c r="I18" s="6"/>
      <c r="J18" s="6">
        <v>1074.5220400000001</v>
      </c>
      <c r="K18" s="4">
        <v>40</v>
      </c>
      <c r="M18">
        <f t="shared" si="4"/>
        <v>0.72313196870911645</v>
      </c>
      <c r="N18">
        <f t="shared" si="5"/>
        <v>6609.7376200160006</v>
      </c>
      <c r="O18">
        <f t="shared" si="6"/>
        <v>1237102.1208027944</v>
      </c>
      <c r="P18">
        <f t="shared" si="7"/>
        <v>1658.9539439965472</v>
      </c>
      <c r="Q18">
        <f t="shared" si="8"/>
        <v>0.60325597963510802</v>
      </c>
      <c r="U18">
        <f t="shared" si="11"/>
        <v>0.19275986871975823</v>
      </c>
      <c r="V18">
        <f t="shared" si="9"/>
        <v>0.54033745454545457</v>
      </c>
      <c r="X18">
        <f t="shared" si="10"/>
        <v>0.60325597963510802</v>
      </c>
    </row>
    <row r="19" spans="1:24" x14ac:dyDescent="0.2">
      <c r="A19">
        <f t="shared" si="0"/>
        <v>288.14999999999998</v>
      </c>
      <c r="B19">
        <f t="shared" si="1"/>
        <v>340.29740854862598</v>
      </c>
      <c r="C19" s="4">
        <f t="shared" si="2"/>
        <v>0</v>
      </c>
      <c r="D19" s="4"/>
      <c r="E19" s="4">
        <v>0</v>
      </c>
      <c r="F19" s="4">
        <f t="shared" si="3"/>
        <v>204.17844512917557</v>
      </c>
      <c r="G19" s="5">
        <v>0.6</v>
      </c>
      <c r="H19" s="6">
        <v>1166.712</v>
      </c>
      <c r="I19" s="6"/>
      <c r="J19" s="6">
        <v>1059.5307600000001</v>
      </c>
      <c r="K19" s="4">
        <v>40</v>
      </c>
      <c r="M19">
        <f t="shared" si="4"/>
        <v>0.90813393536708298</v>
      </c>
      <c r="N19">
        <f t="shared" si="5"/>
        <v>5189.7939860639999</v>
      </c>
      <c r="O19">
        <f t="shared" si="6"/>
        <v>1059644.0666152937</v>
      </c>
      <c r="P19">
        <f t="shared" si="7"/>
        <v>1420.9826933311087</v>
      </c>
      <c r="Q19">
        <f t="shared" si="8"/>
        <v>0.51672097939313044</v>
      </c>
      <c r="U19">
        <f t="shared" si="11"/>
        <v>0.15135003307950756</v>
      </c>
      <c r="V19">
        <f t="shared" si="9"/>
        <v>0.42425890909090908</v>
      </c>
      <c r="X19">
        <f t="shared" si="10"/>
        <v>0.51672097939313044</v>
      </c>
    </row>
    <row r="20" spans="1:24" x14ac:dyDescent="0.2">
      <c r="C20" s="4"/>
      <c r="D20" s="4"/>
      <c r="E20" s="4"/>
      <c r="F20" s="4"/>
      <c r="G20" s="5"/>
      <c r="H20" s="6"/>
      <c r="I20" s="6"/>
      <c r="J20" s="6"/>
      <c r="K20" s="4"/>
      <c r="U20">
        <f t="shared" si="11"/>
        <v>0</v>
      </c>
    </row>
    <row r="21" spans="1:24" x14ac:dyDescent="0.2">
      <c r="A21">
        <f t="shared" ref="A21:A33" si="12">$H$3+$I$3*C21/1000</f>
        <v>278.24399999999997</v>
      </c>
      <c r="B21">
        <f t="shared" ref="B21:B33" si="13">SQRT($F$3*$G$3*A21)</f>
        <v>334.39689324444208</v>
      </c>
      <c r="C21" s="4">
        <f t="shared" ref="C21:C33" si="14">E21*0.3048</f>
        <v>1524</v>
      </c>
      <c r="D21" s="4"/>
      <c r="E21" s="4">
        <v>5000</v>
      </c>
      <c r="F21" s="4">
        <f t="shared" ref="F21:F33" si="15">G21*B21</f>
        <v>0</v>
      </c>
      <c r="G21" s="5">
        <v>0</v>
      </c>
      <c r="H21" s="6">
        <v>4628.6319999999996</v>
      </c>
      <c r="I21" s="6"/>
      <c r="J21" s="6">
        <v>1110.6774800000001</v>
      </c>
      <c r="K21" s="4">
        <v>40</v>
      </c>
      <c r="M21">
        <f t="shared" ref="M21:M33" si="16">J21/H21</f>
        <v>0.23995804375893356</v>
      </c>
      <c r="N21">
        <f t="shared" ref="N21:N33" si="17">4.448222*H21</f>
        <v>20589.182692303999</v>
      </c>
      <c r="O21">
        <f t="shared" ref="O21:O33" si="18">N21*F21</f>
        <v>0</v>
      </c>
      <c r="P21">
        <f t="shared" ref="P21:P33" si="19">O21*0.001341</f>
        <v>0</v>
      </c>
      <c r="Q21">
        <f t="shared" ref="Q21:Q33" si="20">P21/$C$3</f>
        <v>0</v>
      </c>
      <c r="U21">
        <f t="shared" si="11"/>
        <v>0.60044261678363409</v>
      </c>
      <c r="V21">
        <f t="shared" ref="V21:V33" si="21">H21/$C$3</f>
        <v>1.683138909090909</v>
      </c>
      <c r="X21">
        <f t="shared" ref="X21:X33" si="22">P21/$C$3</f>
        <v>0</v>
      </c>
    </row>
    <row r="22" spans="1:24" x14ac:dyDescent="0.2">
      <c r="A22">
        <f t="shared" si="12"/>
        <v>278.24399999999997</v>
      </c>
      <c r="B22">
        <f t="shared" si="13"/>
        <v>334.39689324444208</v>
      </c>
      <c r="C22" s="4">
        <f t="shared" si="14"/>
        <v>1524</v>
      </c>
      <c r="D22" s="4"/>
      <c r="E22" s="4">
        <v>5000</v>
      </c>
      <c r="F22" s="4">
        <f t="shared" si="15"/>
        <v>16.719844662222105</v>
      </c>
      <c r="G22" s="5">
        <v>0.05</v>
      </c>
      <c r="H22" s="6">
        <v>4846.5006666666704</v>
      </c>
      <c r="I22" s="6"/>
      <c r="J22" s="6">
        <v>1108.0355953828</v>
      </c>
      <c r="K22" s="4">
        <v>40</v>
      </c>
      <c r="M22">
        <f t="shared" si="16"/>
        <v>0.22862590384102546</v>
      </c>
      <c r="N22">
        <f t="shared" si="17"/>
        <v>21558.310888481352</v>
      </c>
      <c r="O22">
        <f t="shared" si="18"/>
        <v>360451.60923529963</v>
      </c>
      <c r="P22">
        <f t="shared" si="19"/>
        <v>483.36560798453678</v>
      </c>
      <c r="Q22">
        <f t="shared" si="20"/>
        <v>0.17576931199437701</v>
      </c>
      <c r="U22">
        <f t="shared" si="11"/>
        <v>0.62870531563904042</v>
      </c>
      <c r="V22">
        <f t="shared" si="21"/>
        <v>1.7623638787878801</v>
      </c>
      <c r="X22">
        <f t="shared" si="22"/>
        <v>0.17576931199437701</v>
      </c>
    </row>
    <row r="23" spans="1:24" x14ac:dyDescent="0.2">
      <c r="A23">
        <f t="shared" si="12"/>
        <v>278.24399999999997</v>
      </c>
      <c r="B23">
        <f t="shared" si="13"/>
        <v>334.39689324444208</v>
      </c>
      <c r="C23" s="4">
        <f t="shared" si="14"/>
        <v>1524</v>
      </c>
      <c r="D23" s="4"/>
      <c r="E23" s="4">
        <v>5000</v>
      </c>
      <c r="F23" s="4">
        <f t="shared" si="15"/>
        <v>33.43968932444421</v>
      </c>
      <c r="G23" s="5">
        <v>0.1</v>
      </c>
      <c r="H23" s="6">
        <v>4884.9040000000005</v>
      </c>
      <c r="I23" s="6"/>
      <c r="J23" s="6">
        <v>1102.3</v>
      </c>
      <c r="K23" s="4">
        <v>40</v>
      </c>
      <c r="M23">
        <f t="shared" si="16"/>
        <v>0.22565438338194566</v>
      </c>
      <c r="N23">
        <f t="shared" si="17"/>
        <v>21729.137440688002</v>
      </c>
      <c r="O23">
        <f t="shared" si="18"/>
        <v>726615.60530475562</v>
      </c>
      <c r="P23">
        <f t="shared" si="19"/>
        <v>974.39152671367731</v>
      </c>
      <c r="Q23">
        <f t="shared" si="20"/>
        <v>0.35432419153224631</v>
      </c>
      <c r="U23">
        <f t="shared" si="11"/>
        <v>0.63368713272017341</v>
      </c>
      <c r="V23">
        <f t="shared" si="21"/>
        <v>1.7763287272727275</v>
      </c>
      <c r="X23">
        <f t="shared" si="22"/>
        <v>0.35432419153224631</v>
      </c>
    </row>
    <row r="24" spans="1:24" x14ac:dyDescent="0.2">
      <c r="A24">
        <f t="shared" si="12"/>
        <v>278.24399999999997</v>
      </c>
      <c r="B24">
        <f t="shared" si="13"/>
        <v>334.39689324444208</v>
      </c>
      <c r="C24" s="4">
        <f t="shared" si="14"/>
        <v>1524</v>
      </c>
      <c r="D24" s="4"/>
      <c r="E24" s="4">
        <v>5000</v>
      </c>
      <c r="F24" s="4">
        <f t="shared" si="15"/>
        <v>50.159533986666311</v>
      </c>
      <c r="G24" s="5">
        <v>0.15</v>
      </c>
      <c r="H24" s="6">
        <v>4666.848</v>
      </c>
      <c r="I24" s="6"/>
      <c r="J24" s="6">
        <v>1091.9383800000001</v>
      </c>
      <c r="K24" s="4">
        <v>40</v>
      </c>
      <c r="M24">
        <f t="shared" si="16"/>
        <v>0.23397770400921566</v>
      </c>
      <c r="N24">
        <f t="shared" si="17"/>
        <v>20759.175944256</v>
      </c>
      <c r="O24">
        <f t="shared" si="18"/>
        <v>1041270.5913110945</v>
      </c>
      <c r="P24">
        <f t="shared" si="19"/>
        <v>1396.3438629481777</v>
      </c>
      <c r="Q24">
        <f t="shared" si="20"/>
        <v>0.50776140470842823</v>
      </c>
      <c r="U24">
        <f t="shared" si="11"/>
        <v>0.60540013231803025</v>
      </c>
      <c r="V24">
        <f t="shared" si="21"/>
        <v>1.6970356363636363</v>
      </c>
      <c r="X24">
        <f t="shared" si="22"/>
        <v>0.50776140470842823</v>
      </c>
    </row>
    <row r="25" spans="1:24" x14ac:dyDescent="0.2">
      <c r="A25">
        <f t="shared" si="12"/>
        <v>278.24399999999997</v>
      </c>
      <c r="B25">
        <f t="shared" si="13"/>
        <v>334.39689324444208</v>
      </c>
      <c r="C25" s="4">
        <f t="shared" si="14"/>
        <v>1524</v>
      </c>
      <c r="D25" s="4"/>
      <c r="E25" s="4">
        <v>5000</v>
      </c>
      <c r="F25" s="4">
        <f t="shared" si="15"/>
        <v>66.879378648888419</v>
      </c>
      <c r="G25" s="5">
        <v>0.2</v>
      </c>
      <c r="H25" s="6">
        <v>4122.8320000000003</v>
      </c>
      <c r="I25" s="6"/>
      <c r="J25" s="6">
        <v>1078.0494000000001</v>
      </c>
      <c r="K25" s="4">
        <v>40</v>
      </c>
      <c r="M25">
        <f t="shared" si="16"/>
        <v>0.26148273807906797</v>
      </c>
      <c r="N25">
        <f t="shared" si="17"/>
        <v>18339.272004704002</v>
      </c>
      <c r="O25">
        <f t="shared" si="18"/>
        <v>1226519.116547558</v>
      </c>
      <c r="P25">
        <f t="shared" si="19"/>
        <v>1644.7621352902752</v>
      </c>
      <c r="Q25">
        <f t="shared" si="20"/>
        <v>0.59809532192373638</v>
      </c>
      <c r="U25">
        <f t="shared" si="11"/>
        <v>0.5348284405930962</v>
      </c>
      <c r="V25">
        <f t="shared" si="21"/>
        <v>1.4992116363636365</v>
      </c>
      <c r="X25">
        <f t="shared" si="22"/>
        <v>0.59809532192373638</v>
      </c>
    </row>
    <row r="26" spans="1:24" x14ac:dyDescent="0.2">
      <c r="A26">
        <f t="shared" si="12"/>
        <v>278.24399999999997</v>
      </c>
      <c r="B26">
        <f t="shared" si="13"/>
        <v>334.39689324444208</v>
      </c>
      <c r="C26" s="4">
        <f t="shared" si="14"/>
        <v>1524</v>
      </c>
      <c r="D26" s="4"/>
      <c r="E26" s="4">
        <v>5000</v>
      </c>
      <c r="F26" s="4">
        <f t="shared" si="15"/>
        <v>83.599223311110521</v>
      </c>
      <c r="G26" s="5">
        <v>0.25</v>
      </c>
      <c r="H26" s="6">
        <v>3646.2559999999999</v>
      </c>
      <c r="I26" s="6"/>
      <c r="J26" s="6">
        <v>1088.41102</v>
      </c>
      <c r="K26" s="4">
        <v>40</v>
      </c>
      <c r="M26">
        <f t="shared" si="16"/>
        <v>0.29850098841112638</v>
      </c>
      <c r="N26">
        <f t="shared" si="17"/>
        <v>16219.356156832</v>
      </c>
      <c r="O26">
        <f t="shared" si="18"/>
        <v>1355925.5773174337</v>
      </c>
      <c r="P26">
        <f t="shared" si="19"/>
        <v>1818.2961991826785</v>
      </c>
      <c r="Q26">
        <f t="shared" si="20"/>
        <v>0.66119861788461032</v>
      </c>
      <c r="U26">
        <f t="shared" si="11"/>
        <v>0.47300530569356702</v>
      </c>
      <c r="V26">
        <f t="shared" si="21"/>
        <v>1.3259112727272726</v>
      </c>
      <c r="X26">
        <f t="shared" si="22"/>
        <v>0.66119861788461032</v>
      </c>
    </row>
    <row r="27" spans="1:24" x14ac:dyDescent="0.2">
      <c r="A27">
        <f t="shared" si="12"/>
        <v>278.24399999999997</v>
      </c>
      <c r="B27">
        <f t="shared" si="13"/>
        <v>334.39689324444208</v>
      </c>
      <c r="C27" s="4">
        <f t="shared" si="14"/>
        <v>1524</v>
      </c>
      <c r="D27" s="4"/>
      <c r="E27" s="4">
        <v>5000</v>
      </c>
      <c r="F27" s="4">
        <f t="shared" si="15"/>
        <v>100.31906797333262</v>
      </c>
      <c r="G27" s="5">
        <v>0.3</v>
      </c>
      <c r="H27" s="6">
        <v>3221.384</v>
      </c>
      <c r="I27" s="6"/>
      <c r="J27" s="6">
        <v>1088.63148</v>
      </c>
      <c r="K27" s="4">
        <v>40</v>
      </c>
      <c r="M27">
        <f t="shared" si="16"/>
        <v>0.33793905973333199</v>
      </c>
      <c r="N27">
        <f t="shared" si="17"/>
        <v>14329.431179248</v>
      </c>
      <c r="O27">
        <f t="shared" si="18"/>
        <v>1437515.180490172</v>
      </c>
      <c r="P27">
        <f t="shared" si="19"/>
        <v>1927.7078570373205</v>
      </c>
      <c r="Q27">
        <f t="shared" si="20"/>
        <v>0.70098467528629838</v>
      </c>
      <c r="U27">
        <f t="shared" si="11"/>
        <v>0.41788939769351513</v>
      </c>
      <c r="V27">
        <f t="shared" si="21"/>
        <v>1.1714123636363636</v>
      </c>
      <c r="X27">
        <f t="shared" si="22"/>
        <v>0.70098467528629838</v>
      </c>
    </row>
    <row r="28" spans="1:24" x14ac:dyDescent="0.2">
      <c r="A28">
        <f t="shared" si="12"/>
        <v>278.24399999999997</v>
      </c>
      <c r="B28">
        <f t="shared" si="13"/>
        <v>334.39689324444208</v>
      </c>
      <c r="C28" s="4">
        <f t="shared" si="14"/>
        <v>1524</v>
      </c>
      <c r="D28" s="4"/>
      <c r="E28" s="4">
        <v>5000</v>
      </c>
      <c r="F28" s="4">
        <f t="shared" si="15"/>
        <v>117.03891263555472</v>
      </c>
      <c r="G28" s="5">
        <v>0.35</v>
      </c>
      <c r="H28" s="6">
        <v>2821.24</v>
      </c>
      <c r="I28" s="6"/>
      <c r="J28" s="6">
        <v>1082.2381399999999</v>
      </c>
      <c r="K28" s="4">
        <v>40</v>
      </c>
      <c r="M28">
        <f t="shared" si="16"/>
        <v>0.38360371326083564</v>
      </c>
      <c r="N28">
        <f t="shared" si="17"/>
        <v>12549.50183528</v>
      </c>
      <c r="O28">
        <f t="shared" si="18"/>
        <v>1468780.0489190696</v>
      </c>
      <c r="P28">
        <f t="shared" si="19"/>
        <v>1969.6340456004723</v>
      </c>
      <c r="Q28">
        <f t="shared" si="20"/>
        <v>0.71623056203653535</v>
      </c>
      <c r="U28">
        <f t="shared" si="11"/>
        <v>0.36598129386277839</v>
      </c>
      <c r="V28">
        <f t="shared" si="21"/>
        <v>1.0259054545454545</v>
      </c>
      <c r="X28">
        <f t="shared" si="22"/>
        <v>0.71623056203653535</v>
      </c>
    </row>
    <row r="29" spans="1:24" x14ac:dyDescent="0.2">
      <c r="A29">
        <f t="shared" si="12"/>
        <v>278.24399999999997</v>
      </c>
      <c r="B29">
        <f t="shared" si="13"/>
        <v>334.39689324444208</v>
      </c>
      <c r="C29" s="4">
        <f t="shared" si="14"/>
        <v>1524</v>
      </c>
      <c r="D29" s="4"/>
      <c r="E29" s="4">
        <v>5000</v>
      </c>
      <c r="F29" s="4">
        <f t="shared" si="15"/>
        <v>133.75875729777684</v>
      </c>
      <c r="G29" s="5">
        <v>0.4</v>
      </c>
      <c r="H29" s="6">
        <v>2486.288</v>
      </c>
      <c r="I29" s="6"/>
      <c r="J29" s="6">
        <v>1074.5220400000001</v>
      </c>
      <c r="K29" s="4">
        <v>40</v>
      </c>
      <c r="M29">
        <f t="shared" si="16"/>
        <v>0.43217923265526764</v>
      </c>
      <c r="N29">
        <f t="shared" si="17"/>
        <v>11059.560979936001</v>
      </c>
      <c r="O29">
        <f t="shared" si="18"/>
        <v>1479313.1329352225</v>
      </c>
      <c r="P29">
        <f t="shared" si="19"/>
        <v>1983.7589112661333</v>
      </c>
      <c r="Q29">
        <f t="shared" si="20"/>
        <v>0.72136687682404843</v>
      </c>
      <c r="U29">
        <f t="shared" si="11"/>
        <v>0.32253012829659994</v>
      </c>
      <c r="V29">
        <f t="shared" si="21"/>
        <v>0.90410472727272728</v>
      </c>
      <c r="X29">
        <f t="shared" si="22"/>
        <v>0.72136687682404843</v>
      </c>
    </row>
    <row r="30" spans="1:24" x14ac:dyDescent="0.2">
      <c r="A30">
        <f t="shared" si="12"/>
        <v>278.24399999999997</v>
      </c>
      <c r="B30">
        <f t="shared" si="13"/>
        <v>334.39689324444208</v>
      </c>
      <c r="C30" s="4">
        <f t="shared" si="14"/>
        <v>1524</v>
      </c>
      <c r="D30" s="4"/>
      <c r="E30" s="4">
        <v>5000</v>
      </c>
      <c r="F30" s="4">
        <f t="shared" si="15"/>
        <v>150.47860195999894</v>
      </c>
      <c r="G30" s="5">
        <v>0.45</v>
      </c>
      <c r="H30" s="6">
        <v>2198.5439999999999</v>
      </c>
      <c r="I30" s="6"/>
      <c r="J30" s="6">
        <v>1062.6171999999999</v>
      </c>
      <c r="K30" s="4">
        <v>40</v>
      </c>
      <c r="M30">
        <f t="shared" si="16"/>
        <v>0.48332769323697866</v>
      </c>
      <c r="N30">
        <f t="shared" si="17"/>
        <v>9779.6117887679993</v>
      </c>
      <c r="O30">
        <f t="shared" si="18"/>
        <v>1471622.3096853329</v>
      </c>
      <c r="P30">
        <f t="shared" si="19"/>
        <v>1973.4455172880314</v>
      </c>
      <c r="Q30">
        <f t="shared" si="20"/>
        <v>0.71761655174110228</v>
      </c>
      <c r="U30">
        <f t="shared" si="11"/>
        <v>0.28520295250820499</v>
      </c>
      <c r="V30">
        <f t="shared" si="21"/>
        <v>0.79947054545454543</v>
      </c>
      <c r="X30">
        <f t="shared" si="22"/>
        <v>0.71761655174110228</v>
      </c>
    </row>
    <row r="31" spans="1:24" x14ac:dyDescent="0.2">
      <c r="A31">
        <f t="shared" si="12"/>
        <v>278.24399999999997</v>
      </c>
      <c r="B31">
        <f t="shared" si="13"/>
        <v>334.39689324444208</v>
      </c>
      <c r="C31" s="4">
        <f t="shared" si="14"/>
        <v>1524</v>
      </c>
      <c r="D31" s="4"/>
      <c r="E31" s="4">
        <v>5000</v>
      </c>
      <c r="F31" s="4">
        <f t="shared" si="15"/>
        <v>167.19844662222104</v>
      </c>
      <c r="G31" s="5">
        <v>0.5</v>
      </c>
      <c r="H31" s="6">
        <v>1924.288</v>
      </c>
      <c r="I31" s="6"/>
      <c r="J31" s="6">
        <v>1049.61006</v>
      </c>
      <c r="K31" s="4">
        <v>40</v>
      </c>
      <c r="M31">
        <f t="shared" si="16"/>
        <v>0.54545372626134969</v>
      </c>
      <c r="N31">
        <f t="shared" si="17"/>
        <v>8559.6602159360009</v>
      </c>
      <c r="O31">
        <f t="shared" si="18"/>
        <v>1431161.8917185245</v>
      </c>
      <c r="P31">
        <f t="shared" si="19"/>
        <v>1919.1880967945413</v>
      </c>
      <c r="Q31">
        <f t="shared" si="20"/>
        <v>0.69788658065256048</v>
      </c>
      <c r="U31">
        <f t="shared" si="11"/>
        <v>0.2496254880848911</v>
      </c>
      <c r="V31">
        <f t="shared" si="21"/>
        <v>0.69974109090909087</v>
      </c>
      <c r="X31">
        <f t="shared" si="22"/>
        <v>0.69788658065256048</v>
      </c>
    </row>
    <row r="32" spans="1:24" x14ac:dyDescent="0.2">
      <c r="A32">
        <f t="shared" si="12"/>
        <v>278.24399999999997</v>
      </c>
      <c r="B32">
        <f t="shared" si="13"/>
        <v>334.39689324444208</v>
      </c>
      <c r="C32" s="4">
        <f t="shared" si="14"/>
        <v>1524</v>
      </c>
      <c r="D32" s="4"/>
      <c r="E32" s="4">
        <v>5000</v>
      </c>
      <c r="F32" s="4">
        <f t="shared" si="15"/>
        <v>183.91829128444317</v>
      </c>
      <c r="G32" s="5">
        <v>0.55000000000000004</v>
      </c>
      <c r="H32" s="6">
        <v>1627.5519999999999</v>
      </c>
      <c r="I32" s="6"/>
      <c r="J32" s="6">
        <v>1035.50062</v>
      </c>
      <c r="K32" s="4">
        <v>40</v>
      </c>
      <c r="M32">
        <f t="shared" si="16"/>
        <v>0.6362319729262107</v>
      </c>
      <c r="N32">
        <f t="shared" si="17"/>
        <v>7239.712612544</v>
      </c>
      <c r="O32">
        <f t="shared" si="18"/>
        <v>1331515.5730895244</v>
      </c>
      <c r="P32">
        <f t="shared" si="19"/>
        <v>1785.5623835130523</v>
      </c>
      <c r="Q32">
        <f t="shared" si="20"/>
        <v>0.6492954121865645</v>
      </c>
      <c r="U32">
        <f t="shared" si="11"/>
        <v>0.21113183805310881</v>
      </c>
      <c r="V32">
        <f t="shared" si="21"/>
        <v>0.59183709090909087</v>
      </c>
      <c r="X32">
        <f t="shared" si="22"/>
        <v>0.6492954121865645</v>
      </c>
    </row>
    <row r="33" spans="1:24" x14ac:dyDescent="0.2">
      <c r="A33">
        <f t="shared" si="12"/>
        <v>278.24399999999997</v>
      </c>
      <c r="B33">
        <f t="shared" si="13"/>
        <v>334.39689324444208</v>
      </c>
      <c r="C33" s="4">
        <f t="shared" si="14"/>
        <v>1524</v>
      </c>
      <c r="D33" s="4"/>
      <c r="E33" s="4">
        <v>5000</v>
      </c>
      <c r="F33" s="4">
        <f t="shared" si="15"/>
        <v>200.63813594666524</v>
      </c>
      <c r="G33" s="5">
        <v>0.6</v>
      </c>
      <c r="H33" s="6">
        <v>1339.808</v>
      </c>
      <c r="I33" s="6"/>
      <c r="J33" s="6">
        <v>1021.39118</v>
      </c>
      <c r="K33" s="4">
        <v>40</v>
      </c>
      <c r="M33">
        <f t="shared" si="16"/>
        <v>0.76234145489502969</v>
      </c>
      <c r="N33">
        <f t="shared" si="17"/>
        <v>5959.7634213760002</v>
      </c>
      <c r="O33">
        <f t="shared" si="18"/>
        <v>1195755.8235480008</v>
      </c>
      <c r="P33">
        <f t="shared" si="19"/>
        <v>1603.508559377869</v>
      </c>
      <c r="Q33">
        <f t="shared" si="20"/>
        <v>0.58309402159195234</v>
      </c>
      <c r="U33">
        <f t="shared" si="11"/>
        <v>0.17380466226471389</v>
      </c>
      <c r="V33">
        <f t="shared" si="21"/>
        <v>0.48720290909090908</v>
      </c>
      <c r="X33">
        <f t="shared" si="22"/>
        <v>0.58309402159195234</v>
      </c>
    </row>
    <row r="34" spans="1:24" x14ac:dyDescent="0.2">
      <c r="C34" s="4"/>
      <c r="D34" s="4"/>
      <c r="E34" s="4"/>
      <c r="F34" s="4"/>
      <c r="G34" s="5"/>
      <c r="H34" s="6"/>
      <c r="I34" s="6"/>
      <c r="J34" s="6"/>
      <c r="K34" s="4"/>
      <c r="U34">
        <f t="shared" si="11"/>
        <v>0</v>
      </c>
    </row>
    <row r="35" spans="1:24" x14ac:dyDescent="0.2">
      <c r="A35">
        <f t="shared" ref="A35:A47" si="23">$H$3+$I$3*C35/1000</f>
        <v>268.33799999999997</v>
      </c>
      <c r="B35">
        <f t="shared" ref="B35:B47" si="24">SQRT($F$3*$G$3*A35)</f>
        <v>328.39037464298355</v>
      </c>
      <c r="C35" s="4">
        <f t="shared" ref="C35:C47" si="25">E35*0.3048</f>
        <v>3048</v>
      </c>
      <c r="D35" s="4"/>
      <c r="E35" s="4">
        <v>10000</v>
      </c>
      <c r="F35" s="4">
        <f t="shared" ref="F35:F47" si="26">G35*B35</f>
        <v>0</v>
      </c>
      <c r="G35" s="5">
        <v>0</v>
      </c>
      <c r="H35" s="6">
        <v>3963.2240000000002</v>
      </c>
      <c r="I35" s="6"/>
      <c r="J35" s="6">
        <v>990.08586000000003</v>
      </c>
      <c r="K35" s="4">
        <v>40</v>
      </c>
      <c r="M35">
        <f t="shared" ref="M35:M47" si="27">J35/H35</f>
        <v>0.24981829439870165</v>
      </c>
      <c r="N35">
        <f t="shared" ref="N35:N47" si="28">4.448222*H35</f>
        <v>17629.300187728</v>
      </c>
      <c r="O35">
        <f t="shared" ref="O35:O47" si="29">N35*F35</f>
        <v>0</v>
      </c>
      <c r="P35">
        <f t="shared" ref="P35:P47" si="30">O35*0.001341</f>
        <v>0</v>
      </c>
      <c r="Q35">
        <f t="shared" ref="Q35:Q47" si="31">P35/$C$3</f>
        <v>0</v>
      </c>
      <c r="U35">
        <f t="shared" si="11"/>
        <v>0.5141235227729708</v>
      </c>
      <c r="V35">
        <f t="shared" ref="V35:V47" si="32">H35/$C$3</f>
        <v>1.4411723636363636</v>
      </c>
      <c r="X35">
        <f t="shared" ref="X35:X47" si="33">P35/$C$3</f>
        <v>0</v>
      </c>
    </row>
    <row r="36" spans="1:24" x14ac:dyDescent="0.2">
      <c r="A36">
        <f t="shared" si="23"/>
        <v>268.33799999999997</v>
      </c>
      <c r="B36">
        <f t="shared" si="24"/>
        <v>328.39037464298355</v>
      </c>
      <c r="C36" s="4">
        <f t="shared" si="25"/>
        <v>3048</v>
      </c>
      <c r="D36" s="4"/>
      <c r="E36" s="4">
        <v>10000</v>
      </c>
      <c r="F36" s="4">
        <f t="shared" si="26"/>
        <v>16.419518732149179</v>
      </c>
      <c r="G36" s="5">
        <v>0.05</v>
      </c>
      <c r="H36" s="6">
        <v>4168.6350000000002</v>
      </c>
      <c r="I36" s="6"/>
      <c r="J36" s="6">
        <v>988.59965551724099</v>
      </c>
      <c r="K36" s="4">
        <v>40</v>
      </c>
      <c r="M36">
        <f t="shared" si="27"/>
        <v>0.23715188677282634</v>
      </c>
      <c r="N36">
        <f t="shared" si="28"/>
        <v>18543.013916970001</v>
      </c>
      <c r="O36">
        <f t="shared" si="29"/>
        <v>304467.36436019186</v>
      </c>
      <c r="P36">
        <f t="shared" si="30"/>
        <v>408.29073560701727</v>
      </c>
      <c r="Q36">
        <f t="shared" si="31"/>
        <v>0.14846935840255174</v>
      </c>
      <c r="U36">
        <f t="shared" si="11"/>
        <v>0.54077016877035045</v>
      </c>
      <c r="V36">
        <f t="shared" si="32"/>
        <v>1.5158672727272728</v>
      </c>
      <c r="X36">
        <f t="shared" si="33"/>
        <v>0.14846935840255174</v>
      </c>
    </row>
    <row r="37" spans="1:24" x14ac:dyDescent="0.2">
      <c r="A37">
        <f t="shared" si="23"/>
        <v>268.33799999999997</v>
      </c>
      <c r="B37">
        <f t="shared" si="24"/>
        <v>328.39037464298355</v>
      </c>
      <c r="C37" s="4">
        <f t="shared" si="25"/>
        <v>3048</v>
      </c>
      <c r="D37" s="4"/>
      <c r="E37" s="4">
        <v>10000</v>
      </c>
      <c r="F37" s="4">
        <f t="shared" si="26"/>
        <v>32.839037464298357</v>
      </c>
      <c r="G37" s="5">
        <v>0.1</v>
      </c>
      <c r="H37" s="6">
        <v>4226.24</v>
      </c>
      <c r="I37" s="6"/>
      <c r="J37" s="6">
        <v>985.01527999999996</v>
      </c>
      <c r="K37" s="4">
        <v>40</v>
      </c>
      <c r="M37">
        <f t="shared" si="27"/>
        <v>0.23307130688271371</v>
      </c>
      <c r="N37">
        <f t="shared" si="28"/>
        <v>18799.253745279999</v>
      </c>
      <c r="O37">
        <f t="shared" si="29"/>
        <v>617349.39804210106</v>
      </c>
      <c r="P37">
        <f t="shared" si="30"/>
        <v>827.86554277445748</v>
      </c>
      <c r="Q37">
        <f t="shared" si="31"/>
        <v>0.30104201555434817</v>
      </c>
      <c r="U37">
        <f t="shared" si="11"/>
        <v>0.54824289439205054</v>
      </c>
      <c r="V37">
        <f t="shared" si="32"/>
        <v>1.5368145454545454</v>
      </c>
      <c r="X37">
        <f t="shared" si="33"/>
        <v>0.30104201555434817</v>
      </c>
    </row>
    <row r="38" spans="1:24" x14ac:dyDescent="0.2">
      <c r="A38">
        <f t="shared" si="23"/>
        <v>268.33799999999997</v>
      </c>
      <c r="B38">
        <f t="shared" si="24"/>
        <v>328.39037464298355</v>
      </c>
      <c r="C38" s="4">
        <f t="shared" si="25"/>
        <v>3048</v>
      </c>
      <c r="D38" s="4"/>
      <c r="E38" s="4">
        <v>10000</v>
      </c>
      <c r="F38" s="4">
        <f t="shared" si="26"/>
        <v>49.258556196447529</v>
      </c>
      <c r="G38" s="5">
        <v>0.15</v>
      </c>
      <c r="H38" s="6">
        <v>4111.5919999999996</v>
      </c>
      <c r="I38" s="6"/>
      <c r="J38" s="6">
        <v>976.19687999999996</v>
      </c>
      <c r="K38" s="4">
        <v>40</v>
      </c>
      <c r="M38">
        <f t="shared" si="27"/>
        <v>0.23742552276587756</v>
      </c>
      <c r="N38">
        <f t="shared" si="28"/>
        <v>18289.273989424</v>
      </c>
      <c r="O38">
        <f t="shared" si="29"/>
        <v>900903.23060026823</v>
      </c>
      <c r="P38">
        <f t="shared" si="30"/>
        <v>1208.1112322349597</v>
      </c>
      <c r="Q38">
        <f t="shared" si="31"/>
        <v>0.43931317535816716</v>
      </c>
      <c r="U38">
        <f t="shared" si="11"/>
        <v>0.53337034778886194</v>
      </c>
      <c r="V38">
        <f t="shared" si="32"/>
        <v>1.4951243636363636</v>
      </c>
      <c r="X38">
        <f t="shared" si="33"/>
        <v>0.43931317535816716</v>
      </c>
    </row>
    <row r="39" spans="1:24" x14ac:dyDescent="0.2">
      <c r="A39">
        <f t="shared" si="23"/>
        <v>268.33799999999997</v>
      </c>
      <c r="B39">
        <f t="shared" si="24"/>
        <v>328.39037464298355</v>
      </c>
      <c r="C39" s="4">
        <f t="shared" si="25"/>
        <v>3048</v>
      </c>
      <c r="D39" s="4"/>
      <c r="E39" s="4">
        <v>10000</v>
      </c>
      <c r="F39" s="4">
        <f t="shared" si="26"/>
        <v>65.678074928596715</v>
      </c>
      <c r="G39" s="5">
        <v>0.2</v>
      </c>
      <c r="H39" s="6">
        <v>3688.9679999999998</v>
      </c>
      <c r="I39" s="6"/>
      <c r="J39" s="6">
        <v>961.42606000000001</v>
      </c>
      <c r="K39" s="4">
        <v>40</v>
      </c>
      <c r="M39">
        <f t="shared" si="27"/>
        <v>0.26062195714356973</v>
      </c>
      <c r="N39">
        <f t="shared" si="28"/>
        <v>16409.348614896</v>
      </c>
      <c r="O39">
        <f t="shared" si="29"/>
        <v>1077734.4278586041</v>
      </c>
      <c r="P39">
        <f t="shared" si="30"/>
        <v>1445.241867758388</v>
      </c>
      <c r="Q39">
        <f t="shared" si="31"/>
        <v>0.52554249736668657</v>
      </c>
      <c r="U39">
        <f t="shared" si="11"/>
        <v>0.47854605834965686</v>
      </c>
      <c r="V39">
        <f t="shared" si="32"/>
        <v>1.341442909090909</v>
      </c>
      <c r="X39">
        <f t="shared" si="33"/>
        <v>0.52554249736668657</v>
      </c>
    </row>
    <row r="40" spans="1:24" x14ac:dyDescent="0.2">
      <c r="A40">
        <f t="shared" si="23"/>
        <v>268.33799999999997</v>
      </c>
      <c r="B40">
        <f t="shared" si="24"/>
        <v>328.39037464298355</v>
      </c>
      <c r="C40" s="4">
        <f t="shared" si="25"/>
        <v>3048</v>
      </c>
      <c r="D40" s="4"/>
      <c r="E40" s="4">
        <v>10000</v>
      </c>
      <c r="F40" s="4">
        <f t="shared" si="26"/>
        <v>82.097593660745886</v>
      </c>
      <c r="G40" s="5">
        <v>0.25</v>
      </c>
      <c r="H40" s="6">
        <v>3259.6</v>
      </c>
      <c r="I40" s="6"/>
      <c r="J40" s="6">
        <v>959.66237999999998</v>
      </c>
      <c r="K40" s="4">
        <v>40</v>
      </c>
      <c r="M40">
        <f t="shared" si="27"/>
        <v>0.29441108724996934</v>
      </c>
      <c r="N40">
        <f t="shared" si="28"/>
        <v>14499.424431200001</v>
      </c>
      <c r="O40">
        <f t="shared" si="29"/>
        <v>1190367.8552673492</v>
      </c>
      <c r="P40">
        <f t="shared" si="30"/>
        <v>1596.2832939135151</v>
      </c>
      <c r="Q40">
        <f t="shared" si="31"/>
        <v>0.58046665233218731</v>
      </c>
      <c r="U40">
        <f t="shared" si="11"/>
        <v>0.42284691322791129</v>
      </c>
      <c r="V40">
        <f t="shared" si="32"/>
        <v>1.1853090909090909</v>
      </c>
      <c r="X40">
        <f t="shared" si="33"/>
        <v>0.58046665233218731</v>
      </c>
    </row>
    <row r="41" spans="1:24" x14ac:dyDescent="0.2">
      <c r="A41">
        <f t="shared" si="23"/>
        <v>268.33799999999997</v>
      </c>
      <c r="B41">
        <f t="shared" si="24"/>
        <v>328.39037464298355</v>
      </c>
      <c r="C41" s="4">
        <f t="shared" si="25"/>
        <v>3048</v>
      </c>
      <c r="D41" s="4"/>
      <c r="E41" s="4">
        <v>10000</v>
      </c>
      <c r="F41" s="4">
        <f t="shared" si="26"/>
        <v>98.517112392895058</v>
      </c>
      <c r="G41" s="5">
        <v>0.3</v>
      </c>
      <c r="H41" s="6">
        <v>2906.6640000000002</v>
      </c>
      <c r="I41" s="6"/>
      <c r="J41" s="6">
        <v>959.44191999999998</v>
      </c>
      <c r="K41" s="4">
        <v>40</v>
      </c>
      <c r="M41">
        <f t="shared" si="27"/>
        <v>0.33008353218672676</v>
      </c>
      <c r="N41">
        <f t="shared" si="28"/>
        <v>12929.486751408002</v>
      </c>
      <c r="O41">
        <f t="shared" si="29"/>
        <v>1273775.6994709098</v>
      </c>
      <c r="P41">
        <f t="shared" si="30"/>
        <v>1708.1332129904899</v>
      </c>
      <c r="Q41">
        <f t="shared" si="31"/>
        <v>0.62113935017835997</v>
      </c>
      <c r="U41">
        <f t="shared" si="11"/>
        <v>0.37706279917495822</v>
      </c>
      <c r="V41">
        <f t="shared" si="32"/>
        <v>1.0569687272727273</v>
      </c>
      <c r="X41">
        <f t="shared" si="33"/>
        <v>0.62113935017835997</v>
      </c>
    </row>
    <row r="42" spans="1:24" x14ac:dyDescent="0.2">
      <c r="A42">
        <f t="shared" si="23"/>
        <v>268.33799999999997</v>
      </c>
      <c r="B42">
        <f t="shared" si="24"/>
        <v>328.39037464298355</v>
      </c>
      <c r="C42" s="4">
        <f t="shared" si="25"/>
        <v>3048</v>
      </c>
      <c r="D42" s="4"/>
      <c r="E42" s="4">
        <v>10000</v>
      </c>
      <c r="F42" s="4">
        <f t="shared" si="26"/>
        <v>114.93663112504423</v>
      </c>
      <c r="G42" s="5">
        <v>0.35</v>
      </c>
      <c r="H42" s="6">
        <v>2614.424</v>
      </c>
      <c r="I42" s="6"/>
      <c r="J42" s="6">
        <v>972.00814000000003</v>
      </c>
      <c r="K42" s="4">
        <v>40</v>
      </c>
      <c r="M42">
        <f t="shared" si="27"/>
        <v>0.37178672625404297</v>
      </c>
      <c r="N42">
        <f t="shared" si="28"/>
        <v>11629.538354128001</v>
      </c>
      <c r="O42">
        <f t="shared" si="29"/>
        <v>1336659.9599629641</v>
      </c>
      <c r="P42">
        <f t="shared" si="30"/>
        <v>1792.4610063103348</v>
      </c>
      <c r="Q42">
        <f t="shared" si="31"/>
        <v>0.65180400229466717</v>
      </c>
      <c r="U42">
        <f t="shared" si="11"/>
        <v>0.33915238626486954</v>
      </c>
      <c r="V42">
        <f t="shared" si="32"/>
        <v>0.9506996363636363</v>
      </c>
      <c r="X42">
        <f t="shared" si="33"/>
        <v>0.65180400229466717</v>
      </c>
    </row>
    <row r="43" spans="1:24" x14ac:dyDescent="0.2">
      <c r="A43">
        <f t="shared" si="23"/>
        <v>268.33799999999997</v>
      </c>
      <c r="B43">
        <f t="shared" si="24"/>
        <v>328.39037464298355</v>
      </c>
      <c r="C43" s="4">
        <f t="shared" si="25"/>
        <v>3048</v>
      </c>
      <c r="D43" s="4"/>
      <c r="E43" s="4">
        <v>10000</v>
      </c>
      <c r="F43" s="4">
        <f t="shared" si="26"/>
        <v>131.35614985719343</v>
      </c>
      <c r="G43" s="5">
        <v>0.4</v>
      </c>
      <c r="H43" s="6">
        <v>2376.136</v>
      </c>
      <c r="I43" s="6"/>
      <c r="J43" s="6">
        <v>984.79481999999996</v>
      </c>
      <c r="K43" s="4">
        <v>40</v>
      </c>
      <c r="M43">
        <f t="shared" si="27"/>
        <v>0.414452211489578</v>
      </c>
      <c r="N43">
        <f t="shared" si="28"/>
        <v>10569.580430192</v>
      </c>
      <c r="O43">
        <f t="shared" si="29"/>
        <v>1388379.3909159594</v>
      </c>
      <c r="P43">
        <f t="shared" si="30"/>
        <v>1861.8167632183015</v>
      </c>
      <c r="Q43">
        <f t="shared" si="31"/>
        <v>0.6770242775339278</v>
      </c>
      <c r="U43">
        <f t="shared" si="11"/>
        <v>0.30824081881510501</v>
      </c>
      <c r="V43">
        <f t="shared" si="32"/>
        <v>0.86404945454545456</v>
      </c>
      <c r="X43">
        <f t="shared" si="33"/>
        <v>0.6770242775339278</v>
      </c>
    </row>
    <row r="44" spans="1:24" x14ac:dyDescent="0.2">
      <c r="A44">
        <f t="shared" si="23"/>
        <v>268.33799999999997</v>
      </c>
      <c r="B44">
        <f t="shared" si="24"/>
        <v>328.39037464298355</v>
      </c>
      <c r="C44" s="4">
        <f t="shared" si="25"/>
        <v>3048</v>
      </c>
      <c r="D44" s="4"/>
      <c r="E44" s="4">
        <v>10000</v>
      </c>
      <c r="F44" s="4">
        <f t="shared" si="26"/>
        <v>147.77566858934259</v>
      </c>
      <c r="G44" s="5">
        <v>0.45</v>
      </c>
      <c r="H44" s="6">
        <v>2180.56</v>
      </c>
      <c r="I44" s="6"/>
      <c r="J44" s="6">
        <v>999.78610000000003</v>
      </c>
      <c r="K44" s="4">
        <v>40</v>
      </c>
      <c r="M44">
        <f t="shared" si="27"/>
        <v>0.4584996973254577</v>
      </c>
      <c r="N44">
        <f t="shared" si="28"/>
        <v>9699.6149643200006</v>
      </c>
      <c r="O44">
        <f t="shared" si="29"/>
        <v>1433367.0864115804</v>
      </c>
      <c r="P44">
        <f t="shared" si="30"/>
        <v>1922.1452628779293</v>
      </c>
      <c r="Q44">
        <f t="shared" si="31"/>
        <v>0.69896191377379246</v>
      </c>
      <c r="U44">
        <f t="shared" si="11"/>
        <v>0.28287000402143031</v>
      </c>
      <c r="V44">
        <f t="shared" si="32"/>
        <v>0.79293090909090902</v>
      </c>
      <c r="X44">
        <f t="shared" si="33"/>
        <v>0.69896191377379246</v>
      </c>
    </row>
    <row r="45" spans="1:24" x14ac:dyDescent="0.2">
      <c r="A45">
        <f t="shared" si="23"/>
        <v>268.33799999999997</v>
      </c>
      <c r="B45">
        <f t="shared" si="24"/>
        <v>328.39037464298355</v>
      </c>
      <c r="C45" s="4">
        <f t="shared" si="25"/>
        <v>3048</v>
      </c>
      <c r="D45" s="4"/>
      <c r="E45" s="4">
        <v>10000</v>
      </c>
      <c r="F45" s="4">
        <f t="shared" si="26"/>
        <v>164.19518732149177</v>
      </c>
      <c r="G45" s="5">
        <v>0.5</v>
      </c>
      <c r="H45" s="6">
        <v>2009.712</v>
      </c>
      <c r="I45" s="6"/>
      <c r="J45" s="6">
        <v>1016.98198</v>
      </c>
      <c r="K45" s="4">
        <v>40</v>
      </c>
      <c r="M45">
        <f t="shared" si="27"/>
        <v>0.50603369039942048</v>
      </c>
      <c r="N45">
        <f t="shared" si="28"/>
        <v>8939.6451320640008</v>
      </c>
      <c r="O45">
        <f t="shared" si="29"/>
        <v>1467846.7070469107</v>
      </c>
      <c r="P45">
        <f t="shared" si="30"/>
        <v>1968.3824341499071</v>
      </c>
      <c r="Q45">
        <f t="shared" si="31"/>
        <v>0.71577543059996618</v>
      </c>
      <c r="U45">
        <f t="shared" si="11"/>
        <v>0.26070699339707087</v>
      </c>
      <c r="V45">
        <f t="shared" si="32"/>
        <v>0.73080436363636359</v>
      </c>
      <c r="X45">
        <f t="shared" si="33"/>
        <v>0.71577543059996618</v>
      </c>
    </row>
    <row r="46" spans="1:24" x14ac:dyDescent="0.2">
      <c r="A46">
        <f t="shared" si="23"/>
        <v>268.33799999999997</v>
      </c>
      <c r="B46">
        <f t="shared" si="24"/>
        <v>328.39037464298355</v>
      </c>
      <c r="C46" s="4">
        <f t="shared" si="25"/>
        <v>3048</v>
      </c>
      <c r="D46" s="4"/>
      <c r="E46" s="4">
        <v>10000</v>
      </c>
      <c r="F46" s="4">
        <f t="shared" si="26"/>
        <v>180.61470605364096</v>
      </c>
      <c r="G46" s="5">
        <v>0.55000000000000004</v>
      </c>
      <c r="H46" s="6">
        <v>1757.9359999999999</v>
      </c>
      <c r="I46" s="6"/>
      <c r="J46" s="6">
        <v>1005.51806</v>
      </c>
      <c r="K46" s="4">
        <v>40</v>
      </c>
      <c r="M46">
        <f t="shared" si="27"/>
        <v>0.5719878653147783</v>
      </c>
      <c r="N46">
        <f t="shared" si="28"/>
        <v>7819.6895897920003</v>
      </c>
      <c r="O46">
        <f t="shared" si="29"/>
        <v>1412350.9366909985</v>
      </c>
      <c r="P46">
        <f t="shared" si="30"/>
        <v>1893.962606102629</v>
      </c>
      <c r="Q46">
        <f t="shared" si="31"/>
        <v>0.68871367494641056</v>
      </c>
      <c r="U46">
        <f t="shared" si="11"/>
        <v>0.22804571458222528</v>
      </c>
      <c r="V46">
        <f t="shared" si="32"/>
        <v>0.63924945454545457</v>
      </c>
      <c r="X46">
        <f t="shared" si="33"/>
        <v>0.68871367494641056</v>
      </c>
    </row>
    <row r="47" spans="1:24" x14ac:dyDescent="0.2">
      <c r="A47">
        <f t="shared" si="23"/>
        <v>268.33799999999997</v>
      </c>
      <c r="B47">
        <f t="shared" si="24"/>
        <v>328.39037464298355</v>
      </c>
      <c r="C47" s="4">
        <f t="shared" si="25"/>
        <v>3048</v>
      </c>
      <c r="D47" s="4"/>
      <c r="E47" s="4">
        <v>10000</v>
      </c>
      <c r="F47" s="4">
        <f t="shared" si="26"/>
        <v>197.03422478579012</v>
      </c>
      <c r="G47" s="5">
        <v>0.6</v>
      </c>
      <c r="H47" s="6">
        <v>1508.4079999999999</v>
      </c>
      <c r="I47" s="6"/>
      <c r="J47" s="6">
        <v>992.95183999999995</v>
      </c>
      <c r="K47" s="4">
        <v>40</v>
      </c>
      <c r="M47">
        <f t="shared" si="27"/>
        <v>0.65827802557398263</v>
      </c>
      <c r="N47">
        <f t="shared" si="28"/>
        <v>6709.7336505760004</v>
      </c>
      <c r="O47">
        <f t="shared" si="29"/>
        <v>1322047.1683603718</v>
      </c>
      <c r="P47">
        <f t="shared" si="30"/>
        <v>1772.8652527712586</v>
      </c>
      <c r="Q47">
        <f t="shared" si="31"/>
        <v>0.64467827373500308</v>
      </c>
      <c r="U47">
        <f t="shared" si="11"/>
        <v>0.19567605432822655</v>
      </c>
      <c r="V47">
        <f t="shared" si="32"/>
        <v>0.548512</v>
      </c>
      <c r="X47">
        <f t="shared" si="33"/>
        <v>0.64467827373500308</v>
      </c>
    </row>
    <row r="48" spans="1:24" x14ac:dyDescent="0.2">
      <c r="C48" s="4"/>
      <c r="D48" s="4"/>
      <c r="E48" s="4"/>
      <c r="F48" s="4"/>
      <c r="G48" s="5"/>
      <c r="H48" s="6"/>
      <c r="I48" s="6"/>
      <c r="J48" s="6"/>
      <c r="K48" s="4"/>
      <c r="U48">
        <f t="shared" si="11"/>
        <v>0</v>
      </c>
    </row>
    <row r="49" spans="1:24" x14ac:dyDescent="0.2">
      <c r="A49">
        <f t="shared" ref="A49:A61" si="34">$H$3+$I$3*C49/1000</f>
        <v>258.43199999999996</v>
      </c>
      <c r="B49">
        <f t="shared" ref="B49:B61" si="35">SQRT($F$3*$G$3*A49)</f>
        <v>322.27192571613091</v>
      </c>
      <c r="C49" s="4">
        <f t="shared" ref="C49:C61" si="36">E49*0.3048</f>
        <v>4572</v>
      </c>
      <c r="D49" s="4"/>
      <c r="E49" s="4">
        <v>15000</v>
      </c>
      <c r="F49" s="4">
        <f t="shared" ref="F49:F61" si="37">G49*B49</f>
        <v>0</v>
      </c>
      <c r="G49" s="5">
        <v>0</v>
      </c>
      <c r="H49" s="6">
        <v>3376.4960000000001</v>
      </c>
      <c r="I49" s="6"/>
      <c r="J49" s="6">
        <v>899.25634000000002</v>
      </c>
      <c r="K49" s="4">
        <v>40</v>
      </c>
      <c r="M49">
        <f t="shared" ref="M49:M61" si="38">J49/H49</f>
        <v>0.26632827049106528</v>
      </c>
      <c r="N49">
        <f t="shared" ref="N49:N61" si="39">4.448222*H49</f>
        <v>15019.403790112001</v>
      </c>
      <c r="O49">
        <f t="shared" ref="O49:O61" si="40">N49*F49</f>
        <v>0</v>
      </c>
      <c r="P49">
        <f t="shared" ref="P49:P61" si="41">O49*0.001341</f>
        <v>0</v>
      </c>
      <c r="Q49">
        <f t="shared" ref="Q49:Q61" si="42">P49/$C$3</f>
        <v>0</v>
      </c>
      <c r="U49">
        <f t="shared" si="11"/>
        <v>0.43801107839194681</v>
      </c>
      <c r="V49">
        <f t="shared" ref="V49:V61" si="43">H49/$C$3</f>
        <v>1.2278167272727274</v>
      </c>
      <c r="X49">
        <f t="shared" ref="X49:X61" si="44">P49/$C$3</f>
        <v>0</v>
      </c>
    </row>
    <row r="50" spans="1:24" x14ac:dyDescent="0.2">
      <c r="A50">
        <f t="shared" si="34"/>
        <v>258.43199999999996</v>
      </c>
      <c r="B50">
        <f t="shared" si="35"/>
        <v>322.27192571613091</v>
      </c>
      <c r="C50" s="4">
        <f t="shared" si="36"/>
        <v>4572</v>
      </c>
      <c r="D50" s="4"/>
      <c r="E50" s="4">
        <v>15000</v>
      </c>
      <c r="F50" s="4">
        <f t="shared" si="37"/>
        <v>16.113596285806548</v>
      </c>
      <c r="G50" s="5">
        <v>0.05</v>
      </c>
      <c r="H50" s="6">
        <v>3567.576</v>
      </c>
      <c r="I50" s="6"/>
      <c r="J50" s="6">
        <v>897.43942820045595</v>
      </c>
      <c r="K50" s="4">
        <v>40</v>
      </c>
      <c r="M50">
        <f t="shared" si="38"/>
        <v>0.25155439665488721</v>
      </c>
      <c r="N50">
        <f t="shared" si="39"/>
        <v>15869.370049872001</v>
      </c>
      <c r="O50">
        <f t="shared" si="40"/>
        <v>255712.62229370713</v>
      </c>
      <c r="P50">
        <f t="shared" si="41"/>
        <v>342.91062649586127</v>
      </c>
      <c r="Q50">
        <f t="shared" si="42"/>
        <v>0.12469477327122228</v>
      </c>
      <c r="U50">
        <f t="shared" si="11"/>
        <v>0.46279865606392778</v>
      </c>
      <c r="V50">
        <f t="shared" si="43"/>
        <v>1.2973003636363636</v>
      </c>
      <c r="X50">
        <f t="shared" si="44"/>
        <v>0.12469477327122228</v>
      </c>
    </row>
    <row r="51" spans="1:24" x14ac:dyDescent="0.2">
      <c r="A51">
        <f t="shared" si="34"/>
        <v>258.43199999999996</v>
      </c>
      <c r="B51">
        <f t="shared" si="35"/>
        <v>322.27192571613091</v>
      </c>
      <c r="C51" s="4">
        <f t="shared" si="36"/>
        <v>4572</v>
      </c>
      <c r="D51" s="4"/>
      <c r="E51" s="4">
        <v>15000</v>
      </c>
      <c r="F51" s="4">
        <f t="shared" si="37"/>
        <v>32.227192571613095</v>
      </c>
      <c r="G51" s="5">
        <v>0.1</v>
      </c>
      <c r="H51" s="6">
        <v>3637.2640000000001</v>
      </c>
      <c r="I51" s="6"/>
      <c r="J51" s="6">
        <v>893.30391999999995</v>
      </c>
      <c r="K51" s="4">
        <v>40</v>
      </c>
      <c r="M51">
        <f t="shared" si="38"/>
        <v>0.24559776799264499</v>
      </c>
      <c r="N51">
        <f t="shared" si="39"/>
        <v>16179.357744608002</v>
      </c>
      <c r="O51">
        <f t="shared" si="40"/>
        <v>521415.27772050182</v>
      </c>
      <c r="P51">
        <f t="shared" si="41"/>
        <v>699.21788742319291</v>
      </c>
      <c r="Q51">
        <f t="shared" si="42"/>
        <v>0.25426104997207016</v>
      </c>
      <c r="U51">
        <f t="shared" si="11"/>
        <v>0.47183883145017969</v>
      </c>
      <c r="V51">
        <f t="shared" si="43"/>
        <v>1.3226414545454546</v>
      </c>
      <c r="X51">
        <f t="shared" si="44"/>
        <v>0.25426104997207016</v>
      </c>
    </row>
    <row r="52" spans="1:24" x14ac:dyDescent="0.2">
      <c r="A52">
        <f t="shared" si="34"/>
        <v>258.43199999999996</v>
      </c>
      <c r="B52">
        <f t="shared" si="35"/>
        <v>322.27192571613091</v>
      </c>
      <c r="C52" s="4">
        <f t="shared" si="36"/>
        <v>4572</v>
      </c>
      <c r="D52" s="4"/>
      <c r="E52" s="4">
        <v>15000</v>
      </c>
      <c r="F52" s="4">
        <f t="shared" si="37"/>
        <v>48.340788857419632</v>
      </c>
      <c r="G52" s="5">
        <v>0.15</v>
      </c>
      <c r="H52" s="6">
        <v>3599.0479999999998</v>
      </c>
      <c r="I52" s="6"/>
      <c r="J52" s="6">
        <v>884.92643999999996</v>
      </c>
      <c r="K52" s="4">
        <v>40</v>
      </c>
      <c r="M52">
        <f t="shared" si="38"/>
        <v>0.24587792105023329</v>
      </c>
      <c r="N52">
        <f t="shared" si="39"/>
        <v>16009.364492656001</v>
      </c>
      <c r="O52">
        <f t="shared" si="40"/>
        <v>773905.30868095474</v>
      </c>
      <c r="P52">
        <f t="shared" si="41"/>
        <v>1037.8070189411603</v>
      </c>
      <c r="Q52">
        <f t="shared" si="42"/>
        <v>0.37738437052405832</v>
      </c>
      <c r="U52">
        <f t="shared" si="11"/>
        <v>0.46688131591578347</v>
      </c>
      <c r="V52">
        <f t="shared" si="43"/>
        <v>1.3087447272727273</v>
      </c>
      <c r="X52">
        <f t="shared" si="44"/>
        <v>0.37738437052405832</v>
      </c>
    </row>
    <row r="53" spans="1:24" x14ac:dyDescent="0.2">
      <c r="A53">
        <f t="shared" si="34"/>
        <v>258.43199999999996</v>
      </c>
      <c r="B53">
        <f t="shared" si="35"/>
        <v>322.27192571613091</v>
      </c>
      <c r="C53" s="4">
        <f t="shared" si="36"/>
        <v>4572</v>
      </c>
      <c r="D53" s="4"/>
      <c r="E53" s="4">
        <v>15000</v>
      </c>
      <c r="F53" s="4">
        <f t="shared" si="37"/>
        <v>64.45438514322619</v>
      </c>
      <c r="G53" s="5">
        <v>0.2</v>
      </c>
      <c r="H53" s="6">
        <v>3273.0880000000002</v>
      </c>
      <c r="I53" s="6"/>
      <c r="J53" s="6">
        <v>867.06917999999996</v>
      </c>
      <c r="K53" s="4">
        <v>40</v>
      </c>
      <c r="M53">
        <f t="shared" si="38"/>
        <v>0.26490860618474049</v>
      </c>
      <c r="N53">
        <f t="shared" si="39"/>
        <v>14559.422049536002</v>
      </c>
      <c r="O53">
        <f t="shared" si="40"/>
        <v>938418.59624357312</v>
      </c>
      <c r="P53">
        <f t="shared" si="41"/>
        <v>1258.4193375626314</v>
      </c>
      <c r="Q53">
        <f t="shared" si="42"/>
        <v>0.45760703184095686</v>
      </c>
      <c r="U53">
        <f t="shared" si="11"/>
        <v>0.42459662459299236</v>
      </c>
      <c r="V53">
        <f t="shared" si="43"/>
        <v>1.1902138181818183</v>
      </c>
      <c r="X53">
        <f t="shared" si="44"/>
        <v>0.45760703184095686</v>
      </c>
    </row>
    <row r="54" spans="1:24" x14ac:dyDescent="0.2">
      <c r="A54">
        <f t="shared" si="34"/>
        <v>258.43199999999996</v>
      </c>
      <c r="B54">
        <f t="shared" si="35"/>
        <v>322.27192571613091</v>
      </c>
      <c r="C54" s="4">
        <f t="shared" si="36"/>
        <v>4572</v>
      </c>
      <c r="D54" s="4"/>
      <c r="E54" s="4">
        <v>15000</v>
      </c>
      <c r="F54" s="4">
        <f t="shared" si="37"/>
        <v>80.567981429032727</v>
      </c>
      <c r="G54" s="5">
        <v>0.25</v>
      </c>
      <c r="H54" s="6">
        <v>2897.672</v>
      </c>
      <c r="I54" s="6"/>
      <c r="J54" s="6">
        <v>852.73928000000001</v>
      </c>
      <c r="K54" s="4">
        <v>40</v>
      </c>
      <c r="M54">
        <f t="shared" si="38"/>
        <v>0.29428426681832864</v>
      </c>
      <c r="N54">
        <f t="shared" si="39"/>
        <v>12889.488339184001</v>
      </c>
      <c r="O54">
        <f t="shared" si="40"/>
        <v>1038480.0571411105</v>
      </c>
      <c r="P54">
        <f t="shared" si="41"/>
        <v>1392.6017566262292</v>
      </c>
      <c r="Q54">
        <f t="shared" si="42"/>
        <v>0.50640063877317421</v>
      </c>
      <c r="U54">
        <f t="shared" si="11"/>
        <v>0.37589632493157082</v>
      </c>
      <c r="V54">
        <f t="shared" si="43"/>
        <v>1.053698909090909</v>
      </c>
      <c r="X54">
        <f t="shared" si="44"/>
        <v>0.50640063877317421</v>
      </c>
    </row>
    <row r="55" spans="1:24" x14ac:dyDescent="0.2">
      <c r="A55">
        <f t="shared" si="34"/>
        <v>258.43199999999996</v>
      </c>
      <c r="B55">
        <f t="shared" si="35"/>
        <v>322.27192571613091</v>
      </c>
      <c r="C55" s="4">
        <f t="shared" si="36"/>
        <v>4572</v>
      </c>
      <c r="D55" s="4"/>
      <c r="E55" s="4">
        <v>15000</v>
      </c>
      <c r="F55" s="4">
        <f t="shared" si="37"/>
        <v>96.681577714839264</v>
      </c>
      <c r="G55" s="5">
        <v>0.3</v>
      </c>
      <c r="H55" s="6">
        <v>2612.1759999999999</v>
      </c>
      <c r="I55" s="6"/>
      <c r="J55" s="6">
        <v>849.65283999999997</v>
      </c>
      <c r="K55" s="4">
        <v>40</v>
      </c>
      <c r="M55">
        <f t="shared" si="38"/>
        <v>0.32526630671133949</v>
      </c>
      <c r="N55">
        <f t="shared" si="39"/>
        <v>11619.538751072001</v>
      </c>
      <c r="O55">
        <f t="shared" si="40"/>
        <v>1123395.3387723539</v>
      </c>
      <c r="P55">
        <f t="shared" si="41"/>
        <v>1506.4731492937267</v>
      </c>
      <c r="Q55">
        <f t="shared" si="42"/>
        <v>0.54780841792499158</v>
      </c>
      <c r="U55">
        <f t="shared" si="11"/>
        <v>0.33886076770402274</v>
      </c>
      <c r="V55">
        <f t="shared" si="43"/>
        <v>0.94988218181818185</v>
      </c>
      <c r="X55">
        <f t="shared" si="44"/>
        <v>0.54780841792499158</v>
      </c>
    </row>
    <row r="56" spans="1:24" x14ac:dyDescent="0.2">
      <c r="A56">
        <f t="shared" si="34"/>
        <v>258.43199999999996</v>
      </c>
      <c r="B56">
        <f t="shared" si="35"/>
        <v>322.27192571613091</v>
      </c>
      <c r="C56" s="4">
        <f t="shared" si="36"/>
        <v>4572</v>
      </c>
      <c r="D56" s="4"/>
      <c r="E56" s="4">
        <v>15000</v>
      </c>
      <c r="F56" s="4">
        <f t="shared" si="37"/>
        <v>112.79517400064582</v>
      </c>
      <c r="G56" s="5">
        <v>0.35</v>
      </c>
      <c r="H56" s="6">
        <v>2369.3919999999998</v>
      </c>
      <c r="I56" s="6"/>
      <c r="J56" s="6">
        <v>864.42366000000004</v>
      </c>
      <c r="K56" s="4">
        <v>40</v>
      </c>
      <c r="M56">
        <f t="shared" si="38"/>
        <v>0.36482931486220943</v>
      </c>
      <c r="N56">
        <f t="shared" si="39"/>
        <v>10539.581621024001</v>
      </c>
      <c r="O56">
        <f t="shared" si="40"/>
        <v>1188813.9428374108</v>
      </c>
      <c r="P56">
        <f t="shared" si="41"/>
        <v>1594.199497344968</v>
      </c>
      <c r="Q56">
        <f t="shared" si="42"/>
        <v>0.57970890812544296</v>
      </c>
      <c r="U56">
        <f t="shared" si="11"/>
        <v>0.30736596313256448</v>
      </c>
      <c r="V56">
        <f t="shared" si="43"/>
        <v>0.86159709090909087</v>
      </c>
      <c r="X56">
        <f t="shared" si="44"/>
        <v>0.57970890812544296</v>
      </c>
    </row>
    <row r="57" spans="1:24" x14ac:dyDescent="0.2">
      <c r="A57">
        <f t="shared" si="34"/>
        <v>258.43199999999996</v>
      </c>
      <c r="B57">
        <f t="shared" si="35"/>
        <v>322.27192571613091</v>
      </c>
      <c r="C57" s="4">
        <f t="shared" si="36"/>
        <v>4572</v>
      </c>
      <c r="D57" s="4"/>
      <c r="E57" s="4">
        <v>15000</v>
      </c>
      <c r="F57" s="4">
        <f t="shared" si="37"/>
        <v>128.90877028645238</v>
      </c>
      <c r="G57" s="5">
        <v>0.4</v>
      </c>
      <c r="H57" s="6">
        <v>2162.576</v>
      </c>
      <c r="I57" s="6"/>
      <c r="J57" s="6">
        <v>876.76941999999997</v>
      </c>
      <c r="K57" s="4">
        <v>40</v>
      </c>
      <c r="M57">
        <f t="shared" si="38"/>
        <v>0.40542825778146063</v>
      </c>
      <c r="N57">
        <f t="shared" si="39"/>
        <v>9619.618139872</v>
      </c>
      <c r="O57">
        <f t="shared" si="40"/>
        <v>1240053.14503615</v>
      </c>
      <c r="P57">
        <f t="shared" si="41"/>
        <v>1662.911267493477</v>
      </c>
      <c r="Q57">
        <f t="shared" si="42"/>
        <v>0.60469500636126439</v>
      </c>
      <c r="U57">
        <f t="shared" si="11"/>
        <v>0.28053705553465563</v>
      </c>
      <c r="V57">
        <f t="shared" si="43"/>
        <v>0.78639127272727272</v>
      </c>
      <c r="X57">
        <f t="shared" si="44"/>
        <v>0.60469500636126439</v>
      </c>
    </row>
    <row r="58" spans="1:24" x14ac:dyDescent="0.2">
      <c r="A58">
        <f t="shared" si="34"/>
        <v>258.43199999999996</v>
      </c>
      <c r="B58">
        <f t="shared" si="35"/>
        <v>322.27192571613091</v>
      </c>
      <c r="C58" s="4">
        <f t="shared" si="36"/>
        <v>4572</v>
      </c>
      <c r="D58" s="4"/>
      <c r="E58" s="4">
        <v>15000</v>
      </c>
      <c r="F58" s="4">
        <f t="shared" si="37"/>
        <v>145.0223665722589</v>
      </c>
      <c r="G58" s="5">
        <v>0.45</v>
      </c>
      <c r="H58" s="6">
        <v>1991.7280000000001</v>
      </c>
      <c r="I58" s="6"/>
      <c r="J58" s="6">
        <v>890.87886000000003</v>
      </c>
      <c r="K58" s="4">
        <v>40</v>
      </c>
      <c r="M58">
        <f t="shared" si="38"/>
        <v>0.44728941903713759</v>
      </c>
      <c r="N58">
        <f t="shared" si="39"/>
        <v>8859.6483076160002</v>
      </c>
      <c r="O58">
        <f t="shared" si="40"/>
        <v>1284847.1645683807</v>
      </c>
      <c r="P58">
        <f t="shared" si="41"/>
        <v>1722.9800476861985</v>
      </c>
      <c r="Q58">
        <f t="shared" si="42"/>
        <v>0.62653819915861764</v>
      </c>
      <c r="U58">
        <f t="shared" si="11"/>
        <v>0.2583740449102962</v>
      </c>
      <c r="V58">
        <f t="shared" si="43"/>
        <v>0.72426472727272728</v>
      </c>
      <c r="X58">
        <f t="shared" si="44"/>
        <v>0.62653819915861764</v>
      </c>
    </row>
    <row r="59" spans="1:24" x14ac:dyDescent="0.2">
      <c r="A59">
        <f t="shared" si="34"/>
        <v>258.43199999999996</v>
      </c>
      <c r="B59">
        <f t="shared" si="35"/>
        <v>322.27192571613091</v>
      </c>
      <c r="C59" s="4">
        <f t="shared" si="36"/>
        <v>4572</v>
      </c>
      <c r="D59" s="4"/>
      <c r="E59" s="4">
        <v>15000</v>
      </c>
      <c r="F59" s="4">
        <f t="shared" si="37"/>
        <v>161.13596285806545</v>
      </c>
      <c r="G59" s="5">
        <v>0.5</v>
      </c>
      <c r="H59" s="6">
        <v>1841.1120000000001</v>
      </c>
      <c r="I59" s="6"/>
      <c r="J59" s="6">
        <v>905.64967999999999</v>
      </c>
      <c r="K59" s="4">
        <v>40</v>
      </c>
      <c r="M59">
        <f t="shared" si="38"/>
        <v>0.49190363215274246</v>
      </c>
      <c r="N59">
        <f t="shared" si="39"/>
        <v>8189.6749028640006</v>
      </c>
      <c r="O59">
        <f t="shared" si="40"/>
        <v>1319651.1509675244</v>
      </c>
      <c r="P59">
        <f t="shared" si="41"/>
        <v>1769.6521934474501</v>
      </c>
      <c r="Q59">
        <f t="shared" si="42"/>
        <v>0.6435098885263455</v>
      </c>
      <c r="U59">
        <f t="shared" si="11"/>
        <v>0.23883560133355822</v>
      </c>
      <c r="V59">
        <f t="shared" si="43"/>
        <v>0.66949527272727272</v>
      </c>
      <c r="X59">
        <f t="shared" si="44"/>
        <v>0.6435098885263455</v>
      </c>
    </row>
    <row r="60" spans="1:24" x14ac:dyDescent="0.2">
      <c r="A60">
        <f t="shared" si="34"/>
        <v>258.43199999999996</v>
      </c>
      <c r="B60">
        <f t="shared" si="35"/>
        <v>322.27192571613091</v>
      </c>
      <c r="C60" s="4">
        <f t="shared" si="36"/>
        <v>4572</v>
      </c>
      <c r="D60" s="4"/>
      <c r="E60" s="4">
        <v>15000</v>
      </c>
      <c r="F60" s="4">
        <f t="shared" si="37"/>
        <v>177.24955914387201</v>
      </c>
      <c r="G60" s="5">
        <v>0.55000000000000004</v>
      </c>
      <c r="H60" s="6">
        <v>1688.248</v>
      </c>
      <c r="I60" s="6"/>
      <c r="J60" s="6">
        <v>920.42049999999995</v>
      </c>
      <c r="K60" s="4">
        <v>40</v>
      </c>
      <c r="M60">
        <f t="shared" si="38"/>
        <v>0.54519270865417868</v>
      </c>
      <c r="N60">
        <f t="shared" si="39"/>
        <v>7509.7018950560005</v>
      </c>
      <c r="O60">
        <f t="shared" si="40"/>
        <v>1331091.3502005762</v>
      </c>
      <c r="P60">
        <f t="shared" si="41"/>
        <v>1784.9935006189726</v>
      </c>
      <c r="Q60">
        <f t="shared" si="42"/>
        <v>0.64908854567962637</v>
      </c>
      <c r="U60">
        <f t="shared" si="11"/>
        <v>0.2190055391959734</v>
      </c>
      <c r="V60">
        <f t="shared" si="43"/>
        <v>0.6139083636363637</v>
      </c>
      <c r="X60">
        <f t="shared" si="44"/>
        <v>0.64908854567962637</v>
      </c>
    </row>
    <row r="61" spans="1:24" x14ac:dyDescent="0.2">
      <c r="A61">
        <f t="shared" si="34"/>
        <v>258.43199999999996</v>
      </c>
      <c r="B61">
        <f t="shared" si="35"/>
        <v>322.27192571613091</v>
      </c>
      <c r="C61" s="4">
        <f t="shared" si="36"/>
        <v>4572</v>
      </c>
      <c r="D61" s="4"/>
      <c r="E61" s="4">
        <v>15000</v>
      </c>
      <c r="F61" s="4">
        <f t="shared" si="37"/>
        <v>193.36315542967853</v>
      </c>
      <c r="G61" s="5">
        <v>0.6</v>
      </c>
      <c r="H61" s="6">
        <v>1542.1279999999999</v>
      </c>
      <c r="I61" s="6"/>
      <c r="J61" s="6">
        <v>937.17546000000004</v>
      </c>
      <c r="K61" s="4">
        <v>40</v>
      </c>
      <c r="M61">
        <f t="shared" si="38"/>
        <v>0.60771574084641489</v>
      </c>
      <c r="N61">
        <f t="shared" si="39"/>
        <v>6859.7276964160001</v>
      </c>
      <c r="O61">
        <f t="shared" si="40"/>
        <v>1326418.5927673576</v>
      </c>
      <c r="P61">
        <f t="shared" si="41"/>
        <v>1778.7273329010266</v>
      </c>
      <c r="Q61">
        <f t="shared" si="42"/>
        <v>0.64680993923673691</v>
      </c>
      <c r="U61">
        <f t="shared" si="11"/>
        <v>0.20005033274092907</v>
      </c>
      <c r="V61">
        <f t="shared" si="43"/>
        <v>0.56077381818181815</v>
      </c>
      <c r="X61">
        <f t="shared" si="44"/>
        <v>0.64680993923673691</v>
      </c>
    </row>
    <row r="62" spans="1:24" x14ac:dyDescent="0.2">
      <c r="C62" s="4"/>
      <c r="E62" s="4"/>
      <c r="F62" s="4"/>
      <c r="G62" s="5"/>
      <c r="H62" s="6"/>
      <c r="I62" s="6"/>
      <c r="J62" s="6"/>
      <c r="K62" s="4"/>
      <c r="U62">
        <f t="shared" si="11"/>
        <v>0</v>
      </c>
    </row>
    <row r="63" spans="1:24" x14ac:dyDescent="0.2">
      <c r="A63">
        <f t="shared" ref="A63:A75" si="45">$H$3+$I$3*C63/1000</f>
        <v>248.52599999999998</v>
      </c>
      <c r="B63">
        <f t="shared" ref="B63:B75" si="46">SQRT($F$3*$G$3*A63)</f>
        <v>316.03504560635002</v>
      </c>
      <c r="C63" s="4">
        <f t="shared" ref="C63:C75" si="47">E63*0.3048</f>
        <v>6096</v>
      </c>
      <c r="E63" s="4">
        <v>20000</v>
      </c>
      <c r="F63" s="4">
        <f t="shared" ref="F63:F75" si="48">G63*B63</f>
        <v>0</v>
      </c>
      <c r="G63" s="5">
        <v>0</v>
      </c>
      <c r="H63" s="6">
        <v>2863.9520000000002</v>
      </c>
      <c r="I63" s="6"/>
      <c r="J63" s="6">
        <v>778.44425999999999</v>
      </c>
      <c r="K63" s="4">
        <v>40</v>
      </c>
      <c r="M63">
        <f t="shared" ref="M63:M75" si="49">J63/H63</f>
        <v>0.27180771884444987</v>
      </c>
      <c r="N63">
        <f t="shared" ref="N63:N75" si="50">4.448222*H63</f>
        <v>12739.494293344002</v>
      </c>
      <c r="O63">
        <f t="shared" ref="O63:O75" si="51">N63*F63</f>
        <v>0</v>
      </c>
      <c r="P63">
        <f t="shared" ref="P63:P75" si="52">O63*0.001341</f>
        <v>0</v>
      </c>
      <c r="Q63">
        <f t="shared" ref="Q63:Q75" si="53">P63/$C$3</f>
        <v>0</v>
      </c>
      <c r="U63">
        <f t="shared" si="11"/>
        <v>0.37152204651886833</v>
      </c>
      <c r="V63">
        <f t="shared" ref="V63:V75" si="54">H63/$C$3</f>
        <v>1.0414370909090911</v>
      </c>
      <c r="X63">
        <f t="shared" ref="X63:X75" si="55">P63/$C$3</f>
        <v>0</v>
      </c>
    </row>
    <row r="64" spans="1:24" x14ac:dyDescent="0.2">
      <c r="A64">
        <f t="shared" si="45"/>
        <v>248.52599999999998</v>
      </c>
      <c r="B64">
        <f t="shared" si="46"/>
        <v>316.03504560635002</v>
      </c>
      <c r="C64" s="4">
        <f t="shared" si="47"/>
        <v>6096</v>
      </c>
      <c r="E64" s="4">
        <v>20000</v>
      </c>
      <c r="F64" s="4">
        <f t="shared" si="48"/>
        <v>15.801752280317501</v>
      </c>
      <c r="G64" s="5">
        <v>0.05</v>
      </c>
      <c r="H64" s="6">
        <v>3021.49933333333</v>
      </c>
      <c r="I64" s="6"/>
      <c r="J64" s="6">
        <v>776.59544300813002</v>
      </c>
      <c r="K64" s="4">
        <v>40</v>
      </c>
      <c r="M64">
        <f t="shared" si="49"/>
        <v>0.25702320514874544</v>
      </c>
      <c r="N64">
        <f t="shared" si="50"/>
        <v>13440.299807518653</v>
      </c>
      <c r="O64">
        <f t="shared" si="51"/>
        <v>212380.28813160874</v>
      </c>
      <c r="P64">
        <f t="shared" si="52"/>
        <v>284.80196638448734</v>
      </c>
      <c r="Q64">
        <f t="shared" si="53"/>
        <v>0.10356435141254085</v>
      </c>
      <c r="U64">
        <f t="shared" si="11"/>
        <v>0.39195964732488359</v>
      </c>
      <c r="V64">
        <f t="shared" si="54"/>
        <v>1.0987270303030292</v>
      </c>
      <c r="X64">
        <f t="shared" si="55"/>
        <v>0.10356435141254085</v>
      </c>
    </row>
    <row r="65" spans="1:24" x14ac:dyDescent="0.2">
      <c r="A65">
        <f t="shared" si="45"/>
        <v>248.52599999999998</v>
      </c>
      <c r="B65">
        <f t="shared" si="46"/>
        <v>316.03504560635002</v>
      </c>
      <c r="C65" s="4">
        <f t="shared" si="47"/>
        <v>6096</v>
      </c>
      <c r="E65" s="4">
        <v>20000</v>
      </c>
      <c r="F65" s="4">
        <f t="shared" si="48"/>
        <v>31.603504560635002</v>
      </c>
      <c r="G65" s="5">
        <v>0.1</v>
      </c>
      <c r="H65" s="6">
        <v>3084.2559999999999</v>
      </c>
      <c r="I65" s="6"/>
      <c r="J65" s="6">
        <v>773.15322000000003</v>
      </c>
      <c r="K65" s="4">
        <v>40</v>
      </c>
      <c r="M65">
        <f t="shared" si="49"/>
        <v>0.25067738216282959</v>
      </c>
      <c r="N65">
        <f t="shared" si="50"/>
        <v>13719.455392832</v>
      </c>
      <c r="O65">
        <f t="shared" si="51"/>
        <v>433582.87107679457</v>
      </c>
      <c r="P65">
        <f t="shared" si="52"/>
        <v>581.43463011398148</v>
      </c>
      <c r="Q65">
        <f t="shared" si="53"/>
        <v>0.21143077458690235</v>
      </c>
      <c r="U65">
        <f t="shared" si="11"/>
        <v>0.40010066548185813</v>
      </c>
      <c r="V65">
        <f t="shared" si="54"/>
        <v>1.1215476363636363</v>
      </c>
      <c r="X65">
        <f t="shared" si="55"/>
        <v>0.21143077458690235</v>
      </c>
    </row>
    <row r="66" spans="1:24" x14ac:dyDescent="0.2">
      <c r="A66">
        <f t="shared" si="45"/>
        <v>248.52599999999998</v>
      </c>
      <c r="B66">
        <f t="shared" si="46"/>
        <v>316.03504560635002</v>
      </c>
      <c r="C66" s="4">
        <f t="shared" si="47"/>
        <v>6096</v>
      </c>
      <c r="E66" s="4">
        <v>20000</v>
      </c>
      <c r="F66" s="4">
        <f t="shared" si="48"/>
        <v>47.405256840952504</v>
      </c>
      <c r="G66" s="5">
        <v>0.15</v>
      </c>
      <c r="H66" s="6">
        <v>3075.2640000000001</v>
      </c>
      <c r="I66" s="6"/>
      <c r="J66" s="6">
        <v>767.42125999999996</v>
      </c>
      <c r="K66" s="4">
        <v>40</v>
      </c>
      <c r="M66">
        <f t="shared" si="49"/>
        <v>0.24954646495390312</v>
      </c>
      <c r="N66">
        <f t="shared" si="50"/>
        <v>13679.456980608002</v>
      </c>
      <c r="O66">
        <f t="shared" si="51"/>
        <v>648478.17161048297</v>
      </c>
      <c r="P66">
        <f t="shared" si="52"/>
        <v>869.60922812965759</v>
      </c>
      <c r="Q66">
        <f t="shared" si="53"/>
        <v>0.31622153750169368</v>
      </c>
      <c r="U66">
        <f t="shared" si="11"/>
        <v>0.39893419123847085</v>
      </c>
      <c r="V66">
        <f t="shared" si="54"/>
        <v>1.1182778181818183</v>
      </c>
      <c r="X66">
        <f t="shared" si="55"/>
        <v>0.31622153750169368</v>
      </c>
    </row>
    <row r="67" spans="1:24" x14ac:dyDescent="0.2">
      <c r="A67">
        <f t="shared" si="45"/>
        <v>248.52599999999998</v>
      </c>
      <c r="B67">
        <f t="shared" si="46"/>
        <v>316.03504560635002</v>
      </c>
      <c r="C67" s="4">
        <f t="shared" si="47"/>
        <v>6096</v>
      </c>
      <c r="E67" s="4">
        <v>20000</v>
      </c>
      <c r="F67" s="4">
        <f t="shared" si="48"/>
        <v>63.207009121270005</v>
      </c>
      <c r="G67" s="5">
        <v>0.2</v>
      </c>
      <c r="H67" s="6">
        <v>2807.752</v>
      </c>
      <c r="I67" s="6"/>
      <c r="J67" s="6">
        <v>752.42998</v>
      </c>
      <c r="K67" s="4">
        <v>40</v>
      </c>
      <c r="M67">
        <f t="shared" si="49"/>
        <v>0.26798306260666899</v>
      </c>
      <c r="N67">
        <f t="shared" si="50"/>
        <v>12489.504216944</v>
      </c>
      <c r="O67">
        <f t="shared" si="51"/>
        <v>789424.20696051966</v>
      </c>
      <c r="P67">
        <f t="shared" si="52"/>
        <v>1058.6178615340568</v>
      </c>
      <c r="Q67">
        <f t="shared" si="53"/>
        <v>0.38495194964874796</v>
      </c>
      <c r="U67">
        <f t="shared" si="11"/>
        <v>0.36423158249769744</v>
      </c>
      <c r="V67">
        <f t="shared" si="54"/>
        <v>1.0210007272727273</v>
      </c>
      <c r="X67">
        <f t="shared" si="55"/>
        <v>0.38495194964874796</v>
      </c>
    </row>
    <row r="68" spans="1:24" x14ac:dyDescent="0.2">
      <c r="A68">
        <f t="shared" si="45"/>
        <v>248.52599999999998</v>
      </c>
      <c r="B68">
        <f t="shared" si="46"/>
        <v>316.03504560635002</v>
      </c>
      <c r="C68" s="4">
        <f t="shared" si="47"/>
        <v>6096</v>
      </c>
      <c r="E68" s="4">
        <v>20000</v>
      </c>
      <c r="F68" s="4">
        <f t="shared" si="48"/>
        <v>79.008761401587506</v>
      </c>
      <c r="G68" s="5">
        <v>0.25</v>
      </c>
      <c r="H68" s="6">
        <v>2497.5279999999998</v>
      </c>
      <c r="I68" s="6"/>
      <c r="J68" s="6">
        <v>737.65916000000004</v>
      </c>
      <c r="K68" s="4">
        <v>40</v>
      </c>
      <c r="M68">
        <f t="shared" si="49"/>
        <v>0.29535571172775643</v>
      </c>
      <c r="N68">
        <f t="shared" si="50"/>
        <v>11109.558995216001</v>
      </c>
      <c r="O68">
        <f t="shared" si="51"/>
        <v>877752.49592988123</v>
      </c>
      <c r="P68">
        <f t="shared" si="52"/>
        <v>1177.0660970419708</v>
      </c>
      <c r="Q68">
        <f t="shared" si="53"/>
        <v>0.42802403528798938</v>
      </c>
      <c r="U68">
        <f t="shared" si="11"/>
        <v>0.32398822110083408</v>
      </c>
      <c r="V68">
        <f t="shared" si="54"/>
        <v>0.90819199999999989</v>
      </c>
      <c r="X68">
        <f t="shared" si="55"/>
        <v>0.42802403528798938</v>
      </c>
    </row>
    <row r="69" spans="1:24" x14ac:dyDescent="0.2">
      <c r="A69">
        <f t="shared" si="45"/>
        <v>248.52599999999998</v>
      </c>
      <c r="B69">
        <f t="shared" si="46"/>
        <v>316.03504560635002</v>
      </c>
      <c r="C69" s="4">
        <f t="shared" si="47"/>
        <v>6096</v>
      </c>
      <c r="E69" s="4">
        <v>20000</v>
      </c>
      <c r="F69" s="4">
        <f t="shared" si="48"/>
        <v>94.810513681905007</v>
      </c>
      <c r="G69" s="5">
        <v>0.3</v>
      </c>
      <c r="H69" s="6">
        <v>2225.52</v>
      </c>
      <c r="I69" s="6"/>
      <c r="J69" s="6">
        <v>715.17223999999999</v>
      </c>
      <c r="K69" s="4">
        <v>40</v>
      </c>
      <c r="M69">
        <f t="shared" si="49"/>
        <v>0.3213506236744671</v>
      </c>
      <c r="N69">
        <f t="shared" si="50"/>
        <v>9899.6070254400001</v>
      </c>
      <c r="O69">
        <f t="shared" si="51"/>
        <v>938586.82733096206</v>
      </c>
      <c r="P69">
        <f t="shared" si="52"/>
        <v>1258.6449354508202</v>
      </c>
      <c r="Q69">
        <f t="shared" si="53"/>
        <v>0.45768906743666188</v>
      </c>
      <c r="U69">
        <f t="shared" si="11"/>
        <v>0.28870237523836706</v>
      </c>
      <c r="V69">
        <f t="shared" si="54"/>
        <v>0.80928</v>
      </c>
      <c r="X69">
        <f t="shared" si="55"/>
        <v>0.45768906743666188</v>
      </c>
    </row>
    <row r="70" spans="1:24" x14ac:dyDescent="0.2">
      <c r="A70">
        <f t="shared" si="45"/>
        <v>248.52599999999998</v>
      </c>
      <c r="B70">
        <f t="shared" si="46"/>
        <v>316.03504560635002</v>
      </c>
      <c r="C70" s="4">
        <f t="shared" si="47"/>
        <v>6096</v>
      </c>
      <c r="E70" s="4">
        <v>20000</v>
      </c>
      <c r="F70" s="4">
        <f t="shared" si="48"/>
        <v>110.61226596222251</v>
      </c>
      <c r="G70" s="5">
        <v>0.35</v>
      </c>
      <c r="H70" s="6">
        <v>2029.944</v>
      </c>
      <c r="I70" s="6"/>
      <c r="J70" s="6">
        <v>731.70673999999997</v>
      </c>
      <c r="K70" s="4">
        <v>40</v>
      </c>
      <c r="M70">
        <f t="shared" si="49"/>
        <v>0.36045661358145842</v>
      </c>
      <c r="N70">
        <f t="shared" si="50"/>
        <v>9029.641559568001</v>
      </c>
      <c r="O70">
        <f t="shared" si="51"/>
        <v>998789.11373047333</v>
      </c>
      <c r="P70">
        <f t="shared" si="52"/>
        <v>1339.3762015125646</v>
      </c>
      <c r="Q70">
        <f t="shared" si="53"/>
        <v>0.48704589145911442</v>
      </c>
      <c r="U70">
        <f t="shared" si="11"/>
        <v>0.26333156044469236</v>
      </c>
      <c r="V70">
        <f t="shared" si="54"/>
        <v>0.73816145454545457</v>
      </c>
      <c r="X70">
        <f t="shared" si="55"/>
        <v>0.48704589145911442</v>
      </c>
    </row>
    <row r="71" spans="1:24" x14ac:dyDescent="0.2">
      <c r="A71">
        <f t="shared" si="45"/>
        <v>248.52599999999998</v>
      </c>
      <c r="B71">
        <f t="shared" si="46"/>
        <v>316.03504560635002</v>
      </c>
      <c r="C71" s="4">
        <f t="shared" si="47"/>
        <v>6096</v>
      </c>
      <c r="E71" s="4">
        <v>20000</v>
      </c>
      <c r="F71" s="4">
        <f t="shared" si="48"/>
        <v>126.41401824254001</v>
      </c>
      <c r="G71" s="5">
        <v>0.4</v>
      </c>
      <c r="H71" s="6">
        <v>1870.336</v>
      </c>
      <c r="I71" s="6"/>
      <c r="J71" s="6">
        <v>750.00491999999997</v>
      </c>
      <c r="K71" s="4">
        <v>40</v>
      </c>
      <c r="M71">
        <f t="shared" si="49"/>
        <v>0.4010000983780454</v>
      </c>
      <c r="N71">
        <f t="shared" si="50"/>
        <v>8319.6697425920011</v>
      </c>
      <c r="O71">
        <f t="shared" si="51"/>
        <v>1051722.8826119334</v>
      </c>
      <c r="P71">
        <f t="shared" si="52"/>
        <v>1410.3603855826027</v>
      </c>
      <c r="Q71">
        <f t="shared" si="53"/>
        <v>0.51285832203003734</v>
      </c>
      <c r="U71">
        <f t="shared" si="11"/>
        <v>0.24262664262456707</v>
      </c>
      <c r="V71">
        <f t="shared" si="54"/>
        <v>0.68012218181818185</v>
      </c>
      <c r="X71">
        <f t="shared" si="55"/>
        <v>0.51285832203003734</v>
      </c>
    </row>
    <row r="72" spans="1:24" x14ac:dyDescent="0.2">
      <c r="A72">
        <f t="shared" si="45"/>
        <v>248.52599999999998</v>
      </c>
      <c r="B72">
        <f t="shared" si="46"/>
        <v>316.03504560635002</v>
      </c>
      <c r="C72" s="4">
        <f t="shared" si="47"/>
        <v>6096</v>
      </c>
      <c r="E72" s="4">
        <v>20000</v>
      </c>
      <c r="F72" s="4">
        <f t="shared" si="48"/>
        <v>142.21577052285753</v>
      </c>
      <c r="G72" s="5">
        <v>0.45</v>
      </c>
      <c r="H72" s="6">
        <v>1739.952</v>
      </c>
      <c r="I72" s="6"/>
      <c r="J72" s="6">
        <v>770.06677999999999</v>
      </c>
      <c r="K72" s="4">
        <v>40</v>
      </c>
      <c r="M72">
        <f t="shared" si="49"/>
        <v>0.44257932402732947</v>
      </c>
      <c r="N72">
        <f t="shared" si="50"/>
        <v>7739.6927653440007</v>
      </c>
      <c r="O72">
        <f t="shared" si="51"/>
        <v>1100706.370233583</v>
      </c>
      <c r="P72">
        <f t="shared" si="52"/>
        <v>1476.0472424832349</v>
      </c>
      <c r="Q72">
        <f t="shared" si="53"/>
        <v>0.53674445181208541</v>
      </c>
      <c r="U72">
        <f t="shared" ref="U72:U89" si="56">H72/$B$3</f>
        <v>0.2257127660954506</v>
      </c>
      <c r="V72">
        <f t="shared" si="54"/>
        <v>0.63270981818181815</v>
      </c>
      <c r="X72">
        <f t="shared" si="55"/>
        <v>0.53674445181208541</v>
      </c>
    </row>
    <row r="73" spans="1:24" x14ac:dyDescent="0.2">
      <c r="A73">
        <f t="shared" si="45"/>
        <v>248.52599999999998</v>
      </c>
      <c r="B73">
        <f t="shared" si="46"/>
        <v>316.03504560635002</v>
      </c>
      <c r="C73" s="4">
        <f t="shared" si="47"/>
        <v>6096</v>
      </c>
      <c r="E73" s="4">
        <v>20000</v>
      </c>
      <c r="F73" s="4">
        <f t="shared" si="48"/>
        <v>158.01752280317501</v>
      </c>
      <c r="G73" s="5">
        <v>0.5</v>
      </c>
      <c r="H73" s="6">
        <v>1632.048</v>
      </c>
      <c r="I73" s="6"/>
      <c r="J73" s="6">
        <v>792.77416000000005</v>
      </c>
      <c r="K73" s="4">
        <v>40</v>
      </c>
      <c r="M73">
        <f t="shared" si="49"/>
        <v>0.48575419350411264</v>
      </c>
      <c r="N73">
        <f t="shared" si="50"/>
        <v>7259.711818656001</v>
      </c>
      <c r="O73">
        <f t="shared" si="51"/>
        <v>1147161.6778489538</v>
      </c>
      <c r="P73">
        <f t="shared" si="52"/>
        <v>1538.3438099954469</v>
      </c>
      <c r="Q73">
        <f t="shared" si="53"/>
        <v>0.55939774908925344</v>
      </c>
      <c r="U73">
        <f t="shared" si="56"/>
        <v>0.21171507517480251</v>
      </c>
      <c r="V73">
        <f t="shared" si="54"/>
        <v>0.593472</v>
      </c>
      <c r="X73">
        <f t="shared" si="55"/>
        <v>0.55939774908925344</v>
      </c>
    </row>
    <row r="74" spans="1:24" x14ac:dyDescent="0.2">
      <c r="A74">
        <f t="shared" si="45"/>
        <v>248.52599999999998</v>
      </c>
      <c r="B74">
        <f t="shared" si="46"/>
        <v>316.03504560635002</v>
      </c>
      <c r="C74" s="4">
        <f t="shared" si="47"/>
        <v>6096</v>
      </c>
      <c r="E74" s="4">
        <v>20000</v>
      </c>
      <c r="F74" s="4">
        <f t="shared" si="48"/>
        <v>173.81927508349253</v>
      </c>
      <c r="G74" s="5">
        <v>0.55000000000000004</v>
      </c>
      <c r="H74" s="6">
        <v>1526.3920000000001</v>
      </c>
      <c r="I74" s="6"/>
      <c r="J74" s="6">
        <v>817.24522000000002</v>
      </c>
      <c r="K74" s="4">
        <v>40</v>
      </c>
      <c r="M74">
        <f t="shared" si="49"/>
        <v>0.53540978988359478</v>
      </c>
      <c r="N74">
        <f t="shared" si="50"/>
        <v>6789.730475024001</v>
      </c>
      <c r="O74">
        <f t="shared" si="51"/>
        <v>1180186.0291809691</v>
      </c>
      <c r="P74">
        <f t="shared" si="52"/>
        <v>1582.6294651316796</v>
      </c>
      <c r="Q74">
        <f t="shared" si="53"/>
        <v>0.57550162368424707</v>
      </c>
      <c r="U74">
        <f t="shared" si="56"/>
        <v>0.19800900281500125</v>
      </c>
      <c r="V74">
        <f t="shared" si="54"/>
        <v>0.55505163636363641</v>
      </c>
      <c r="X74">
        <f t="shared" si="55"/>
        <v>0.57550162368424707</v>
      </c>
    </row>
    <row r="75" spans="1:24" x14ac:dyDescent="0.2">
      <c r="A75">
        <f t="shared" si="45"/>
        <v>248.52599999999998</v>
      </c>
      <c r="B75">
        <f t="shared" si="46"/>
        <v>316.03504560635002</v>
      </c>
      <c r="C75" s="4">
        <f t="shared" si="47"/>
        <v>6096</v>
      </c>
      <c r="E75" s="4">
        <v>20000</v>
      </c>
      <c r="F75" s="4">
        <f t="shared" si="48"/>
        <v>189.62102736381001</v>
      </c>
      <c r="G75" s="5">
        <v>0.6</v>
      </c>
      <c r="H75" s="6">
        <v>1422.9839999999999</v>
      </c>
      <c r="I75" s="6"/>
      <c r="J75" s="6">
        <v>844.36180000000002</v>
      </c>
      <c r="K75" s="4">
        <v>40</v>
      </c>
      <c r="M75">
        <f t="shared" si="49"/>
        <v>0.59337406464162634</v>
      </c>
      <c r="N75">
        <f t="shared" si="50"/>
        <v>6329.7487344480005</v>
      </c>
      <c r="O75">
        <f t="shared" si="51"/>
        <v>1200253.457980806</v>
      </c>
      <c r="P75">
        <f t="shared" si="52"/>
        <v>1609.5398871522609</v>
      </c>
      <c r="Q75">
        <f t="shared" si="53"/>
        <v>0.58528723169173125</v>
      </c>
      <c r="U75">
        <f t="shared" si="56"/>
        <v>0.1845945490160468</v>
      </c>
      <c r="V75">
        <f t="shared" si="54"/>
        <v>0.51744872727272728</v>
      </c>
      <c r="X75">
        <f t="shared" si="55"/>
        <v>0.58528723169173125</v>
      </c>
    </row>
    <row r="76" spans="1:24" x14ac:dyDescent="0.2">
      <c r="C76" s="4"/>
      <c r="E76" s="4"/>
      <c r="F76" s="4"/>
      <c r="G76" s="5"/>
      <c r="H76" s="6"/>
      <c r="I76" s="6"/>
      <c r="J76" s="6"/>
      <c r="K76" s="4"/>
      <c r="U76">
        <f t="shared" si="56"/>
        <v>0</v>
      </c>
    </row>
    <row r="77" spans="1:24" x14ac:dyDescent="0.2">
      <c r="A77">
        <f t="shared" ref="A77:A89" si="57">$H$3+$I$3*C77/1000</f>
        <v>238.61999999999998</v>
      </c>
      <c r="B77">
        <f t="shared" ref="B77:B89" si="58">SQRT($F$3*$G$3*A77)</f>
        <v>309.67257869890909</v>
      </c>
      <c r="C77" s="4">
        <f t="shared" ref="C77:C89" si="59">E77*0.3048</f>
        <v>7620</v>
      </c>
      <c r="E77" s="4">
        <v>25000</v>
      </c>
      <c r="F77" s="4">
        <f t="shared" ref="F77:F89" si="60">G77*B77</f>
        <v>0</v>
      </c>
      <c r="G77" s="5">
        <v>0</v>
      </c>
      <c r="H77" s="6">
        <v>2416.6</v>
      </c>
      <c r="I77" s="6"/>
      <c r="J77" s="6">
        <v>665.56874000000005</v>
      </c>
      <c r="K77" s="4">
        <v>40</v>
      </c>
      <c r="M77">
        <f t="shared" ref="M77:M89" si="61">J77/H77</f>
        <v>0.27541535214764551</v>
      </c>
      <c r="N77">
        <f t="shared" ref="N77:N89" si="62">4.448222*H77</f>
        <v>10749.5732852</v>
      </c>
      <c r="O77">
        <f t="shared" ref="O77:O89" si="63">N77*F77</f>
        <v>0</v>
      </c>
      <c r="P77">
        <f t="shared" ref="P77:P89" si="64">O77*0.001341</f>
        <v>0</v>
      </c>
      <c r="Q77">
        <f t="shared" ref="Q77:Q89" si="65">P77/$C$3</f>
        <v>0</v>
      </c>
      <c r="U77">
        <f t="shared" si="56"/>
        <v>0.31348995291034804</v>
      </c>
      <c r="V77">
        <f t="shared" ref="V77:V89" si="66">H77/$C$3</f>
        <v>0.8787636363636363</v>
      </c>
      <c r="X77">
        <f t="shared" ref="X77:X89" si="67">P77/$C$3</f>
        <v>0</v>
      </c>
    </row>
    <row r="78" spans="1:24" x14ac:dyDescent="0.2">
      <c r="A78">
        <f t="shared" si="57"/>
        <v>238.61999999999998</v>
      </c>
      <c r="B78">
        <f t="shared" si="58"/>
        <v>309.67257869890909</v>
      </c>
      <c r="C78" s="4">
        <f t="shared" si="59"/>
        <v>7620</v>
      </c>
      <c r="E78" s="4">
        <v>25000</v>
      </c>
      <c r="F78" s="4">
        <f t="shared" si="60"/>
        <v>15.483628934945456</v>
      </c>
      <c r="G78" s="5">
        <v>0.05</v>
      </c>
      <c r="H78" s="6">
        <v>2544.2123284907202</v>
      </c>
      <c r="I78" s="6"/>
      <c r="J78" s="6">
        <v>663.93188376344096</v>
      </c>
      <c r="K78" s="4">
        <v>40</v>
      </c>
      <c r="M78">
        <f t="shared" si="61"/>
        <v>0.26095773388430171</v>
      </c>
      <c r="N78">
        <f t="shared" si="62"/>
        <v>11317.221252263649</v>
      </c>
      <c r="O78">
        <f t="shared" si="63"/>
        <v>175231.65444472909</v>
      </c>
      <c r="P78">
        <f t="shared" si="64"/>
        <v>234.9856486103817</v>
      </c>
      <c r="Q78">
        <f t="shared" si="65"/>
        <v>8.5449326767411529E-2</v>
      </c>
      <c r="U78">
        <f t="shared" si="56"/>
        <v>0.33004427834663697</v>
      </c>
      <c r="V78">
        <f t="shared" si="66"/>
        <v>0.92516811945117094</v>
      </c>
      <c r="X78">
        <f t="shared" si="67"/>
        <v>8.5449326767411529E-2</v>
      </c>
    </row>
    <row r="79" spans="1:24" x14ac:dyDescent="0.2">
      <c r="A79">
        <f t="shared" si="57"/>
        <v>238.61999999999998</v>
      </c>
      <c r="B79">
        <f t="shared" si="58"/>
        <v>309.67257869890909</v>
      </c>
      <c r="C79" s="4">
        <f t="shared" si="59"/>
        <v>7620</v>
      </c>
      <c r="E79" s="4">
        <v>25000</v>
      </c>
      <c r="F79" s="4">
        <f t="shared" si="60"/>
        <v>30.967257869890911</v>
      </c>
      <c r="G79" s="5">
        <v>0.1</v>
      </c>
      <c r="H79" s="6">
        <v>2598.6880000000001</v>
      </c>
      <c r="I79" s="6"/>
      <c r="J79" s="6">
        <v>660.71861999999999</v>
      </c>
      <c r="K79" s="4">
        <v>40</v>
      </c>
      <c r="M79">
        <f t="shared" si="61"/>
        <v>0.25425084504180567</v>
      </c>
      <c r="N79">
        <f t="shared" si="62"/>
        <v>11559.541132736002</v>
      </c>
      <c r="O79">
        <f t="shared" si="63"/>
        <v>357967.29111504665</v>
      </c>
      <c r="P79">
        <f t="shared" si="64"/>
        <v>480.03413738527757</v>
      </c>
      <c r="Q79">
        <f t="shared" si="65"/>
        <v>0.17455786814010094</v>
      </c>
      <c r="U79">
        <f t="shared" si="56"/>
        <v>0.33711105633894173</v>
      </c>
      <c r="V79">
        <f t="shared" si="66"/>
        <v>0.94497745454545456</v>
      </c>
      <c r="X79">
        <f t="shared" si="67"/>
        <v>0.17455786814010094</v>
      </c>
    </row>
    <row r="80" spans="1:24" x14ac:dyDescent="0.2">
      <c r="A80">
        <f t="shared" si="57"/>
        <v>238.61999999999998</v>
      </c>
      <c r="B80">
        <f t="shared" si="58"/>
        <v>309.67257869890909</v>
      </c>
      <c r="C80" s="4">
        <f t="shared" si="59"/>
        <v>7620</v>
      </c>
      <c r="E80" s="4">
        <v>25000</v>
      </c>
      <c r="F80" s="4">
        <f t="shared" si="60"/>
        <v>46.450886804836365</v>
      </c>
      <c r="G80" s="5">
        <v>0.15</v>
      </c>
      <c r="H80" s="6">
        <v>2600.9360000000001</v>
      </c>
      <c r="I80" s="6"/>
      <c r="J80" s="6">
        <v>655.20712000000003</v>
      </c>
      <c r="K80" s="4">
        <v>40</v>
      </c>
      <c r="M80">
        <f t="shared" si="61"/>
        <v>0.25191205012349399</v>
      </c>
      <c r="N80">
        <f t="shared" si="62"/>
        <v>11569.540735792001</v>
      </c>
      <c r="O80">
        <f t="shared" si="63"/>
        <v>537415.42710221745</v>
      </c>
      <c r="P80">
        <f t="shared" si="64"/>
        <v>720.67408774407363</v>
      </c>
      <c r="Q80">
        <f t="shared" si="65"/>
        <v>0.26206330463420857</v>
      </c>
      <c r="U80">
        <f t="shared" si="56"/>
        <v>0.33740267489978859</v>
      </c>
      <c r="V80">
        <f t="shared" si="66"/>
        <v>0.94579490909090913</v>
      </c>
      <c r="X80">
        <f t="shared" si="67"/>
        <v>0.26206330463420857</v>
      </c>
    </row>
    <row r="81" spans="1:24" x14ac:dyDescent="0.2">
      <c r="A81">
        <f t="shared" si="57"/>
        <v>238.61999999999998</v>
      </c>
      <c r="B81">
        <f t="shared" si="58"/>
        <v>309.67257869890909</v>
      </c>
      <c r="C81" s="4">
        <f t="shared" si="59"/>
        <v>7620</v>
      </c>
      <c r="E81" s="4">
        <v>25000</v>
      </c>
      <c r="F81" s="4">
        <f t="shared" si="60"/>
        <v>61.934515739781823</v>
      </c>
      <c r="G81" s="5">
        <v>0.2</v>
      </c>
      <c r="H81" s="6">
        <v>2382.88</v>
      </c>
      <c r="I81" s="6"/>
      <c r="J81" s="6">
        <v>642.64089999999999</v>
      </c>
      <c r="K81" s="4">
        <v>40</v>
      </c>
      <c r="M81">
        <f t="shared" si="61"/>
        <v>0.26969083629893237</v>
      </c>
      <c r="N81">
        <f t="shared" si="62"/>
        <v>10599.57923936</v>
      </c>
      <c r="O81">
        <f t="shared" si="63"/>
        <v>656479.80723520659</v>
      </c>
      <c r="P81">
        <f t="shared" si="64"/>
        <v>880.33942150241205</v>
      </c>
      <c r="Q81">
        <f t="shared" si="65"/>
        <v>0.32012342600087712</v>
      </c>
      <c r="U81">
        <f t="shared" si="56"/>
        <v>0.30911567449764554</v>
      </c>
      <c r="V81">
        <f t="shared" si="66"/>
        <v>0.86650181818181826</v>
      </c>
      <c r="X81">
        <f t="shared" si="67"/>
        <v>0.32012342600087712</v>
      </c>
    </row>
    <row r="82" spans="1:24" x14ac:dyDescent="0.2">
      <c r="A82">
        <f t="shared" si="57"/>
        <v>238.61999999999998</v>
      </c>
      <c r="B82">
        <f t="shared" si="58"/>
        <v>309.67257869890909</v>
      </c>
      <c r="C82" s="4">
        <f t="shared" si="59"/>
        <v>7620</v>
      </c>
      <c r="E82" s="4">
        <v>25000</v>
      </c>
      <c r="F82" s="4">
        <f t="shared" si="60"/>
        <v>77.418144674727273</v>
      </c>
      <c r="G82" s="5">
        <v>0.25</v>
      </c>
      <c r="H82" s="6">
        <v>2126.6080000000002</v>
      </c>
      <c r="I82" s="6"/>
      <c r="J82" s="6">
        <v>629.41330000000005</v>
      </c>
      <c r="K82" s="4">
        <v>40</v>
      </c>
      <c r="M82">
        <f t="shared" si="61"/>
        <v>0.29597053147547642</v>
      </c>
      <c r="N82">
        <f t="shared" si="62"/>
        <v>9459.6244909760007</v>
      </c>
      <c r="O82">
        <f t="shared" si="63"/>
        <v>732346.57741097338</v>
      </c>
      <c r="P82">
        <f t="shared" si="64"/>
        <v>982.07676030811524</v>
      </c>
      <c r="Q82">
        <f t="shared" si="65"/>
        <v>0.35711882193022371</v>
      </c>
      <c r="U82">
        <f t="shared" si="56"/>
        <v>0.27587115856110633</v>
      </c>
      <c r="V82">
        <f t="shared" si="66"/>
        <v>0.77331200000000011</v>
      </c>
      <c r="X82">
        <f t="shared" si="67"/>
        <v>0.35711882193022371</v>
      </c>
    </row>
    <row r="83" spans="1:24" x14ac:dyDescent="0.2">
      <c r="A83">
        <f t="shared" si="57"/>
        <v>238.61999999999998</v>
      </c>
      <c r="B83">
        <f t="shared" si="58"/>
        <v>309.67257869890909</v>
      </c>
      <c r="C83" s="4">
        <f t="shared" si="59"/>
        <v>7620</v>
      </c>
      <c r="E83" s="4">
        <v>25000</v>
      </c>
      <c r="F83" s="4">
        <f t="shared" si="60"/>
        <v>92.90177360967273</v>
      </c>
      <c r="G83" s="5">
        <v>0.3</v>
      </c>
      <c r="H83" s="6">
        <v>1877.08</v>
      </c>
      <c r="I83" s="6"/>
      <c r="J83" s="6">
        <v>593.47832000000005</v>
      </c>
      <c r="K83" s="4">
        <v>40</v>
      </c>
      <c r="M83">
        <f t="shared" si="61"/>
        <v>0.31617103160227594</v>
      </c>
      <c r="N83">
        <f t="shared" si="62"/>
        <v>8349.6685517599999</v>
      </c>
      <c r="O83">
        <f t="shared" si="63"/>
        <v>775699.01751141145</v>
      </c>
      <c r="P83">
        <f t="shared" si="64"/>
        <v>1040.2123824828027</v>
      </c>
      <c r="Q83">
        <f t="shared" si="65"/>
        <v>0.37825904817556461</v>
      </c>
      <c r="U83">
        <f t="shared" si="56"/>
        <v>0.24350149830710754</v>
      </c>
      <c r="V83">
        <f t="shared" si="66"/>
        <v>0.68257454545454543</v>
      </c>
      <c r="X83">
        <f t="shared" si="67"/>
        <v>0.37825904817556461</v>
      </c>
    </row>
    <row r="84" spans="1:24" x14ac:dyDescent="0.2">
      <c r="A84">
        <f t="shared" si="57"/>
        <v>238.61999999999998</v>
      </c>
      <c r="B84">
        <f t="shared" si="58"/>
        <v>309.67257869890909</v>
      </c>
      <c r="C84" s="4">
        <f t="shared" si="59"/>
        <v>7620</v>
      </c>
      <c r="E84" s="4">
        <v>25000</v>
      </c>
      <c r="F84" s="4">
        <f t="shared" si="60"/>
        <v>108.38540254461817</v>
      </c>
      <c r="G84" s="5">
        <v>0.35</v>
      </c>
      <c r="H84" s="6">
        <v>1708.48</v>
      </c>
      <c r="I84" s="6"/>
      <c r="J84" s="6">
        <v>604.50131999999996</v>
      </c>
      <c r="K84" s="4">
        <v>40</v>
      </c>
      <c r="M84">
        <f t="shared" si="61"/>
        <v>0.35382405412998685</v>
      </c>
      <c r="N84">
        <f t="shared" si="62"/>
        <v>7599.6983225600006</v>
      </c>
      <c r="O84">
        <f t="shared" si="63"/>
        <v>823696.36190832511</v>
      </c>
      <c r="P84">
        <f t="shared" si="64"/>
        <v>1104.576821319064</v>
      </c>
      <c r="Q84">
        <f t="shared" si="65"/>
        <v>0.40166429866147785</v>
      </c>
      <c r="U84">
        <f t="shared" si="56"/>
        <v>0.22163010624359492</v>
      </c>
      <c r="V84">
        <f t="shared" si="66"/>
        <v>0.62126545454545457</v>
      </c>
      <c r="X84">
        <f t="shared" si="67"/>
        <v>0.40166429866147785</v>
      </c>
    </row>
    <row r="85" spans="1:24" x14ac:dyDescent="0.2">
      <c r="A85">
        <f t="shared" si="57"/>
        <v>238.61999999999998</v>
      </c>
      <c r="B85">
        <f t="shared" si="58"/>
        <v>309.67257869890909</v>
      </c>
      <c r="C85" s="4">
        <f t="shared" si="59"/>
        <v>7620</v>
      </c>
      <c r="E85" s="4">
        <v>25000</v>
      </c>
      <c r="F85" s="4">
        <f t="shared" si="60"/>
        <v>123.86903147956365</v>
      </c>
      <c r="G85" s="5">
        <v>0.4</v>
      </c>
      <c r="H85" s="6">
        <v>1575.848</v>
      </c>
      <c r="I85" s="6"/>
      <c r="J85" s="6">
        <v>622.35857999999996</v>
      </c>
      <c r="K85" s="4">
        <v>40</v>
      </c>
      <c r="M85">
        <f t="shared" si="61"/>
        <v>0.39493566638406746</v>
      </c>
      <c r="N85">
        <f t="shared" si="62"/>
        <v>7009.7217422560007</v>
      </c>
      <c r="O85">
        <f t="shared" si="63"/>
        <v>868287.44315449032</v>
      </c>
      <c r="P85">
        <f t="shared" si="64"/>
        <v>1164.3734612701714</v>
      </c>
      <c r="Q85">
        <f t="shared" si="65"/>
        <v>0.42340853137097145</v>
      </c>
      <c r="U85">
        <f t="shared" si="56"/>
        <v>0.20442461115363161</v>
      </c>
      <c r="V85">
        <f t="shared" si="66"/>
        <v>0.5730356363636363</v>
      </c>
      <c r="X85">
        <f t="shared" si="67"/>
        <v>0.42340853137097145</v>
      </c>
    </row>
    <row r="86" spans="1:24" x14ac:dyDescent="0.2">
      <c r="A86">
        <f t="shared" si="57"/>
        <v>238.61999999999998</v>
      </c>
      <c r="B86">
        <f t="shared" si="58"/>
        <v>309.67257869890909</v>
      </c>
      <c r="C86" s="4">
        <f t="shared" si="59"/>
        <v>7620</v>
      </c>
      <c r="E86" s="4">
        <v>25000</v>
      </c>
      <c r="F86" s="4">
        <f t="shared" si="60"/>
        <v>139.3526604145091</v>
      </c>
      <c r="G86" s="5">
        <v>0.45</v>
      </c>
      <c r="H86" s="6">
        <v>1470.192</v>
      </c>
      <c r="I86" s="6"/>
      <c r="J86" s="6">
        <v>641.09767999999997</v>
      </c>
      <c r="K86" s="4">
        <v>40</v>
      </c>
      <c r="M86">
        <f t="shared" si="61"/>
        <v>0.4360639154613819</v>
      </c>
      <c r="N86">
        <f t="shared" si="62"/>
        <v>6539.7403986240006</v>
      </c>
      <c r="O86">
        <f t="shared" si="63"/>
        <v>911330.22296849673</v>
      </c>
      <c r="P86">
        <f t="shared" si="64"/>
        <v>1222.0938290007541</v>
      </c>
      <c r="Q86">
        <f t="shared" si="65"/>
        <v>0.4443977560002742</v>
      </c>
      <c r="U86">
        <f t="shared" si="56"/>
        <v>0.19071853879383036</v>
      </c>
      <c r="V86">
        <f t="shared" si="66"/>
        <v>0.53461527272727272</v>
      </c>
      <c r="X86">
        <f t="shared" si="67"/>
        <v>0.4443977560002742</v>
      </c>
    </row>
    <row r="87" spans="1:24" x14ac:dyDescent="0.2">
      <c r="A87">
        <f t="shared" si="57"/>
        <v>238.61999999999998</v>
      </c>
      <c r="B87">
        <f t="shared" si="58"/>
        <v>309.67257869890909</v>
      </c>
      <c r="C87" s="4">
        <f t="shared" si="59"/>
        <v>7620</v>
      </c>
      <c r="E87" s="4">
        <v>25000</v>
      </c>
      <c r="F87" s="4">
        <f t="shared" si="60"/>
        <v>154.83628934945455</v>
      </c>
      <c r="G87" s="5">
        <v>0.5</v>
      </c>
      <c r="H87" s="6">
        <v>1382.52</v>
      </c>
      <c r="I87" s="6"/>
      <c r="J87" s="6">
        <v>662.70276000000001</v>
      </c>
      <c r="K87" s="4">
        <v>40</v>
      </c>
      <c r="M87">
        <f t="shared" si="61"/>
        <v>0.4793440673552643</v>
      </c>
      <c r="N87">
        <f t="shared" si="62"/>
        <v>6149.7558794400002</v>
      </c>
      <c r="O87">
        <f t="shared" si="63"/>
        <v>952205.38077748113</v>
      </c>
      <c r="P87">
        <f t="shared" si="64"/>
        <v>1276.9074156226022</v>
      </c>
      <c r="Q87">
        <f t="shared" si="65"/>
        <v>0.46432996931730991</v>
      </c>
      <c r="U87">
        <f t="shared" si="56"/>
        <v>0.17934541492080378</v>
      </c>
      <c r="V87">
        <f t="shared" si="66"/>
        <v>0.50273454545454543</v>
      </c>
      <c r="X87">
        <f t="shared" si="67"/>
        <v>0.46432996931730991</v>
      </c>
    </row>
    <row r="88" spans="1:24" x14ac:dyDescent="0.2">
      <c r="A88">
        <f t="shared" si="57"/>
        <v>238.61999999999998</v>
      </c>
      <c r="B88">
        <f t="shared" si="58"/>
        <v>309.67257869890909</v>
      </c>
      <c r="C88" s="4">
        <f t="shared" si="59"/>
        <v>7620</v>
      </c>
      <c r="E88" s="4">
        <v>25000</v>
      </c>
      <c r="F88" s="4">
        <f t="shared" si="60"/>
        <v>170.31991828440002</v>
      </c>
      <c r="G88" s="5">
        <v>0.55000000000000004</v>
      </c>
      <c r="H88" s="6">
        <v>1303.8399999999999</v>
      </c>
      <c r="I88" s="6"/>
      <c r="J88" s="6">
        <v>687.39427999999998</v>
      </c>
      <c r="K88" s="4">
        <v>40</v>
      </c>
      <c r="M88">
        <f t="shared" si="61"/>
        <v>0.5272075408025525</v>
      </c>
      <c r="N88">
        <f t="shared" si="62"/>
        <v>5799.76977248</v>
      </c>
      <c r="O88">
        <f t="shared" si="63"/>
        <v>987816.31371712685</v>
      </c>
      <c r="P88">
        <f t="shared" si="64"/>
        <v>1324.661676694667</v>
      </c>
      <c r="Q88">
        <f t="shared" si="65"/>
        <v>0.48169515516169709</v>
      </c>
      <c r="U88">
        <f t="shared" si="56"/>
        <v>0.16913876529116453</v>
      </c>
      <c r="V88">
        <f t="shared" si="66"/>
        <v>0.47412363636363636</v>
      </c>
      <c r="X88">
        <f t="shared" si="67"/>
        <v>0.48169515516169709</v>
      </c>
    </row>
    <row r="89" spans="1:24" x14ac:dyDescent="0.2">
      <c r="A89">
        <f t="shared" si="57"/>
        <v>238.61999999999998</v>
      </c>
      <c r="B89">
        <f t="shared" si="58"/>
        <v>309.67257869890909</v>
      </c>
      <c r="C89" s="4">
        <f t="shared" si="59"/>
        <v>7620</v>
      </c>
      <c r="E89" s="4">
        <v>25000</v>
      </c>
      <c r="F89" s="4">
        <f t="shared" si="60"/>
        <v>185.80354721934546</v>
      </c>
      <c r="G89" s="5">
        <v>0.6</v>
      </c>
      <c r="H89" s="6">
        <v>1220.664</v>
      </c>
      <c r="I89" s="6"/>
      <c r="J89" s="6">
        <v>716.05408</v>
      </c>
      <c r="K89" s="4">
        <v>40</v>
      </c>
      <c r="M89">
        <f t="shared" si="61"/>
        <v>0.58661030390017233</v>
      </c>
      <c r="N89">
        <f t="shared" si="62"/>
        <v>5429.7844594080007</v>
      </c>
      <c r="O89">
        <f t="shared" si="63"/>
        <v>1008873.2131944826</v>
      </c>
      <c r="P89">
        <f t="shared" si="64"/>
        <v>1352.8989788938011</v>
      </c>
      <c r="Q89">
        <f t="shared" si="65"/>
        <v>0.49196326505229132</v>
      </c>
      <c r="U89">
        <f t="shared" si="56"/>
        <v>0.15834887853983162</v>
      </c>
      <c r="V89">
        <f t="shared" si="66"/>
        <v>0.44387781818181815</v>
      </c>
      <c r="X89">
        <f t="shared" si="67"/>
        <v>0.49196326505229132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Roman,Normale"&amp;12&amp;A</oddHeader>
    <oddFooter>&amp;C&amp;"Times New Roman,Normale"&amp;12Pagina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4"/>
  <sheetViews>
    <sheetView topLeftCell="A36" workbookViewId="0"/>
  </sheetViews>
  <sheetFormatPr defaultRowHeight="12.75" x14ac:dyDescent="0.2"/>
  <cols>
    <col min="22" max="22" width="14.57031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4" ht="18" x14ac:dyDescent="0.25">
      <c r="A2" s="3"/>
      <c r="B2" s="3" t="s">
        <v>18</v>
      </c>
      <c r="C2" s="3" t="s">
        <v>19</v>
      </c>
      <c r="D2" s="3"/>
      <c r="E2" s="24"/>
      <c r="F2" s="3"/>
      <c r="G2" s="3"/>
      <c r="H2" s="3" t="s">
        <v>25</v>
      </c>
      <c r="I2" s="3" t="s">
        <v>26</v>
      </c>
      <c r="J2" s="25"/>
      <c r="K2" s="25"/>
    </row>
    <row r="3" spans="1:24" ht="18" x14ac:dyDescent="0.25">
      <c r="A3" s="3" t="s">
        <v>37</v>
      </c>
      <c r="B3">
        <v>9676</v>
      </c>
      <c r="C3" s="8">
        <v>3130</v>
      </c>
      <c r="D3">
        <f>B3/C3</f>
        <v>3.0913738019169328</v>
      </c>
      <c r="E3" s="27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  <c r="J3" s="27"/>
      <c r="K3" s="27"/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70" si="0">$H$3+$I$3*C7/1000</f>
        <v>288.14999999999998</v>
      </c>
      <c r="B7">
        <f t="shared" ref="B7:B70" si="1">SQRT($F$3*$G$3*A7)</f>
        <v>340.29740854862598</v>
      </c>
      <c r="C7" s="4">
        <f t="shared" ref="C7:C70" si="2">E7*0.3048</f>
        <v>0</v>
      </c>
      <c r="E7" s="31">
        <v>0</v>
      </c>
      <c r="F7">
        <f>G7*B7</f>
        <v>0</v>
      </c>
      <c r="G7" s="32">
        <v>0</v>
      </c>
      <c r="H7" s="33">
        <v>8560.7014061207592</v>
      </c>
      <c r="J7" s="33">
        <v>1073</v>
      </c>
      <c r="K7" s="31">
        <v>40</v>
      </c>
      <c r="M7">
        <f t="shared" ref="M7:M31" si="3">J7/H7</f>
        <v>0.12534019691807297</v>
      </c>
      <c r="N7">
        <f t="shared" ref="N7:N70" si="4">4.448222*H7</f>
        <v>38079.900330137301</v>
      </c>
      <c r="O7">
        <f t="shared" ref="O7:O70" si="5">N7*F7</f>
        <v>0</v>
      </c>
      <c r="P7">
        <f t="shared" ref="P7:P70" si="6">O7*0.001341</f>
        <v>0</v>
      </c>
      <c r="Q7">
        <f>P7/$C$3</f>
        <v>0</v>
      </c>
      <c r="U7">
        <f>H7/$B$3</f>
        <v>0.88473557318321194</v>
      </c>
      <c r="V7">
        <f>H7/$C$3</f>
        <v>2.735048372562543</v>
      </c>
      <c r="X7">
        <f>P7/$C$3</f>
        <v>0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E8" s="31">
        <v>0</v>
      </c>
      <c r="F8">
        <f t="shared" ref="F8:F71" si="7">G8*B8</f>
        <v>8.5074352137156506</v>
      </c>
      <c r="G8" s="32">
        <v>2.5000000000000001E-2</v>
      </c>
      <c r="H8" s="33">
        <v>7984.4656032466</v>
      </c>
      <c r="J8" s="33">
        <v>1077.59872062571</v>
      </c>
      <c r="K8" s="31">
        <v>40</v>
      </c>
      <c r="M8">
        <f t="shared" si="3"/>
        <v>0.13496190905845254</v>
      </c>
      <c r="N8">
        <f t="shared" si="4"/>
        <v>35516.675554604801</v>
      </c>
      <c r="O8">
        <f t="shared" si="5"/>
        <v>302155.8162873587</v>
      </c>
      <c r="P8">
        <f t="shared" si="6"/>
        <v>405.19094964134803</v>
      </c>
      <c r="Q8">
        <f t="shared" ref="Q8:Q71" si="8">P8/$C$3</f>
        <v>0.12945397752119744</v>
      </c>
      <c r="U8">
        <f t="shared" ref="U8:U71" si="9">H8/$B$3</f>
        <v>0.82518247243143861</v>
      </c>
      <c r="V8">
        <f t="shared" ref="V8:V71" si="10">H8/$C$3</f>
        <v>2.5509474770755909</v>
      </c>
      <c r="X8">
        <f t="shared" ref="X8:X71" si="11">P8/$C$3</f>
        <v>0.12945397752119744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E9" s="31">
        <v>0</v>
      </c>
      <c r="F9">
        <f t="shared" si="7"/>
        <v>17.014870427431301</v>
      </c>
      <c r="G9" s="32">
        <v>0.05</v>
      </c>
      <c r="H9" s="33">
        <v>7413.1592166713099</v>
      </c>
      <c r="J9" s="33">
        <v>1080.7963157741201</v>
      </c>
      <c r="K9" s="31">
        <v>40</v>
      </c>
      <c r="M9">
        <f t="shared" si="3"/>
        <v>0.14579429419828704</v>
      </c>
      <c r="N9">
        <f t="shared" si="4"/>
        <v>32975.377917100093</v>
      </c>
      <c r="O9">
        <f t="shared" si="5"/>
        <v>561071.78255503753</v>
      </c>
      <c r="P9">
        <f t="shared" si="6"/>
        <v>752.39726040630535</v>
      </c>
      <c r="Q9">
        <f t="shared" si="8"/>
        <v>0.24038251131191865</v>
      </c>
      <c r="U9">
        <f t="shared" si="9"/>
        <v>0.76613881941621642</v>
      </c>
      <c r="V9">
        <f t="shared" si="10"/>
        <v>2.3684214749748596</v>
      </c>
      <c r="X9">
        <f t="shared" si="11"/>
        <v>0.24038251131191865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E10" s="31">
        <v>0</v>
      </c>
      <c r="F10">
        <f t="shared" si="7"/>
        <v>25.522305641146946</v>
      </c>
      <c r="G10" s="32">
        <v>7.4999999999999997E-2</v>
      </c>
      <c r="H10" s="33">
        <v>6853.5365884249304</v>
      </c>
      <c r="J10" s="33">
        <v>1082.76636392358</v>
      </c>
      <c r="K10" s="31">
        <v>40</v>
      </c>
      <c r="M10">
        <f t="shared" si="3"/>
        <v>0.15798651542216685</v>
      </c>
      <c r="N10">
        <f t="shared" si="4"/>
        <v>30486.052230436722</v>
      </c>
      <c r="O10">
        <f t="shared" si="5"/>
        <v>778074.34281717555</v>
      </c>
      <c r="P10">
        <f t="shared" si="6"/>
        <v>1043.3976937178325</v>
      </c>
      <c r="Q10">
        <f t="shared" si="8"/>
        <v>0.33335389575649599</v>
      </c>
      <c r="U10">
        <f t="shared" si="9"/>
        <v>0.70830266519480467</v>
      </c>
      <c r="V10">
        <f t="shared" si="10"/>
        <v>2.1896283030111601</v>
      </c>
      <c r="X10">
        <f t="shared" si="11"/>
        <v>0.33335389575649599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E11" s="31">
        <v>0</v>
      </c>
      <c r="F11">
        <f t="shared" si="7"/>
        <v>34.029740854862602</v>
      </c>
      <c r="G11" s="32">
        <v>0.1</v>
      </c>
      <c r="H11" s="33">
        <v>6312.3520605374897</v>
      </c>
      <c r="J11" s="33">
        <v>1083.68244355246</v>
      </c>
      <c r="K11" s="31">
        <v>40</v>
      </c>
      <c r="M11">
        <f t="shared" si="3"/>
        <v>0.17167648970773433</v>
      </c>
      <c r="N11">
        <f t="shared" si="4"/>
        <v>28078.743307428194</v>
      </c>
      <c r="O11">
        <f t="shared" si="5"/>
        <v>955512.35828198912</v>
      </c>
      <c r="P11">
        <f t="shared" si="6"/>
        <v>1281.3420724561474</v>
      </c>
      <c r="Q11">
        <f t="shared" si="8"/>
        <v>0.40937446404349759</v>
      </c>
      <c r="U11">
        <f t="shared" si="9"/>
        <v>0.65237206082446153</v>
      </c>
      <c r="V11">
        <f t="shared" si="10"/>
        <v>2.0167258979353004</v>
      </c>
      <c r="X11">
        <f t="shared" si="11"/>
        <v>0.40937446404349759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E12" s="31">
        <v>0</v>
      </c>
      <c r="F12">
        <f t="shared" si="7"/>
        <v>42.537176068578248</v>
      </c>
      <c r="G12" s="32">
        <v>0.125</v>
      </c>
      <c r="H12" s="33">
        <v>5796.3599750390304</v>
      </c>
      <c r="J12" s="33">
        <v>1083.71813313912</v>
      </c>
      <c r="K12" s="31">
        <v>40</v>
      </c>
      <c r="M12">
        <f t="shared" si="3"/>
        <v>0.186965291632327</v>
      </c>
      <c r="N12">
        <f t="shared" si="4"/>
        <v>25783.495960888067</v>
      </c>
      <c r="O12">
        <f t="shared" si="5"/>
        <v>1096757.1073517718</v>
      </c>
      <c r="P12">
        <f t="shared" si="6"/>
        <v>1470.7512809587258</v>
      </c>
      <c r="Q12">
        <f t="shared" si="8"/>
        <v>0.46988858816572709</v>
      </c>
      <c r="U12">
        <f t="shared" si="9"/>
        <v>0.59904505736244629</v>
      </c>
      <c r="V12">
        <f t="shared" si="10"/>
        <v>1.8518721964980929</v>
      </c>
      <c r="X12">
        <f t="shared" si="11"/>
        <v>0.46988858816572709</v>
      </c>
    </row>
    <row r="13" spans="1:24" x14ac:dyDescent="0.2">
      <c r="A13">
        <f t="shared" si="0"/>
        <v>288.14999999999998</v>
      </c>
      <c r="B13">
        <f t="shared" si="1"/>
        <v>340.29740854862598</v>
      </c>
      <c r="C13" s="4">
        <f t="shared" si="2"/>
        <v>0</v>
      </c>
      <c r="E13" s="31">
        <v>0</v>
      </c>
      <c r="F13">
        <f t="shared" si="7"/>
        <v>51.044611282293893</v>
      </c>
      <c r="G13" s="32">
        <v>0.15</v>
      </c>
      <c r="H13" s="33">
        <v>5312.3146739595804</v>
      </c>
      <c r="J13" s="33">
        <v>1083.0470111618999</v>
      </c>
      <c r="K13" s="31">
        <v>40</v>
      </c>
      <c r="M13">
        <f t="shared" si="3"/>
        <v>0.20387478484113242</v>
      </c>
      <c r="N13">
        <f t="shared" si="4"/>
        <v>23630.355003629833</v>
      </c>
      <c r="O13">
        <f t="shared" si="5"/>
        <v>1206202.2856228934</v>
      </c>
      <c r="P13">
        <f t="shared" si="6"/>
        <v>1617.5172650202999</v>
      </c>
      <c r="Q13">
        <f t="shared" si="8"/>
        <v>0.51677867892022356</v>
      </c>
      <c r="U13">
        <f t="shared" si="9"/>
        <v>0.549019705866017</v>
      </c>
      <c r="V13">
        <f t="shared" si="10"/>
        <v>1.6972251354503451</v>
      </c>
      <c r="X13">
        <f t="shared" si="11"/>
        <v>0.51677867892022356</v>
      </c>
    </row>
    <row r="14" spans="1:24" x14ac:dyDescent="0.2">
      <c r="A14">
        <f t="shared" si="0"/>
        <v>288.14999999999998</v>
      </c>
      <c r="B14">
        <f t="shared" si="1"/>
        <v>340.29740854862598</v>
      </c>
      <c r="C14" s="4">
        <f t="shared" si="2"/>
        <v>0</v>
      </c>
      <c r="E14" s="31">
        <v>0</v>
      </c>
      <c r="F14">
        <f t="shared" si="7"/>
        <v>59.552046496009545</v>
      </c>
      <c r="G14" s="32">
        <v>0.17499999999999999</v>
      </c>
      <c r="H14" s="33">
        <v>4866.9704993291698</v>
      </c>
      <c r="J14" s="33">
        <v>1081.84265609917</v>
      </c>
      <c r="K14" s="31">
        <v>40</v>
      </c>
      <c r="M14">
        <f t="shared" si="3"/>
        <v>0.22228255878030981</v>
      </c>
      <c r="N14">
        <f t="shared" si="4"/>
        <v>21649.365248466998</v>
      </c>
      <c r="O14">
        <f t="shared" si="5"/>
        <v>1289264.0058857999</v>
      </c>
      <c r="P14">
        <f t="shared" si="6"/>
        <v>1728.9030318928576</v>
      </c>
      <c r="Q14">
        <f t="shared" si="8"/>
        <v>0.55236518590826122</v>
      </c>
      <c r="U14">
        <f t="shared" si="9"/>
        <v>0.50299405739243175</v>
      </c>
      <c r="V14">
        <f t="shared" si="10"/>
        <v>1.5549426515428657</v>
      </c>
      <c r="X14">
        <f t="shared" si="11"/>
        <v>0.55236518590826122</v>
      </c>
    </row>
    <row r="15" spans="1:24" x14ac:dyDescent="0.2">
      <c r="A15">
        <f t="shared" si="0"/>
        <v>288.14999999999998</v>
      </c>
      <c r="B15">
        <f t="shared" si="1"/>
        <v>340.29740854862598</v>
      </c>
      <c r="C15" s="4">
        <f t="shared" si="2"/>
        <v>0</v>
      </c>
      <c r="E15" s="31">
        <v>0</v>
      </c>
      <c r="F15">
        <f t="shared" si="7"/>
        <v>68.059481709725205</v>
      </c>
      <c r="G15" s="32">
        <v>0.2</v>
      </c>
      <c r="H15" s="33">
        <v>4465.98299411875</v>
      </c>
      <c r="J15" s="33">
        <v>1080.2147525154201</v>
      </c>
      <c r="K15" s="31">
        <v>40</v>
      </c>
      <c r="M15">
        <f t="shared" si="3"/>
        <v>0.24187614550658929</v>
      </c>
      <c r="N15">
        <f t="shared" si="4"/>
        <v>19865.683806064895</v>
      </c>
      <c r="O15">
        <f t="shared" si="5"/>
        <v>1352048.143650058</v>
      </c>
      <c r="P15">
        <f t="shared" si="6"/>
        <v>1813.0965606347277</v>
      </c>
      <c r="Q15">
        <f t="shared" si="8"/>
        <v>0.57926407688010473</v>
      </c>
      <c r="U15">
        <f t="shared" si="9"/>
        <v>0.46155260377415769</v>
      </c>
      <c r="V15">
        <f t="shared" si="10"/>
        <v>1.4268316275139776</v>
      </c>
      <c r="X15">
        <f t="shared" si="11"/>
        <v>0.57926407688010473</v>
      </c>
    </row>
    <row r="16" spans="1:24" x14ac:dyDescent="0.2">
      <c r="A16">
        <f t="shared" si="0"/>
        <v>288.14999999999998</v>
      </c>
      <c r="B16">
        <f t="shared" si="1"/>
        <v>340.29740854862598</v>
      </c>
      <c r="C16" s="4">
        <f t="shared" si="2"/>
        <v>0</v>
      </c>
      <c r="E16" s="31">
        <v>0</v>
      </c>
      <c r="F16">
        <f t="shared" si="7"/>
        <v>76.566916923440843</v>
      </c>
      <c r="G16" s="32">
        <v>0.22500000000000001</v>
      </c>
      <c r="H16" s="33">
        <v>4105.4428090675801</v>
      </c>
      <c r="J16" s="33">
        <v>1078.14415289926</v>
      </c>
      <c r="K16" s="31">
        <v>40</v>
      </c>
      <c r="M16">
        <f t="shared" si="3"/>
        <v>0.26261336548593306</v>
      </c>
      <c r="N16">
        <f t="shared" si="4"/>
        <v>18261.921023036211</v>
      </c>
      <c r="O16">
        <f t="shared" si="5"/>
        <v>1398258.9898332513</v>
      </c>
      <c r="P16">
        <f t="shared" si="6"/>
        <v>1875.06530536639</v>
      </c>
      <c r="Q16">
        <f t="shared" si="8"/>
        <v>0.59906239788063576</v>
      </c>
      <c r="U16">
        <f t="shared" si="9"/>
        <v>0.42429131966386729</v>
      </c>
      <c r="V16">
        <f t="shared" si="10"/>
        <v>1.3116430699896422</v>
      </c>
      <c r="X16">
        <f t="shared" si="11"/>
        <v>0.59906239788063576</v>
      </c>
    </row>
    <row r="17" spans="1:24" x14ac:dyDescent="0.2">
      <c r="A17">
        <f t="shared" si="0"/>
        <v>288.14999999999998</v>
      </c>
      <c r="B17">
        <f t="shared" si="1"/>
        <v>340.29740854862598</v>
      </c>
      <c r="C17" s="4">
        <f t="shared" si="2"/>
        <v>0</v>
      </c>
      <c r="E17" s="31">
        <v>0</v>
      </c>
      <c r="F17">
        <f t="shared" si="7"/>
        <v>85.074352137156495</v>
      </c>
      <c r="G17" s="32">
        <v>0.25</v>
      </c>
      <c r="H17" s="33">
        <v>3781.7038512192898</v>
      </c>
      <c r="J17" s="33">
        <v>1076.22168394188</v>
      </c>
      <c r="K17" s="31">
        <v>40</v>
      </c>
      <c r="M17">
        <f t="shared" si="3"/>
        <v>0.28458645263692095</v>
      </c>
      <c r="N17">
        <f t="shared" si="4"/>
        <v>16821.858268478372</v>
      </c>
      <c r="O17">
        <f t="shared" si="5"/>
        <v>1431108.6939338667</v>
      </c>
      <c r="P17">
        <f t="shared" si="6"/>
        <v>1919.1167585653152</v>
      </c>
      <c r="Q17">
        <f t="shared" si="8"/>
        <v>0.61313634458955757</v>
      </c>
      <c r="U17">
        <f t="shared" si="9"/>
        <v>0.3908333868560655</v>
      </c>
      <c r="V17">
        <f t="shared" si="10"/>
        <v>1.2082120930413067</v>
      </c>
      <c r="X17">
        <f t="shared" si="11"/>
        <v>0.61313634458955757</v>
      </c>
    </row>
    <row r="18" spans="1:24" x14ac:dyDescent="0.2">
      <c r="A18">
        <f t="shared" si="0"/>
        <v>288.14999999999998</v>
      </c>
      <c r="B18">
        <f t="shared" si="1"/>
        <v>340.29740854862598</v>
      </c>
      <c r="C18" s="4">
        <f t="shared" si="2"/>
        <v>0</v>
      </c>
      <c r="E18" s="31">
        <v>0</v>
      </c>
      <c r="F18">
        <f t="shared" si="7"/>
        <v>93.581787350872148</v>
      </c>
      <c r="G18" s="32">
        <v>0.27500000000000002</v>
      </c>
      <c r="H18" s="33">
        <v>3490.7128129580801</v>
      </c>
      <c r="J18" s="33">
        <v>1073.9796391961199</v>
      </c>
      <c r="K18" s="31">
        <v>40</v>
      </c>
      <c r="M18">
        <f t="shared" si="3"/>
        <v>0.30766771623530215</v>
      </c>
      <c r="N18">
        <f t="shared" si="4"/>
        <v>15527.465530282017</v>
      </c>
      <c r="O18">
        <f t="shared" si="5"/>
        <v>1453087.977352849</v>
      </c>
      <c r="P18">
        <f t="shared" si="6"/>
        <v>1948.5909776301705</v>
      </c>
      <c r="Q18">
        <f t="shared" si="8"/>
        <v>0.62255302799685963</v>
      </c>
      <c r="U18">
        <f t="shared" si="9"/>
        <v>0.36075990212464654</v>
      </c>
      <c r="V18">
        <f t="shared" si="10"/>
        <v>1.1152437102102493</v>
      </c>
      <c r="X18">
        <f t="shared" si="11"/>
        <v>0.62255302799685963</v>
      </c>
    </row>
    <row r="19" spans="1:24" x14ac:dyDescent="0.2">
      <c r="A19">
        <f t="shared" si="0"/>
        <v>288.14999999999998</v>
      </c>
      <c r="B19">
        <f t="shared" si="1"/>
        <v>340.29740854862598</v>
      </c>
      <c r="C19" s="4">
        <f t="shared" si="2"/>
        <v>0</v>
      </c>
      <c r="E19" s="31">
        <v>0</v>
      </c>
      <c r="F19">
        <f t="shared" si="7"/>
        <v>102.08922256458779</v>
      </c>
      <c r="G19" s="32">
        <v>0.3</v>
      </c>
      <c r="H19" s="33">
        <v>3228.7041058928899</v>
      </c>
      <c r="J19" s="33">
        <v>1071.2457614295299</v>
      </c>
      <c r="K19" s="31">
        <v>40</v>
      </c>
      <c r="M19">
        <f t="shared" si="3"/>
        <v>0.33178814976396842</v>
      </c>
      <c r="N19">
        <f t="shared" si="4"/>
        <v>14361.992635323084</v>
      </c>
      <c r="O19">
        <f t="shared" si="5"/>
        <v>1466204.662618469</v>
      </c>
      <c r="P19">
        <f t="shared" si="6"/>
        <v>1966.1804525713669</v>
      </c>
      <c r="Q19">
        <f t="shared" si="8"/>
        <v>0.62817266855315235</v>
      </c>
      <c r="U19">
        <f t="shared" si="9"/>
        <v>0.33368169759124533</v>
      </c>
      <c r="V19">
        <f t="shared" si="10"/>
        <v>1.0315348581127444</v>
      </c>
      <c r="X19">
        <f t="shared" si="11"/>
        <v>0.62817266855315235</v>
      </c>
    </row>
    <row r="20" spans="1:24" x14ac:dyDescent="0.2">
      <c r="A20">
        <f t="shared" si="0"/>
        <v>288.14999999999998</v>
      </c>
      <c r="B20">
        <f t="shared" si="1"/>
        <v>340.29740854862598</v>
      </c>
      <c r="C20" s="4">
        <f t="shared" si="2"/>
        <v>0</v>
      </c>
      <c r="E20" s="31">
        <v>0</v>
      </c>
      <c r="F20">
        <f t="shared" si="7"/>
        <v>110.59665777830345</v>
      </c>
      <c r="G20" s="32">
        <v>0.32500000000000001</v>
      </c>
      <c r="H20" s="33">
        <v>2993.4243988345902</v>
      </c>
      <c r="J20" s="33">
        <v>1068.5973756614701</v>
      </c>
      <c r="K20" s="31">
        <v>40</v>
      </c>
      <c r="M20">
        <f t="shared" si="3"/>
        <v>0.35698158138802499</v>
      </c>
      <c r="N20">
        <f t="shared" si="4"/>
        <v>13315.4162662328</v>
      </c>
      <c r="O20">
        <f t="shared" si="5"/>
        <v>1472640.5359722041</v>
      </c>
      <c r="P20">
        <f t="shared" si="6"/>
        <v>1974.8109587387255</v>
      </c>
      <c r="Q20">
        <f t="shared" si="8"/>
        <v>0.63093001876636601</v>
      </c>
      <c r="U20">
        <f t="shared" si="9"/>
        <v>0.30936589487748967</v>
      </c>
      <c r="V20">
        <f t="shared" si="10"/>
        <v>0.95636562263085945</v>
      </c>
      <c r="X20">
        <f t="shared" si="11"/>
        <v>0.63093001876636601</v>
      </c>
    </row>
    <row r="21" spans="1:24" x14ac:dyDescent="0.2">
      <c r="A21">
        <f t="shared" si="0"/>
        <v>288.14999999999998</v>
      </c>
      <c r="B21">
        <f t="shared" si="1"/>
        <v>340.29740854862598</v>
      </c>
      <c r="C21" s="4">
        <f t="shared" si="2"/>
        <v>0</v>
      </c>
      <c r="E21" s="31">
        <v>0</v>
      </c>
      <c r="F21">
        <f t="shared" si="7"/>
        <v>119.10409299201909</v>
      </c>
      <c r="G21" s="32">
        <v>0.35</v>
      </c>
      <c r="H21" s="33">
        <v>2779.5058488924701</v>
      </c>
      <c r="J21" s="33">
        <v>1065.9748827220501</v>
      </c>
      <c r="K21" s="31">
        <v>40</v>
      </c>
      <c r="M21">
        <f t="shared" si="3"/>
        <v>0.38351237258478932</v>
      </c>
      <c r="N21">
        <f t="shared" si="4"/>
        <v>12363.859066172163</v>
      </c>
      <c r="O21">
        <f t="shared" si="5"/>
        <v>1472586.2199575875</v>
      </c>
      <c r="P21">
        <f t="shared" si="6"/>
        <v>1974.7381209631249</v>
      </c>
      <c r="Q21">
        <f t="shared" si="8"/>
        <v>0.63090674791154144</v>
      </c>
      <c r="U21">
        <f t="shared" si="9"/>
        <v>0.2872577355200982</v>
      </c>
      <c r="V21">
        <f t="shared" si="10"/>
        <v>0.88802103798481469</v>
      </c>
      <c r="X21">
        <f t="shared" si="11"/>
        <v>0.63090674791154144</v>
      </c>
    </row>
    <row r="22" spans="1:24" x14ac:dyDescent="0.2">
      <c r="A22">
        <f t="shared" si="0"/>
        <v>288.14999999999998</v>
      </c>
      <c r="B22">
        <f t="shared" si="1"/>
        <v>340.29740854862598</v>
      </c>
      <c r="C22" s="4">
        <f t="shared" si="2"/>
        <v>0</v>
      </c>
      <c r="E22" s="31">
        <v>0</v>
      </c>
      <c r="F22">
        <f t="shared" si="7"/>
        <v>127.61152820573474</v>
      </c>
      <c r="G22" s="32">
        <v>0.375</v>
      </c>
      <c r="H22" s="33">
        <v>2583.6150850240201</v>
      </c>
      <c r="J22" s="33">
        <v>1063.33594468602</v>
      </c>
      <c r="K22" s="31">
        <v>40</v>
      </c>
      <c r="M22">
        <f t="shared" si="3"/>
        <v>0.41156902622595348</v>
      </c>
      <c r="N22">
        <f t="shared" si="4"/>
        <v>11492.493460735717</v>
      </c>
      <c r="O22">
        <f t="shared" si="5"/>
        <v>1466574.6534188981</v>
      </c>
      <c r="P22">
        <f t="shared" si="6"/>
        <v>1966.6766102347424</v>
      </c>
      <c r="Q22">
        <f t="shared" si="8"/>
        <v>0.62833118537851196</v>
      </c>
      <c r="U22">
        <f t="shared" si="9"/>
        <v>0.26701272065151099</v>
      </c>
      <c r="V22">
        <f t="shared" si="10"/>
        <v>0.82543612940064537</v>
      </c>
      <c r="X22">
        <f t="shared" si="11"/>
        <v>0.62833118537851196</v>
      </c>
    </row>
    <row r="23" spans="1:24" x14ac:dyDescent="0.2">
      <c r="A23">
        <f t="shared" si="0"/>
        <v>288.14999999999998</v>
      </c>
      <c r="B23">
        <f t="shared" si="1"/>
        <v>340.29740854862598</v>
      </c>
      <c r="C23" s="4">
        <f t="shared" si="2"/>
        <v>0</v>
      </c>
      <c r="E23" s="31">
        <v>0</v>
      </c>
      <c r="F23">
        <f t="shared" si="7"/>
        <v>136.11896341945041</v>
      </c>
      <c r="G23" s="32">
        <v>0.4</v>
      </c>
      <c r="H23" s="33">
        <v>2404.3927867790599</v>
      </c>
      <c r="J23" s="33">
        <v>1060.13275255075</v>
      </c>
      <c r="K23" s="31">
        <v>40</v>
      </c>
      <c r="M23">
        <f t="shared" si="3"/>
        <v>0.44091496130751195</v>
      </c>
      <c r="N23">
        <f t="shared" si="4"/>
        <v>10695.272890791925</v>
      </c>
      <c r="O23">
        <f t="shared" si="5"/>
        <v>1455829.4593827457</v>
      </c>
      <c r="P23">
        <f t="shared" si="6"/>
        <v>1952.2673050322619</v>
      </c>
      <c r="Q23">
        <f t="shared" si="8"/>
        <v>0.62372757349273544</v>
      </c>
      <c r="U23">
        <f t="shared" si="9"/>
        <v>0.24849036655426415</v>
      </c>
      <c r="V23">
        <f t="shared" si="10"/>
        <v>0.76817660919458786</v>
      </c>
      <c r="X23">
        <f t="shared" si="11"/>
        <v>0.62372757349273544</v>
      </c>
    </row>
    <row r="24" spans="1:24" x14ac:dyDescent="0.2">
      <c r="A24">
        <f t="shared" si="0"/>
        <v>288.14999999999998</v>
      </c>
      <c r="B24">
        <f t="shared" si="1"/>
        <v>340.29740854862598</v>
      </c>
      <c r="C24" s="4">
        <f t="shared" si="2"/>
        <v>0</v>
      </c>
      <c r="E24" s="31">
        <v>0</v>
      </c>
      <c r="F24">
        <f t="shared" si="7"/>
        <v>144.62639863316605</v>
      </c>
      <c r="G24" s="32">
        <v>0.42499999999999999</v>
      </c>
      <c r="H24" s="33">
        <v>2238.9074667580799</v>
      </c>
      <c r="J24" s="33">
        <v>1056.7905862334201</v>
      </c>
      <c r="K24" s="31">
        <v>40</v>
      </c>
      <c r="M24">
        <f t="shared" si="3"/>
        <v>0.47201172979410549</v>
      </c>
      <c r="N24">
        <f t="shared" si="4"/>
        <v>9959.1574495975601</v>
      </c>
      <c r="O24">
        <f t="shared" si="5"/>
        <v>1440357.0753559619</v>
      </c>
      <c r="P24">
        <f t="shared" si="6"/>
        <v>1931.5188380523448</v>
      </c>
      <c r="Q24">
        <f t="shared" si="8"/>
        <v>0.61709867030426346</v>
      </c>
      <c r="U24">
        <f t="shared" si="9"/>
        <v>0.23138770842890449</v>
      </c>
      <c r="V24">
        <f t="shared" si="10"/>
        <v>0.71530589992270921</v>
      </c>
      <c r="X24">
        <f t="shared" si="11"/>
        <v>0.61709867030426346</v>
      </c>
    </row>
    <row r="25" spans="1:24" x14ac:dyDescent="0.2">
      <c r="A25">
        <f t="shared" si="0"/>
        <v>288.14999999999998</v>
      </c>
      <c r="B25">
        <f t="shared" si="1"/>
        <v>340.29740854862598</v>
      </c>
      <c r="C25" s="4">
        <f t="shared" si="2"/>
        <v>0</v>
      </c>
      <c r="E25" s="31">
        <v>0</v>
      </c>
      <c r="F25">
        <f t="shared" si="7"/>
        <v>153.13383384688169</v>
      </c>
      <c r="G25" s="32">
        <v>0.45</v>
      </c>
      <c r="H25" s="33">
        <v>2084.9429874767402</v>
      </c>
      <c r="J25" s="33">
        <v>1053.49761734861</v>
      </c>
      <c r="K25" s="31">
        <v>40</v>
      </c>
      <c r="M25">
        <f t="shared" si="3"/>
        <v>0.50528845329415173</v>
      </c>
      <c r="N25">
        <f t="shared" si="4"/>
        <v>9274.2892656397617</v>
      </c>
      <c r="O25">
        <f t="shared" si="5"/>
        <v>1420207.4714523975</v>
      </c>
      <c r="P25">
        <f t="shared" si="6"/>
        <v>1904.4982192176651</v>
      </c>
      <c r="Q25">
        <f t="shared" si="8"/>
        <v>0.60846588473407826</v>
      </c>
      <c r="U25">
        <f t="shared" si="9"/>
        <v>0.21547571181032868</v>
      </c>
      <c r="V25">
        <f t="shared" si="10"/>
        <v>0.66611597043985304</v>
      </c>
      <c r="X25">
        <f t="shared" si="11"/>
        <v>0.60846588473407826</v>
      </c>
    </row>
    <row r="26" spans="1:24" x14ac:dyDescent="0.2">
      <c r="A26">
        <f t="shared" si="0"/>
        <v>288.14999999999998</v>
      </c>
      <c r="B26">
        <f t="shared" si="1"/>
        <v>340.29740854862598</v>
      </c>
      <c r="C26" s="4">
        <f t="shared" si="2"/>
        <v>0</v>
      </c>
      <c r="E26" s="31">
        <v>0</v>
      </c>
      <c r="F26">
        <f t="shared" si="7"/>
        <v>161.64126906059732</v>
      </c>
      <c r="G26" s="32">
        <v>0.47499999999999998</v>
      </c>
      <c r="H26" s="33">
        <v>1940.2751215332401</v>
      </c>
      <c r="J26" s="33">
        <v>1049.70937792211</v>
      </c>
      <c r="K26" s="31">
        <v>40</v>
      </c>
      <c r="M26">
        <f t="shared" si="3"/>
        <v>0.54101058467038987</v>
      </c>
      <c r="N26">
        <f t="shared" si="4"/>
        <v>8630.774481656832</v>
      </c>
      <c r="O26">
        <f t="shared" si="5"/>
        <v>1395089.3401908295</v>
      </c>
      <c r="P26">
        <f t="shared" si="6"/>
        <v>1870.8148051959022</v>
      </c>
      <c r="Q26">
        <f t="shared" si="8"/>
        <v>0.59770441060571955</v>
      </c>
      <c r="U26">
        <f t="shared" si="9"/>
        <v>0.20052450615267053</v>
      </c>
      <c r="V26">
        <f t="shared" si="10"/>
        <v>0.61989620496269648</v>
      </c>
      <c r="X26">
        <f t="shared" si="11"/>
        <v>0.59770441060571955</v>
      </c>
    </row>
    <row r="27" spans="1:24" x14ac:dyDescent="0.2">
      <c r="A27">
        <f t="shared" si="0"/>
        <v>288.14999999999998</v>
      </c>
      <c r="B27">
        <f t="shared" si="1"/>
        <v>340.29740854862598</v>
      </c>
      <c r="C27" s="4">
        <f t="shared" si="2"/>
        <v>0</v>
      </c>
      <c r="E27" s="31">
        <v>0</v>
      </c>
      <c r="F27">
        <f t="shared" si="7"/>
        <v>170.14870427431299</v>
      </c>
      <c r="G27" s="32">
        <v>0.5</v>
      </c>
      <c r="H27" s="33">
        <v>1795.7939330064</v>
      </c>
      <c r="J27" s="33">
        <v>1045.4827280740501</v>
      </c>
      <c r="K27" s="31">
        <v>40</v>
      </c>
      <c r="M27">
        <f t="shared" si="3"/>
        <v>0.58218412973685219</v>
      </c>
      <c r="N27">
        <f t="shared" si="4"/>
        <v>7988.0900802655951</v>
      </c>
      <c r="O27">
        <f t="shared" si="5"/>
        <v>1359163.1767836839</v>
      </c>
      <c r="P27">
        <f t="shared" si="6"/>
        <v>1822.6378200669201</v>
      </c>
      <c r="Q27">
        <f t="shared" si="8"/>
        <v>0.58231240257729078</v>
      </c>
      <c r="U27">
        <f t="shared" si="9"/>
        <v>0.18559259332434891</v>
      </c>
      <c r="V27">
        <f t="shared" si="10"/>
        <v>0.57373608083271566</v>
      </c>
      <c r="X27">
        <f t="shared" si="11"/>
        <v>0.58231240257729078</v>
      </c>
    </row>
    <row r="28" spans="1:24" x14ac:dyDescent="0.2">
      <c r="A28">
        <f t="shared" si="0"/>
        <v>288.14999999999998</v>
      </c>
      <c r="B28">
        <f t="shared" si="1"/>
        <v>340.29740854862598</v>
      </c>
      <c r="C28" s="4">
        <f t="shared" si="2"/>
        <v>0</v>
      </c>
      <c r="E28" s="31">
        <v>0</v>
      </c>
      <c r="F28">
        <f t="shared" si="7"/>
        <v>178.65613948802866</v>
      </c>
      <c r="G28" s="32">
        <v>0.52500000000000002</v>
      </c>
      <c r="H28" s="33">
        <v>1645.94934010476</v>
      </c>
      <c r="J28" s="33">
        <v>1040.8080130814301</v>
      </c>
      <c r="K28" s="31">
        <v>40</v>
      </c>
      <c r="M28">
        <f t="shared" si="3"/>
        <v>0.63234510790908405</v>
      </c>
      <c r="N28">
        <f t="shared" si="4"/>
        <v>7321.5480655394767</v>
      </c>
      <c r="O28">
        <f t="shared" si="5"/>
        <v>1308039.512465327</v>
      </c>
      <c r="P28">
        <f t="shared" si="6"/>
        <v>1754.0809862160036</v>
      </c>
      <c r="Q28">
        <f t="shared" si="8"/>
        <v>0.56040926077188613</v>
      </c>
      <c r="U28">
        <f t="shared" si="9"/>
        <v>0.17010638074666806</v>
      </c>
      <c r="V28">
        <f t="shared" si="10"/>
        <v>0.52586240897915659</v>
      </c>
      <c r="X28">
        <f t="shared" si="11"/>
        <v>0.56040926077188613</v>
      </c>
    </row>
    <row r="29" spans="1:24" x14ac:dyDescent="0.2">
      <c r="A29">
        <f t="shared" si="0"/>
        <v>288.14999999999998</v>
      </c>
      <c r="B29">
        <f t="shared" si="1"/>
        <v>340.29740854862598</v>
      </c>
      <c r="C29" s="4">
        <f t="shared" si="2"/>
        <v>0</v>
      </c>
      <c r="E29" s="31">
        <v>0</v>
      </c>
      <c r="F29">
        <f t="shared" si="7"/>
        <v>187.1635747017443</v>
      </c>
      <c r="G29" s="32">
        <v>0.55000000000000004</v>
      </c>
      <c r="H29" s="33">
        <v>1492.2219416175301</v>
      </c>
      <c r="J29" s="33">
        <v>1035.71857904745</v>
      </c>
      <c r="K29" s="31">
        <v>40</v>
      </c>
      <c r="M29">
        <f t="shared" si="3"/>
        <v>0.69407810605221221</v>
      </c>
      <c r="N29">
        <f t="shared" si="4"/>
        <v>6637.7344695858137</v>
      </c>
      <c r="O29">
        <f t="shared" si="5"/>
        <v>1242342.1112486676</v>
      </c>
      <c r="P29">
        <f t="shared" si="6"/>
        <v>1665.9807711844633</v>
      </c>
      <c r="Q29">
        <f t="shared" si="8"/>
        <v>0.53226222721548344</v>
      </c>
      <c r="U29">
        <f t="shared" si="9"/>
        <v>0.1542188860704351</v>
      </c>
      <c r="V29">
        <f t="shared" si="10"/>
        <v>0.47674822415895529</v>
      </c>
      <c r="X29">
        <f t="shared" si="11"/>
        <v>0.53226222721548344</v>
      </c>
    </row>
    <row r="30" spans="1:24" x14ac:dyDescent="0.2">
      <c r="A30">
        <f t="shared" si="0"/>
        <v>288.14999999999998</v>
      </c>
      <c r="B30">
        <f t="shared" si="1"/>
        <v>340.29740854862598</v>
      </c>
      <c r="C30" s="4">
        <f t="shared" si="2"/>
        <v>0</v>
      </c>
      <c r="E30" s="31">
        <v>0</v>
      </c>
      <c r="F30">
        <f t="shared" si="7"/>
        <v>195.67100991545993</v>
      </c>
      <c r="G30" s="32">
        <v>0.57499999999999996</v>
      </c>
      <c r="H30" s="33">
        <v>1334.7704266727701</v>
      </c>
      <c r="J30" s="33">
        <v>1030.2811869253201</v>
      </c>
      <c r="K30" s="31">
        <v>40</v>
      </c>
      <c r="M30">
        <f t="shared" si="3"/>
        <v>0.77187894362743614</v>
      </c>
      <c r="N30">
        <f t="shared" si="4"/>
        <v>5937.3551768752031</v>
      </c>
      <c r="O30">
        <f t="shared" si="5"/>
        <v>1161768.2836859552</v>
      </c>
      <c r="P30">
        <f t="shared" si="6"/>
        <v>1557.931268422866</v>
      </c>
      <c r="Q30">
        <f t="shared" si="8"/>
        <v>0.49774161930443001</v>
      </c>
      <c r="U30">
        <f t="shared" si="9"/>
        <v>0.13794650957759097</v>
      </c>
      <c r="V30">
        <f t="shared" si="10"/>
        <v>0.42644422577404795</v>
      </c>
      <c r="X30">
        <f t="shared" si="11"/>
        <v>0.49774161930443001</v>
      </c>
    </row>
    <row r="31" spans="1:24" x14ac:dyDescent="0.2">
      <c r="A31">
        <f t="shared" si="0"/>
        <v>288.14999999999998</v>
      </c>
      <c r="B31">
        <f t="shared" si="1"/>
        <v>340.29740854862598</v>
      </c>
      <c r="C31" s="4">
        <f t="shared" si="2"/>
        <v>0</v>
      </c>
      <c r="E31" s="31">
        <v>0</v>
      </c>
      <c r="F31">
        <f t="shared" si="7"/>
        <v>204.17844512917557</v>
      </c>
      <c r="G31" s="32">
        <v>0.6</v>
      </c>
      <c r="H31" s="33">
        <v>1173.75348439854</v>
      </c>
      <c r="J31" s="33">
        <v>1024.56259766825</v>
      </c>
      <c r="K31" s="31">
        <v>40</v>
      </c>
      <c r="M31">
        <f t="shared" si="3"/>
        <v>0.87289419054910067</v>
      </c>
      <c r="N31">
        <f t="shared" si="4"/>
        <v>5221.116071878243</v>
      </c>
      <c r="O31">
        <f t="shared" si="5"/>
        <v>1066039.3613950484</v>
      </c>
      <c r="P31">
        <f t="shared" si="6"/>
        <v>1429.55878363076</v>
      </c>
      <c r="Q31">
        <f t="shared" si="8"/>
        <v>0.4567280458884217</v>
      </c>
      <c r="U31">
        <f t="shared" si="9"/>
        <v>0.12130565155007647</v>
      </c>
      <c r="V31">
        <f t="shared" si="10"/>
        <v>0.37500111322637059</v>
      </c>
      <c r="X31">
        <f t="shared" si="11"/>
        <v>0.4567280458884217</v>
      </c>
    </row>
    <row r="32" spans="1:24" ht="18" x14ac:dyDescent="0.25">
      <c r="C32" s="4"/>
      <c r="E32" s="27"/>
      <c r="F32">
        <f t="shared" si="7"/>
        <v>0</v>
      </c>
      <c r="G32" s="27"/>
      <c r="H32" s="27"/>
      <c r="J32" s="27"/>
      <c r="K32" s="27"/>
      <c r="Q32">
        <f t="shared" si="8"/>
        <v>0</v>
      </c>
      <c r="U32">
        <f t="shared" si="9"/>
        <v>0</v>
      </c>
      <c r="V32">
        <f t="shared" si="10"/>
        <v>0</v>
      </c>
      <c r="X32">
        <f t="shared" si="11"/>
        <v>0</v>
      </c>
    </row>
    <row r="33" spans="1:24" x14ac:dyDescent="0.2">
      <c r="A33">
        <f t="shared" si="0"/>
        <v>278.24399999999997</v>
      </c>
      <c r="B33">
        <f t="shared" si="1"/>
        <v>334.39689324444208</v>
      </c>
      <c r="C33" s="4">
        <f t="shared" si="2"/>
        <v>1524</v>
      </c>
      <c r="E33" s="31">
        <v>5000</v>
      </c>
      <c r="F33">
        <f t="shared" si="7"/>
        <v>0</v>
      </c>
      <c r="G33" s="32">
        <v>0</v>
      </c>
      <c r="H33" s="33">
        <v>8107.3116835497403</v>
      </c>
      <c r="J33" s="33">
        <v>1027.9896103896101</v>
      </c>
      <c r="K33" s="31">
        <v>40</v>
      </c>
      <c r="M33">
        <f t="shared" ref="M33:M57" si="12">J33/H33</f>
        <v>0.12679784008741979</v>
      </c>
      <c r="N33">
        <f t="shared" si="4"/>
        <v>36063.122191622999</v>
      </c>
      <c r="O33">
        <f t="shared" si="5"/>
        <v>0</v>
      </c>
      <c r="P33">
        <f t="shared" si="6"/>
        <v>0</v>
      </c>
      <c r="Q33">
        <f t="shared" si="8"/>
        <v>0</v>
      </c>
      <c r="U33">
        <f t="shared" si="9"/>
        <v>0.8378784294697954</v>
      </c>
      <c r="V33">
        <f t="shared" si="10"/>
        <v>2.5901954260542301</v>
      </c>
      <c r="X33">
        <f t="shared" si="11"/>
        <v>0</v>
      </c>
    </row>
    <row r="34" spans="1:24" x14ac:dyDescent="0.2">
      <c r="A34">
        <f t="shared" si="0"/>
        <v>278.24399999999997</v>
      </c>
      <c r="B34">
        <f t="shared" si="1"/>
        <v>334.39689324444208</v>
      </c>
      <c r="C34" s="4">
        <f t="shared" si="2"/>
        <v>1524</v>
      </c>
      <c r="E34" s="31">
        <v>5000</v>
      </c>
      <c r="F34">
        <f t="shared" si="7"/>
        <v>8.3599223311110524</v>
      </c>
      <c r="G34" s="32">
        <v>2.5000000000000001E-2</v>
      </c>
      <c r="H34" s="33">
        <v>7589.4633568422996</v>
      </c>
      <c r="J34" s="33">
        <v>1026.6909090909101</v>
      </c>
      <c r="K34" s="31">
        <v>40</v>
      </c>
      <c r="M34">
        <f t="shared" si="12"/>
        <v>0.13527845920295462</v>
      </c>
      <c r="N34">
        <f t="shared" si="4"/>
        <v>33759.61787209977</v>
      </c>
      <c r="O34">
        <f t="shared" si="5"/>
        <v>282227.78333874268</v>
      </c>
      <c r="P34">
        <f t="shared" si="6"/>
        <v>378.46745745725394</v>
      </c>
      <c r="Q34">
        <f t="shared" si="8"/>
        <v>0.12091612059337187</v>
      </c>
      <c r="U34">
        <f t="shared" si="9"/>
        <v>0.78435958627969193</v>
      </c>
      <c r="V34">
        <f t="shared" si="10"/>
        <v>2.424748676307444</v>
      </c>
      <c r="X34">
        <f t="shared" si="11"/>
        <v>0.12091612059337187</v>
      </c>
    </row>
    <row r="35" spans="1:24" x14ac:dyDescent="0.2">
      <c r="A35">
        <f t="shared" si="0"/>
        <v>278.24399999999997</v>
      </c>
      <c r="B35">
        <f t="shared" si="1"/>
        <v>334.39689324444208</v>
      </c>
      <c r="C35" s="4">
        <f t="shared" si="2"/>
        <v>1524</v>
      </c>
      <c r="E35" s="31">
        <v>5000</v>
      </c>
      <c r="F35">
        <f t="shared" si="7"/>
        <v>16.719844662222105</v>
      </c>
      <c r="G35" s="32">
        <v>0.05</v>
      </c>
      <c r="H35" s="33">
        <v>7078.4841529217001</v>
      </c>
      <c r="J35" s="33">
        <v>1025.39220779221</v>
      </c>
      <c r="K35" s="31">
        <v>40</v>
      </c>
      <c r="M35">
        <f t="shared" si="12"/>
        <v>0.14486042288714757</v>
      </c>
      <c r="N35">
        <f t="shared" si="4"/>
        <v>31486.668935677673</v>
      </c>
      <c r="O35">
        <f t="shared" si="5"/>
        <v>526452.21353534493</v>
      </c>
      <c r="P35">
        <f t="shared" si="6"/>
        <v>705.97241835089756</v>
      </c>
      <c r="Q35">
        <f t="shared" si="8"/>
        <v>0.22555029340284266</v>
      </c>
      <c r="U35">
        <f t="shared" si="9"/>
        <v>0.73155065656487184</v>
      </c>
      <c r="V35">
        <f t="shared" si="10"/>
        <v>2.2614965344797766</v>
      </c>
      <c r="X35">
        <f t="shared" si="11"/>
        <v>0.22555029340284266</v>
      </c>
    </row>
    <row r="36" spans="1:24" x14ac:dyDescent="0.2">
      <c r="A36">
        <f t="shared" si="0"/>
        <v>278.24399999999997</v>
      </c>
      <c r="B36">
        <f t="shared" si="1"/>
        <v>334.39689324444208</v>
      </c>
      <c r="C36" s="4">
        <f t="shared" si="2"/>
        <v>1524</v>
      </c>
      <c r="E36" s="31">
        <v>5000</v>
      </c>
      <c r="F36">
        <f t="shared" si="7"/>
        <v>25.079766993333156</v>
      </c>
      <c r="G36" s="32">
        <v>7.4999999999999997E-2</v>
      </c>
      <c r="H36" s="33">
        <v>6579.1902111284699</v>
      </c>
      <c r="J36" s="33">
        <v>1024.0935064935099</v>
      </c>
      <c r="K36" s="31">
        <v>40</v>
      </c>
      <c r="M36">
        <f t="shared" si="12"/>
        <v>0.1556564673812427</v>
      </c>
      <c r="N36">
        <f t="shared" si="4"/>
        <v>29265.698639326307</v>
      </c>
      <c r="O36">
        <f t="shared" si="5"/>
        <v>733976.902771411</v>
      </c>
      <c r="P36">
        <f t="shared" si="6"/>
        <v>984.26302661646207</v>
      </c>
      <c r="Q36">
        <f t="shared" si="8"/>
        <v>0.31446103086787924</v>
      </c>
      <c r="U36">
        <f t="shared" si="9"/>
        <v>0.67994938105916392</v>
      </c>
      <c r="V36">
        <f t="shared" si="10"/>
        <v>2.1019777032359328</v>
      </c>
      <c r="X36">
        <f t="shared" si="11"/>
        <v>0.31446103086787924</v>
      </c>
    </row>
    <row r="37" spans="1:24" x14ac:dyDescent="0.2">
      <c r="A37">
        <f t="shared" si="0"/>
        <v>278.24399999999997</v>
      </c>
      <c r="B37">
        <f t="shared" si="1"/>
        <v>334.39689324444208</v>
      </c>
      <c r="C37" s="4">
        <f t="shared" si="2"/>
        <v>1524</v>
      </c>
      <c r="E37" s="31">
        <v>5000</v>
      </c>
      <c r="F37">
        <f t="shared" si="7"/>
        <v>33.43968932444421</v>
      </c>
      <c r="G37" s="32">
        <v>0.1</v>
      </c>
      <c r="H37" s="33">
        <v>6096.3976708031696</v>
      </c>
      <c r="J37" s="33">
        <v>1022.79480519481</v>
      </c>
      <c r="K37" s="31">
        <v>40</v>
      </c>
      <c r="M37">
        <f t="shared" si="12"/>
        <v>0.16777035561396736</v>
      </c>
      <c r="N37">
        <f t="shared" si="4"/>
        <v>27118.13024001542</v>
      </c>
      <c r="O37">
        <f t="shared" si="5"/>
        <v>906821.85028593137</v>
      </c>
      <c r="P37">
        <f t="shared" si="6"/>
        <v>1216.048101233434</v>
      </c>
      <c r="Q37">
        <f t="shared" si="8"/>
        <v>0.38851377036211948</v>
      </c>
      <c r="U37">
        <f t="shared" si="9"/>
        <v>0.6300535004964003</v>
      </c>
      <c r="V37">
        <f t="shared" si="10"/>
        <v>1.9477308852406292</v>
      </c>
      <c r="X37">
        <f t="shared" si="11"/>
        <v>0.38851377036211948</v>
      </c>
    </row>
    <row r="38" spans="1:24" x14ac:dyDescent="0.2">
      <c r="A38">
        <f t="shared" si="0"/>
        <v>278.24399999999997</v>
      </c>
      <c r="B38">
        <f t="shared" si="1"/>
        <v>334.39689324444208</v>
      </c>
      <c r="C38" s="4">
        <f t="shared" si="2"/>
        <v>1524</v>
      </c>
      <c r="E38" s="31">
        <v>5000</v>
      </c>
      <c r="F38">
        <f t="shared" si="7"/>
        <v>41.79961165555526</v>
      </c>
      <c r="G38" s="32">
        <v>0.125</v>
      </c>
      <c r="H38" s="33">
        <v>5634.9226712863201</v>
      </c>
      <c r="J38" s="33">
        <v>1021.4961038961</v>
      </c>
      <c r="K38" s="31">
        <v>40</v>
      </c>
      <c r="M38">
        <f t="shared" si="12"/>
        <v>0.1812795247575095</v>
      </c>
      <c r="N38">
        <f t="shared" si="4"/>
        <v>25065.386994714579</v>
      </c>
      <c r="O38">
        <f t="shared" si="5"/>
        <v>1047723.4423752747</v>
      </c>
      <c r="P38">
        <f t="shared" si="6"/>
        <v>1404.9971362252434</v>
      </c>
      <c r="Q38">
        <f t="shared" si="8"/>
        <v>0.44888087419336847</v>
      </c>
      <c r="U38">
        <f t="shared" si="9"/>
        <v>0.58236075561040923</v>
      </c>
      <c r="V38">
        <f t="shared" si="10"/>
        <v>1.8002947831585687</v>
      </c>
      <c r="X38">
        <f t="shared" si="11"/>
        <v>0.44888087419336847</v>
      </c>
    </row>
    <row r="39" spans="1:24" x14ac:dyDescent="0.2">
      <c r="A39">
        <f t="shared" si="0"/>
        <v>278.24399999999997</v>
      </c>
      <c r="B39">
        <f t="shared" si="1"/>
        <v>334.39689324444208</v>
      </c>
      <c r="C39" s="4">
        <f t="shared" si="2"/>
        <v>1524</v>
      </c>
      <c r="E39" s="31">
        <v>5000</v>
      </c>
      <c r="F39">
        <f t="shared" si="7"/>
        <v>50.159533986666311</v>
      </c>
      <c r="G39" s="32">
        <v>0.15</v>
      </c>
      <c r="H39" s="33">
        <v>5199.5813519184803</v>
      </c>
      <c r="J39" s="33">
        <v>1020.1974025974</v>
      </c>
      <c r="K39" s="31">
        <v>40</v>
      </c>
      <c r="M39">
        <f t="shared" si="12"/>
        <v>0.19620760471821055</v>
      </c>
      <c r="N39">
        <f t="shared" si="4"/>
        <v>23128.892160393527</v>
      </c>
      <c r="O39">
        <f t="shared" si="5"/>
        <v>1160134.4523931991</v>
      </c>
      <c r="P39">
        <f t="shared" si="6"/>
        <v>1555.7403006592799</v>
      </c>
      <c r="Q39">
        <f t="shared" si="8"/>
        <v>0.49704162960360382</v>
      </c>
      <c r="U39">
        <f t="shared" si="9"/>
        <v>0.53736888713502273</v>
      </c>
      <c r="V39">
        <f t="shared" si="10"/>
        <v>1.6612080996544665</v>
      </c>
      <c r="X39">
        <f t="shared" si="11"/>
        <v>0.49704162960360382</v>
      </c>
    </row>
    <row r="40" spans="1:24" x14ac:dyDescent="0.2">
      <c r="A40">
        <f t="shared" si="0"/>
        <v>278.24399999999997</v>
      </c>
      <c r="B40">
        <f t="shared" si="1"/>
        <v>334.39689324444208</v>
      </c>
      <c r="C40" s="4">
        <f t="shared" si="2"/>
        <v>1524</v>
      </c>
      <c r="E40" s="31">
        <v>5000</v>
      </c>
      <c r="F40">
        <f t="shared" si="7"/>
        <v>58.519456317777362</v>
      </c>
      <c r="G40" s="32">
        <v>0.17499999999999999</v>
      </c>
      <c r="H40" s="33">
        <v>4795.1898520401801</v>
      </c>
      <c r="J40" s="33">
        <v>1018.8987012987</v>
      </c>
      <c r="K40" s="31">
        <v>40</v>
      </c>
      <c r="M40">
        <f t="shared" si="12"/>
        <v>0.212483495489797</v>
      </c>
      <c r="N40">
        <f t="shared" si="4"/>
        <v>21330.068994021876</v>
      </c>
      <c r="O40">
        <f t="shared" si="5"/>
        <v>1248224.0407508404</v>
      </c>
      <c r="P40">
        <f t="shared" si="6"/>
        <v>1673.8684386468769</v>
      </c>
      <c r="Q40">
        <f t="shared" si="8"/>
        <v>0.53478224876897029</v>
      </c>
      <c r="U40">
        <f t="shared" si="9"/>
        <v>0.49557563580406988</v>
      </c>
      <c r="V40">
        <f t="shared" si="10"/>
        <v>1.5320095373930287</v>
      </c>
      <c r="X40">
        <f t="shared" si="11"/>
        <v>0.53478224876897029</v>
      </c>
    </row>
    <row r="41" spans="1:24" x14ac:dyDescent="0.2">
      <c r="A41">
        <f t="shared" si="0"/>
        <v>278.24399999999997</v>
      </c>
      <c r="B41">
        <f t="shared" si="1"/>
        <v>334.39689324444208</v>
      </c>
      <c r="C41" s="4">
        <f t="shared" si="2"/>
        <v>1524</v>
      </c>
      <c r="E41" s="31">
        <v>5000</v>
      </c>
      <c r="F41">
        <f t="shared" si="7"/>
        <v>66.879378648888419</v>
      </c>
      <c r="G41" s="32">
        <v>0.2</v>
      </c>
      <c r="H41" s="33">
        <v>4426.1373308332704</v>
      </c>
      <c r="J41" s="33">
        <v>1017.61288658229</v>
      </c>
      <c r="K41" s="31">
        <v>40</v>
      </c>
      <c r="M41">
        <f t="shared" si="12"/>
        <v>0.22990992156827472</v>
      </c>
      <c r="N41">
        <f t="shared" si="4"/>
        <v>19688.441450033832</v>
      </c>
      <c r="O41">
        <f t="shared" si="5"/>
        <v>1316750.7307432825</v>
      </c>
      <c r="P41">
        <f t="shared" si="6"/>
        <v>1765.7627299267417</v>
      </c>
      <c r="Q41">
        <f t="shared" si="8"/>
        <v>0.56414144726093984</v>
      </c>
      <c r="U41">
        <f t="shared" si="9"/>
        <v>0.4574346145962454</v>
      </c>
      <c r="V41">
        <f t="shared" si="10"/>
        <v>1.414101383652802</v>
      </c>
      <c r="X41">
        <f t="shared" si="11"/>
        <v>0.56414144726093984</v>
      </c>
    </row>
    <row r="42" spans="1:24" x14ac:dyDescent="0.2">
      <c r="A42">
        <f t="shared" si="0"/>
        <v>278.24399999999997</v>
      </c>
      <c r="B42">
        <f t="shared" si="1"/>
        <v>334.39689324444208</v>
      </c>
      <c r="C42" s="4">
        <f t="shared" si="2"/>
        <v>1524</v>
      </c>
      <c r="E42" s="31">
        <v>5000</v>
      </c>
      <c r="F42">
        <f t="shared" si="7"/>
        <v>75.23930097999947</v>
      </c>
      <c r="G42" s="32">
        <v>0.22500000000000001</v>
      </c>
      <c r="H42" s="33">
        <v>4090.2042983484198</v>
      </c>
      <c r="J42" s="33">
        <v>1016.34506391803</v>
      </c>
      <c r="K42" s="31">
        <v>40</v>
      </c>
      <c r="M42">
        <f t="shared" si="12"/>
        <v>0.24848271376772527</v>
      </c>
      <c r="N42">
        <f t="shared" si="4"/>
        <v>18194.136744408006</v>
      </c>
      <c r="O42">
        <f t="shared" si="5"/>
        <v>1368914.1305837817</v>
      </c>
      <c r="P42">
        <f t="shared" si="6"/>
        <v>1835.7138491128512</v>
      </c>
      <c r="Q42">
        <f t="shared" si="8"/>
        <v>0.58649004763988855</v>
      </c>
      <c r="U42">
        <f t="shared" si="9"/>
        <v>0.42271644257424762</v>
      </c>
      <c r="V42">
        <f t="shared" si="10"/>
        <v>1.3067745362135526</v>
      </c>
      <c r="X42">
        <f t="shared" si="11"/>
        <v>0.58649004763988855</v>
      </c>
    </row>
    <row r="43" spans="1:24" x14ac:dyDescent="0.2">
      <c r="A43">
        <f t="shared" si="0"/>
        <v>278.24399999999997</v>
      </c>
      <c r="B43">
        <f t="shared" si="1"/>
        <v>334.39689324444208</v>
      </c>
      <c r="C43" s="4">
        <f t="shared" si="2"/>
        <v>1524</v>
      </c>
      <c r="E43" s="31">
        <v>5000</v>
      </c>
      <c r="F43">
        <f t="shared" si="7"/>
        <v>83.599223311110521</v>
      </c>
      <c r="G43" s="32">
        <v>0.25</v>
      </c>
      <c r="H43" s="33">
        <v>3785.9962645681999</v>
      </c>
      <c r="J43" s="33">
        <v>1014.57495445198</v>
      </c>
      <c r="K43" s="31">
        <v>40</v>
      </c>
      <c r="M43">
        <f t="shared" si="12"/>
        <v>0.26798097080734817</v>
      </c>
      <c r="N43">
        <f t="shared" si="4"/>
        <v>16840.951875970088</v>
      </c>
      <c r="O43">
        <f t="shared" si="5"/>
        <v>1407890.4966508891</v>
      </c>
      <c r="P43">
        <f t="shared" si="6"/>
        <v>1887.9811560088422</v>
      </c>
      <c r="Q43">
        <f t="shared" si="8"/>
        <v>0.60318886773445435</v>
      </c>
      <c r="U43">
        <f t="shared" si="9"/>
        <v>0.39127700129890447</v>
      </c>
      <c r="V43">
        <f t="shared" si="10"/>
        <v>1.2095834711080511</v>
      </c>
      <c r="X43">
        <f t="shared" si="11"/>
        <v>0.60318886773445435</v>
      </c>
    </row>
    <row r="44" spans="1:24" x14ac:dyDescent="0.2">
      <c r="A44">
        <f t="shared" si="0"/>
        <v>278.24399999999997</v>
      </c>
      <c r="B44">
        <f t="shared" si="1"/>
        <v>334.39689324444208</v>
      </c>
      <c r="C44" s="4">
        <f t="shared" si="2"/>
        <v>1524</v>
      </c>
      <c r="E44" s="31">
        <v>5000</v>
      </c>
      <c r="F44">
        <f t="shared" si="7"/>
        <v>91.959145642221586</v>
      </c>
      <c r="G44" s="32">
        <v>0.27500000000000002</v>
      </c>
      <c r="H44" s="33">
        <v>3510.6853145817399</v>
      </c>
      <c r="J44" s="33">
        <v>1012.55588902396</v>
      </c>
      <c r="K44" s="31">
        <v>40</v>
      </c>
      <c r="M44">
        <f t="shared" si="12"/>
        <v>0.28842114809273217</v>
      </c>
      <c r="N44">
        <f t="shared" si="4"/>
        <v>15616.307651399418</v>
      </c>
      <c r="O44">
        <f t="shared" si="5"/>
        <v>1436062.3097087785</v>
      </c>
      <c r="P44">
        <f t="shared" si="6"/>
        <v>1925.7595573194719</v>
      </c>
      <c r="Q44">
        <f t="shared" si="8"/>
        <v>0.61525864451101342</v>
      </c>
      <c r="U44">
        <f t="shared" si="9"/>
        <v>0.36282403003118435</v>
      </c>
      <c r="V44">
        <f t="shared" si="10"/>
        <v>1.1216247011443259</v>
      </c>
      <c r="X44">
        <f t="shared" si="11"/>
        <v>0.61525864451101342</v>
      </c>
    </row>
    <row r="45" spans="1:24" x14ac:dyDescent="0.2">
      <c r="A45">
        <f t="shared" si="0"/>
        <v>278.24399999999997</v>
      </c>
      <c r="B45">
        <f t="shared" si="1"/>
        <v>334.39689324444208</v>
      </c>
      <c r="C45" s="4">
        <f t="shared" si="2"/>
        <v>1524</v>
      </c>
      <c r="E45" s="31">
        <v>5000</v>
      </c>
      <c r="F45">
        <f t="shared" si="7"/>
        <v>100.31906797333262</v>
      </c>
      <c r="G45" s="32">
        <v>0.3</v>
      </c>
      <c r="H45" s="33">
        <v>3261.8076944162499</v>
      </c>
      <c r="J45" s="33">
        <v>1010.65473225122</v>
      </c>
      <c r="K45" s="31">
        <v>40</v>
      </c>
      <c r="M45">
        <f t="shared" si="12"/>
        <v>0.30984497767336711</v>
      </c>
      <c r="N45">
        <f t="shared" si="4"/>
        <v>14509.244746071641</v>
      </c>
      <c r="O45">
        <f t="shared" si="5"/>
        <v>1455553.9099228801</v>
      </c>
      <c r="P45">
        <f t="shared" si="6"/>
        <v>1951.8977932065823</v>
      </c>
      <c r="Q45">
        <f t="shared" si="8"/>
        <v>0.62360951859635216</v>
      </c>
      <c r="U45">
        <f t="shared" si="9"/>
        <v>0.33710290351552807</v>
      </c>
      <c r="V45">
        <f t="shared" si="10"/>
        <v>1.042111084478035</v>
      </c>
      <c r="X45">
        <f t="shared" si="11"/>
        <v>0.62360951859635216</v>
      </c>
    </row>
    <row r="46" spans="1:24" x14ac:dyDescent="0.2">
      <c r="A46">
        <f t="shared" si="0"/>
        <v>278.24399999999997</v>
      </c>
      <c r="B46">
        <f t="shared" si="1"/>
        <v>334.39689324444208</v>
      </c>
      <c r="C46" s="4">
        <f t="shared" si="2"/>
        <v>1524</v>
      </c>
      <c r="E46" s="31">
        <v>5000</v>
      </c>
      <c r="F46">
        <f t="shared" si="7"/>
        <v>108.67899030444369</v>
      </c>
      <c r="G46" s="32">
        <v>0.32500000000000001</v>
      </c>
      <c r="H46" s="33">
        <v>3036.4378098976999</v>
      </c>
      <c r="J46" s="33">
        <v>1008.28103297477</v>
      </c>
      <c r="K46" s="31">
        <v>40</v>
      </c>
      <c r="M46">
        <f t="shared" si="12"/>
        <v>0.33206049196467485</v>
      </c>
      <c r="N46">
        <f t="shared" si="4"/>
        <v>13506.749467618767</v>
      </c>
      <c r="O46">
        <f t="shared" si="5"/>
        <v>1467899.89443589</v>
      </c>
      <c r="P46">
        <f t="shared" si="6"/>
        <v>1968.4537584385284</v>
      </c>
      <c r="Q46">
        <f t="shared" si="8"/>
        <v>0.62889896435735737</v>
      </c>
      <c r="U46">
        <f t="shared" si="9"/>
        <v>0.31381126600844356</v>
      </c>
      <c r="V46">
        <f t="shared" si="10"/>
        <v>0.97010792648488819</v>
      </c>
      <c r="X46">
        <f t="shared" si="11"/>
        <v>0.62889896435735737</v>
      </c>
    </row>
    <row r="47" spans="1:24" x14ac:dyDescent="0.2">
      <c r="A47">
        <f t="shared" si="0"/>
        <v>278.24399999999997</v>
      </c>
      <c r="B47">
        <f t="shared" si="1"/>
        <v>334.39689324444208</v>
      </c>
      <c r="C47" s="4">
        <f t="shared" si="2"/>
        <v>1524</v>
      </c>
      <c r="E47" s="31">
        <v>5000</v>
      </c>
      <c r="F47">
        <f t="shared" si="7"/>
        <v>117.03891263555472</v>
      </c>
      <c r="G47" s="32">
        <v>0.35</v>
      </c>
      <c r="H47" s="33">
        <v>2830.8204560258901</v>
      </c>
      <c r="J47" s="33">
        <v>1005.6084588219099</v>
      </c>
      <c r="K47" s="31">
        <v>40</v>
      </c>
      <c r="M47">
        <f t="shared" si="12"/>
        <v>0.35523569030360042</v>
      </c>
      <c r="N47">
        <f t="shared" si="4"/>
        <v>12592.117830544397</v>
      </c>
      <c r="O47">
        <f t="shared" si="5"/>
        <v>1473767.7786656965</v>
      </c>
      <c r="P47">
        <f t="shared" si="6"/>
        <v>1976.3225911906989</v>
      </c>
      <c r="Q47">
        <f t="shared" si="8"/>
        <v>0.63141296843153316</v>
      </c>
      <c r="U47">
        <f t="shared" si="9"/>
        <v>0.29256102273934376</v>
      </c>
      <c r="V47">
        <f t="shared" si="10"/>
        <v>0.90441548115843129</v>
      </c>
      <c r="X47">
        <f t="shared" si="11"/>
        <v>0.63141296843153316</v>
      </c>
    </row>
    <row r="48" spans="1:24" x14ac:dyDescent="0.2">
      <c r="A48">
        <f t="shared" si="0"/>
        <v>278.24399999999997</v>
      </c>
      <c r="B48">
        <f t="shared" si="1"/>
        <v>334.39689324444208</v>
      </c>
      <c r="C48" s="4">
        <f t="shared" si="2"/>
        <v>1524</v>
      </c>
      <c r="E48" s="31">
        <v>5000</v>
      </c>
      <c r="F48">
        <f t="shared" si="7"/>
        <v>125.39883496666579</v>
      </c>
      <c r="G48" s="32">
        <v>0.375</v>
      </c>
      <c r="H48" s="33">
        <v>2641.3694875490901</v>
      </c>
      <c r="J48" s="33">
        <v>1003.06199145643</v>
      </c>
      <c r="K48" s="31">
        <v>40</v>
      </c>
      <c r="M48">
        <f t="shared" si="12"/>
        <v>0.37975073013626909</v>
      </c>
      <c r="N48">
        <f t="shared" si="4"/>
        <v>11749.39786464459</v>
      </c>
      <c r="O48">
        <f t="shared" si="5"/>
        <v>1473360.8037862624</v>
      </c>
      <c r="P48">
        <f t="shared" si="6"/>
        <v>1975.7768378773778</v>
      </c>
      <c r="Q48">
        <f t="shared" si="8"/>
        <v>0.63123860635059992</v>
      </c>
      <c r="U48">
        <f t="shared" si="9"/>
        <v>0.27298155100755372</v>
      </c>
      <c r="V48">
        <f t="shared" si="10"/>
        <v>0.84388801519140255</v>
      </c>
      <c r="X48">
        <f t="shared" si="11"/>
        <v>0.63123860635059992</v>
      </c>
    </row>
    <row r="49" spans="1:24" x14ac:dyDescent="0.2">
      <c r="A49">
        <f t="shared" si="0"/>
        <v>278.24399999999997</v>
      </c>
      <c r="B49">
        <f t="shared" si="1"/>
        <v>334.39689324444208</v>
      </c>
      <c r="C49" s="4">
        <f t="shared" si="2"/>
        <v>1524</v>
      </c>
      <c r="E49" s="31">
        <v>5000</v>
      </c>
      <c r="F49">
        <f t="shared" si="7"/>
        <v>133.75875729777684</v>
      </c>
      <c r="G49" s="32">
        <v>0.4</v>
      </c>
      <c r="H49" s="33">
        <v>2468.4476416837601</v>
      </c>
      <c r="J49" s="33">
        <v>1000.07973011297</v>
      </c>
      <c r="K49" s="31">
        <v>40</v>
      </c>
      <c r="M49">
        <f t="shared" si="12"/>
        <v>0.40514520673843524</v>
      </c>
      <c r="N49">
        <f t="shared" si="4"/>
        <v>10980.203105585821</v>
      </c>
      <c r="O49">
        <f t="shared" si="5"/>
        <v>1468698.3222803492</v>
      </c>
      <c r="P49">
        <f t="shared" si="6"/>
        <v>1969.5244501779482</v>
      </c>
      <c r="Q49">
        <f t="shared" si="8"/>
        <v>0.6292410383955106</v>
      </c>
      <c r="U49">
        <f t="shared" si="9"/>
        <v>0.25511033915706494</v>
      </c>
      <c r="V49">
        <f t="shared" si="10"/>
        <v>0.78864141906829399</v>
      </c>
      <c r="X49">
        <f t="shared" si="11"/>
        <v>0.6292410383955106</v>
      </c>
    </row>
    <row r="50" spans="1:24" x14ac:dyDescent="0.2">
      <c r="A50">
        <f t="shared" si="0"/>
        <v>278.24399999999997</v>
      </c>
      <c r="B50">
        <f t="shared" si="1"/>
        <v>334.39689324444208</v>
      </c>
      <c r="C50" s="4">
        <f t="shared" si="2"/>
        <v>1524</v>
      </c>
      <c r="E50" s="31">
        <v>5000</v>
      </c>
      <c r="F50">
        <f t="shared" si="7"/>
        <v>142.11867962888789</v>
      </c>
      <c r="G50" s="32">
        <v>0.42499999999999999</v>
      </c>
      <c r="H50" s="33">
        <v>2309.25776314413</v>
      </c>
      <c r="J50" s="33">
        <v>996.75287957971295</v>
      </c>
      <c r="K50" s="31">
        <v>40</v>
      </c>
      <c r="M50">
        <f t="shared" si="12"/>
        <v>0.43163344321623121</v>
      </c>
      <c r="N50">
        <f t="shared" si="4"/>
        <v>10272.091185688509</v>
      </c>
      <c r="O50">
        <f t="shared" si="5"/>
        <v>1459856.0363375882</v>
      </c>
      <c r="P50">
        <f t="shared" si="6"/>
        <v>1957.6669447287056</v>
      </c>
      <c r="Q50">
        <f t="shared" si="8"/>
        <v>0.62545269799639158</v>
      </c>
      <c r="U50">
        <f t="shared" si="9"/>
        <v>0.23865830540968686</v>
      </c>
      <c r="V50">
        <f t="shared" si="10"/>
        <v>0.73778203295339617</v>
      </c>
      <c r="X50">
        <f t="shared" si="11"/>
        <v>0.62545269799639158</v>
      </c>
    </row>
    <row r="51" spans="1:24" x14ac:dyDescent="0.2">
      <c r="A51">
        <f t="shared" si="0"/>
        <v>278.24399999999997</v>
      </c>
      <c r="B51">
        <f t="shared" si="1"/>
        <v>334.39689324444208</v>
      </c>
      <c r="C51" s="4">
        <f t="shared" si="2"/>
        <v>1524</v>
      </c>
      <c r="E51" s="31">
        <v>5000</v>
      </c>
      <c r="F51">
        <f t="shared" si="7"/>
        <v>150.47860195999894</v>
      </c>
      <c r="G51" s="32">
        <v>0.45</v>
      </c>
      <c r="H51" s="33">
        <v>2160.4288096885798</v>
      </c>
      <c r="J51" s="33">
        <v>993.49684902794502</v>
      </c>
      <c r="K51" s="31">
        <v>40</v>
      </c>
      <c r="M51">
        <f t="shared" si="12"/>
        <v>0.45986095194275578</v>
      </c>
      <c r="N51">
        <f t="shared" si="4"/>
        <v>9610.066960690554</v>
      </c>
      <c r="O51">
        <f t="shared" si="5"/>
        <v>1446109.4409866906</v>
      </c>
      <c r="P51">
        <f t="shared" si="6"/>
        <v>1939.232760363152</v>
      </c>
      <c r="Q51">
        <f t="shared" si="8"/>
        <v>0.61956318222464923</v>
      </c>
      <c r="U51">
        <f t="shared" si="9"/>
        <v>0.22327705763627323</v>
      </c>
      <c r="V51">
        <f t="shared" si="10"/>
        <v>0.69023284654587214</v>
      </c>
      <c r="X51">
        <f t="shared" si="11"/>
        <v>0.61956318222464923</v>
      </c>
    </row>
    <row r="52" spans="1:24" x14ac:dyDescent="0.2">
      <c r="A52">
        <f t="shared" si="0"/>
        <v>278.24399999999997</v>
      </c>
      <c r="B52">
        <f t="shared" si="1"/>
        <v>334.39689324444208</v>
      </c>
      <c r="C52" s="4">
        <f t="shared" si="2"/>
        <v>1524</v>
      </c>
      <c r="E52" s="31">
        <v>5000</v>
      </c>
      <c r="F52">
        <f t="shared" si="7"/>
        <v>158.83852429110999</v>
      </c>
      <c r="G52" s="32">
        <v>0.47499999999999998</v>
      </c>
      <c r="H52" s="33">
        <v>2021.1511631687899</v>
      </c>
      <c r="J52" s="33">
        <v>990.28208280598994</v>
      </c>
      <c r="K52" s="31">
        <v>40</v>
      </c>
      <c r="M52">
        <f t="shared" si="12"/>
        <v>0.48995943542065967</v>
      </c>
      <c r="N52">
        <f t="shared" si="4"/>
        <v>8990.5290693330026</v>
      </c>
      <c r="O52">
        <f t="shared" si="5"/>
        <v>1428042.3699691806</v>
      </c>
      <c r="P52">
        <f t="shared" si="6"/>
        <v>1915.0048181286711</v>
      </c>
      <c r="Q52">
        <f t="shared" si="8"/>
        <v>0.61182262560021439</v>
      </c>
      <c r="U52">
        <f t="shared" si="9"/>
        <v>0.2088829230228183</v>
      </c>
      <c r="V52">
        <f t="shared" si="10"/>
        <v>0.64573519590057182</v>
      </c>
      <c r="X52">
        <f t="shared" si="11"/>
        <v>0.61182262560021439</v>
      </c>
    </row>
    <row r="53" spans="1:24" x14ac:dyDescent="0.2">
      <c r="A53">
        <f t="shared" si="0"/>
        <v>278.24399999999997</v>
      </c>
      <c r="B53">
        <f t="shared" si="1"/>
        <v>334.39689324444208</v>
      </c>
      <c r="C53" s="4">
        <f t="shared" si="2"/>
        <v>1524</v>
      </c>
      <c r="E53" s="31">
        <v>5000</v>
      </c>
      <c r="F53">
        <f t="shared" si="7"/>
        <v>167.19844662222104</v>
      </c>
      <c r="G53" s="32">
        <v>0.5</v>
      </c>
      <c r="H53" s="33">
        <v>1888</v>
      </c>
      <c r="J53" s="33">
        <v>987</v>
      </c>
      <c r="K53" s="31">
        <v>40</v>
      </c>
      <c r="M53">
        <f t="shared" si="12"/>
        <v>0.52277542372881358</v>
      </c>
      <c r="N53">
        <f t="shared" si="4"/>
        <v>8398.243136000001</v>
      </c>
      <c r="O53">
        <f t="shared" si="5"/>
        <v>1404173.2066949303</v>
      </c>
      <c r="P53">
        <f t="shared" si="6"/>
        <v>1882.9962701779016</v>
      </c>
      <c r="Q53">
        <f t="shared" si="8"/>
        <v>0.60159625245300374</v>
      </c>
      <c r="U53">
        <f t="shared" si="9"/>
        <v>0.1951219512195122</v>
      </c>
      <c r="V53">
        <f t="shared" si="10"/>
        <v>0.60319488817891376</v>
      </c>
      <c r="X53">
        <f t="shared" si="11"/>
        <v>0.60159625245300374</v>
      </c>
    </row>
    <row r="54" spans="1:24" x14ac:dyDescent="0.2">
      <c r="A54">
        <f t="shared" si="0"/>
        <v>278.24399999999997</v>
      </c>
      <c r="B54">
        <f t="shared" si="1"/>
        <v>334.39689324444208</v>
      </c>
      <c r="C54" s="4">
        <f t="shared" si="2"/>
        <v>1524</v>
      </c>
      <c r="E54" s="31">
        <v>5000</v>
      </c>
      <c r="F54">
        <f t="shared" si="7"/>
        <v>175.55836895333209</v>
      </c>
      <c r="G54" s="32">
        <v>0.52500000000000002</v>
      </c>
      <c r="H54" s="33">
        <v>1751.9787668039901</v>
      </c>
      <c r="J54" s="33">
        <v>983.221372426926</v>
      </c>
      <c r="K54" s="31">
        <v>40</v>
      </c>
      <c r="M54">
        <f t="shared" si="12"/>
        <v>0.56120621497059953</v>
      </c>
      <c r="N54">
        <f t="shared" si="4"/>
        <v>7793.1904940303793</v>
      </c>
      <c r="O54">
        <f t="shared" si="5"/>
        <v>1368159.8120745858</v>
      </c>
      <c r="P54">
        <f t="shared" si="6"/>
        <v>1834.7023079920195</v>
      </c>
      <c r="Q54">
        <f t="shared" si="8"/>
        <v>0.58616687156294556</v>
      </c>
      <c r="U54">
        <f t="shared" si="9"/>
        <v>0.18106436200950704</v>
      </c>
      <c r="V54">
        <f t="shared" si="10"/>
        <v>0.55973762517699366</v>
      </c>
      <c r="X54">
        <f t="shared" si="11"/>
        <v>0.58616687156294556</v>
      </c>
    </row>
    <row r="55" spans="1:24" x14ac:dyDescent="0.2">
      <c r="A55">
        <f t="shared" si="0"/>
        <v>278.24399999999997</v>
      </c>
      <c r="B55">
        <f t="shared" si="1"/>
        <v>334.39689324444208</v>
      </c>
      <c r="C55" s="4">
        <f t="shared" si="2"/>
        <v>1524</v>
      </c>
      <c r="E55" s="31">
        <v>5000</v>
      </c>
      <c r="F55">
        <f t="shared" si="7"/>
        <v>183.91829128444317</v>
      </c>
      <c r="G55" s="32">
        <v>0.55000000000000004</v>
      </c>
      <c r="H55" s="33">
        <v>1614.6920920575501</v>
      </c>
      <c r="J55" s="33">
        <v>979.01909729516694</v>
      </c>
      <c r="K55" s="31">
        <v>40</v>
      </c>
      <c r="M55">
        <f t="shared" si="12"/>
        <v>0.60631937327917085</v>
      </c>
      <c r="N55">
        <f t="shared" si="4"/>
        <v>7182.5088871164198</v>
      </c>
      <c r="O55">
        <f t="shared" si="5"/>
        <v>1320994.7616537795</v>
      </c>
      <c r="P55">
        <f t="shared" si="6"/>
        <v>1771.4539753777183</v>
      </c>
      <c r="Q55">
        <f t="shared" si="8"/>
        <v>0.56595973654240206</v>
      </c>
      <c r="U55">
        <f t="shared" si="9"/>
        <v>0.16687599132467446</v>
      </c>
      <c r="V55">
        <f t="shared" si="10"/>
        <v>0.51587606775001604</v>
      </c>
      <c r="X55">
        <f t="shared" si="11"/>
        <v>0.56595973654240206</v>
      </c>
    </row>
    <row r="56" spans="1:24" x14ac:dyDescent="0.2">
      <c r="A56">
        <f t="shared" si="0"/>
        <v>278.24399999999997</v>
      </c>
      <c r="B56">
        <f t="shared" si="1"/>
        <v>334.39689324444208</v>
      </c>
      <c r="C56" s="4">
        <f t="shared" si="2"/>
        <v>1524</v>
      </c>
      <c r="E56" s="31">
        <v>5000</v>
      </c>
      <c r="F56">
        <f t="shared" si="7"/>
        <v>192.27821361555419</v>
      </c>
      <c r="G56" s="32">
        <v>0.57499999999999996</v>
      </c>
      <c r="H56" s="33">
        <v>1476.1577039976</v>
      </c>
      <c r="J56" s="33">
        <v>974.46784808745304</v>
      </c>
      <c r="K56" s="31">
        <v>40</v>
      </c>
      <c r="M56">
        <f t="shared" si="12"/>
        <v>0.66013803636866519</v>
      </c>
      <c r="N56">
        <f t="shared" si="4"/>
        <v>6566.2771743916128</v>
      </c>
      <c r="O56">
        <f t="shared" si="5"/>
        <v>1262552.0451966082</v>
      </c>
      <c r="P56">
        <f t="shared" si="6"/>
        <v>1693.0822926086514</v>
      </c>
      <c r="Q56">
        <f t="shared" si="8"/>
        <v>0.54092086025835506</v>
      </c>
      <c r="U56">
        <f t="shared" si="9"/>
        <v>0.15255867135155024</v>
      </c>
      <c r="V56">
        <f t="shared" si="10"/>
        <v>0.47161587987143772</v>
      </c>
      <c r="X56">
        <f t="shared" si="11"/>
        <v>0.54092086025835506</v>
      </c>
    </row>
    <row r="57" spans="1:24" x14ac:dyDescent="0.2">
      <c r="A57">
        <f t="shared" si="0"/>
        <v>278.24399999999997</v>
      </c>
      <c r="B57">
        <f t="shared" si="1"/>
        <v>334.39689324444208</v>
      </c>
      <c r="C57" s="4">
        <f t="shared" si="2"/>
        <v>1524</v>
      </c>
      <c r="E57" s="31">
        <v>5000</v>
      </c>
      <c r="F57">
        <f t="shared" si="7"/>
        <v>200.63813594666524</v>
      </c>
      <c r="G57" s="32">
        <v>0.6</v>
      </c>
      <c r="H57" s="33">
        <v>1336.3933308610499</v>
      </c>
      <c r="J57" s="33">
        <v>969.64229828651196</v>
      </c>
      <c r="K57" s="31">
        <v>40</v>
      </c>
      <c r="M57">
        <f t="shared" si="12"/>
        <v>0.72556654982838242</v>
      </c>
      <c r="N57">
        <f t="shared" si="4"/>
        <v>5944.5742149894013</v>
      </c>
      <c r="O57">
        <f t="shared" si="5"/>
        <v>1192708.2894920844</v>
      </c>
      <c r="P57">
        <f t="shared" si="6"/>
        <v>1599.421816208885</v>
      </c>
      <c r="Q57">
        <f t="shared" si="8"/>
        <v>0.51099738537025086</v>
      </c>
      <c r="U57">
        <f t="shared" si="9"/>
        <v>0.13811423427666908</v>
      </c>
      <c r="V57">
        <f t="shared" si="10"/>
        <v>0.42696272551471243</v>
      </c>
      <c r="X57">
        <f t="shared" si="11"/>
        <v>0.51099738537025086</v>
      </c>
    </row>
    <row r="58" spans="1:24" ht="18" x14ac:dyDescent="0.25">
      <c r="C58" s="4"/>
      <c r="E58" s="27"/>
      <c r="F58">
        <f t="shared" si="7"/>
        <v>0</v>
      </c>
      <c r="G58" s="27"/>
      <c r="H58" s="27"/>
      <c r="J58" s="27"/>
      <c r="K58" s="27"/>
      <c r="Q58">
        <f t="shared" si="8"/>
        <v>0</v>
      </c>
      <c r="U58">
        <f t="shared" si="9"/>
        <v>0</v>
      </c>
      <c r="V58">
        <f t="shared" si="10"/>
        <v>0</v>
      </c>
      <c r="X58">
        <f t="shared" si="11"/>
        <v>0</v>
      </c>
    </row>
    <row r="59" spans="1:24" x14ac:dyDescent="0.2">
      <c r="A59">
        <f t="shared" si="0"/>
        <v>268.33799999999997</v>
      </c>
      <c r="B59">
        <f t="shared" si="1"/>
        <v>328.39037464298355</v>
      </c>
      <c r="C59" s="4">
        <f t="shared" si="2"/>
        <v>3048</v>
      </c>
      <c r="E59" s="31">
        <v>10000</v>
      </c>
      <c r="F59">
        <f t="shared" si="7"/>
        <v>0</v>
      </c>
      <c r="G59" s="32">
        <v>0</v>
      </c>
      <c r="H59" s="33">
        <v>7048.3617567021201</v>
      </c>
      <c r="J59" s="33">
        <v>983.92715548571505</v>
      </c>
      <c r="K59" s="31">
        <v>40</v>
      </c>
      <c r="M59">
        <f t="shared" ref="M59:M83" si="13">J59/H59</f>
        <v>0.13959657427488339</v>
      </c>
      <c r="N59">
        <f t="shared" si="4"/>
        <v>31352.677830121022</v>
      </c>
      <c r="O59">
        <f t="shared" si="5"/>
        <v>0</v>
      </c>
      <c r="P59">
        <f t="shared" si="6"/>
        <v>0</v>
      </c>
      <c r="Q59">
        <f t="shared" si="8"/>
        <v>0</v>
      </c>
      <c r="U59">
        <f t="shared" si="9"/>
        <v>0.72843755236689955</v>
      </c>
      <c r="V59">
        <f t="shared" si="10"/>
        <v>2.251872765719527</v>
      </c>
      <c r="X59">
        <f t="shared" si="11"/>
        <v>0</v>
      </c>
    </row>
    <row r="60" spans="1:24" x14ac:dyDescent="0.2">
      <c r="A60">
        <f t="shared" si="0"/>
        <v>268.33799999999997</v>
      </c>
      <c r="B60">
        <f t="shared" si="1"/>
        <v>328.39037464298355</v>
      </c>
      <c r="C60" s="4">
        <f t="shared" si="2"/>
        <v>3048</v>
      </c>
      <c r="E60" s="31">
        <v>10000</v>
      </c>
      <c r="F60">
        <f t="shared" si="7"/>
        <v>8.2097593660745893</v>
      </c>
      <c r="G60" s="32">
        <v>2.5000000000000001E-2</v>
      </c>
      <c r="H60" s="33">
        <v>6694.3628522662402</v>
      </c>
      <c r="J60" s="33">
        <v>982.45634650040097</v>
      </c>
      <c r="K60" s="31">
        <v>40</v>
      </c>
      <c r="M60">
        <f t="shared" si="13"/>
        <v>0.14675875332449456</v>
      </c>
      <c r="N60">
        <f t="shared" si="4"/>
        <v>29778.012115433441</v>
      </c>
      <c r="O60">
        <f t="shared" si="5"/>
        <v>244470.31386776228</v>
      </c>
      <c r="P60">
        <f t="shared" si="6"/>
        <v>327.8346908966692</v>
      </c>
      <c r="Q60">
        <f t="shared" si="8"/>
        <v>0.10473951785836076</v>
      </c>
      <c r="U60">
        <f t="shared" si="9"/>
        <v>0.69185229973813978</v>
      </c>
      <c r="V60">
        <f t="shared" si="10"/>
        <v>2.1387740742064665</v>
      </c>
      <c r="X60">
        <f t="shared" si="11"/>
        <v>0.10473951785836076</v>
      </c>
    </row>
    <row r="61" spans="1:24" x14ac:dyDescent="0.2">
      <c r="A61">
        <f t="shared" si="0"/>
        <v>268.33799999999997</v>
      </c>
      <c r="B61">
        <f t="shared" si="1"/>
        <v>328.39037464298355</v>
      </c>
      <c r="C61" s="4">
        <f t="shared" si="2"/>
        <v>3048</v>
      </c>
      <c r="E61" s="31">
        <v>10000</v>
      </c>
      <c r="F61">
        <f t="shared" si="7"/>
        <v>16.419518732149179</v>
      </c>
      <c r="G61" s="32">
        <v>0.05</v>
      </c>
      <c r="H61" s="33">
        <v>6345.4451908991796</v>
      </c>
      <c r="J61" s="33">
        <v>980.47375820970205</v>
      </c>
      <c r="K61" s="31">
        <v>40</v>
      </c>
      <c r="M61">
        <f t="shared" si="13"/>
        <v>0.15451614957070717</v>
      </c>
      <c r="N61">
        <f t="shared" si="4"/>
        <v>28225.948897951934</v>
      </c>
      <c r="O61">
        <f t="shared" si="5"/>
        <v>463456.49666260724</v>
      </c>
      <c r="P61">
        <f t="shared" si="6"/>
        <v>621.49516202455629</v>
      </c>
      <c r="Q61">
        <f t="shared" si="8"/>
        <v>0.19856075464043332</v>
      </c>
      <c r="U61">
        <f t="shared" si="9"/>
        <v>0.65579218591351585</v>
      </c>
      <c r="V61">
        <f t="shared" si="10"/>
        <v>2.0272987830348819</v>
      </c>
      <c r="X61">
        <f t="shared" si="11"/>
        <v>0.19856075464043332</v>
      </c>
    </row>
    <row r="62" spans="1:24" x14ac:dyDescent="0.2">
      <c r="A62">
        <f t="shared" si="0"/>
        <v>268.33799999999997</v>
      </c>
      <c r="B62">
        <f t="shared" si="1"/>
        <v>328.39037464298355</v>
      </c>
      <c r="C62" s="4">
        <f t="shared" si="2"/>
        <v>3048</v>
      </c>
      <c r="E62" s="31">
        <v>10000</v>
      </c>
      <c r="F62">
        <f t="shared" si="7"/>
        <v>24.629278098223764</v>
      </c>
      <c r="G62" s="32">
        <v>7.4999999999999997E-2</v>
      </c>
      <c r="H62" s="33">
        <v>6001.8051486422601</v>
      </c>
      <c r="J62" s="33">
        <v>978.13867579611997</v>
      </c>
      <c r="K62" s="31">
        <v>40</v>
      </c>
      <c r="M62">
        <f t="shared" si="13"/>
        <v>0.16297408055931245</v>
      </c>
      <c r="N62">
        <f t="shared" si="4"/>
        <v>26697.361701903774</v>
      </c>
      <c r="O62">
        <f t="shared" si="5"/>
        <v>657536.74584505649</v>
      </c>
      <c r="P62">
        <f t="shared" si="6"/>
        <v>881.75677617822078</v>
      </c>
      <c r="Q62">
        <f t="shared" si="8"/>
        <v>0.28171143008888844</v>
      </c>
      <c r="U62">
        <f t="shared" si="9"/>
        <v>0.62027750606058907</v>
      </c>
      <c r="V62">
        <f t="shared" si="10"/>
        <v>1.9175096321540768</v>
      </c>
      <c r="X62">
        <f t="shared" si="11"/>
        <v>0.28171143008888844</v>
      </c>
    </row>
    <row r="63" spans="1:24" x14ac:dyDescent="0.2">
      <c r="A63">
        <f t="shared" si="0"/>
        <v>268.33799999999997</v>
      </c>
      <c r="B63">
        <f t="shared" si="1"/>
        <v>328.39037464298355</v>
      </c>
      <c r="C63" s="4">
        <f t="shared" si="2"/>
        <v>3048</v>
      </c>
      <c r="E63" s="31">
        <v>10000</v>
      </c>
      <c r="F63">
        <f t="shared" si="7"/>
        <v>32.839037464298357</v>
      </c>
      <c r="G63" s="32">
        <v>0.1</v>
      </c>
      <c r="H63" s="33">
        <v>5663.6391015367999</v>
      </c>
      <c r="J63" s="33">
        <v>975.61038444215296</v>
      </c>
      <c r="K63" s="31">
        <v>40</v>
      </c>
      <c r="M63">
        <f t="shared" si="13"/>
        <v>0.17225857208617443</v>
      </c>
      <c r="N63">
        <f t="shared" si="4"/>
        <v>25193.124051516228</v>
      </c>
      <c r="O63">
        <f t="shared" si="5"/>
        <v>827317.94457045745</v>
      </c>
      <c r="P63">
        <f t="shared" si="6"/>
        <v>1109.4333636689835</v>
      </c>
      <c r="Q63">
        <f t="shared" si="8"/>
        <v>0.35445155388785415</v>
      </c>
      <c r="U63">
        <f t="shared" si="9"/>
        <v>0.58532855534692019</v>
      </c>
      <c r="V63">
        <f t="shared" si="10"/>
        <v>1.8094693615133546</v>
      </c>
      <c r="X63">
        <f t="shared" si="11"/>
        <v>0.35445155388785415</v>
      </c>
    </row>
    <row r="64" spans="1:24" x14ac:dyDescent="0.2">
      <c r="A64">
        <f t="shared" si="0"/>
        <v>268.33799999999997</v>
      </c>
      <c r="B64">
        <f t="shared" si="1"/>
        <v>328.39037464298355</v>
      </c>
      <c r="C64" s="4">
        <f t="shared" si="2"/>
        <v>3048</v>
      </c>
      <c r="E64" s="31">
        <v>10000</v>
      </c>
      <c r="F64">
        <f t="shared" si="7"/>
        <v>41.048796830372943</v>
      </c>
      <c r="G64" s="32">
        <v>0.125</v>
      </c>
      <c r="H64" s="33">
        <v>5331.14342562411</v>
      </c>
      <c r="J64" s="33">
        <v>973.04816933030202</v>
      </c>
      <c r="K64" s="31">
        <v>40</v>
      </c>
      <c r="M64">
        <f t="shared" si="13"/>
        <v>0.18252147647226138</v>
      </c>
      <c r="N64">
        <f t="shared" si="4"/>
        <v>23714.109471016531</v>
      </c>
      <c r="O64">
        <f t="shared" si="5"/>
        <v>973435.66168898041</v>
      </c>
      <c r="P64">
        <f t="shared" si="6"/>
        <v>1305.3772223249227</v>
      </c>
      <c r="Q64">
        <f t="shared" si="8"/>
        <v>0.41705342566291459</v>
      </c>
      <c r="U64">
        <f t="shared" si="9"/>
        <v>0.55096562894006929</v>
      </c>
      <c r="V64">
        <f t="shared" si="10"/>
        <v>1.703240711062016</v>
      </c>
      <c r="X64">
        <f t="shared" si="11"/>
        <v>0.41705342566291459</v>
      </c>
    </row>
    <row r="65" spans="1:24" x14ac:dyDescent="0.2">
      <c r="A65">
        <f t="shared" si="0"/>
        <v>268.33799999999997</v>
      </c>
      <c r="B65">
        <f t="shared" si="1"/>
        <v>328.39037464298355</v>
      </c>
      <c r="C65" s="4">
        <f t="shared" si="2"/>
        <v>3048</v>
      </c>
      <c r="E65" s="31">
        <v>10000</v>
      </c>
      <c r="F65">
        <f t="shared" si="7"/>
        <v>49.258556196447529</v>
      </c>
      <c r="G65" s="32">
        <v>0.15</v>
      </c>
      <c r="H65" s="33">
        <v>5004.5144969454996</v>
      </c>
      <c r="J65" s="33">
        <v>970.61131564306902</v>
      </c>
      <c r="K65" s="31">
        <v>40</v>
      </c>
      <c r="M65">
        <f t="shared" si="13"/>
        <v>0.19394714836683571</v>
      </c>
      <c r="N65">
        <f t="shared" si="4"/>
        <v>22261.191484631905</v>
      </c>
      <c r="O65">
        <f t="shared" si="5"/>
        <v>1096554.15174562</v>
      </c>
      <c r="P65">
        <f t="shared" si="6"/>
        <v>1470.4791174908762</v>
      </c>
      <c r="Q65">
        <f t="shared" si="8"/>
        <v>0.46980163498111061</v>
      </c>
      <c r="U65">
        <f t="shared" si="9"/>
        <v>0.51720902200759611</v>
      </c>
      <c r="V65">
        <f t="shared" si="10"/>
        <v>1.5988864207493609</v>
      </c>
      <c r="X65">
        <f t="shared" si="11"/>
        <v>0.46980163498111061</v>
      </c>
    </row>
    <row r="66" spans="1:24" x14ac:dyDescent="0.2">
      <c r="A66">
        <f t="shared" si="0"/>
        <v>268.33799999999997</v>
      </c>
      <c r="B66">
        <f t="shared" si="1"/>
        <v>328.39037464298355</v>
      </c>
      <c r="C66" s="4">
        <f t="shared" si="2"/>
        <v>3048</v>
      </c>
      <c r="E66" s="31">
        <v>10000</v>
      </c>
      <c r="F66">
        <f t="shared" si="7"/>
        <v>57.468315562522115</v>
      </c>
      <c r="G66" s="32">
        <v>0.17499999999999999</v>
      </c>
      <c r="H66" s="33">
        <v>4683.9486915423004</v>
      </c>
      <c r="J66" s="33">
        <v>968.459108562952</v>
      </c>
      <c r="K66" s="31">
        <v>40</v>
      </c>
      <c r="M66">
        <f t="shared" si="13"/>
        <v>0.20676125473186258</v>
      </c>
      <c r="N66">
        <f t="shared" si="4"/>
        <v>20835.243616589676</v>
      </c>
      <c r="O66">
        <f t="shared" si="5"/>
        <v>1197366.3549802001</v>
      </c>
      <c r="P66">
        <f t="shared" si="6"/>
        <v>1605.6682820284482</v>
      </c>
      <c r="Q66">
        <f t="shared" si="8"/>
        <v>0.51299306135094191</v>
      </c>
      <c r="U66">
        <f t="shared" si="9"/>
        <v>0.48407902971706285</v>
      </c>
      <c r="V66">
        <f t="shared" si="10"/>
        <v>1.4964692305246965</v>
      </c>
      <c r="X66">
        <f t="shared" si="11"/>
        <v>0.51299306135094191</v>
      </c>
    </row>
    <row r="67" spans="1:24" x14ac:dyDescent="0.2">
      <c r="A67">
        <f t="shared" si="0"/>
        <v>268.33799999999997</v>
      </c>
      <c r="B67">
        <f t="shared" si="1"/>
        <v>328.39037464298355</v>
      </c>
      <c r="C67" s="4">
        <f t="shared" si="2"/>
        <v>3048</v>
      </c>
      <c r="E67" s="31">
        <v>10000</v>
      </c>
      <c r="F67">
        <f t="shared" si="7"/>
        <v>65.678074928596715</v>
      </c>
      <c r="G67" s="32">
        <v>0.2</v>
      </c>
      <c r="H67" s="33">
        <v>4369.3518641340497</v>
      </c>
      <c r="J67" s="33">
        <v>966.75542171812106</v>
      </c>
      <c r="K67" s="31">
        <v>40</v>
      </c>
      <c r="M67">
        <f t="shared" si="13"/>
        <v>0.22125831285270492</v>
      </c>
      <c r="N67">
        <f t="shared" si="4"/>
        <v>19435.847087782091</v>
      </c>
      <c r="O67">
        <f t="shared" si="5"/>
        <v>1276509.0213321005</v>
      </c>
      <c r="P67">
        <f t="shared" si="6"/>
        <v>1711.7985976063467</v>
      </c>
      <c r="Q67">
        <f t="shared" si="8"/>
        <v>0.54690051041736321</v>
      </c>
      <c r="U67">
        <f t="shared" si="9"/>
        <v>0.45156592229578851</v>
      </c>
      <c r="V67">
        <f t="shared" si="10"/>
        <v>1.3959590620236582</v>
      </c>
      <c r="X67">
        <f t="shared" si="11"/>
        <v>0.54690051041736321</v>
      </c>
    </row>
    <row r="68" spans="1:24" x14ac:dyDescent="0.2">
      <c r="A68">
        <f t="shared" si="0"/>
        <v>268.33799999999997</v>
      </c>
      <c r="B68">
        <f t="shared" si="1"/>
        <v>328.39037464298355</v>
      </c>
      <c r="C68" s="4">
        <f t="shared" si="2"/>
        <v>3048</v>
      </c>
      <c r="E68" s="31">
        <v>10000</v>
      </c>
      <c r="F68">
        <f t="shared" si="7"/>
        <v>73.887834294671293</v>
      </c>
      <c r="G68" s="32">
        <v>0.22500000000000001</v>
      </c>
      <c r="H68" s="33">
        <v>4057.5802826783301</v>
      </c>
      <c r="J68" s="33">
        <v>965.54730465254102</v>
      </c>
      <c r="K68" s="31">
        <v>40</v>
      </c>
      <c r="M68">
        <f t="shared" si="13"/>
        <v>0.23796135563218035</v>
      </c>
      <c r="N68">
        <f t="shared" si="4"/>
        <v>18049.017880175968</v>
      </c>
      <c r="O68">
        <f t="shared" si="5"/>
        <v>1333602.8423120014</v>
      </c>
      <c r="P68">
        <f t="shared" si="6"/>
        <v>1788.3614115403939</v>
      </c>
      <c r="Q68">
        <f t="shared" si="8"/>
        <v>0.57136147333558907</v>
      </c>
      <c r="U68">
        <f t="shared" si="9"/>
        <v>0.41934479978072864</v>
      </c>
      <c r="V68">
        <f t="shared" si="10"/>
        <v>1.296351528012246</v>
      </c>
      <c r="X68">
        <f t="shared" si="11"/>
        <v>0.57136147333558907</v>
      </c>
    </row>
    <row r="69" spans="1:24" x14ac:dyDescent="0.2">
      <c r="A69">
        <f t="shared" si="0"/>
        <v>268.33799999999997</v>
      </c>
      <c r="B69">
        <f t="shared" si="1"/>
        <v>328.39037464298355</v>
      </c>
      <c r="C69" s="4">
        <f t="shared" si="2"/>
        <v>3048</v>
      </c>
      <c r="E69" s="31">
        <v>10000</v>
      </c>
      <c r="F69">
        <f t="shared" si="7"/>
        <v>82.097593660745886</v>
      </c>
      <c r="G69" s="32">
        <v>0.25</v>
      </c>
      <c r="H69" s="33">
        <v>3773.7424156657598</v>
      </c>
      <c r="J69" s="33">
        <v>963.97864075935001</v>
      </c>
      <c r="K69" s="31">
        <v>40</v>
      </c>
      <c r="M69">
        <f t="shared" si="13"/>
        <v>0.25544367754344621</v>
      </c>
      <c r="N69">
        <f t="shared" si="4"/>
        <v>16786.444035697579</v>
      </c>
      <c r="O69">
        <f t="shared" si="5"/>
        <v>1378126.6614515511</v>
      </c>
      <c r="P69">
        <f t="shared" si="6"/>
        <v>1848.06785300653</v>
      </c>
      <c r="Q69">
        <f t="shared" si="8"/>
        <v>0.59043701374010538</v>
      </c>
      <c r="U69">
        <f t="shared" si="9"/>
        <v>0.39001058450452253</v>
      </c>
      <c r="V69">
        <f t="shared" si="10"/>
        <v>1.2056685034075909</v>
      </c>
      <c r="X69">
        <f t="shared" si="11"/>
        <v>0.59043701374010538</v>
      </c>
    </row>
    <row r="70" spans="1:24" x14ac:dyDescent="0.2">
      <c r="A70">
        <f t="shared" si="0"/>
        <v>268.33799999999997</v>
      </c>
      <c r="B70">
        <f t="shared" si="1"/>
        <v>328.39037464298355</v>
      </c>
      <c r="C70" s="4">
        <f t="shared" si="2"/>
        <v>3048</v>
      </c>
      <c r="E70" s="31">
        <v>10000</v>
      </c>
      <c r="F70">
        <f t="shared" si="7"/>
        <v>90.307353026820479</v>
      </c>
      <c r="G70" s="32">
        <v>0.27500000000000002</v>
      </c>
      <c r="H70" s="33">
        <v>3516.1106593045101</v>
      </c>
      <c r="J70" s="33">
        <v>961.92946867278499</v>
      </c>
      <c r="K70" s="31">
        <v>40</v>
      </c>
      <c r="M70">
        <f t="shared" si="13"/>
        <v>0.2735777004421856</v>
      </c>
      <c r="N70">
        <f t="shared" si="4"/>
        <v>15640.440789152828</v>
      </c>
      <c r="O70">
        <f t="shared" si="5"/>
        <v>1412446.807841107</v>
      </c>
      <c r="P70">
        <f t="shared" si="6"/>
        <v>1894.0911693149244</v>
      </c>
      <c r="Q70">
        <f t="shared" si="8"/>
        <v>0.60514094866291512</v>
      </c>
      <c r="U70">
        <f t="shared" si="9"/>
        <v>0.36338473122204529</v>
      </c>
      <c r="V70">
        <f t="shared" si="10"/>
        <v>1.123358038116457</v>
      </c>
      <c r="X70">
        <f t="shared" si="11"/>
        <v>0.60514094866291512</v>
      </c>
    </row>
    <row r="71" spans="1:24" x14ac:dyDescent="0.2">
      <c r="A71">
        <f t="shared" ref="A71:A109" si="14">$H$3+$I$3*C71/1000</f>
        <v>268.33799999999997</v>
      </c>
      <c r="B71">
        <f t="shared" ref="B71:B109" si="15">SQRT($F$3*$G$3*A71)</f>
        <v>328.39037464298355</v>
      </c>
      <c r="C71" s="4">
        <f t="shared" ref="C71:C109" si="16">E71*0.3048</f>
        <v>3048</v>
      </c>
      <c r="E71" s="31">
        <v>10000</v>
      </c>
      <c r="F71">
        <f t="shared" si="7"/>
        <v>98.517112392895058</v>
      </c>
      <c r="G71" s="32">
        <v>0.3</v>
      </c>
      <c r="H71" s="33">
        <v>3280.00638388368</v>
      </c>
      <c r="J71" s="33">
        <v>959.40385043461094</v>
      </c>
      <c r="K71" s="31">
        <v>40</v>
      </c>
      <c r="M71">
        <f t="shared" si="13"/>
        <v>0.29250060461730937</v>
      </c>
      <c r="N71">
        <f t="shared" ref="N71:N109" si="17">4.448222*H71</f>
        <v>14590.196556931833</v>
      </c>
      <c r="O71">
        <f t="shared" ref="O71:O109" si="18">N71*F71</f>
        <v>1437384.0340336838</v>
      </c>
      <c r="P71">
        <f t="shared" ref="P71:P109" si="19">O71*0.001341</f>
        <v>1927.53198963917</v>
      </c>
      <c r="Q71">
        <f t="shared" si="8"/>
        <v>0.61582491681762619</v>
      </c>
      <c r="U71">
        <f t="shared" si="9"/>
        <v>0.33898371061220339</v>
      </c>
      <c r="V71">
        <f t="shared" si="10"/>
        <v>1.0479253622631566</v>
      </c>
      <c r="X71">
        <f t="shared" si="11"/>
        <v>0.61582491681762619</v>
      </c>
    </row>
    <row r="72" spans="1:24" x14ac:dyDescent="0.2">
      <c r="A72">
        <f t="shared" si="14"/>
        <v>268.33799999999997</v>
      </c>
      <c r="B72">
        <f t="shared" si="15"/>
        <v>328.39037464298355</v>
      </c>
      <c r="C72" s="4">
        <f t="shared" si="16"/>
        <v>3048</v>
      </c>
      <c r="E72" s="31">
        <v>10000</v>
      </c>
      <c r="F72">
        <f t="shared" ref="F72:F135" si="20">G72*B72</f>
        <v>106.72687175896965</v>
      </c>
      <c r="G72" s="32">
        <v>0.32500000000000001</v>
      </c>
      <c r="H72" s="33">
        <v>3064.9452205274001</v>
      </c>
      <c r="J72" s="33">
        <v>956.80537173179198</v>
      </c>
      <c r="K72" s="31">
        <v>40</v>
      </c>
      <c r="M72">
        <f t="shared" si="13"/>
        <v>0.31217698943642125</v>
      </c>
      <c r="N72">
        <f t="shared" si="17"/>
        <v>13633.556758744833</v>
      </c>
      <c r="O72">
        <f t="shared" si="18"/>
        <v>1455066.8638091937</v>
      </c>
      <c r="P72">
        <f t="shared" si="19"/>
        <v>1951.2446643681287</v>
      </c>
      <c r="Q72">
        <f t="shared" ref="Q72:Q109" si="21">P72/$C$3</f>
        <v>0.62340085123582389</v>
      </c>
      <c r="U72">
        <f t="shared" ref="U72:U109" si="22">H72/$B$3</f>
        <v>0.31675746388253412</v>
      </c>
      <c r="V72">
        <f t="shared" ref="V72:V109" si="23">H72/$C$3</f>
        <v>0.97921572540811508</v>
      </c>
      <c r="X72">
        <f t="shared" ref="X72:X109" si="24">P72/$C$3</f>
        <v>0.62340085123582389</v>
      </c>
    </row>
    <row r="73" spans="1:24" x14ac:dyDescent="0.2">
      <c r="A73">
        <f t="shared" si="14"/>
        <v>268.33799999999997</v>
      </c>
      <c r="B73">
        <f t="shared" si="15"/>
        <v>328.39037464298355</v>
      </c>
      <c r="C73" s="4">
        <f t="shared" si="16"/>
        <v>3048</v>
      </c>
      <c r="E73" s="31">
        <v>10000</v>
      </c>
      <c r="F73">
        <f t="shared" si="20"/>
        <v>114.93663112504423</v>
      </c>
      <c r="G73" s="32">
        <v>0.35</v>
      </c>
      <c r="H73" s="33">
        <v>2868.7128212101702</v>
      </c>
      <c r="J73" s="33">
        <v>954.25508257954596</v>
      </c>
      <c r="K73" s="31">
        <v>40</v>
      </c>
      <c r="M73">
        <f t="shared" si="13"/>
        <v>0.33264224830179839</v>
      </c>
      <c r="N73">
        <f t="shared" si="17"/>
        <v>12760.671482989146</v>
      </c>
      <c r="O73">
        <f t="shared" si="18"/>
        <v>1466668.5911481946</v>
      </c>
      <c r="P73">
        <f t="shared" si="19"/>
        <v>1966.802580729729</v>
      </c>
      <c r="Q73">
        <f t="shared" si="21"/>
        <v>0.62837143154304442</v>
      </c>
      <c r="U73">
        <f t="shared" si="22"/>
        <v>0.29647714150580512</v>
      </c>
      <c r="V73">
        <f t="shared" si="23"/>
        <v>0.91652166811826519</v>
      </c>
      <c r="X73">
        <f t="shared" si="24"/>
        <v>0.62837143154304442</v>
      </c>
    </row>
    <row r="74" spans="1:24" x14ac:dyDescent="0.2">
      <c r="A74">
        <f t="shared" si="14"/>
        <v>268.33799999999997</v>
      </c>
      <c r="B74">
        <f t="shared" si="15"/>
        <v>328.39037464298355</v>
      </c>
      <c r="C74" s="4">
        <f t="shared" si="16"/>
        <v>3048</v>
      </c>
      <c r="E74" s="31">
        <v>10000</v>
      </c>
      <c r="F74">
        <f t="shared" si="20"/>
        <v>123.14639049111884</v>
      </c>
      <c r="G74" s="32">
        <v>0.375</v>
      </c>
      <c r="H74" s="33">
        <v>2688.4962466132702</v>
      </c>
      <c r="J74" s="33">
        <v>951.70479894221</v>
      </c>
      <c r="K74" s="31">
        <v>40</v>
      </c>
      <c r="M74">
        <f t="shared" si="13"/>
        <v>0.35399149250852907</v>
      </c>
      <c r="N74">
        <f t="shared" si="17"/>
        <v>11959.028151102575</v>
      </c>
      <c r="O74">
        <f t="shared" si="18"/>
        <v>1472711.1505899606</v>
      </c>
      <c r="P74">
        <f t="shared" si="19"/>
        <v>1974.9056529411371</v>
      </c>
      <c r="Q74">
        <f t="shared" si="21"/>
        <v>0.63096027250515563</v>
      </c>
      <c r="U74">
        <f t="shared" si="22"/>
        <v>0.27785203044783691</v>
      </c>
      <c r="V74">
        <f t="shared" si="23"/>
        <v>0.85894448773586907</v>
      </c>
      <c r="X74">
        <f t="shared" si="24"/>
        <v>0.63096027250515563</v>
      </c>
    </row>
    <row r="75" spans="1:24" x14ac:dyDescent="0.2">
      <c r="A75">
        <f t="shared" si="14"/>
        <v>268.33799999999997</v>
      </c>
      <c r="B75">
        <f t="shared" si="15"/>
        <v>328.39037464298355</v>
      </c>
      <c r="C75" s="4">
        <f t="shared" si="16"/>
        <v>3048</v>
      </c>
      <c r="E75" s="31">
        <v>10000</v>
      </c>
      <c r="F75">
        <f t="shared" si="20"/>
        <v>131.35614985719343</v>
      </c>
      <c r="G75" s="32">
        <v>0.4</v>
      </c>
      <c r="H75" s="33">
        <v>2522.1954021842798</v>
      </c>
      <c r="J75" s="33">
        <v>949.16715716092403</v>
      </c>
      <c r="K75" s="31">
        <v>40</v>
      </c>
      <c r="M75">
        <f t="shared" si="13"/>
        <v>0.37632578203057671</v>
      </c>
      <c r="N75">
        <f t="shared" si="17"/>
        <v>11219.285076294962</v>
      </c>
      <c r="O75">
        <f t="shared" si="18"/>
        <v>1473722.0917723749</v>
      </c>
      <c r="P75">
        <f t="shared" si="19"/>
        <v>1976.2613250667548</v>
      </c>
      <c r="Q75">
        <f t="shared" si="21"/>
        <v>0.63139339459001753</v>
      </c>
      <c r="U75">
        <f t="shared" si="22"/>
        <v>0.26066508910544439</v>
      </c>
      <c r="V75">
        <f t="shared" si="23"/>
        <v>0.80581322753491369</v>
      </c>
      <c r="X75">
        <f t="shared" si="24"/>
        <v>0.63139339459001753</v>
      </c>
    </row>
    <row r="76" spans="1:24" x14ac:dyDescent="0.2">
      <c r="A76">
        <f t="shared" si="14"/>
        <v>268.33799999999997</v>
      </c>
      <c r="B76">
        <f t="shared" si="15"/>
        <v>328.39037464298355</v>
      </c>
      <c r="C76" s="4">
        <f t="shared" si="16"/>
        <v>3048</v>
      </c>
      <c r="E76" s="31">
        <v>10000</v>
      </c>
      <c r="F76">
        <f t="shared" si="20"/>
        <v>139.56590922326799</v>
      </c>
      <c r="G76" s="32">
        <v>0.42499999999999999</v>
      </c>
      <c r="H76" s="33">
        <v>2368.11169004863</v>
      </c>
      <c r="J76" s="33">
        <v>946.64070015258596</v>
      </c>
      <c r="K76" s="31">
        <v>40</v>
      </c>
      <c r="M76">
        <f t="shared" si="13"/>
        <v>0.39974495465336196</v>
      </c>
      <c r="N76">
        <f t="shared" si="17"/>
        <v>10533.886518131498</v>
      </c>
      <c r="O76">
        <f t="shared" si="18"/>
        <v>1470171.4495577472</v>
      </c>
      <c r="P76">
        <f t="shared" si="19"/>
        <v>1971.499913856939</v>
      </c>
      <c r="Q76">
        <f t="shared" si="21"/>
        <v>0.62987217695109876</v>
      </c>
      <c r="U76">
        <f t="shared" si="22"/>
        <v>0.2447407699512846</v>
      </c>
      <c r="V76">
        <f t="shared" si="23"/>
        <v>0.75658520448838018</v>
      </c>
      <c r="X76">
        <f t="shared" si="24"/>
        <v>0.62987217695109876</v>
      </c>
    </row>
    <row r="77" spans="1:24" x14ac:dyDescent="0.2">
      <c r="A77">
        <f t="shared" si="14"/>
        <v>268.33799999999997</v>
      </c>
      <c r="B77">
        <f t="shared" si="15"/>
        <v>328.39037464298355</v>
      </c>
      <c r="C77" s="4">
        <f t="shared" si="16"/>
        <v>3048</v>
      </c>
      <c r="E77" s="31">
        <v>10000</v>
      </c>
      <c r="F77">
        <f t="shared" si="20"/>
        <v>147.77566858934259</v>
      </c>
      <c r="G77" s="32">
        <v>0.45</v>
      </c>
      <c r="H77" s="33">
        <v>2225.4554486956199</v>
      </c>
      <c r="J77" s="33">
        <v>943.62107488297795</v>
      </c>
      <c r="K77" s="31">
        <v>40</v>
      </c>
      <c r="M77">
        <f t="shared" si="13"/>
        <v>0.42401256580357582</v>
      </c>
      <c r="N77">
        <f t="shared" si="17"/>
        <v>9899.3198869077278</v>
      </c>
      <c r="O77">
        <f t="shared" si="18"/>
        <v>1462878.6148675648</v>
      </c>
      <c r="P77">
        <f t="shared" si="19"/>
        <v>1961.7202225374042</v>
      </c>
      <c r="Q77">
        <f t="shared" si="21"/>
        <v>0.62674767493207806</v>
      </c>
      <c r="U77">
        <f t="shared" si="22"/>
        <v>0.22999746265973747</v>
      </c>
      <c r="V77">
        <f t="shared" si="23"/>
        <v>0.71100813057368051</v>
      </c>
      <c r="X77">
        <f t="shared" si="24"/>
        <v>0.62674767493207806</v>
      </c>
    </row>
    <row r="78" spans="1:24" x14ac:dyDescent="0.2">
      <c r="A78">
        <f t="shared" si="14"/>
        <v>268.33799999999997</v>
      </c>
      <c r="B78">
        <f t="shared" si="15"/>
        <v>328.39037464298355</v>
      </c>
      <c r="C78" s="4">
        <f t="shared" si="16"/>
        <v>3048</v>
      </c>
      <c r="E78" s="31">
        <v>10000</v>
      </c>
      <c r="F78">
        <f t="shared" si="20"/>
        <v>155.98542795541718</v>
      </c>
      <c r="G78" s="32">
        <v>0.47499999999999998</v>
      </c>
      <c r="H78" s="33">
        <v>2091.89122777988</v>
      </c>
      <c r="J78" s="33">
        <v>940.36233557581397</v>
      </c>
      <c r="K78" s="31">
        <v>40</v>
      </c>
      <c r="M78">
        <f t="shared" si="13"/>
        <v>0.4495273573921999</v>
      </c>
      <c r="N78">
        <f t="shared" si="17"/>
        <v>9305.1965810174734</v>
      </c>
      <c r="O78">
        <f t="shared" si="18"/>
        <v>1451475.0708992954</v>
      </c>
      <c r="P78">
        <f t="shared" si="19"/>
        <v>1946.428070075955</v>
      </c>
      <c r="Q78">
        <f t="shared" si="21"/>
        <v>0.62186200321915497</v>
      </c>
      <c r="U78">
        <f t="shared" si="22"/>
        <v>0.21619380196154195</v>
      </c>
      <c r="V78">
        <f t="shared" si="23"/>
        <v>0.66833585552072838</v>
      </c>
      <c r="X78">
        <f t="shared" si="24"/>
        <v>0.62186200321915497</v>
      </c>
    </row>
    <row r="79" spans="1:24" x14ac:dyDescent="0.2">
      <c r="A79">
        <f t="shared" si="14"/>
        <v>268.33799999999997</v>
      </c>
      <c r="B79">
        <f t="shared" si="15"/>
        <v>328.39037464298355</v>
      </c>
      <c r="C79" s="4">
        <f t="shared" si="16"/>
        <v>3048</v>
      </c>
      <c r="E79" s="31">
        <v>10000</v>
      </c>
      <c r="F79">
        <f t="shared" si="20"/>
        <v>164.19518732149177</v>
      </c>
      <c r="G79" s="32">
        <v>0.5</v>
      </c>
      <c r="H79" s="33">
        <v>1965.9334197046201</v>
      </c>
      <c r="J79" s="33">
        <v>937.17434753119198</v>
      </c>
      <c r="K79" s="31">
        <v>40</v>
      </c>
      <c r="M79">
        <f t="shared" si="13"/>
        <v>0.47670706349353464</v>
      </c>
      <c r="N79">
        <f t="shared" si="17"/>
        <v>8744.9082880653259</v>
      </c>
      <c r="O79">
        <f t="shared" si="18"/>
        <v>1435871.8544681522</v>
      </c>
      <c r="P79">
        <f t="shared" si="19"/>
        <v>1925.5041568417919</v>
      </c>
      <c r="Q79">
        <f t="shared" si="21"/>
        <v>0.61517704691431052</v>
      </c>
      <c r="U79">
        <f t="shared" si="22"/>
        <v>0.20317625255318519</v>
      </c>
      <c r="V79">
        <f t="shared" si="23"/>
        <v>0.6280937443145751</v>
      </c>
      <c r="X79">
        <f t="shared" si="24"/>
        <v>0.61517704691431052</v>
      </c>
    </row>
    <row r="80" spans="1:24" x14ac:dyDescent="0.2">
      <c r="A80">
        <f t="shared" si="14"/>
        <v>268.33799999999997</v>
      </c>
      <c r="B80">
        <f t="shared" si="15"/>
        <v>328.39037464298355</v>
      </c>
      <c r="C80" s="4">
        <f t="shared" si="16"/>
        <v>3048</v>
      </c>
      <c r="E80" s="31">
        <v>10000</v>
      </c>
      <c r="F80">
        <f t="shared" si="20"/>
        <v>172.40494668756637</v>
      </c>
      <c r="G80" s="32">
        <v>0.52500000000000002</v>
      </c>
      <c r="H80" s="33">
        <v>1840.9030273021499</v>
      </c>
      <c r="J80" s="33">
        <v>933.98107535349902</v>
      </c>
      <c r="K80" s="31">
        <v>40</v>
      </c>
      <c r="M80">
        <f t="shared" si="13"/>
        <v>0.50734941574964532</v>
      </c>
      <c r="N80">
        <f t="shared" si="17"/>
        <v>8188.7453459120243</v>
      </c>
      <c r="O80">
        <f t="shared" si="18"/>
        <v>1411780.2048000197</v>
      </c>
      <c r="P80">
        <f t="shared" si="19"/>
        <v>1893.1972546368265</v>
      </c>
      <c r="Q80">
        <f t="shared" si="21"/>
        <v>0.60485535291911385</v>
      </c>
      <c r="U80">
        <f t="shared" si="22"/>
        <v>0.19025455015524492</v>
      </c>
      <c r="V80">
        <f t="shared" si="23"/>
        <v>0.58814793204541527</v>
      </c>
      <c r="X80">
        <f t="shared" si="24"/>
        <v>0.60485535291911385</v>
      </c>
    </row>
    <row r="81" spans="1:24" x14ac:dyDescent="0.2">
      <c r="A81">
        <f t="shared" si="14"/>
        <v>268.33799999999997</v>
      </c>
      <c r="B81">
        <f t="shared" si="15"/>
        <v>328.39037464298355</v>
      </c>
      <c r="C81" s="4">
        <f t="shared" si="16"/>
        <v>3048</v>
      </c>
      <c r="E81" s="31">
        <v>10000</v>
      </c>
      <c r="F81">
        <f t="shared" si="20"/>
        <v>180.61470605364096</v>
      </c>
      <c r="G81" s="32">
        <v>0.55000000000000004</v>
      </c>
      <c r="H81" s="33">
        <v>1716.57827543553</v>
      </c>
      <c r="J81" s="33">
        <v>930.78231975126903</v>
      </c>
      <c r="K81" s="31">
        <v>40</v>
      </c>
      <c r="M81">
        <f t="shared" si="13"/>
        <v>0.54223121256449025</v>
      </c>
      <c r="N81">
        <f t="shared" si="17"/>
        <v>7635.7212495143849</v>
      </c>
      <c r="O81">
        <f t="shared" si="18"/>
        <v>1379123.5489885807</v>
      </c>
      <c r="P81">
        <f t="shared" si="19"/>
        <v>1849.4046791936867</v>
      </c>
      <c r="Q81">
        <f t="shared" si="21"/>
        <v>0.59086411475836631</v>
      </c>
      <c r="U81">
        <f t="shared" si="22"/>
        <v>0.17740577464195226</v>
      </c>
      <c r="V81">
        <f t="shared" si="23"/>
        <v>0.54842756403691051</v>
      </c>
      <c r="X81">
        <f t="shared" si="24"/>
        <v>0.59086411475836631</v>
      </c>
    </row>
    <row r="82" spans="1:24" x14ac:dyDescent="0.2">
      <c r="A82">
        <f t="shared" si="14"/>
        <v>268.33799999999997</v>
      </c>
      <c r="B82">
        <f t="shared" si="15"/>
        <v>328.39037464298355</v>
      </c>
      <c r="C82" s="4">
        <f t="shared" si="16"/>
        <v>3048</v>
      </c>
      <c r="E82" s="31">
        <v>10000</v>
      </c>
      <c r="F82">
        <f t="shared" si="20"/>
        <v>188.82446541971552</v>
      </c>
      <c r="G82" s="32">
        <v>0.57499999999999996</v>
      </c>
      <c r="H82" s="33">
        <v>1593.2785191831199</v>
      </c>
      <c r="J82" s="33">
        <v>927.57836888253598</v>
      </c>
      <c r="K82" s="31">
        <v>40</v>
      </c>
      <c r="M82">
        <f t="shared" si="13"/>
        <v>0.58218218454241699</v>
      </c>
      <c r="N82">
        <f t="shared" si="17"/>
        <v>7087.2565611577766</v>
      </c>
      <c r="O82">
        <f t="shared" si="18"/>
        <v>1338247.4314529886</v>
      </c>
      <c r="P82">
        <f t="shared" si="19"/>
        <v>1794.5898055784578</v>
      </c>
      <c r="Q82">
        <f t="shared" si="21"/>
        <v>0.57335137558417182</v>
      </c>
      <c r="U82">
        <f t="shared" si="22"/>
        <v>0.16466293087878461</v>
      </c>
      <c r="V82">
        <f t="shared" si="23"/>
        <v>0.50903467066553354</v>
      </c>
      <c r="X82">
        <f t="shared" si="24"/>
        <v>0.57335137558417182</v>
      </c>
    </row>
    <row r="83" spans="1:24" x14ac:dyDescent="0.2">
      <c r="A83">
        <f t="shared" si="14"/>
        <v>268.33799999999997</v>
      </c>
      <c r="B83">
        <f t="shared" si="15"/>
        <v>328.39037464298355</v>
      </c>
      <c r="C83" s="4">
        <f t="shared" si="16"/>
        <v>3048</v>
      </c>
      <c r="E83" s="31">
        <v>10000</v>
      </c>
      <c r="F83">
        <f t="shared" si="20"/>
        <v>197.03422478579012</v>
      </c>
      <c r="G83" s="32">
        <v>0.6</v>
      </c>
      <c r="H83" s="33">
        <v>1471.01452880849</v>
      </c>
      <c r="J83" s="33">
        <v>924.36924403761202</v>
      </c>
      <c r="K83" s="31">
        <v>40</v>
      </c>
      <c r="M83">
        <f t="shared" si="13"/>
        <v>0.62838892882067166</v>
      </c>
      <c r="N83">
        <f t="shared" si="17"/>
        <v>6543.3991893655593</v>
      </c>
      <c r="O83">
        <f t="shared" si="18"/>
        <v>1289273.5867406104</v>
      </c>
      <c r="P83">
        <f t="shared" si="19"/>
        <v>1728.9158798191586</v>
      </c>
      <c r="Q83">
        <f t="shared" si="21"/>
        <v>0.55236929067704743</v>
      </c>
      <c r="U83">
        <f t="shared" si="22"/>
        <v>0.15202713195623088</v>
      </c>
      <c r="V83">
        <f t="shared" si="23"/>
        <v>0.46997269291006072</v>
      </c>
      <c r="X83">
        <f t="shared" si="24"/>
        <v>0.55236929067704743</v>
      </c>
    </row>
    <row r="84" spans="1:24" ht="18" x14ac:dyDescent="0.25">
      <c r="C84" s="4"/>
      <c r="E84" s="27"/>
      <c r="F84">
        <f t="shared" si="20"/>
        <v>0</v>
      </c>
      <c r="G84" s="27"/>
      <c r="H84" s="27"/>
      <c r="J84" s="27"/>
      <c r="K84" s="27"/>
      <c r="Q84">
        <f t="shared" si="21"/>
        <v>0</v>
      </c>
      <c r="U84">
        <f t="shared" si="22"/>
        <v>0</v>
      </c>
      <c r="V84">
        <f t="shared" si="23"/>
        <v>0</v>
      </c>
      <c r="X84">
        <f t="shared" si="24"/>
        <v>0</v>
      </c>
    </row>
    <row r="85" spans="1:24" x14ac:dyDescent="0.2">
      <c r="A85">
        <f t="shared" si="14"/>
        <v>258.43199999999996</v>
      </c>
      <c r="B85">
        <f t="shared" si="15"/>
        <v>322.27192571613091</v>
      </c>
      <c r="C85" s="4">
        <f t="shared" si="16"/>
        <v>4572</v>
      </c>
      <c r="E85" s="31">
        <v>15000</v>
      </c>
      <c r="F85">
        <f t="shared" si="20"/>
        <v>0</v>
      </c>
      <c r="G85" s="32">
        <v>0</v>
      </c>
      <c r="H85" s="33">
        <v>5764.6236559139797</v>
      </c>
      <c r="J85" s="33">
        <v>853</v>
      </c>
      <c r="K85" s="31">
        <v>40</v>
      </c>
      <c r="M85">
        <f t="shared" ref="M85:M109" si="25">J85/H85</f>
        <v>0.14797149838652512</v>
      </c>
      <c r="N85">
        <f t="shared" si="17"/>
        <v>25642.325767956998</v>
      </c>
      <c r="O85">
        <f t="shared" si="18"/>
        <v>0</v>
      </c>
      <c r="P85">
        <f t="shared" si="19"/>
        <v>0</v>
      </c>
      <c r="Q85">
        <f t="shared" si="21"/>
        <v>0</v>
      </c>
      <c r="U85">
        <f t="shared" si="22"/>
        <v>0.59576515666742247</v>
      </c>
      <c r="V85">
        <f t="shared" si="23"/>
        <v>1.8417327974166069</v>
      </c>
      <c r="X85">
        <f t="shared" si="24"/>
        <v>0</v>
      </c>
    </row>
    <row r="86" spans="1:24" x14ac:dyDescent="0.2">
      <c r="A86">
        <f t="shared" si="14"/>
        <v>258.43199999999996</v>
      </c>
      <c r="B86">
        <f t="shared" si="15"/>
        <v>322.27192571613091</v>
      </c>
      <c r="C86" s="4">
        <f t="shared" si="16"/>
        <v>4572</v>
      </c>
      <c r="E86" s="31">
        <v>15000</v>
      </c>
      <c r="F86">
        <f t="shared" si="20"/>
        <v>8.0567981429032738</v>
      </c>
      <c r="G86" s="32">
        <v>2.5000000000000001E-2</v>
      </c>
      <c r="H86" s="33">
        <v>5562.9379345840998</v>
      </c>
      <c r="J86" s="33">
        <v>856.13283208020096</v>
      </c>
      <c r="K86" s="31">
        <v>40</v>
      </c>
      <c r="M86">
        <f t="shared" si="25"/>
        <v>0.15389940390269835</v>
      </c>
      <c r="N86">
        <f t="shared" si="17"/>
        <v>24745.182905251557</v>
      </c>
      <c r="O86">
        <f t="shared" si="18"/>
        <v>199366.94367683257</v>
      </c>
      <c r="P86">
        <f t="shared" si="19"/>
        <v>267.35107147063246</v>
      </c>
      <c r="Q86">
        <f t="shared" si="21"/>
        <v>8.5415677786144562E-2</v>
      </c>
      <c r="U86">
        <f t="shared" si="22"/>
        <v>0.57492124168913805</v>
      </c>
      <c r="V86">
        <f t="shared" si="23"/>
        <v>1.7772964647233547</v>
      </c>
      <c r="X86">
        <f t="shared" si="24"/>
        <v>8.5415677786144562E-2</v>
      </c>
    </row>
    <row r="87" spans="1:24" x14ac:dyDescent="0.2">
      <c r="A87">
        <f t="shared" si="14"/>
        <v>258.43199999999996</v>
      </c>
      <c r="B87">
        <f t="shared" si="15"/>
        <v>322.27192571613091</v>
      </c>
      <c r="C87" s="4">
        <f t="shared" si="16"/>
        <v>4572</v>
      </c>
      <c r="E87" s="31">
        <v>15000</v>
      </c>
      <c r="F87">
        <f t="shared" si="20"/>
        <v>16.113596285806548</v>
      </c>
      <c r="G87" s="32">
        <v>0.05</v>
      </c>
      <c r="H87" s="33">
        <v>5356.73957511142</v>
      </c>
      <c r="J87" s="33">
        <v>859.265664160401</v>
      </c>
      <c r="K87" s="31">
        <v>40</v>
      </c>
      <c r="M87">
        <f t="shared" si="25"/>
        <v>0.160408332738955</v>
      </c>
      <c r="N87">
        <f t="shared" si="17"/>
        <v>23827.966826281274</v>
      </c>
      <c r="O87">
        <f t="shared" si="18"/>
        <v>383954.23775028758</v>
      </c>
      <c r="P87">
        <f t="shared" si="19"/>
        <v>514.88263282313562</v>
      </c>
      <c r="Q87">
        <f t="shared" si="21"/>
        <v>0.16449924371346186</v>
      </c>
      <c r="U87">
        <f t="shared" si="22"/>
        <v>0.55361095236786073</v>
      </c>
      <c r="V87">
        <f t="shared" si="23"/>
        <v>1.7114183946042876</v>
      </c>
      <c r="X87">
        <f t="shared" si="24"/>
        <v>0.16449924371346186</v>
      </c>
    </row>
    <row r="88" spans="1:24" x14ac:dyDescent="0.2">
      <c r="A88">
        <f t="shared" si="14"/>
        <v>258.43199999999996</v>
      </c>
      <c r="B88">
        <f t="shared" si="15"/>
        <v>322.27192571613091</v>
      </c>
      <c r="C88" s="4">
        <f t="shared" si="16"/>
        <v>4572</v>
      </c>
      <c r="E88" s="31">
        <v>15000</v>
      </c>
      <c r="F88">
        <f t="shared" si="20"/>
        <v>24.170394428709816</v>
      </c>
      <c r="G88" s="32">
        <v>7.4999999999999997E-2</v>
      </c>
      <c r="H88" s="33">
        <v>5146.1277633319296</v>
      </c>
      <c r="J88" s="33">
        <v>862.39849624060196</v>
      </c>
      <c r="K88" s="31">
        <v>40</v>
      </c>
      <c r="M88">
        <f t="shared" si="25"/>
        <v>0.16758202203713465</v>
      </c>
      <c r="N88">
        <f t="shared" si="17"/>
        <v>22891.118731663882</v>
      </c>
      <c r="O88">
        <f t="shared" si="18"/>
        <v>553287.36865874357</v>
      </c>
      <c r="P88">
        <f t="shared" si="19"/>
        <v>741.95836137137508</v>
      </c>
      <c r="Q88">
        <f t="shared" si="21"/>
        <v>0.23704739979916137</v>
      </c>
      <c r="U88">
        <f t="shared" si="22"/>
        <v>0.53184453941007959</v>
      </c>
      <c r="V88">
        <f t="shared" si="23"/>
        <v>1.6441302758248977</v>
      </c>
      <c r="X88">
        <f t="shared" si="24"/>
        <v>0.23704739979916137</v>
      </c>
    </row>
    <row r="89" spans="1:24" x14ac:dyDescent="0.2">
      <c r="A89">
        <f t="shared" si="14"/>
        <v>258.43199999999996</v>
      </c>
      <c r="B89">
        <f t="shared" si="15"/>
        <v>322.27192571613091</v>
      </c>
      <c r="C89" s="4">
        <f t="shared" si="16"/>
        <v>4572</v>
      </c>
      <c r="E89" s="31">
        <v>15000</v>
      </c>
      <c r="F89">
        <f t="shared" si="20"/>
        <v>32.227192571613095</v>
      </c>
      <c r="G89" s="32">
        <v>0.1</v>
      </c>
      <c r="H89" s="33">
        <v>4931.2016850816099</v>
      </c>
      <c r="J89" s="33">
        <v>865.531328320802</v>
      </c>
      <c r="K89" s="31">
        <v>40</v>
      </c>
      <c r="M89">
        <f t="shared" si="25"/>
        <v>0.17552138070914813</v>
      </c>
      <c r="N89">
        <f t="shared" si="17"/>
        <v>21935.079822017091</v>
      </c>
      <c r="O89">
        <f t="shared" si="18"/>
        <v>706906.04149784951</v>
      </c>
      <c r="P89">
        <f t="shared" si="19"/>
        <v>947.96100164861616</v>
      </c>
      <c r="Q89">
        <f t="shared" si="21"/>
        <v>0.30286293982383905</v>
      </c>
      <c r="U89">
        <f t="shared" si="22"/>
        <v>0.50963225352228292</v>
      </c>
      <c r="V89">
        <f t="shared" si="23"/>
        <v>1.575463797150674</v>
      </c>
      <c r="X89">
        <f t="shared" si="24"/>
        <v>0.30286293982383905</v>
      </c>
    </row>
    <row r="90" spans="1:24" x14ac:dyDescent="0.2">
      <c r="A90">
        <f t="shared" si="14"/>
        <v>258.43199999999996</v>
      </c>
      <c r="B90">
        <f t="shared" si="15"/>
        <v>322.27192571613091</v>
      </c>
      <c r="C90" s="4">
        <f t="shared" si="16"/>
        <v>4572</v>
      </c>
      <c r="E90" s="31">
        <v>15000</v>
      </c>
      <c r="F90">
        <f t="shared" si="20"/>
        <v>40.283990714516364</v>
      </c>
      <c r="G90" s="32">
        <v>0.125</v>
      </c>
      <c r="H90" s="33">
        <v>4712.0605261964602</v>
      </c>
      <c r="J90" s="33">
        <v>868.66416040100296</v>
      </c>
      <c r="K90" s="31">
        <v>40</v>
      </c>
      <c r="M90">
        <f t="shared" si="25"/>
        <v>0.18434910917882077</v>
      </c>
      <c r="N90">
        <f t="shared" si="17"/>
        <v>20960.291297958673</v>
      </c>
      <c r="O90">
        <f t="shared" si="18"/>
        <v>844364.18002052535</v>
      </c>
      <c r="P90">
        <f t="shared" si="19"/>
        <v>1132.2923654075244</v>
      </c>
      <c r="Q90">
        <f t="shared" si="21"/>
        <v>0.36175474933147744</v>
      </c>
      <c r="U90">
        <f t="shared" si="22"/>
        <v>0.48698434541096114</v>
      </c>
      <c r="V90">
        <f t="shared" si="23"/>
        <v>1.5054506473471119</v>
      </c>
      <c r="X90">
        <f t="shared" si="24"/>
        <v>0.36175474933147744</v>
      </c>
    </row>
    <row r="91" spans="1:24" x14ac:dyDescent="0.2">
      <c r="A91">
        <f t="shared" si="14"/>
        <v>258.43199999999996</v>
      </c>
      <c r="B91">
        <f t="shared" si="15"/>
        <v>322.27192571613091</v>
      </c>
      <c r="C91" s="4">
        <f t="shared" si="16"/>
        <v>4572</v>
      </c>
      <c r="E91" s="31">
        <v>15000</v>
      </c>
      <c r="F91">
        <f t="shared" si="20"/>
        <v>48.340788857419632</v>
      </c>
      <c r="G91" s="32">
        <v>0.15</v>
      </c>
      <c r="H91" s="33">
        <v>4488.8034725124598</v>
      </c>
      <c r="J91" s="33">
        <v>871.79699248120301</v>
      </c>
      <c r="K91" s="31">
        <v>40</v>
      </c>
      <c r="M91">
        <f t="shared" si="25"/>
        <v>0.19421589691322427</v>
      </c>
      <c r="N91">
        <f t="shared" si="17"/>
        <v>19967.194360106321</v>
      </c>
      <c r="O91">
        <f t="shared" si="18"/>
        <v>965229.92663695978</v>
      </c>
      <c r="P91">
        <f t="shared" si="19"/>
        <v>1294.3733316201631</v>
      </c>
      <c r="Q91">
        <f t="shared" si="21"/>
        <v>0.41353780562944509</v>
      </c>
      <c r="U91">
        <f t="shared" si="22"/>
        <v>0.46391106578260227</v>
      </c>
      <c r="V91">
        <f t="shared" si="23"/>
        <v>1.4341225151796997</v>
      </c>
      <c r="X91">
        <f t="shared" si="24"/>
        <v>0.41353780562944509</v>
      </c>
    </row>
    <row r="92" spans="1:24" x14ac:dyDescent="0.2">
      <c r="A92">
        <f t="shared" si="14"/>
        <v>258.43199999999996</v>
      </c>
      <c r="B92">
        <f t="shared" si="15"/>
        <v>322.27192571613091</v>
      </c>
      <c r="C92" s="4">
        <f t="shared" si="16"/>
        <v>4572</v>
      </c>
      <c r="E92" s="31">
        <v>15000</v>
      </c>
      <c r="F92">
        <f t="shared" si="20"/>
        <v>56.397587000322908</v>
      </c>
      <c r="G92" s="32">
        <v>0.17499999999999999</v>
      </c>
      <c r="H92" s="33">
        <v>4261.5297098656001</v>
      </c>
      <c r="J92" s="33">
        <v>874.92982456140396</v>
      </c>
      <c r="K92" s="31">
        <v>40</v>
      </c>
      <c r="M92">
        <f t="shared" si="25"/>
        <v>0.20530886421744493</v>
      </c>
      <c r="N92">
        <f t="shared" si="17"/>
        <v>18956.230209077781</v>
      </c>
      <c r="O92">
        <f t="shared" si="18"/>
        <v>1069085.6424146134</v>
      </c>
      <c r="P92">
        <f t="shared" si="19"/>
        <v>1433.6438464779965</v>
      </c>
      <c r="Q92">
        <f t="shared" si="21"/>
        <v>0.45803317778849728</v>
      </c>
      <c r="U92">
        <f t="shared" si="22"/>
        <v>0.44042266534369573</v>
      </c>
      <c r="V92">
        <f t="shared" si="23"/>
        <v>1.3615110894139297</v>
      </c>
      <c r="X92">
        <f t="shared" si="24"/>
        <v>0.45803317778849728</v>
      </c>
    </row>
    <row r="93" spans="1:24" x14ac:dyDescent="0.2">
      <c r="A93">
        <f t="shared" si="14"/>
        <v>258.43199999999996</v>
      </c>
      <c r="B93">
        <f t="shared" si="15"/>
        <v>322.27192571613091</v>
      </c>
      <c r="C93" s="4">
        <f t="shared" si="16"/>
        <v>4572</v>
      </c>
      <c r="E93" s="31">
        <v>15000</v>
      </c>
      <c r="F93">
        <f t="shared" si="20"/>
        <v>64.45438514322619</v>
      </c>
      <c r="G93" s="32">
        <v>0.2</v>
      </c>
      <c r="H93" s="33">
        <v>4030.33433147601</v>
      </c>
      <c r="J93" s="33">
        <v>878.06258615690297</v>
      </c>
      <c r="K93" s="31">
        <v>40</v>
      </c>
      <c r="M93">
        <f t="shared" si="25"/>
        <v>0.21786346092914191</v>
      </c>
      <c r="N93">
        <f t="shared" si="17"/>
        <v>17927.821840626882</v>
      </c>
      <c r="O93">
        <f t="shared" si="18"/>
        <v>1155526.7336949073</v>
      </c>
      <c r="P93">
        <f t="shared" si="19"/>
        <v>1549.5613498848707</v>
      </c>
      <c r="Q93">
        <f t="shared" si="21"/>
        <v>0.49506752392487879</v>
      </c>
      <c r="U93">
        <f t="shared" si="22"/>
        <v>0.41652897183505683</v>
      </c>
      <c r="V93">
        <f t="shared" si="23"/>
        <v>1.2876467512702907</v>
      </c>
      <c r="X93">
        <f t="shared" si="24"/>
        <v>0.49506752392487879</v>
      </c>
    </row>
    <row r="94" spans="1:24" x14ac:dyDescent="0.2">
      <c r="A94">
        <f t="shared" si="14"/>
        <v>258.43199999999996</v>
      </c>
      <c r="B94">
        <f t="shared" si="15"/>
        <v>322.27192571613091</v>
      </c>
      <c r="C94" s="4">
        <f t="shared" si="16"/>
        <v>4572</v>
      </c>
      <c r="E94" s="31">
        <v>15000</v>
      </c>
      <c r="F94">
        <f t="shared" si="20"/>
        <v>72.511183286129452</v>
      </c>
      <c r="G94" s="32">
        <v>0.22500000000000001</v>
      </c>
      <c r="H94" s="33">
        <v>3791.3686131187101</v>
      </c>
      <c r="J94" s="33">
        <v>881.12848460530199</v>
      </c>
      <c r="K94" s="31">
        <v>40</v>
      </c>
      <c r="M94">
        <f t="shared" si="25"/>
        <v>0.23240380309011999</v>
      </c>
      <c r="N94">
        <f t="shared" si="17"/>
        <v>16864.849274984135</v>
      </c>
      <c r="O94">
        <f t="shared" si="18"/>
        <v>1222890.1768713221</v>
      </c>
      <c r="P94">
        <f t="shared" si="19"/>
        <v>1639.8957271844429</v>
      </c>
      <c r="Q94">
        <f t="shared" si="21"/>
        <v>0.52392834734327254</v>
      </c>
      <c r="U94">
        <f t="shared" si="22"/>
        <v>0.39183222541532764</v>
      </c>
      <c r="V94">
        <f t="shared" si="23"/>
        <v>1.2112998763957541</v>
      </c>
      <c r="X94">
        <f t="shared" si="24"/>
        <v>0.52392834734327254</v>
      </c>
    </row>
    <row r="95" spans="1:24" x14ac:dyDescent="0.2">
      <c r="A95">
        <f t="shared" si="14"/>
        <v>258.43199999999996</v>
      </c>
      <c r="B95">
        <f t="shared" si="15"/>
        <v>322.27192571613091</v>
      </c>
      <c r="C95" s="4">
        <f t="shared" si="16"/>
        <v>4572</v>
      </c>
      <c r="E95" s="31">
        <v>15000</v>
      </c>
      <c r="F95">
        <f t="shared" si="20"/>
        <v>80.567981429032727</v>
      </c>
      <c r="G95" s="32">
        <v>0.25</v>
      </c>
      <c r="H95" s="33">
        <v>3564.3669991801098</v>
      </c>
      <c r="J95" s="33">
        <v>884.49192319222504</v>
      </c>
      <c r="K95" s="31">
        <v>40</v>
      </c>
      <c r="M95">
        <f t="shared" si="25"/>
        <v>0.24814838746842832</v>
      </c>
      <c r="N95">
        <f t="shared" si="17"/>
        <v>15855.095701826947</v>
      </c>
      <c r="O95">
        <f t="shared" si="18"/>
        <v>1277413.05606033</v>
      </c>
      <c r="P95">
        <f t="shared" si="19"/>
        <v>1713.0109081769026</v>
      </c>
      <c r="Q95">
        <f t="shared" si="21"/>
        <v>0.54728783008846726</v>
      </c>
      <c r="U95">
        <f t="shared" si="22"/>
        <v>0.36837195113477778</v>
      </c>
      <c r="V95">
        <f t="shared" si="23"/>
        <v>1.1387753990990765</v>
      </c>
      <c r="X95">
        <f t="shared" si="24"/>
        <v>0.54728783008846726</v>
      </c>
    </row>
    <row r="96" spans="1:24" x14ac:dyDescent="0.2">
      <c r="A96">
        <f t="shared" si="14"/>
        <v>258.43199999999996</v>
      </c>
      <c r="B96">
        <f t="shared" si="15"/>
        <v>322.27192571613091</v>
      </c>
      <c r="C96" s="4">
        <f t="shared" si="16"/>
        <v>4572</v>
      </c>
      <c r="E96" s="31">
        <v>15000</v>
      </c>
      <c r="F96">
        <f t="shared" si="20"/>
        <v>88.624779571936003</v>
      </c>
      <c r="G96" s="32">
        <v>0.27500000000000002</v>
      </c>
      <c r="H96" s="33">
        <v>3354.8059798976801</v>
      </c>
      <c r="J96" s="33">
        <v>888.30813455936698</v>
      </c>
      <c r="K96" s="31">
        <v>40</v>
      </c>
      <c r="M96">
        <f t="shared" si="25"/>
        <v>0.26478673875097242</v>
      </c>
      <c r="N96">
        <f t="shared" si="17"/>
        <v>14922.921765512419</v>
      </c>
      <c r="O96">
        <f t="shared" si="18"/>
        <v>1322540.6520377842</v>
      </c>
      <c r="P96">
        <f t="shared" si="19"/>
        <v>1773.5270143826685</v>
      </c>
      <c r="Q96">
        <f t="shared" si="21"/>
        <v>0.56662204932353633</v>
      </c>
      <c r="U96">
        <f t="shared" si="22"/>
        <v>0.34671413599603967</v>
      </c>
      <c r="V96">
        <f t="shared" si="23"/>
        <v>1.0718229967724218</v>
      </c>
      <c r="X96">
        <f t="shared" si="24"/>
        <v>0.56662204932353633</v>
      </c>
    </row>
    <row r="97" spans="1:24" x14ac:dyDescent="0.2">
      <c r="A97">
        <f t="shared" si="14"/>
        <v>258.43199999999996</v>
      </c>
      <c r="B97">
        <f t="shared" si="15"/>
        <v>322.27192571613091</v>
      </c>
      <c r="C97" s="4">
        <f t="shared" si="16"/>
        <v>4572</v>
      </c>
      <c r="E97" s="31">
        <v>15000</v>
      </c>
      <c r="F97">
        <f t="shared" si="20"/>
        <v>96.681577714839264</v>
      </c>
      <c r="G97" s="32">
        <v>0.3</v>
      </c>
      <c r="H97" s="33">
        <v>3166.4080827974099</v>
      </c>
      <c r="J97" s="33">
        <v>892.50645239624896</v>
      </c>
      <c r="K97" s="31">
        <v>40</v>
      </c>
      <c r="M97">
        <f t="shared" si="25"/>
        <v>0.28186715958852371</v>
      </c>
      <c r="N97">
        <f t="shared" si="17"/>
        <v>14084.886094877262</v>
      </c>
      <c r="O97">
        <f t="shared" si="18"/>
        <v>1361749.0095865349</v>
      </c>
      <c r="P97">
        <f t="shared" si="19"/>
        <v>1826.1054218555432</v>
      </c>
      <c r="Q97">
        <f t="shared" si="21"/>
        <v>0.58342026257365598</v>
      </c>
      <c r="U97">
        <f t="shared" si="22"/>
        <v>0.3272434976020473</v>
      </c>
      <c r="V97">
        <f t="shared" si="23"/>
        <v>1.0116319753346357</v>
      </c>
      <c r="X97">
        <f t="shared" si="24"/>
        <v>0.58342026257365598</v>
      </c>
    </row>
    <row r="98" spans="1:24" x14ac:dyDescent="0.2">
      <c r="A98">
        <f t="shared" si="14"/>
        <v>258.43199999999996</v>
      </c>
      <c r="B98">
        <f t="shared" si="15"/>
        <v>322.27192571613091</v>
      </c>
      <c r="C98" s="4">
        <f t="shared" si="16"/>
        <v>4572</v>
      </c>
      <c r="E98" s="31">
        <v>15000</v>
      </c>
      <c r="F98">
        <f t="shared" si="20"/>
        <v>104.73837585774255</v>
      </c>
      <c r="G98" s="32">
        <v>0.32500000000000001</v>
      </c>
      <c r="H98" s="33">
        <v>2996.0641892295598</v>
      </c>
      <c r="J98" s="33">
        <v>897.10628114980398</v>
      </c>
      <c r="K98" s="31">
        <v>40</v>
      </c>
      <c r="M98">
        <f t="shared" si="25"/>
        <v>0.29942825803758749</v>
      </c>
      <c r="N98">
        <f t="shared" si="17"/>
        <v>13327.158639943093</v>
      </c>
      <c r="O98">
        <f t="shared" si="18"/>
        <v>1395864.9507461207</v>
      </c>
      <c r="P98">
        <f t="shared" si="19"/>
        <v>1871.8548989505477</v>
      </c>
      <c r="Q98">
        <f t="shared" si="21"/>
        <v>0.59803670892988747</v>
      </c>
      <c r="U98">
        <f t="shared" si="22"/>
        <v>0.30963871323166181</v>
      </c>
      <c r="V98">
        <f t="shared" si="23"/>
        <v>0.95720900614362936</v>
      </c>
      <c r="X98">
        <f t="shared" si="24"/>
        <v>0.59803670892988747</v>
      </c>
    </row>
    <row r="99" spans="1:24" x14ac:dyDescent="0.2">
      <c r="A99">
        <f t="shared" si="14"/>
        <v>258.43199999999996</v>
      </c>
      <c r="B99">
        <f t="shared" si="15"/>
        <v>322.27192571613091</v>
      </c>
      <c r="C99" s="4">
        <f t="shared" si="16"/>
        <v>4572</v>
      </c>
      <c r="E99" s="31">
        <v>15000</v>
      </c>
      <c r="F99">
        <f t="shared" si="20"/>
        <v>112.79517400064582</v>
      </c>
      <c r="G99" s="32">
        <v>0.35</v>
      </c>
      <c r="H99" s="33">
        <v>2842.0826242816802</v>
      </c>
      <c r="J99" s="33">
        <v>902.15402382019499</v>
      </c>
      <c r="K99" s="31">
        <v>40</v>
      </c>
      <c r="M99">
        <f t="shared" si="25"/>
        <v>0.31742709241192774</v>
      </c>
      <c r="N99">
        <f t="shared" si="17"/>
        <v>12642.214455147505</v>
      </c>
      <c r="O99">
        <f t="shared" si="18"/>
        <v>1425980.7792218425</v>
      </c>
      <c r="P99">
        <f t="shared" si="19"/>
        <v>1912.2402249364907</v>
      </c>
      <c r="Q99">
        <f t="shared" si="21"/>
        <v>0.61093936898929413</v>
      </c>
      <c r="U99">
        <f t="shared" si="22"/>
        <v>0.29372495083522943</v>
      </c>
      <c r="V99">
        <f t="shared" si="23"/>
        <v>0.90801361798136748</v>
      </c>
      <c r="X99">
        <f t="shared" si="24"/>
        <v>0.61093936898929413</v>
      </c>
    </row>
    <row r="100" spans="1:24" x14ac:dyDescent="0.2">
      <c r="A100">
        <f t="shared" si="14"/>
        <v>258.43199999999996</v>
      </c>
      <c r="B100">
        <f t="shared" si="15"/>
        <v>322.27192571613091</v>
      </c>
      <c r="C100" s="4">
        <f t="shared" si="16"/>
        <v>4572</v>
      </c>
      <c r="E100" s="31">
        <v>15000</v>
      </c>
      <c r="F100">
        <f t="shared" si="20"/>
        <v>120.85197214354909</v>
      </c>
      <c r="G100" s="32">
        <v>0.375</v>
      </c>
      <c r="H100" s="33">
        <v>2701.2778820364601</v>
      </c>
      <c r="J100" s="33">
        <v>907.95211670988795</v>
      </c>
      <c r="K100" s="31">
        <v>40</v>
      </c>
      <c r="M100">
        <f t="shared" si="25"/>
        <v>0.33611947987572238</v>
      </c>
      <c r="N100">
        <f t="shared" si="17"/>
        <v>12015.883702987987</v>
      </c>
      <c r="O100">
        <f t="shared" si="18"/>
        <v>1452143.2425536297</v>
      </c>
      <c r="P100">
        <f t="shared" si="19"/>
        <v>1947.3240882644172</v>
      </c>
      <c r="Q100">
        <f t="shared" si="21"/>
        <v>0.6221482710109959</v>
      </c>
      <c r="U100">
        <f t="shared" si="22"/>
        <v>0.27917299318276767</v>
      </c>
      <c r="V100">
        <f t="shared" si="23"/>
        <v>0.86302807732794251</v>
      </c>
      <c r="X100">
        <f t="shared" si="24"/>
        <v>0.6221482710109959</v>
      </c>
    </row>
    <row r="101" spans="1:24" x14ac:dyDescent="0.2">
      <c r="A101">
        <f t="shared" si="14"/>
        <v>258.43199999999996</v>
      </c>
      <c r="B101">
        <f t="shared" si="15"/>
        <v>322.27192571613091</v>
      </c>
      <c r="C101" s="4">
        <f t="shared" si="16"/>
        <v>4572</v>
      </c>
      <c r="E101" s="31">
        <v>15000</v>
      </c>
      <c r="F101">
        <f t="shared" si="20"/>
        <v>128.90877028645238</v>
      </c>
      <c r="G101" s="32">
        <v>0.4</v>
      </c>
      <c r="H101" s="33">
        <v>2566.3742262278902</v>
      </c>
      <c r="J101" s="33">
        <v>911.99221835054595</v>
      </c>
      <c r="K101" s="31">
        <v>40</v>
      </c>
      <c r="M101">
        <f t="shared" si="25"/>
        <v>0.35536213270463324</v>
      </c>
      <c r="N101">
        <f t="shared" si="17"/>
        <v>11415.802293339879</v>
      </c>
      <c r="O101">
        <f t="shared" si="18"/>
        <v>1471597.0354677066</v>
      </c>
      <c r="P101">
        <f t="shared" si="19"/>
        <v>1973.4116245621944</v>
      </c>
      <c r="Q101">
        <f t="shared" si="21"/>
        <v>0.63048294714447106</v>
      </c>
      <c r="U101">
        <f t="shared" si="22"/>
        <v>0.26523090390945536</v>
      </c>
      <c r="V101">
        <f t="shared" si="23"/>
        <v>0.81992786780443772</v>
      </c>
      <c r="X101">
        <f t="shared" si="24"/>
        <v>0.63048294714447106</v>
      </c>
    </row>
    <row r="102" spans="1:24" x14ac:dyDescent="0.2">
      <c r="A102">
        <f t="shared" si="14"/>
        <v>258.43199999999996</v>
      </c>
      <c r="B102">
        <f t="shared" si="15"/>
        <v>322.27192571613091</v>
      </c>
      <c r="C102" s="4">
        <f t="shared" si="16"/>
        <v>4572</v>
      </c>
      <c r="E102" s="31">
        <v>15000</v>
      </c>
      <c r="F102">
        <f t="shared" si="20"/>
        <v>136.96556842935564</v>
      </c>
      <c r="G102" s="32">
        <v>0.42499999999999999</v>
      </c>
      <c r="H102" s="33">
        <v>2420.0478771712601</v>
      </c>
      <c r="J102" s="33">
        <v>908.48296765583098</v>
      </c>
      <c r="K102" s="31">
        <v>40</v>
      </c>
      <c r="M102">
        <f t="shared" si="25"/>
        <v>0.37539875810958601</v>
      </c>
      <c r="N102">
        <f t="shared" si="17"/>
        <v>10764.910208286497</v>
      </c>
      <c r="O102">
        <f t="shared" si="18"/>
        <v>1474422.0457689334</v>
      </c>
      <c r="P102">
        <f t="shared" si="19"/>
        <v>1977.1999633761395</v>
      </c>
      <c r="Q102">
        <f t="shared" si="21"/>
        <v>0.63169327903391037</v>
      </c>
      <c r="U102">
        <f t="shared" si="22"/>
        <v>0.25010829652452049</v>
      </c>
      <c r="V102">
        <f t="shared" si="23"/>
        <v>0.77317823551797449</v>
      </c>
      <c r="X102">
        <f t="shared" si="24"/>
        <v>0.63169327903391037</v>
      </c>
    </row>
    <row r="103" spans="1:24" x14ac:dyDescent="0.2">
      <c r="A103">
        <f t="shared" si="14"/>
        <v>258.43199999999996</v>
      </c>
      <c r="B103">
        <f t="shared" si="15"/>
        <v>322.27192571613091</v>
      </c>
      <c r="C103" s="4">
        <f t="shared" si="16"/>
        <v>4572</v>
      </c>
      <c r="E103" s="31">
        <v>15000</v>
      </c>
      <c r="F103">
        <f t="shared" si="20"/>
        <v>145.0223665722589</v>
      </c>
      <c r="G103" s="32">
        <v>0.45</v>
      </c>
      <c r="H103" s="33">
        <v>2281.5803886671802</v>
      </c>
      <c r="J103" s="33">
        <v>904.57137320758704</v>
      </c>
      <c r="K103" s="31">
        <v>40</v>
      </c>
      <c r="M103">
        <f t="shared" si="25"/>
        <v>0.39646701808127222</v>
      </c>
      <c r="N103">
        <f t="shared" si="17"/>
        <v>10148.976079637901</v>
      </c>
      <c r="O103">
        <f t="shared" si="18"/>
        <v>1471828.5293543348</v>
      </c>
      <c r="P103">
        <f t="shared" si="19"/>
        <v>1973.7220578641629</v>
      </c>
      <c r="Q103">
        <f t="shared" si="21"/>
        <v>0.63058212711315109</v>
      </c>
      <c r="U103">
        <f t="shared" si="22"/>
        <v>0.2357978905195515</v>
      </c>
      <c r="V103">
        <f t="shared" si="23"/>
        <v>0.72893942129941858</v>
      </c>
      <c r="X103">
        <f t="shared" si="24"/>
        <v>0.63058212711315109</v>
      </c>
    </row>
    <row r="104" spans="1:24" x14ac:dyDescent="0.2">
      <c r="A104">
        <f t="shared" si="14"/>
        <v>258.43199999999996</v>
      </c>
      <c r="B104">
        <f t="shared" si="15"/>
        <v>322.27192571613091</v>
      </c>
      <c r="C104" s="4">
        <f t="shared" si="16"/>
        <v>4572</v>
      </c>
      <c r="E104" s="31">
        <v>15000</v>
      </c>
      <c r="F104">
        <f t="shared" si="20"/>
        <v>153.07916471516216</v>
      </c>
      <c r="G104" s="32">
        <v>0.47499999999999998</v>
      </c>
      <c r="H104" s="33">
        <v>2154.2544041769002</v>
      </c>
      <c r="J104" s="33">
        <v>901.52015214345204</v>
      </c>
      <c r="K104" s="31">
        <v>40</v>
      </c>
      <c r="M104">
        <f t="shared" si="25"/>
        <v>0.41848360639091087</v>
      </c>
      <c r="N104">
        <f t="shared" si="17"/>
        <v>9582.6018342565803</v>
      </c>
      <c r="O104">
        <f t="shared" si="18"/>
        <v>1466896.684585978</v>
      </c>
      <c r="P104">
        <f t="shared" si="19"/>
        <v>1967.1084540297966</v>
      </c>
      <c r="Q104">
        <f t="shared" si="21"/>
        <v>0.62846915464210751</v>
      </c>
      <c r="U104">
        <f t="shared" si="22"/>
        <v>0.22263894214312735</v>
      </c>
      <c r="V104">
        <f t="shared" si="23"/>
        <v>0.68826019302776364</v>
      </c>
      <c r="X104">
        <f t="shared" si="24"/>
        <v>0.62846915464210751</v>
      </c>
    </row>
    <row r="105" spans="1:24" x14ac:dyDescent="0.2">
      <c r="A105">
        <f t="shared" si="14"/>
        <v>258.43199999999996</v>
      </c>
      <c r="B105">
        <f t="shared" si="15"/>
        <v>322.27192571613091</v>
      </c>
      <c r="C105" s="4">
        <f t="shared" si="16"/>
        <v>4572</v>
      </c>
      <c r="E105" s="31">
        <v>15000</v>
      </c>
      <c r="F105">
        <f t="shared" si="20"/>
        <v>161.13596285806545</v>
      </c>
      <c r="G105" s="32">
        <v>0.5</v>
      </c>
      <c r="H105" s="33">
        <v>2034.1993849266801</v>
      </c>
      <c r="J105" s="33">
        <v>897.82008288145403</v>
      </c>
      <c r="K105" s="31">
        <v>40</v>
      </c>
      <c r="M105">
        <f t="shared" si="25"/>
        <v>0.44136287206370123</v>
      </c>
      <c r="N105">
        <f t="shared" si="17"/>
        <v>9048.5704564173266</v>
      </c>
      <c r="O105">
        <f t="shared" si="18"/>
        <v>1458050.1129838508</v>
      </c>
      <c r="P105">
        <f t="shared" si="19"/>
        <v>1955.2452015113438</v>
      </c>
      <c r="Q105">
        <f t="shared" si="21"/>
        <v>0.62467897811864015</v>
      </c>
      <c r="U105">
        <f t="shared" si="22"/>
        <v>0.21023143705319142</v>
      </c>
      <c r="V105">
        <f t="shared" si="23"/>
        <v>0.64990395684558466</v>
      </c>
      <c r="X105">
        <f t="shared" si="24"/>
        <v>0.62467897811864015</v>
      </c>
    </row>
    <row r="106" spans="1:24" x14ac:dyDescent="0.2">
      <c r="A106">
        <f t="shared" si="14"/>
        <v>258.43199999999996</v>
      </c>
      <c r="B106">
        <f t="shared" si="15"/>
        <v>322.27192571613091</v>
      </c>
      <c r="C106" s="4">
        <f t="shared" si="16"/>
        <v>4572</v>
      </c>
      <c r="E106" s="31">
        <v>15000</v>
      </c>
      <c r="F106">
        <f t="shared" si="20"/>
        <v>169.19276100096874</v>
      </c>
      <c r="G106" s="32">
        <v>0.52500000000000002</v>
      </c>
      <c r="H106" s="33">
        <v>1918.33096222978</v>
      </c>
      <c r="J106" s="33">
        <v>894.16247479980495</v>
      </c>
      <c r="K106" s="31">
        <v>40</v>
      </c>
      <c r="M106">
        <f t="shared" si="25"/>
        <v>0.46611481147156769</v>
      </c>
      <c r="N106">
        <f t="shared" si="17"/>
        <v>8533.1619894716769</v>
      </c>
      <c r="O106">
        <f t="shared" si="18"/>
        <v>1443749.2370672324</v>
      </c>
      <c r="P106">
        <f t="shared" si="19"/>
        <v>1936.0677269071587</v>
      </c>
      <c r="Q106">
        <f t="shared" si="21"/>
        <v>0.61855198942720724</v>
      </c>
      <c r="U106">
        <f t="shared" si="22"/>
        <v>0.19825661039993592</v>
      </c>
      <c r="V106">
        <f t="shared" si="23"/>
        <v>0.61288529144721404</v>
      </c>
      <c r="X106">
        <f t="shared" si="24"/>
        <v>0.61855198942720724</v>
      </c>
    </row>
    <row r="107" spans="1:24" x14ac:dyDescent="0.2">
      <c r="A107">
        <f t="shared" si="14"/>
        <v>258.43199999999996</v>
      </c>
      <c r="B107">
        <f t="shared" si="15"/>
        <v>322.27192571613091</v>
      </c>
      <c r="C107" s="4">
        <f t="shared" si="16"/>
        <v>4572</v>
      </c>
      <c r="E107" s="31">
        <v>15000</v>
      </c>
      <c r="F107">
        <f t="shared" si="20"/>
        <v>177.24955914387201</v>
      </c>
      <c r="G107" s="32">
        <v>0.55000000000000004</v>
      </c>
      <c r="H107" s="33">
        <v>1804.1745148127</v>
      </c>
      <c r="J107" s="33">
        <v>891.00666470703504</v>
      </c>
      <c r="K107" s="31">
        <v>40</v>
      </c>
      <c r="M107">
        <f t="shared" si="25"/>
        <v>0.49385835870735306</v>
      </c>
      <c r="N107">
        <f t="shared" si="17"/>
        <v>8025.3687686291787</v>
      </c>
      <c r="O107">
        <f t="shared" si="18"/>
        <v>1422493.0762065209</v>
      </c>
      <c r="P107">
        <f t="shared" si="19"/>
        <v>1907.5632151929444</v>
      </c>
      <c r="Q107">
        <f t="shared" si="21"/>
        <v>0.60944511667506207</v>
      </c>
      <c r="U107">
        <f t="shared" si="22"/>
        <v>0.18645871380867093</v>
      </c>
      <c r="V107">
        <f t="shared" si="23"/>
        <v>0.57641358300725243</v>
      </c>
      <c r="X107">
        <f t="shared" si="24"/>
        <v>0.60944511667506207</v>
      </c>
    </row>
    <row r="108" spans="1:24" x14ac:dyDescent="0.2">
      <c r="A108">
        <f t="shared" si="14"/>
        <v>258.43199999999996</v>
      </c>
      <c r="B108">
        <f t="shared" si="15"/>
        <v>322.27192571613091</v>
      </c>
      <c r="C108" s="4">
        <f t="shared" si="16"/>
        <v>4572</v>
      </c>
      <c r="E108" s="31">
        <v>15000</v>
      </c>
      <c r="F108">
        <f t="shared" si="20"/>
        <v>185.30635728677527</v>
      </c>
      <c r="G108" s="32">
        <v>0.57499999999999996</v>
      </c>
      <c r="H108" s="33">
        <v>1692.38679140521</v>
      </c>
      <c r="J108" s="33">
        <v>888.25578385543099</v>
      </c>
      <c r="K108" s="31">
        <v>40</v>
      </c>
      <c r="M108">
        <f t="shared" si="25"/>
        <v>0.52485388586488613</v>
      </c>
      <c r="N108">
        <f t="shared" si="17"/>
        <v>7528.1121580380668</v>
      </c>
      <c r="O108">
        <f t="shared" si="18"/>
        <v>1395007.0412523188</v>
      </c>
      <c r="P108">
        <f t="shared" si="19"/>
        <v>1870.7044423193595</v>
      </c>
      <c r="Q108">
        <f t="shared" si="21"/>
        <v>0.59766915090075379</v>
      </c>
      <c r="U108">
        <f t="shared" si="22"/>
        <v>0.17490562126965792</v>
      </c>
      <c r="V108">
        <f t="shared" si="23"/>
        <v>0.54069865540102557</v>
      </c>
      <c r="X108">
        <f t="shared" si="24"/>
        <v>0.59766915090075379</v>
      </c>
    </row>
    <row r="109" spans="1:24" x14ac:dyDescent="0.2">
      <c r="A109">
        <f t="shared" si="14"/>
        <v>258.43199999999996</v>
      </c>
      <c r="B109">
        <f t="shared" si="15"/>
        <v>322.27192571613091</v>
      </c>
      <c r="C109" s="4">
        <f t="shared" si="16"/>
        <v>4572</v>
      </c>
      <c r="E109" s="31">
        <v>15000</v>
      </c>
      <c r="F109">
        <f t="shared" si="20"/>
        <v>193.36315542967853</v>
      </c>
      <c r="G109" s="32">
        <v>0.6</v>
      </c>
      <c r="H109" s="33">
        <v>1583.03959182976</v>
      </c>
      <c r="J109" s="33">
        <v>885.976917937699</v>
      </c>
      <c r="K109" s="31">
        <v>40</v>
      </c>
      <c r="M109">
        <f t="shared" si="25"/>
        <v>0.55966819939963763</v>
      </c>
      <c r="N109">
        <f t="shared" si="17"/>
        <v>7041.7115392481592</v>
      </c>
      <c r="O109">
        <f t="shared" si="18"/>
        <v>1361607.5628546027</v>
      </c>
      <c r="P109">
        <f t="shared" si="19"/>
        <v>1825.9157417880222</v>
      </c>
      <c r="Q109">
        <f t="shared" si="21"/>
        <v>0.58335966191310618</v>
      </c>
      <c r="U109">
        <f t="shared" si="22"/>
        <v>0.16360475318620918</v>
      </c>
      <c r="V109">
        <f t="shared" si="23"/>
        <v>0.5057634478689329</v>
      </c>
      <c r="X109">
        <f t="shared" si="24"/>
        <v>0.58335966191310618</v>
      </c>
    </row>
    <row r="110" spans="1:24" ht="18" x14ac:dyDescent="0.25">
      <c r="A110">
        <f t="shared" ref="A110:A173" si="26">$H$3+$I$3*C110/1000</f>
        <v>288.14999999999998</v>
      </c>
      <c r="B110">
        <f t="shared" ref="B110:B173" si="27">SQRT($F$3*$G$3*A110)</f>
        <v>340.29740854862598</v>
      </c>
      <c r="C110" s="4">
        <f t="shared" ref="C110:C173" si="28">E110*0.3048</f>
        <v>0</v>
      </c>
      <c r="E110" s="27"/>
      <c r="F110">
        <f t="shared" si="20"/>
        <v>0</v>
      </c>
      <c r="G110" s="27"/>
      <c r="H110" s="27"/>
      <c r="J110" s="27"/>
      <c r="K110" s="27"/>
      <c r="M110" t="e">
        <f t="shared" ref="M110:M173" si="29">J110/H110</f>
        <v>#DIV/0!</v>
      </c>
      <c r="N110">
        <f t="shared" ref="N110:N173" si="30">4.448222*H110</f>
        <v>0</v>
      </c>
      <c r="O110">
        <f t="shared" ref="O110:O173" si="31">N110*F110</f>
        <v>0</v>
      </c>
      <c r="P110">
        <f t="shared" ref="P110:P173" si="32">O110*0.001341</f>
        <v>0</v>
      </c>
      <c r="Q110">
        <f t="shared" ref="Q110:Q173" si="33">P110/$C$3</f>
        <v>0</v>
      </c>
      <c r="U110">
        <f t="shared" ref="U110:U173" si="34">H110/$B$3</f>
        <v>0</v>
      </c>
      <c r="V110">
        <f t="shared" ref="V110:V173" si="35">H110/$C$3</f>
        <v>0</v>
      </c>
      <c r="X110">
        <f t="shared" ref="X110:X173" si="36">P110/$C$3</f>
        <v>0</v>
      </c>
    </row>
    <row r="111" spans="1:24" x14ac:dyDescent="0.2">
      <c r="A111">
        <f t="shared" si="26"/>
        <v>248.52599999999998</v>
      </c>
      <c r="B111">
        <f t="shared" si="27"/>
        <v>316.03504560635002</v>
      </c>
      <c r="C111" s="4">
        <f t="shared" si="28"/>
        <v>6096</v>
      </c>
      <c r="E111" s="31">
        <v>20000</v>
      </c>
      <c r="F111">
        <f t="shared" si="20"/>
        <v>0</v>
      </c>
      <c r="G111" s="32">
        <v>0</v>
      </c>
      <c r="H111" s="33">
        <v>5094.7575757575796</v>
      </c>
      <c r="J111" s="33">
        <v>681.71428571428601</v>
      </c>
      <c r="K111" s="31">
        <v>40</v>
      </c>
      <c r="M111">
        <f t="shared" si="29"/>
        <v>0.13380701153634705</v>
      </c>
      <c r="N111">
        <f t="shared" si="30"/>
        <v>22662.612733151534</v>
      </c>
      <c r="O111">
        <f t="shared" si="31"/>
        <v>0</v>
      </c>
      <c r="P111">
        <f t="shared" si="32"/>
        <v>0</v>
      </c>
      <c r="Q111">
        <f t="shared" si="33"/>
        <v>0</v>
      </c>
      <c r="U111">
        <f t="shared" si="34"/>
        <v>0.52653550803612847</v>
      </c>
      <c r="V111">
        <f t="shared" si="35"/>
        <v>1.6277180753219105</v>
      </c>
      <c r="X111">
        <f t="shared" si="36"/>
        <v>0</v>
      </c>
    </row>
    <row r="112" spans="1:24" x14ac:dyDescent="0.2">
      <c r="A112">
        <f t="shared" si="26"/>
        <v>248.52599999999998</v>
      </c>
      <c r="B112">
        <f t="shared" si="27"/>
        <v>316.03504560635002</v>
      </c>
      <c r="C112" s="4">
        <f t="shared" si="28"/>
        <v>6096</v>
      </c>
      <c r="E112" s="31">
        <v>20000</v>
      </c>
      <c r="F112">
        <f t="shared" si="20"/>
        <v>7.9008761401587506</v>
      </c>
      <c r="G112" s="32">
        <v>2.5000000000000001E-2</v>
      </c>
      <c r="H112" s="33">
        <v>4807.1050450584698</v>
      </c>
      <c r="J112" s="33">
        <v>678.858358567388</v>
      </c>
      <c r="K112" s="31">
        <v>40</v>
      </c>
      <c r="M112">
        <f t="shared" si="29"/>
        <v>0.14121978866786566</v>
      </c>
      <c r="N112">
        <f t="shared" si="30"/>
        <v>21383.070417740077</v>
      </c>
      <c r="O112">
        <f t="shared" si="31"/>
        <v>168944.99086685697</v>
      </c>
      <c r="P112">
        <f t="shared" si="32"/>
        <v>226.5552327524552</v>
      </c>
      <c r="Q112">
        <f t="shared" si="33"/>
        <v>7.238186349918696E-2</v>
      </c>
      <c r="U112">
        <f t="shared" si="34"/>
        <v>0.49680705302381872</v>
      </c>
      <c r="V112">
        <f t="shared" si="35"/>
        <v>1.5358163083253897</v>
      </c>
      <c r="X112">
        <f t="shared" si="36"/>
        <v>7.238186349918696E-2</v>
      </c>
    </row>
    <row r="113" spans="1:24" x14ac:dyDescent="0.2">
      <c r="A113">
        <f t="shared" si="26"/>
        <v>248.52599999999998</v>
      </c>
      <c r="B113">
        <f t="shared" si="27"/>
        <v>316.03504560635002</v>
      </c>
      <c r="C113" s="4">
        <f t="shared" si="28"/>
        <v>6096</v>
      </c>
      <c r="E113" s="31">
        <v>20000</v>
      </c>
      <c r="F113">
        <f t="shared" si="20"/>
        <v>15.801752280317501</v>
      </c>
      <c r="G113" s="32">
        <v>0.05</v>
      </c>
      <c r="H113" s="33">
        <v>4523.3120253626703</v>
      </c>
      <c r="J113" s="33">
        <v>676.98111699733204</v>
      </c>
      <c r="K113" s="31">
        <v>40</v>
      </c>
      <c r="M113">
        <f t="shared" si="29"/>
        <v>0.14966491659240622</v>
      </c>
      <c r="N113">
        <f t="shared" si="30"/>
        <v>20120.696064082789</v>
      </c>
      <c r="O113">
        <f t="shared" si="31"/>
        <v>317942.25491219561</v>
      </c>
      <c r="P113">
        <f t="shared" si="32"/>
        <v>426.36056383725429</v>
      </c>
      <c r="Q113">
        <f t="shared" si="33"/>
        <v>0.13621743253586399</v>
      </c>
      <c r="U113">
        <f t="shared" si="34"/>
        <v>0.46747747265013129</v>
      </c>
      <c r="V113">
        <f t="shared" si="35"/>
        <v>1.4451476119369553</v>
      </c>
      <c r="X113">
        <f t="shared" si="36"/>
        <v>0.13621743253586399</v>
      </c>
    </row>
    <row r="114" spans="1:24" x14ac:dyDescent="0.2">
      <c r="A114">
        <f t="shared" si="26"/>
        <v>248.52599999999998</v>
      </c>
      <c r="B114">
        <f t="shared" si="27"/>
        <v>316.03504560635002</v>
      </c>
      <c r="C114" s="4">
        <f t="shared" si="28"/>
        <v>6096</v>
      </c>
      <c r="E114" s="31">
        <v>20000</v>
      </c>
      <c r="F114">
        <f t="shared" si="20"/>
        <v>23.702628420476252</v>
      </c>
      <c r="G114" s="32">
        <v>7.4999999999999997E-2</v>
      </c>
      <c r="H114" s="33">
        <v>4245.6076178456397</v>
      </c>
      <c r="J114" s="33">
        <v>675.98323567493901</v>
      </c>
      <c r="K114" s="31">
        <v>40</v>
      </c>
      <c r="M114">
        <f t="shared" si="29"/>
        <v>0.15921943253388901</v>
      </c>
      <c r="N114">
        <f t="shared" si="30"/>
        <v>18885.405209068569</v>
      </c>
      <c r="O114">
        <f t="shared" si="31"/>
        <v>447633.74224067893</v>
      </c>
      <c r="P114">
        <f t="shared" si="32"/>
        <v>600.27684834475042</v>
      </c>
      <c r="Q114">
        <f t="shared" si="33"/>
        <v>0.19178174068522377</v>
      </c>
      <c r="U114">
        <f t="shared" si="34"/>
        <v>0.43877714115808597</v>
      </c>
      <c r="V114">
        <f t="shared" si="35"/>
        <v>1.3564241590561148</v>
      </c>
      <c r="X114">
        <f t="shared" si="36"/>
        <v>0.19178174068522377</v>
      </c>
    </row>
    <row r="115" spans="1:24" x14ac:dyDescent="0.2">
      <c r="A115">
        <f t="shared" si="26"/>
        <v>248.52599999999998</v>
      </c>
      <c r="B115">
        <f t="shared" si="27"/>
        <v>316.03504560635002</v>
      </c>
      <c r="C115" s="4">
        <f t="shared" si="28"/>
        <v>6096</v>
      </c>
      <c r="E115" s="31">
        <v>20000</v>
      </c>
      <c r="F115">
        <f t="shared" si="20"/>
        <v>31.603504560635002</v>
      </c>
      <c r="G115" s="32">
        <v>0.1</v>
      </c>
      <c r="H115" s="33">
        <v>3976.2209236828098</v>
      </c>
      <c r="J115" s="33">
        <v>675.76538927103104</v>
      </c>
      <c r="K115" s="31">
        <v>40</v>
      </c>
      <c r="M115">
        <f t="shared" si="29"/>
        <v>0.16995167075503725</v>
      </c>
      <c r="N115">
        <f t="shared" si="30"/>
        <v>17687.113389586197</v>
      </c>
      <c r="O115">
        <f t="shared" si="31"/>
        <v>558974.7686722558</v>
      </c>
      <c r="P115">
        <f t="shared" si="32"/>
        <v>749.58516478949502</v>
      </c>
      <c r="Q115">
        <f t="shared" si="33"/>
        <v>0.23948407820750639</v>
      </c>
      <c r="U115">
        <f t="shared" si="34"/>
        <v>0.41093643279069964</v>
      </c>
      <c r="V115">
        <f t="shared" si="35"/>
        <v>1.2703581225823675</v>
      </c>
      <c r="X115">
        <f t="shared" si="36"/>
        <v>0.23948407820750639</v>
      </c>
    </row>
    <row r="116" spans="1:24" x14ac:dyDescent="0.2">
      <c r="A116">
        <f t="shared" si="26"/>
        <v>248.52599999999998</v>
      </c>
      <c r="B116">
        <f t="shared" si="27"/>
        <v>316.03504560635002</v>
      </c>
      <c r="C116" s="4">
        <f t="shared" si="28"/>
        <v>6096</v>
      </c>
      <c r="E116" s="31">
        <v>20000</v>
      </c>
      <c r="F116">
        <f t="shared" si="20"/>
        <v>39.504380700793753</v>
      </c>
      <c r="G116" s="32">
        <v>0.125</v>
      </c>
      <c r="H116" s="33">
        <v>3717.38104404965</v>
      </c>
      <c r="J116" s="33">
        <v>676.22825245642798</v>
      </c>
      <c r="K116" s="31">
        <v>40</v>
      </c>
      <c r="M116">
        <f t="shared" si="29"/>
        <v>0.18190985654775835</v>
      </c>
      <c r="N116">
        <f t="shared" si="30"/>
        <v>16535.736142524624</v>
      </c>
      <c r="O116">
        <f t="shared" si="31"/>
        <v>653234.01574216748</v>
      </c>
      <c r="P116">
        <f t="shared" si="32"/>
        <v>875.98681511024654</v>
      </c>
      <c r="Q116">
        <f t="shared" si="33"/>
        <v>0.27986799204800211</v>
      </c>
      <c r="U116">
        <f t="shared" si="34"/>
        <v>0.3841857217909932</v>
      </c>
      <c r="V116">
        <f t="shared" si="35"/>
        <v>1.1876616754152236</v>
      </c>
      <c r="X116">
        <f t="shared" si="36"/>
        <v>0.27986799204800211</v>
      </c>
    </row>
    <row r="117" spans="1:24" x14ac:dyDescent="0.2">
      <c r="A117">
        <f t="shared" si="26"/>
        <v>248.52599999999998</v>
      </c>
      <c r="B117">
        <f t="shared" si="27"/>
        <v>316.03504560635002</v>
      </c>
      <c r="C117" s="4">
        <f t="shared" si="28"/>
        <v>6096</v>
      </c>
      <c r="E117" s="31">
        <v>20000</v>
      </c>
      <c r="F117">
        <f t="shared" si="20"/>
        <v>47.405256840952504</v>
      </c>
      <c r="G117" s="32">
        <v>0.15</v>
      </c>
      <c r="H117" s="33">
        <v>3471.3170801216002</v>
      </c>
      <c r="J117" s="33">
        <v>677.27249990195105</v>
      </c>
      <c r="K117" s="31">
        <v>40</v>
      </c>
      <c r="M117">
        <f t="shared" si="29"/>
        <v>0.19510534021231682</v>
      </c>
      <c r="N117">
        <f t="shared" si="30"/>
        <v>15441.189004772667</v>
      </c>
      <c r="O117">
        <f t="shared" si="31"/>
        <v>731993.53070094006</v>
      </c>
      <c r="P117">
        <f t="shared" si="32"/>
        <v>981.60332466996056</v>
      </c>
      <c r="Q117">
        <f t="shared" si="33"/>
        <v>0.31361128583704811</v>
      </c>
      <c r="U117">
        <f t="shared" si="34"/>
        <v>0.35875538240198429</v>
      </c>
      <c r="V117">
        <f t="shared" si="35"/>
        <v>1.1090469904541853</v>
      </c>
      <c r="X117">
        <f t="shared" si="36"/>
        <v>0.31361128583704811</v>
      </c>
    </row>
    <row r="118" spans="1:24" x14ac:dyDescent="0.2">
      <c r="A118">
        <f t="shared" si="26"/>
        <v>248.52599999999998</v>
      </c>
      <c r="B118">
        <f t="shared" si="27"/>
        <v>316.03504560635002</v>
      </c>
      <c r="C118" s="4">
        <f t="shared" si="28"/>
        <v>6096</v>
      </c>
      <c r="E118" s="31">
        <v>20000</v>
      </c>
      <c r="F118">
        <f t="shared" si="20"/>
        <v>55.306132981111254</v>
      </c>
      <c r="G118" s="32">
        <v>0.17499999999999999</v>
      </c>
      <c r="H118" s="33">
        <v>3240.25813307411</v>
      </c>
      <c r="J118" s="33">
        <v>678.79880627842294</v>
      </c>
      <c r="K118" s="31">
        <v>40</v>
      </c>
      <c r="M118">
        <f t="shared" si="29"/>
        <v>0.20948911426214997</v>
      </c>
      <c r="N118">
        <f t="shared" si="30"/>
        <v>14413.387513219184</v>
      </c>
      <c r="O118">
        <f t="shared" si="31"/>
        <v>797148.72651438869</v>
      </c>
      <c r="P118">
        <f t="shared" si="32"/>
        <v>1068.9764422557953</v>
      </c>
      <c r="Q118">
        <f t="shared" si="33"/>
        <v>0.34152601989003045</v>
      </c>
      <c r="U118">
        <f t="shared" si="34"/>
        <v>0.33487578886669184</v>
      </c>
      <c r="V118">
        <f t="shared" si="35"/>
        <v>1.0352262405987571</v>
      </c>
      <c r="X118">
        <f t="shared" si="36"/>
        <v>0.34152601989003045</v>
      </c>
    </row>
    <row r="119" spans="1:24" x14ac:dyDescent="0.2">
      <c r="A119">
        <f t="shared" si="26"/>
        <v>248.52599999999998</v>
      </c>
      <c r="B119">
        <f t="shared" si="27"/>
        <v>316.03504560635002</v>
      </c>
      <c r="C119" s="4">
        <f t="shared" si="28"/>
        <v>6096</v>
      </c>
      <c r="E119" s="31">
        <v>20000</v>
      </c>
      <c r="F119">
        <f t="shared" si="20"/>
        <v>63.207009121270005</v>
      </c>
      <c r="G119" s="32">
        <v>0.2</v>
      </c>
      <c r="H119" s="33">
        <v>3026.43330408263</v>
      </c>
      <c r="J119" s="33">
        <v>680.70784625666295</v>
      </c>
      <c r="K119" s="31">
        <v>40</v>
      </c>
      <c r="M119">
        <f t="shared" si="29"/>
        <v>0.2249208153169589</v>
      </c>
      <c r="N119">
        <f t="shared" si="30"/>
        <v>13462.247204753046</v>
      </c>
      <c r="O119">
        <f t="shared" si="31"/>
        <v>850908.38186361745</v>
      </c>
      <c r="P119">
        <f t="shared" si="32"/>
        <v>1141.0681400791109</v>
      </c>
      <c r="Q119">
        <f t="shared" si="33"/>
        <v>0.3645585112073837</v>
      </c>
      <c r="U119">
        <f t="shared" si="34"/>
        <v>0.31277731542813458</v>
      </c>
      <c r="V119">
        <f t="shared" si="35"/>
        <v>0.96691159874844412</v>
      </c>
      <c r="X119">
        <f t="shared" si="36"/>
        <v>0.3645585112073837</v>
      </c>
    </row>
    <row r="120" spans="1:24" x14ac:dyDescent="0.2">
      <c r="A120">
        <f t="shared" si="26"/>
        <v>248.52599999999998</v>
      </c>
      <c r="B120">
        <f t="shared" si="27"/>
        <v>316.03504560635002</v>
      </c>
      <c r="C120" s="4">
        <f t="shared" si="28"/>
        <v>6096</v>
      </c>
      <c r="E120" s="31">
        <v>20000</v>
      </c>
      <c r="F120">
        <f t="shared" si="20"/>
        <v>71.107885261428763</v>
      </c>
      <c r="G120" s="32">
        <v>0.22500000000000001</v>
      </c>
      <c r="H120" s="33">
        <v>2830.0371602160399</v>
      </c>
      <c r="J120" s="33">
        <v>682.98733764610995</v>
      </c>
      <c r="K120" s="31">
        <v>40</v>
      </c>
      <c r="M120">
        <f t="shared" si="29"/>
        <v>0.24133511292621046</v>
      </c>
      <c r="N120">
        <f t="shared" si="30"/>
        <v>12588.633556890514</v>
      </c>
      <c r="O120">
        <f t="shared" si="31"/>
        <v>895151.11056154256</v>
      </c>
      <c r="P120">
        <f t="shared" si="32"/>
        <v>1200.3976392630286</v>
      </c>
      <c r="Q120">
        <f t="shared" si="33"/>
        <v>0.38351362276774076</v>
      </c>
      <c r="U120">
        <f t="shared" si="34"/>
        <v>0.29248007029930134</v>
      </c>
      <c r="V120">
        <f t="shared" si="35"/>
        <v>0.90416522690608303</v>
      </c>
      <c r="X120">
        <f t="shared" si="36"/>
        <v>0.38351362276774076</v>
      </c>
    </row>
    <row r="121" spans="1:24" x14ac:dyDescent="0.2">
      <c r="A121">
        <f t="shared" si="26"/>
        <v>248.52599999999998</v>
      </c>
      <c r="B121">
        <f t="shared" si="27"/>
        <v>316.03504560635002</v>
      </c>
      <c r="C121" s="4">
        <f t="shared" si="28"/>
        <v>6096</v>
      </c>
      <c r="E121" s="31">
        <v>20000</v>
      </c>
      <c r="F121">
        <f t="shared" si="20"/>
        <v>79.008761401587506</v>
      </c>
      <c r="G121" s="32">
        <v>0.25</v>
      </c>
      <c r="H121" s="33">
        <v>2651.2138575582098</v>
      </c>
      <c r="J121" s="33">
        <v>685.65431729250997</v>
      </c>
      <c r="K121" s="31">
        <v>40</v>
      </c>
      <c r="M121">
        <f t="shared" si="29"/>
        <v>0.2586190153381302</v>
      </c>
      <c r="N121">
        <f t="shared" si="30"/>
        <v>11793.187807895296</v>
      </c>
      <c r="O121">
        <f t="shared" si="31"/>
        <v>931765.16167811025</v>
      </c>
      <c r="P121">
        <f t="shared" si="32"/>
        <v>1249.4970818103459</v>
      </c>
      <c r="Q121">
        <f t="shared" si="33"/>
        <v>0.39920034562630857</v>
      </c>
      <c r="U121">
        <f t="shared" si="34"/>
        <v>0.27399895179394479</v>
      </c>
      <c r="V121">
        <f t="shared" si="35"/>
        <v>0.84703318132850158</v>
      </c>
      <c r="X121">
        <f t="shared" si="36"/>
        <v>0.39920034562630857</v>
      </c>
    </row>
    <row r="122" spans="1:24" x14ac:dyDescent="0.2">
      <c r="A122">
        <f t="shared" si="26"/>
        <v>248.52599999999998</v>
      </c>
      <c r="B122">
        <f t="shared" si="27"/>
        <v>316.03504560635002</v>
      </c>
      <c r="C122" s="4">
        <f t="shared" si="28"/>
        <v>6096</v>
      </c>
      <c r="E122" s="31">
        <v>20000</v>
      </c>
      <c r="F122">
        <f t="shared" si="20"/>
        <v>86.909637541746264</v>
      </c>
      <c r="G122" s="32">
        <v>0.27500000000000002</v>
      </c>
      <c r="H122" s="33">
        <v>2489.5228386468002</v>
      </c>
      <c r="J122" s="33">
        <v>688.75890865299198</v>
      </c>
      <c r="K122" s="31">
        <v>40</v>
      </c>
      <c r="M122">
        <f t="shared" si="29"/>
        <v>0.2766630207045509</v>
      </c>
      <c r="N122">
        <f t="shared" si="30"/>
        <v>11073.950260371148</v>
      </c>
      <c r="O122">
        <f t="shared" si="31"/>
        <v>962433.0032841831</v>
      </c>
      <c r="P122">
        <f t="shared" si="32"/>
        <v>1290.6226574040895</v>
      </c>
      <c r="Q122">
        <f t="shared" si="33"/>
        <v>0.41233950715785606</v>
      </c>
      <c r="U122">
        <f t="shared" si="34"/>
        <v>0.25728842896308396</v>
      </c>
      <c r="V122">
        <f t="shared" si="35"/>
        <v>0.79537470883284356</v>
      </c>
      <c r="X122">
        <f t="shared" si="36"/>
        <v>0.41233950715785606</v>
      </c>
    </row>
    <row r="123" spans="1:24" x14ac:dyDescent="0.2">
      <c r="A123">
        <f t="shared" si="26"/>
        <v>248.52599999999998</v>
      </c>
      <c r="B123">
        <f t="shared" si="27"/>
        <v>316.03504560635002</v>
      </c>
      <c r="C123" s="4">
        <f t="shared" si="28"/>
        <v>6096</v>
      </c>
      <c r="E123" s="31">
        <v>20000</v>
      </c>
      <c r="F123">
        <f t="shared" si="20"/>
        <v>94.810513681905007</v>
      </c>
      <c r="G123" s="32">
        <v>0.3</v>
      </c>
      <c r="H123" s="33">
        <v>2326.18147348805</v>
      </c>
      <c r="J123" s="33">
        <v>691.46771147382901</v>
      </c>
      <c r="K123" s="31">
        <v>40</v>
      </c>
      <c r="M123">
        <f t="shared" si="29"/>
        <v>0.29725441430714811</v>
      </c>
      <c r="N123">
        <f t="shared" si="30"/>
        <v>10347.371606361961</v>
      </c>
      <c r="O123">
        <f t="shared" si="31"/>
        <v>981039.61725673615</v>
      </c>
      <c r="P123">
        <f t="shared" si="32"/>
        <v>1315.5741267412832</v>
      </c>
      <c r="Q123">
        <f t="shared" si="33"/>
        <v>0.42031122260104892</v>
      </c>
      <c r="U123">
        <f t="shared" si="34"/>
        <v>0.24040734533774802</v>
      </c>
      <c r="V123">
        <f t="shared" si="35"/>
        <v>0.74318896916551114</v>
      </c>
      <c r="X123">
        <f t="shared" si="36"/>
        <v>0.42031122260104892</v>
      </c>
    </row>
    <row r="124" spans="1:24" x14ac:dyDescent="0.2">
      <c r="A124">
        <f t="shared" si="26"/>
        <v>248.52599999999998</v>
      </c>
      <c r="B124">
        <f t="shared" si="27"/>
        <v>316.03504560635002</v>
      </c>
      <c r="C124" s="4">
        <f t="shared" si="28"/>
        <v>6096</v>
      </c>
      <c r="E124" s="31">
        <v>20000</v>
      </c>
      <c r="F124">
        <f t="shared" si="20"/>
        <v>102.71138982206377</v>
      </c>
      <c r="G124" s="32">
        <v>0.32500000000000001</v>
      </c>
      <c r="H124" s="33">
        <v>2209.0914234131701</v>
      </c>
      <c r="J124" s="33">
        <v>694.86226897947301</v>
      </c>
      <c r="K124" s="31">
        <v>40</v>
      </c>
      <c r="M124">
        <f t="shared" si="29"/>
        <v>0.31454663288940382</v>
      </c>
      <c r="N124">
        <f t="shared" si="30"/>
        <v>9826.5290696377797</v>
      </c>
      <c r="O124">
        <f t="shared" si="31"/>
        <v>1009296.4578694076</v>
      </c>
      <c r="P124">
        <f t="shared" si="32"/>
        <v>1353.4665500028755</v>
      </c>
      <c r="Q124">
        <f t="shared" si="33"/>
        <v>0.43241742811593464</v>
      </c>
      <c r="U124">
        <f t="shared" si="34"/>
        <v>0.22830626533827719</v>
      </c>
      <c r="V124">
        <f t="shared" si="35"/>
        <v>0.70578000748024605</v>
      </c>
      <c r="X124">
        <f t="shared" si="36"/>
        <v>0.43241742811593464</v>
      </c>
    </row>
    <row r="125" spans="1:24" x14ac:dyDescent="0.2">
      <c r="A125">
        <f t="shared" si="26"/>
        <v>248.52599999999998</v>
      </c>
      <c r="B125">
        <f t="shared" si="27"/>
        <v>316.03504560635002</v>
      </c>
      <c r="C125" s="4">
        <f t="shared" si="28"/>
        <v>6096</v>
      </c>
      <c r="E125" s="31">
        <v>20000</v>
      </c>
      <c r="F125">
        <f t="shared" si="20"/>
        <v>110.61226596222251</v>
      </c>
      <c r="G125" s="32">
        <v>0.35</v>
      </c>
      <c r="H125" s="33">
        <v>2360.4663838429401</v>
      </c>
      <c r="J125" s="33">
        <v>751.81186887768195</v>
      </c>
      <c r="K125" s="31">
        <v>40</v>
      </c>
      <c r="M125">
        <f t="shared" si="29"/>
        <v>0.31850140888416301</v>
      </c>
      <c r="N125">
        <f t="shared" si="30"/>
        <v>10499.878498870612</v>
      </c>
      <c r="O125">
        <f t="shared" si="31"/>
        <v>1161415.3530880979</v>
      </c>
      <c r="P125">
        <f t="shared" si="32"/>
        <v>1557.4579884911393</v>
      </c>
      <c r="Q125">
        <f t="shared" si="33"/>
        <v>0.49759041165851098</v>
      </c>
      <c r="U125">
        <f t="shared" si="34"/>
        <v>0.24395063909083714</v>
      </c>
      <c r="V125">
        <f t="shared" si="35"/>
        <v>0.75414261464630672</v>
      </c>
      <c r="X125">
        <f t="shared" si="36"/>
        <v>0.49759041165851098</v>
      </c>
    </row>
    <row r="126" spans="1:24" x14ac:dyDescent="0.2">
      <c r="A126">
        <f t="shared" si="26"/>
        <v>248.52599999999998</v>
      </c>
      <c r="B126">
        <f t="shared" si="27"/>
        <v>316.03504560635002</v>
      </c>
      <c r="C126" s="4">
        <f t="shared" si="28"/>
        <v>6096</v>
      </c>
      <c r="E126" s="31">
        <v>20000</v>
      </c>
      <c r="F126">
        <f t="shared" si="20"/>
        <v>118.51314210238127</v>
      </c>
      <c r="G126" s="32">
        <v>0.375</v>
      </c>
      <c r="H126" s="33">
        <v>2428.03018974412</v>
      </c>
      <c r="J126" s="33">
        <v>787.87985015745096</v>
      </c>
      <c r="K126" s="31">
        <v>40</v>
      </c>
      <c r="M126">
        <f t="shared" si="29"/>
        <v>0.32449343236563394</v>
      </c>
      <c r="N126">
        <f t="shared" si="30"/>
        <v>10800.41730668397</v>
      </c>
      <c r="O126">
        <f t="shared" si="31"/>
        <v>1279991.3910320553</v>
      </c>
      <c r="P126">
        <f t="shared" si="32"/>
        <v>1716.468455373986</v>
      </c>
      <c r="Q126">
        <f t="shared" si="33"/>
        <v>0.54839247775526712</v>
      </c>
      <c r="U126">
        <f t="shared" si="34"/>
        <v>0.25093325648451015</v>
      </c>
      <c r="V126">
        <f t="shared" si="35"/>
        <v>0.77572849512591691</v>
      </c>
      <c r="X126">
        <f t="shared" si="36"/>
        <v>0.54839247775526712</v>
      </c>
    </row>
    <row r="127" spans="1:24" x14ac:dyDescent="0.2">
      <c r="A127">
        <f t="shared" si="26"/>
        <v>248.52599999999998</v>
      </c>
      <c r="B127">
        <f t="shared" si="27"/>
        <v>316.03504560635002</v>
      </c>
      <c r="C127" s="4">
        <f t="shared" si="28"/>
        <v>6096</v>
      </c>
      <c r="E127" s="31">
        <v>20000</v>
      </c>
      <c r="F127">
        <f t="shared" si="20"/>
        <v>126.41401824254001</v>
      </c>
      <c r="G127" s="32">
        <v>0.4</v>
      </c>
      <c r="H127" s="33">
        <v>2298.5243120843302</v>
      </c>
      <c r="J127" s="33">
        <v>792.57659112902002</v>
      </c>
      <c r="K127" s="31">
        <v>40</v>
      </c>
      <c r="M127">
        <f t="shared" si="29"/>
        <v>0.34481975542399279</v>
      </c>
      <c r="N127">
        <f t="shared" si="30"/>
        <v>10224.346412548384</v>
      </c>
      <c r="O127">
        <f t="shared" si="31"/>
        <v>1292500.7139139399</v>
      </c>
      <c r="P127">
        <f t="shared" si="32"/>
        <v>1733.2434573585933</v>
      </c>
      <c r="Q127">
        <f t="shared" si="33"/>
        <v>0.55375190330945478</v>
      </c>
      <c r="U127">
        <f t="shared" si="34"/>
        <v>0.23754901943823173</v>
      </c>
      <c r="V127">
        <f t="shared" si="35"/>
        <v>0.73435281536240582</v>
      </c>
      <c r="X127">
        <f t="shared" si="36"/>
        <v>0.55375190330945478</v>
      </c>
    </row>
    <row r="128" spans="1:24" x14ac:dyDescent="0.2">
      <c r="A128">
        <f t="shared" si="26"/>
        <v>248.52599999999998</v>
      </c>
      <c r="B128">
        <f t="shared" si="27"/>
        <v>316.03504560635002</v>
      </c>
      <c r="C128" s="4">
        <f t="shared" si="28"/>
        <v>6096</v>
      </c>
      <c r="E128" s="31">
        <v>20000</v>
      </c>
      <c r="F128">
        <f t="shared" si="20"/>
        <v>134.31489438269875</v>
      </c>
      <c r="G128" s="32">
        <v>0.42499999999999999</v>
      </c>
      <c r="H128" s="33">
        <v>2193.9957175477198</v>
      </c>
      <c r="J128" s="33">
        <v>798.35019628272596</v>
      </c>
      <c r="K128" s="31">
        <v>40</v>
      </c>
      <c r="M128">
        <f t="shared" si="29"/>
        <v>0.36387955997246002</v>
      </c>
      <c r="N128">
        <f t="shared" si="30"/>
        <v>9759.3800187015531</v>
      </c>
      <c r="O128">
        <f t="shared" si="31"/>
        <v>1310830.0964525198</v>
      </c>
      <c r="P128">
        <f t="shared" si="32"/>
        <v>1757.8231593428291</v>
      </c>
      <c r="Q128">
        <f t="shared" si="33"/>
        <v>0.56160484324052051</v>
      </c>
      <c r="U128">
        <f t="shared" si="34"/>
        <v>0.22674614691481187</v>
      </c>
      <c r="V128">
        <f t="shared" si="35"/>
        <v>0.70095709825805741</v>
      </c>
      <c r="X128">
        <f t="shared" si="36"/>
        <v>0.56160484324052051</v>
      </c>
    </row>
    <row r="129" spans="1:24" x14ac:dyDescent="0.2">
      <c r="A129">
        <f t="shared" si="26"/>
        <v>248.52599999999998</v>
      </c>
      <c r="B129">
        <f t="shared" si="27"/>
        <v>316.03504560635002</v>
      </c>
      <c r="C129" s="4">
        <f t="shared" si="28"/>
        <v>6096</v>
      </c>
      <c r="E129" s="31">
        <v>20000</v>
      </c>
      <c r="F129">
        <f t="shared" si="20"/>
        <v>142.21577052285753</v>
      </c>
      <c r="G129" s="32">
        <v>0.45</v>
      </c>
      <c r="H129" s="33">
        <v>2101.77479816512</v>
      </c>
      <c r="J129" s="33">
        <v>804.56367578821698</v>
      </c>
      <c r="K129" s="31">
        <v>40</v>
      </c>
      <c r="M129">
        <f t="shared" si="29"/>
        <v>0.38280203782565703</v>
      </c>
      <c r="N129">
        <f t="shared" si="30"/>
        <v>9349.1608962436476</v>
      </c>
      <c r="O129">
        <f t="shared" si="31"/>
        <v>1329598.1206014596</v>
      </c>
      <c r="P129">
        <f t="shared" si="32"/>
        <v>1782.9910797265572</v>
      </c>
      <c r="Q129">
        <f t="shared" si="33"/>
        <v>0.56964571237270201</v>
      </c>
      <c r="U129">
        <f t="shared" si="34"/>
        <v>0.21721525404765607</v>
      </c>
      <c r="V129">
        <f t="shared" si="35"/>
        <v>0.67149354573965492</v>
      </c>
      <c r="X129">
        <f t="shared" si="36"/>
        <v>0.56964571237270201</v>
      </c>
    </row>
    <row r="130" spans="1:24" x14ac:dyDescent="0.2">
      <c r="A130">
        <f t="shared" si="26"/>
        <v>248.52599999999998</v>
      </c>
      <c r="B130">
        <f t="shared" si="27"/>
        <v>316.03504560635002</v>
      </c>
      <c r="C130" s="4">
        <f t="shared" si="28"/>
        <v>6096</v>
      </c>
      <c r="E130" s="31">
        <v>20000</v>
      </c>
      <c r="F130">
        <f t="shared" si="20"/>
        <v>150.11664666301627</v>
      </c>
      <c r="G130" s="32">
        <v>0.47499999999999998</v>
      </c>
      <c r="H130" s="33">
        <v>2015.6778854648101</v>
      </c>
      <c r="J130" s="33">
        <v>810.63707798836901</v>
      </c>
      <c r="K130" s="31">
        <v>40</v>
      </c>
      <c r="M130">
        <f t="shared" si="29"/>
        <v>0.40216598288542427</v>
      </c>
      <c r="N130">
        <f t="shared" si="30"/>
        <v>8966.1827150380486</v>
      </c>
      <c r="O130">
        <f t="shared" si="31"/>
        <v>1345973.2825494106</v>
      </c>
      <c r="P130">
        <f t="shared" si="32"/>
        <v>1804.9501718987597</v>
      </c>
      <c r="Q130">
        <f t="shared" si="33"/>
        <v>0.57666139677276662</v>
      </c>
      <c r="U130">
        <f t="shared" si="34"/>
        <v>0.20831726803067488</v>
      </c>
      <c r="V130">
        <f t="shared" si="35"/>
        <v>0.64398654487693607</v>
      </c>
      <c r="X130">
        <f t="shared" si="36"/>
        <v>0.57666139677276662</v>
      </c>
    </row>
    <row r="131" spans="1:24" x14ac:dyDescent="0.2">
      <c r="A131">
        <f t="shared" si="26"/>
        <v>248.52599999999998</v>
      </c>
      <c r="B131">
        <f t="shared" si="27"/>
        <v>316.03504560635002</v>
      </c>
      <c r="C131" s="4">
        <f t="shared" si="28"/>
        <v>6096</v>
      </c>
      <c r="E131" s="31">
        <v>20000</v>
      </c>
      <c r="F131">
        <f t="shared" si="20"/>
        <v>158.01752280317501</v>
      </c>
      <c r="G131" s="32">
        <v>0.5</v>
      </c>
      <c r="H131" s="33">
        <v>1935.7653256988799</v>
      </c>
      <c r="J131" s="33">
        <v>817.031038542999</v>
      </c>
      <c r="K131" s="31">
        <v>40</v>
      </c>
      <c r="M131">
        <f t="shared" si="29"/>
        <v>0.42207132636184702</v>
      </c>
      <c r="N131">
        <f t="shared" si="30"/>
        <v>8610.7139086109237</v>
      </c>
      <c r="O131">
        <f t="shared" si="31"/>
        <v>1360643.6814055429</v>
      </c>
      <c r="P131">
        <f t="shared" si="32"/>
        <v>1824.623176764833</v>
      </c>
      <c r="Q131">
        <f t="shared" si="33"/>
        <v>0.58294670184179964</v>
      </c>
      <c r="U131">
        <f t="shared" si="34"/>
        <v>0.2000584255579661</v>
      </c>
      <c r="V131">
        <f t="shared" si="35"/>
        <v>0.6184553756226453</v>
      </c>
      <c r="X131">
        <f t="shared" si="36"/>
        <v>0.58294670184179964</v>
      </c>
    </row>
    <row r="132" spans="1:24" x14ac:dyDescent="0.2">
      <c r="A132">
        <f t="shared" si="26"/>
        <v>248.52599999999998</v>
      </c>
      <c r="B132">
        <f t="shared" si="27"/>
        <v>316.03504560635002</v>
      </c>
      <c r="C132" s="4">
        <f t="shared" si="28"/>
        <v>6096</v>
      </c>
      <c r="E132" s="31">
        <v>20000</v>
      </c>
      <c r="F132">
        <f t="shared" si="20"/>
        <v>165.91839894333376</v>
      </c>
      <c r="G132" s="32">
        <v>0.52500000000000002</v>
      </c>
      <c r="H132" s="33">
        <v>1861.11827031536</v>
      </c>
      <c r="J132" s="33">
        <v>823.84815098956301</v>
      </c>
      <c r="K132" s="31">
        <v>40</v>
      </c>
      <c r="M132">
        <f t="shared" si="29"/>
        <v>0.44266297533577209</v>
      </c>
      <c r="N132">
        <f t="shared" si="30"/>
        <v>8278.6672346187315</v>
      </c>
      <c r="O132">
        <f t="shared" si="31"/>
        <v>1373583.2129525763</v>
      </c>
      <c r="P132">
        <f t="shared" si="32"/>
        <v>1841.9750885694048</v>
      </c>
      <c r="Q132">
        <f t="shared" si="33"/>
        <v>0.58849044363239766</v>
      </c>
      <c r="U132">
        <f t="shared" si="34"/>
        <v>0.1923437650181232</v>
      </c>
      <c r="V132">
        <f t="shared" si="35"/>
        <v>0.59460647613909268</v>
      </c>
      <c r="X132">
        <f t="shared" si="36"/>
        <v>0.58849044363239766</v>
      </c>
    </row>
    <row r="133" spans="1:24" x14ac:dyDescent="0.2">
      <c r="A133">
        <f t="shared" si="26"/>
        <v>248.52599999999998</v>
      </c>
      <c r="B133">
        <f t="shared" si="27"/>
        <v>316.03504560635002</v>
      </c>
      <c r="C133" s="4">
        <f t="shared" si="28"/>
        <v>6096</v>
      </c>
      <c r="E133" s="31">
        <v>20000</v>
      </c>
      <c r="F133">
        <f t="shared" si="20"/>
        <v>173.81927508349253</v>
      </c>
      <c r="G133" s="32">
        <v>0.55000000000000004</v>
      </c>
      <c r="H133" s="33">
        <v>1787.78716551055</v>
      </c>
      <c r="J133" s="33">
        <v>831.03461145268898</v>
      </c>
      <c r="K133" s="31">
        <v>40</v>
      </c>
      <c r="M133">
        <f t="shared" si="29"/>
        <v>0.46483979048779278</v>
      </c>
      <c r="N133">
        <f t="shared" si="30"/>
        <v>7952.4742009416705</v>
      </c>
      <c r="O133">
        <f t="shared" si="31"/>
        <v>1382293.3007278577</v>
      </c>
      <c r="P133">
        <f t="shared" si="32"/>
        <v>1853.6553162760572</v>
      </c>
      <c r="Q133">
        <f t="shared" si="33"/>
        <v>0.59222214577509813</v>
      </c>
      <c r="U133">
        <f t="shared" si="34"/>
        <v>0.18476510598496795</v>
      </c>
      <c r="V133">
        <f t="shared" si="35"/>
        <v>0.57117800815033548</v>
      </c>
      <c r="X133">
        <f t="shared" si="36"/>
        <v>0.59222214577509813</v>
      </c>
    </row>
    <row r="134" spans="1:24" x14ac:dyDescent="0.2">
      <c r="A134">
        <f t="shared" si="26"/>
        <v>248.52599999999998</v>
      </c>
      <c r="B134">
        <f t="shared" si="27"/>
        <v>316.03504560635002</v>
      </c>
      <c r="C134" s="4">
        <f t="shared" si="28"/>
        <v>6096</v>
      </c>
      <c r="E134" s="31">
        <v>20000</v>
      </c>
      <c r="F134">
        <f t="shared" si="20"/>
        <v>181.72015122365124</v>
      </c>
      <c r="G134" s="32">
        <v>0.57499999999999996</v>
      </c>
      <c r="H134" s="33">
        <v>1716.2850072608301</v>
      </c>
      <c r="J134" s="33">
        <v>838.60481323209103</v>
      </c>
      <c r="K134" s="31">
        <v>40</v>
      </c>
      <c r="M134">
        <f t="shared" si="29"/>
        <v>0.48861629023404107</v>
      </c>
      <c r="N134">
        <f t="shared" si="30"/>
        <v>7634.4167275677846</v>
      </c>
      <c r="O134">
        <f t="shared" si="31"/>
        <v>1387327.3622379904</v>
      </c>
      <c r="P134">
        <f t="shared" si="32"/>
        <v>1860.4059927611449</v>
      </c>
      <c r="Q134">
        <f t="shared" si="33"/>
        <v>0.59437891142528587</v>
      </c>
      <c r="U134">
        <f t="shared" si="34"/>
        <v>0.17737546581860583</v>
      </c>
      <c r="V134">
        <f t="shared" si="35"/>
        <v>0.54833386813445051</v>
      </c>
      <c r="X134">
        <f t="shared" si="36"/>
        <v>0.59437891142528587</v>
      </c>
    </row>
    <row r="135" spans="1:24" x14ac:dyDescent="0.2">
      <c r="A135">
        <f t="shared" si="26"/>
        <v>248.52599999999998</v>
      </c>
      <c r="B135">
        <f t="shared" si="27"/>
        <v>316.03504560635002</v>
      </c>
      <c r="C135" s="4">
        <f t="shared" si="28"/>
        <v>6096</v>
      </c>
      <c r="E135" s="31">
        <v>20000</v>
      </c>
      <c r="F135">
        <f t="shared" si="20"/>
        <v>189.62102736381001</v>
      </c>
      <c r="G135" s="32">
        <v>0.6</v>
      </c>
      <c r="H135" s="33">
        <v>1646.7235093307099</v>
      </c>
      <c r="J135" s="33">
        <v>846.52962658962599</v>
      </c>
      <c r="K135" s="31">
        <v>40</v>
      </c>
      <c r="M135">
        <f t="shared" si="29"/>
        <v>0.51406907218667652</v>
      </c>
      <c r="N135">
        <f t="shared" si="30"/>
        <v>7324.9917421220698</v>
      </c>
      <c r="O135">
        <f t="shared" si="31"/>
        <v>1388972.4595726114</v>
      </c>
      <c r="P135">
        <f t="shared" si="32"/>
        <v>1862.6120682868718</v>
      </c>
      <c r="Q135">
        <f t="shared" si="33"/>
        <v>0.59508372788717945</v>
      </c>
      <c r="U135">
        <f t="shared" si="34"/>
        <v>0.17018638996803534</v>
      </c>
      <c r="V135">
        <f t="shared" si="35"/>
        <v>0.52610974739000316</v>
      </c>
      <c r="X135">
        <f t="shared" si="36"/>
        <v>0.59508372788717945</v>
      </c>
    </row>
    <row r="136" spans="1:24" ht="18" x14ac:dyDescent="0.25">
      <c r="A136">
        <f t="shared" si="26"/>
        <v>288.14999999999998</v>
      </c>
      <c r="B136">
        <f t="shared" si="27"/>
        <v>340.29740854862598</v>
      </c>
      <c r="C136" s="4">
        <f t="shared" si="28"/>
        <v>0</v>
      </c>
      <c r="E136" s="27"/>
      <c r="F136">
        <f t="shared" ref="F136:F187" si="37">G136*B136</f>
        <v>0</v>
      </c>
      <c r="G136" s="27"/>
      <c r="H136" s="27"/>
      <c r="J136" s="27"/>
      <c r="K136" s="27"/>
      <c r="M136" t="e">
        <f t="shared" si="29"/>
        <v>#DIV/0!</v>
      </c>
      <c r="N136">
        <f t="shared" si="30"/>
        <v>0</v>
      </c>
      <c r="O136">
        <f t="shared" si="31"/>
        <v>0</v>
      </c>
      <c r="P136">
        <f t="shared" si="32"/>
        <v>0</v>
      </c>
      <c r="Q136">
        <f t="shared" si="33"/>
        <v>0</v>
      </c>
      <c r="U136">
        <f t="shared" si="34"/>
        <v>0</v>
      </c>
      <c r="V136">
        <f t="shared" si="35"/>
        <v>0</v>
      </c>
      <c r="X136">
        <f t="shared" si="36"/>
        <v>0</v>
      </c>
    </row>
    <row r="137" spans="1:24" x14ac:dyDescent="0.2">
      <c r="A137">
        <f t="shared" si="26"/>
        <v>238.61999999999998</v>
      </c>
      <c r="B137">
        <f t="shared" si="27"/>
        <v>309.67257869890909</v>
      </c>
      <c r="C137" s="4">
        <f t="shared" si="28"/>
        <v>7620</v>
      </c>
      <c r="E137" s="31">
        <v>25000</v>
      </c>
      <c r="F137">
        <f t="shared" si="37"/>
        <v>0</v>
      </c>
      <c r="G137" s="32">
        <v>0</v>
      </c>
      <c r="H137" s="33">
        <v>4458.8029516869501</v>
      </c>
      <c r="J137" s="33">
        <v>597.48537895953598</v>
      </c>
      <c r="K137" s="31">
        <v>40</v>
      </c>
      <c r="M137">
        <f t="shared" si="29"/>
        <v>0.13400129708209743</v>
      </c>
      <c r="N137">
        <f t="shared" si="30"/>
        <v>19833.74538335883</v>
      </c>
      <c r="O137">
        <f t="shared" si="31"/>
        <v>0</v>
      </c>
      <c r="P137">
        <f t="shared" si="32"/>
        <v>0</v>
      </c>
      <c r="Q137">
        <f t="shared" si="33"/>
        <v>0</v>
      </c>
      <c r="U137">
        <f t="shared" si="34"/>
        <v>0.46081055722271086</v>
      </c>
      <c r="V137">
        <f t="shared" si="35"/>
        <v>1.4245376842450319</v>
      </c>
      <c r="X137">
        <f t="shared" si="36"/>
        <v>0</v>
      </c>
    </row>
    <row r="138" spans="1:24" x14ac:dyDescent="0.2">
      <c r="A138">
        <f t="shared" si="26"/>
        <v>238.61999999999998</v>
      </c>
      <c r="B138">
        <f t="shared" si="27"/>
        <v>309.67257869890909</v>
      </c>
      <c r="C138" s="4">
        <f t="shared" si="28"/>
        <v>7620</v>
      </c>
      <c r="E138" s="31">
        <v>25000</v>
      </c>
      <c r="F138">
        <f t="shared" si="37"/>
        <v>7.7418144674727278</v>
      </c>
      <c r="G138" s="32">
        <v>2.5000000000000001E-2</v>
      </c>
      <c r="H138" s="33">
        <v>4218.6401799272098</v>
      </c>
      <c r="J138" s="33">
        <v>594.74726479220101</v>
      </c>
      <c r="K138" s="31">
        <v>40</v>
      </c>
      <c r="M138">
        <f t="shared" si="29"/>
        <v>0.14098079936328275</v>
      </c>
      <c r="N138">
        <f t="shared" si="30"/>
        <v>18765.448058436174</v>
      </c>
      <c r="O138">
        <f t="shared" si="31"/>
        <v>145278.61726740919</v>
      </c>
      <c r="P138">
        <f t="shared" si="32"/>
        <v>194.81862575559572</v>
      </c>
      <c r="Q138">
        <f t="shared" si="33"/>
        <v>6.2242372445877228E-2</v>
      </c>
      <c r="U138">
        <f t="shared" si="34"/>
        <v>0.43599009714005887</v>
      </c>
      <c r="V138">
        <f t="shared" si="35"/>
        <v>1.3478083641939969</v>
      </c>
      <c r="X138">
        <f t="shared" si="36"/>
        <v>6.2242372445877228E-2</v>
      </c>
    </row>
    <row r="139" spans="1:24" x14ac:dyDescent="0.2">
      <c r="A139">
        <f t="shared" si="26"/>
        <v>238.61999999999998</v>
      </c>
      <c r="B139">
        <f t="shared" si="27"/>
        <v>309.67257869890909</v>
      </c>
      <c r="C139" s="4">
        <f t="shared" si="28"/>
        <v>7620</v>
      </c>
      <c r="E139" s="31">
        <v>25000</v>
      </c>
      <c r="F139">
        <f t="shared" si="37"/>
        <v>15.483628934945456</v>
      </c>
      <c r="G139" s="32">
        <v>0.05</v>
      </c>
      <c r="H139" s="33">
        <v>3981.36139347989</v>
      </c>
      <c r="J139" s="33">
        <v>592.93517105552996</v>
      </c>
      <c r="K139" s="31">
        <v>40</v>
      </c>
      <c r="M139">
        <f t="shared" si="29"/>
        <v>0.14892774416975943</v>
      </c>
      <c r="N139">
        <f t="shared" si="30"/>
        <v>17709.979340427904</v>
      </c>
      <c r="O139">
        <f t="shared" si="31"/>
        <v>274214.74855273572</v>
      </c>
      <c r="P139">
        <f t="shared" si="32"/>
        <v>367.72197780921857</v>
      </c>
      <c r="Q139">
        <f t="shared" si="33"/>
        <v>0.11748306000294523</v>
      </c>
      <c r="U139">
        <f t="shared" si="34"/>
        <v>0.41146769258783483</v>
      </c>
      <c r="V139">
        <f t="shared" si="35"/>
        <v>1.2720004452012428</v>
      </c>
      <c r="X139">
        <f t="shared" si="36"/>
        <v>0.11748306000294523</v>
      </c>
    </row>
    <row r="140" spans="1:24" x14ac:dyDescent="0.2">
      <c r="A140">
        <f t="shared" si="26"/>
        <v>238.61999999999998</v>
      </c>
      <c r="B140">
        <f t="shared" si="27"/>
        <v>309.67257869890909</v>
      </c>
      <c r="C140" s="4">
        <f t="shared" si="28"/>
        <v>7620</v>
      </c>
      <c r="E140" s="31">
        <v>25000</v>
      </c>
      <c r="F140">
        <f t="shared" si="37"/>
        <v>23.225443402418183</v>
      </c>
      <c r="G140" s="32">
        <v>7.4999999999999997E-2</v>
      </c>
      <c r="H140" s="33">
        <v>3748.8190441718898</v>
      </c>
      <c r="J140" s="33">
        <v>591.95759953151003</v>
      </c>
      <c r="K140" s="31">
        <v>40</v>
      </c>
      <c r="M140">
        <f t="shared" si="29"/>
        <v>0.1579050875906636</v>
      </c>
      <c r="N140">
        <f t="shared" si="30"/>
        <v>16675.579346304374</v>
      </c>
      <c r="O140">
        <f t="shared" si="31"/>
        <v>387297.72431012581</v>
      </c>
      <c r="P140">
        <f t="shared" si="32"/>
        <v>519.36624829987863</v>
      </c>
      <c r="Q140">
        <f t="shared" si="33"/>
        <v>0.16593170872200597</v>
      </c>
      <c r="U140">
        <f t="shared" si="34"/>
        <v>0.38743479166720646</v>
      </c>
      <c r="V140">
        <f t="shared" si="35"/>
        <v>1.1977057649111469</v>
      </c>
      <c r="X140">
        <f t="shared" si="36"/>
        <v>0.16593170872200597</v>
      </c>
    </row>
    <row r="141" spans="1:24" x14ac:dyDescent="0.2">
      <c r="A141">
        <f t="shared" si="26"/>
        <v>238.61999999999998</v>
      </c>
      <c r="B141">
        <f t="shared" si="27"/>
        <v>309.67257869890909</v>
      </c>
      <c r="C141" s="4">
        <f t="shared" si="28"/>
        <v>7620</v>
      </c>
      <c r="E141" s="31">
        <v>25000</v>
      </c>
      <c r="F141">
        <f t="shared" si="37"/>
        <v>30.967257869890911</v>
      </c>
      <c r="G141" s="32">
        <v>0.1</v>
      </c>
      <c r="H141" s="33">
        <v>3522.8655838301302</v>
      </c>
      <c r="J141" s="33">
        <v>591.723052002131</v>
      </c>
      <c r="K141" s="31">
        <v>40</v>
      </c>
      <c r="M141">
        <f t="shared" si="29"/>
        <v>0.16796640062514046</v>
      </c>
      <c r="N141">
        <f t="shared" si="30"/>
        <v>15670.48819303603</v>
      </c>
      <c r="O141">
        <f t="shared" si="31"/>
        <v>485272.04882082762</v>
      </c>
      <c r="P141">
        <f t="shared" si="32"/>
        <v>650.74981746872982</v>
      </c>
      <c r="Q141">
        <f t="shared" si="33"/>
        <v>0.20790728992611177</v>
      </c>
      <c r="U141">
        <f t="shared" si="34"/>
        <v>0.36408284247934375</v>
      </c>
      <c r="V141">
        <f t="shared" si="35"/>
        <v>1.1255161609680926</v>
      </c>
      <c r="X141">
        <f t="shared" si="36"/>
        <v>0.20790728992611177</v>
      </c>
    </row>
    <row r="142" spans="1:24" x14ac:dyDescent="0.2">
      <c r="A142">
        <f t="shared" si="26"/>
        <v>238.61999999999998</v>
      </c>
      <c r="B142">
        <f t="shared" si="27"/>
        <v>309.67257869890909</v>
      </c>
      <c r="C142" s="4">
        <f t="shared" si="28"/>
        <v>7620</v>
      </c>
      <c r="E142" s="31">
        <v>25000</v>
      </c>
      <c r="F142">
        <f t="shared" si="37"/>
        <v>38.709072337363637</v>
      </c>
      <c r="G142" s="32">
        <v>0.125</v>
      </c>
      <c r="H142" s="33">
        <v>3305.3534642814998</v>
      </c>
      <c r="J142" s="33">
        <v>592.14003024937904</v>
      </c>
      <c r="K142" s="31">
        <v>40</v>
      </c>
      <c r="M142">
        <f t="shared" si="29"/>
        <v>0.17914575147505299</v>
      </c>
      <c r="N142">
        <f t="shared" si="30"/>
        <v>14702.945997593182</v>
      </c>
      <c r="O142">
        <f t="shared" si="31"/>
        <v>569137.40019318566</v>
      </c>
      <c r="P142">
        <f t="shared" si="32"/>
        <v>763.21325365906193</v>
      </c>
      <c r="Q142">
        <f t="shared" si="33"/>
        <v>0.24383810021056293</v>
      </c>
      <c r="U142">
        <f t="shared" si="34"/>
        <v>0.34160329312541338</v>
      </c>
      <c r="V142">
        <f t="shared" si="35"/>
        <v>1.0560234710164536</v>
      </c>
      <c r="X142">
        <f t="shared" si="36"/>
        <v>0.24383810021056293</v>
      </c>
    </row>
    <row r="143" spans="1:24" x14ac:dyDescent="0.2">
      <c r="A143">
        <f t="shared" si="26"/>
        <v>238.61999999999998</v>
      </c>
      <c r="B143">
        <f t="shared" si="27"/>
        <v>309.67257869890909</v>
      </c>
      <c r="C143" s="4">
        <f t="shared" si="28"/>
        <v>7620</v>
      </c>
      <c r="E143" s="31">
        <v>25000</v>
      </c>
      <c r="F143">
        <f t="shared" si="37"/>
        <v>46.450886804836365</v>
      </c>
      <c r="G143" s="32">
        <v>0.15</v>
      </c>
      <c r="H143" s="33">
        <v>3098.1351373529101</v>
      </c>
      <c r="J143" s="33">
        <v>593.11703605524394</v>
      </c>
      <c r="K143" s="31">
        <v>40</v>
      </c>
      <c r="M143">
        <f t="shared" si="29"/>
        <v>0.19144324238935925</v>
      </c>
      <c r="N143">
        <f t="shared" si="30"/>
        <v>13781.192876946237</v>
      </c>
      <c r="O143">
        <f t="shared" si="31"/>
        <v>640148.63036264689</v>
      </c>
      <c r="P143">
        <f t="shared" si="32"/>
        <v>858.43931331630949</v>
      </c>
      <c r="Q143">
        <f t="shared" si="33"/>
        <v>0.27426176144291037</v>
      </c>
      <c r="U143">
        <f t="shared" si="34"/>
        <v>0.32018759170658434</v>
      </c>
      <c r="V143">
        <f t="shared" si="35"/>
        <v>0.98981953270061029</v>
      </c>
      <c r="X143">
        <f t="shared" si="36"/>
        <v>0.27426176144291037</v>
      </c>
    </row>
    <row r="144" spans="1:24" x14ac:dyDescent="0.2">
      <c r="A144">
        <f t="shared" si="26"/>
        <v>238.61999999999998</v>
      </c>
      <c r="B144">
        <f t="shared" si="27"/>
        <v>309.67257869890909</v>
      </c>
      <c r="C144" s="4">
        <f t="shared" si="28"/>
        <v>7620</v>
      </c>
      <c r="E144" s="31">
        <v>25000</v>
      </c>
      <c r="F144">
        <f t="shared" si="37"/>
        <v>54.192701272309087</v>
      </c>
      <c r="G144" s="32">
        <v>0.17499999999999999</v>
      </c>
      <c r="H144" s="33">
        <v>2903.0630548712602</v>
      </c>
      <c r="J144" s="33">
        <v>594.56257120171301</v>
      </c>
      <c r="K144" s="31">
        <v>40</v>
      </c>
      <c r="M144">
        <f t="shared" si="29"/>
        <v>0.20480525567781013</v>
      </c>
      <c r="N144">
        <f t="shared" si="30"/>
        <v>12913.468948065547</v>
      </c>
      <c r="O144">
        <f t="shared" si="31"/>
        <v>699815.76509175566</v>
      </c>
      <c r="P144">
        <f t="shared" si="32"/>
        <v>938.45294098804436</v>
      </c>
      <c r="Q144">
        <f t="shared" si="33"/>
        <v>0.29982522076295348</v>
      </c>
      <c r="U144">
        <f t="shared" si="34"/>
        <v>0.30002718632402442</v>
      </c>
      <c r="V144">
        <f t="shared" si="35"/>
        <v>0.92749618366493936</v>
      </c>
      <c r="X144">
        <f t="shared" si="36"/>
        <v>0.29982522076295348</v>
      </c>
    </row>
    <row r="145" spans="1:24" x14ac:dyDescent="0.2">
      <c r="A145">
        <f t="shared" si="26"/>
        <v>238.61999999999998</v>
      </c>
      <c r="B145">
        <f t="shared" si="27"/>
        <v>309.67257869890909</v>
      </c>
      <c r="C145" s="4">
        <f t="shared" si="28"/>
        <v>7620</v>
      </c>
      <c r="E145" s="31">
        <v>25000</v>
      </c>
      <c r="F145">
        <f t="shared" si="37"/>
        <v>61.934515739781823</v>
      </c>
      <c r="G145" s="32">
        <v>0.2</v>
      </c>
      <c r="H145" s="33">
        <v>2721.9896686634602</v>
      </c>
      <c r="J145" s="33">
        <v>596.385137470774</v>
      </c>
      <c r="K145" s="31">
        <v>40</v>
      </c>
      <c r="M145">
        <f t="shared" si="29"/>
        <v>0.21909897173254464</v>
      </c>
      <c r="N145">
        <f t="shared" si="30"/>
        <v>12108.014327921515</v>
      </c>
      <c r="O145">
        <f t="shared" si="31"/>
        <v>749904.00397015887</v>
      </c>
      <c r="P145">
        <f t="shared" si="32"/>
        <v>1005.621269323983</v>
      </c>
      <c r="Q145">
        <f t="shared" si="33"/>
        <v>0.3212847505827422</v>
      </c>
      <c r="U145">
        <f t="shared" si="34"/>
        <v>0.28131352507890245</v>
      </c>
      <c r="V145">
        <f t="shared" si="35"/>
        <v>0.86964526155382116</v>
      </c>
      <c r="X145">
        <f t="shared" si="36"/>
        <v>0.3212847505827422</v>
      </c>
    </row>
    <row r="146" spans="1:24" x14ac:dyDescent="0.2">
      <c r="A146">
        <f t="shared" si="26"/>
        <v>238.61999999999998</v>
      </c>
      <c r="B146">
        <f t="shared" si="27"/>
        <v>309.67257869890909</v>
      </c>
      <c r="C146" s="4">
        <f t="shared" si="28"/>
        <v>7620</v>
      </c>
      <c r="E146" s="31">
        <v>25000</v>
      </c>
      <c r="F146">
        <f t="shared" si="37"/>
        <v>69.676330207254551</v>
      </c>
      <c r="G146" s="32">
        <v>0.22500000000000001</v>
      </c>
      <c r="H146" s="33">
        <v>2555.6859077356298</v>
      </c>
      <c r="J146" s="33">
        <v>598.54709622755797</v>
      </c>
      <c r="K146" s="31">
        <v>40</v>
      </c>
      <c r="M146">
        <f t="shared" si="29"/>
        <v>0.23420213509643611</v>
      </c>
      <c r="N146">
        <f t="shared" si="30"/>
        <v>11368.258279879599</v>
      </c>
      <c r="O146">
        <f t="shared" si="31"/>
        <v>792098.51779024664</v>
      </c>
      <c r="P146">
        <f t="shared" si="32"/>
        <v>1062.2041123567208</v>
      </c>
      <c r="Q146">
        <f t="shared" si="33"/>
        <v>0.33936233621620471</v>
      </c>
      <c r="U146">
        <f t="shared" si="34"/>
        <v>0.26412628232075547</v>
      </c>
      <c r="V146">
        <f t="shared" si="35"/>
        <v>0.81651306956409897</v>
      </c>
      <c r="X146">
        <f t="shared" si="36"/>
        <v>0.33936233621620471</v>
      </c>
    </row>
    <row r="147" spans="1:24" x14ac:dyDescent="0.2">
      <c r="A147">
        <f t="shared" si="26"/>
        <v>238.61999999999998</v>
      </c>
      <c r="B147">
        <f t="shared" si="27"/>
        <v>309.67257869890909</v>
      </c>
      <c r="C147" s="4">
        <f t="shared" si="28"/>
        <v>7620</v>
      </c>
      <c r="E147" s="31">
        <v>25000</v>
      </c>
      <c r="F147">
        <f t="shared" si="37"/>
        <v>77.418144674727273</v>
      </c>
      <c r="G147" s="32">
        <v>0.25</v>
      </c>
      <c r="H147" s="33">
        <v>2403.3673191395601</v>
      </c>
      <c r="J147" s="33">
        <v>601.08581283871604</v>
      </c>
      <c r="K147" s="31">
        <v>40</v>
      </c>
      <c r="M147">
        <f t="shared" si="29"/>
        <v>0.25010151717212886</v>
      </c>
      <c r="N147">
        <f t="shared" si="30"/>
        <v>10690.711383077612</v>
      </c>
      <c r="O147">
        <f t="shared" si="31"/>
        <v>827655.04053085635</v>
      </c>
      <c r="P147">
        <f t="shared" si="32"/>
        <v>1109.8854093518783</v>
      </c>
      <c r="Q147">
        <f t="shared" si="33"/>
        <v>0.35459597742871507</v>
      </c>
      <c r="U147">
        <f t="shared" si="34"/>
        <v>0.24838438602103763</v>
      </c>
      <c r="V147">
        <f t="shared" si="35"/>
        <v>0.76784898375065813</v>
      </c>
      <c r="X147">
        <f t="shared" si="36"/>
        <v>0.35459597742871507</v>
      </c>
    </row>
    <row r="148" spans="1:24" x14ac:dyDescent="0.2">
      <c r="A148">
        <f t="shared" si="26"/>
        <v>238.61999999999998</v>
      </c>
      <c r="B148">
        <f t="shared" si="27"/>
        <v>309.67257869890909</v>
      </c>
      <c r="C148" s="4">
        <f t="shared" si="28"/>
        <v>7620</v>
      </c>
      <c r="E148" s="31">
        <v>25000</v>
      </c>
      <c r="F148">
        <f t="shared" si="37"/>
        <v>85.159959142200009</v>
      </c>
      <c r="G148" s="32">
        <v>0.27500000000000002</v>
      </c>
      <c r="H148" s="33">
        <v>2265.1874052232001</v>
      </c>
      <c r="J148" s="33">
        <v>603.99202972814999</v>
      </c>
      <c r="K148" s="31">
        <v>40</v>
      </c>
      <c r="M148">
        <f t="shared" si="29"/>
        <v>0.26664108600261077</v>
      </c>
      <c r="N148">
        <f t="shared" si="30"/>
        <v>10076.056450036755</v>
      </c>
      <c r="O148">
        <f t="shared" si="31"/>
        <v>858076.55559963093</v>
      </c>
      <c r="P148">
        <f t="shared" si="32"/>
        <v>1150.680661059105</v>
      </c>
      <c r="Q148">
        <f t="shared" si="33"/>
        <v>0.367629604172238</v>
      </c>
      <c r="U148">
        <f t="shared" si="34"/>
        <v>0.23410370041579168</v>
      </c>
      <c r="V148">
        <f t="shared" si="35"/>
        <v>0.72370204639718849</v>
      </c>
      <c r="X148">
        <f t="shared" si="36"/>
        <v>0.367629604172238</v>
      </c>
    </row>
    <row r="149" spans="1:24" x14ac:dyDescent="0.2">
      <c r="A149">
        <f t="shared" si="26"/>
        <v>238.61999999999998</v>
      </c>
      <c r="B149">
        <f t="shared" si="27"/>
        <v>309.67257869890909</v>
      </c>
      <c r="C149" s="4">
        <f t="shared" si="28"/>
        <v>7620</v>
      </c>
      <c r="E149" s="31">
        <v>25000</v>
      </c>
      <c r="F149">
        <f t="shared" si="37"/>
        <v>92.90177360967273</v>
      </c>
      <c r="G149" s="32">
        <v>0.3</v>
      </c>
      <c r="H149" s="33">
        <v>2139.7532118231402</v>
      </c>
      <c r="J149" s="33">
        <v>607.27127120473597</v>
      </c>
      <c r="K149" s="31">
        <v>40</v>
      </c>
      <c r="M149">
        <f t="shared" si="29"/>
        <v>0.28380435082386013</v>
      </c>
      <c r="N149">
        <f t="shared" si="30"/>
        <v>9518.0973114023527</v>
      </c>
      <c r="O149">
        <f t="shared" si="31"/>
        <v>884248.12161873607</v>
      </c>
      <c r="P149">
        <f t="shared" si="32"/>
        <v>1185.776731090725</v>
      </c>
      <c r="Q149">
        <f t="shared" si="33"/>
        <v>0.37884240609927317</v>
      </c>
      <c r="U149">
        <f t="shared" si="34"/>
        <v>0.22114026579404095</v>
      </c>
      <c r="V149">
        <f t="shared" si="35"/>
        <v>0.68362722422464539</v>
      </c>
      <c r="X149">
        <f t="shared" si="36"/>
        <v>0.37884240609927317</v>
      </c>
    </row>
    <row r="150" spans="1:24" x14ac:dyDescent="0.2">
      <c r="A150">
        <f t="shared" si="26"/>
        <v>238.61999999999998</v>
      </c>
      <c r="B150">
        <f t="shared" si="27"/>
        <v>309.67257869890909</v>
      </c>
      <c r="C150" s="4">
        <f t="shared" si="28"/>
        <v>7620</v>
      </c>
      <c r="E150" s="31">
        <v>25000</v>
      </c>
      <c r="F150">
        <f t="shared" si="37"/>
        <v>100.64358807714545</v>
      </c>
      <c r="G150" s="32">
        <v>0.32500000000000001</v>
      </c>
      <c r="H150" s="33">
        <v>2025.69948944724</v>
      </c>
      <c r="J150" s="33">
        <v>610.94632171371302</v>
      </c>
      <c r="K150" s="31">
        <v>40</v>
      </c>
      <c r="M150">
        <f t="shared" si="29"/>
        <v>0.30159770730871049</v>
      </c>
      <c r="N150">
        <f t="shared" si="30"/>
        <v>9010.761034347981</v>
      </c>
      <c r="O150">
        <f t="shared" si="31"/>
        <v>906875.32180251123</v>
      </c>
      <c r="P150">
        <f t="shared" si="32"/>
        <v>1216.1198065371675</v>
      </c>
      <c r="Q150">
        <f t="shared" si="33"/>
        <v>0.38853667940484587</v>
      </c>
      <c r="U150">
        <f t="shared" si="34"/>
        <v>0.20935298568078131</v>
      </c>
      <c r="V150">
        <f t="shared" si="35"/>
        <v>0.6471883352866582</v>
      </c>
      <c r="X150">
        <f t="shared" si="36"/>
        <v>0.38853667940484587</v>
      </c>
    </row>
    <row r="151" spans="1:24" x14ac:dyDescent="0.2">
      <c r="A151">
        <f t="shared" si="26"/>
        <v>238.61999999999998</v>
      </c>
      <c r="B151">
        <f t="shared" si="27"/>
        <v>309.67257869890909</v>
      </c>
      <c r="C151" s="4">
        <f t="shared" si="28"/>
        <v>7620</v>
      </c>
      <c r="E151" s="31">
        <v>25000</v>
      </c>
      <c r="F151">
        <f t="shared" si="37"/>
        <v>108.38540254461817</v>
      </c>
      <c r="G151" s="32">
        <v>0.35</v>
      </c>
      <c r="H151" s="33">
        <v>1922.9422827369599</v>
      </c>
      <c r="J151" s="33">
        <v>614.519202084423</v>
      </c>
      <c r="K151" s="31">
        <v>40</v>
      </c>
      <c r="M151">
        <f t="shared" si="29"/>
        <v>0.31957235929607114</v>
      </c>
      <c r="N151">
        <f t="shared" si="30"/>
        <v>8553.6741668007653</v>
      </c>
      <c r="O151">
        <f t="shared" si="31"/>
        <v>927093.41780420241</v>
      </c>
      <c r="P151">
        <f t="shared" si="32"/>
        <v>1243.2322732754353</v>
      </c>
      <c r="Q151">
        <f t="shared" si="33"/>
        <v>0.3971988093531742</v>
      </c>
      <c r="U151">
        <f t="shared" si="34"/>
        <v>0.19873318341638693</v>
      </c>
      <c r="V151">
        <f t="shared" si="35"/>
        <v>0.6143585567849712</v>
      </c>
      <c r="X151">
        <f t="shared" si="36"/>
        <v>0.3971988093531742</v>
      </c>
    </row>
    <row r="152" spans="1:24" x14ac:dyDescent="0.2">
      <c r="A152">
        <f t="shared" si="26"/>
        <v>238.61999999999998</v>
      </c>
      <c r="B152">
        <f t="shared" si="27"/>
        <v>309.67257869890909</v>
      </c>
      <c r="C152" s="4">
        <f t="shared" si="28"/>
        <v>7620</v>
      </c>
      <c r="E152" s="31">
        <v>25000</v>
      </c>
      <c r="F152">
        <f t="shared" si="37"/>
        <v>116.12721701209091</v>
      </c>
      <c r="G152" s="32">
        <v>0.375</v>
      </c>
      <c r="H152" s="33">
        <v>1829.7165235044599</v>
      </c>
      <c r="J152" s="33">
        <v>618.18712537869305</v>
      </c>
      <c r="K152" s="31">
        <v>40</v>
      </c>
      <c r="M152">
        <f t="shared" si="29"/>
        <v>0.33785950852904684</v>
      </c>
      <c r="N152">
        <f t="shared" si="30"/>
        <v>8138.985293616056</v>
      </c>
      <c r="O152">
        <f t="shared" si="31"/>
        <v>945157.71144996816</v>
      </c>
      <c r="P152">
        <f t="shared" si="32"/>
        <v>1267.4564910544073</v>
      </c>
      <c r="Q152">
        <f t="shared" si="33"/>
        <v>0.40493817605572119</v>
      </c>
      <c r="U152">
        <f t="shared" si="34"/>
        <v>0.18909844186693467</v>
      </c>
      <c r="V152">
        <f t="shared" si="35"/>
        <v>0.58457396917075399</v>
      </c>
      <c r="X152">
        <f t="shared" si="36"/>
        <v>0.40493817605572119</v>
      </c>
    </row>
    <row r="153" spans="1:24" x14ac:dyDescent="0.2">
      <c r="A153">
        <f t="shared" si="26"/>
        <v>238.61999999999998</v>
      </c>
      <c r="B153">
        <f t="shared" si="27"/>
        <v>309.67257869890909</v>
      </c>
      <c r="C153" s="4">
        <f t="shared" si="28"/>
        <v>7620</v>
      </c>
      <c r="E153" s="31">
        <v>25000</v>
      </c>
      <c r="F153">
        <f t="shared" si="37"/>
        <v>123.86903147956365</v>
      </c>
      <c r="G153" s="32">
        <v>0.4</v>
      </c>
      <c r="H153" s="33">
        <v>1744.48158769868</v>
      </c>
      <c r="J153" s="33">
        <v>622.30379685047296</v>
      </c>
      <c r="K153" s="31">
        <v>40</v>
      </c>
      <c r="M153">
        <f t="shared" si="29"/>
        <v>0.35672706507118607</v>
      </c>
      <c r="N153">
        <f t="shared" si="30"/>
        <v>7759.8413769961981</v>
      </c>
      <c r="O153">
        <f t="shared" si="31"/>
        <v>961204.03580356261</v>
      </c>
      <c r="P153">
        <f t="shared" si="32"/>
        <v>1288.9746120125774</v>
      </c>
      <c r="Q153">
        <f t="shared" si="33"/>
        <v>0.41181297508389053</v>
      </c>
      <c r="U153">
        <f t="shared" si="34"/>
        <v>0.18028953986137661</v>
      </c>
      <c r="V153">
        <f t="shared" si="35"/>
        <v>0.55734236028711814</v>
      </c>
      <c r="X153">
        <f t="shared" si="36"/>
        <v>0.41181297508389053</v>
      </c>
    </row>
    <row r="154" spans="1:24" x14ac:dyDescent="0.2">
      <c r="A154">
        <f t="shared" si="26"/>
        <v>238.61999999999998</v>
      </c>
      <c r="B154">
        <f t="shared" si="27"/>
        <v>309.67257869890909</v>
      </c>
      <c r="C154" s="4">
        <f t="shared" si="28"/>
        <v>7620</v>
      </c>
      <c r="E154" s="31">
        <v>25000</v>
      </c>
      <c r="F154">
        <f t="shared" si="37"/>
        <v>131.61084594703635</v>
      </c>
      <c r="G154" s="32">
        <v>0.42499999999999999</v>
      </c>
      <c r="H154" s="33">
        <v>1666.61910998592</v>
      </c>
      <c r="J154" s="33">
        <v>626.77698463551701</v>
      </c>
      <c r="K154" s="31">
        <v>40</v>
      </c>
      <c r="M154">
        <f t="shared" si="29"/>
        <v>0.37607692176337293</v>
      </c>
      <c r="N154">
        <f t="shared" si="30"/>
        <v>7413.4917906597893</v>
      </c>
      <c r="O154">
        <f t="shared" si="31"/>
        <v>975695.92599014426</v>
      </c>
      <c r="P154">
        <f t="shared" si="32"/>
        <v>1308.4082367527835</v>
      </c>
      <c r="Q154">
        <f t="shared" si="33"/>
        <v>0.41802180087948354</v>
      </c>
      <c r="U154">
        <f t="shared" si="34"/>
        <v>0.17224257027551881</v>
      </c>
      <c r="V154">
        <f t="shared" si="35"/>
        <v>0.53246616932457502</v>
      </c>
      <c r="X154">
        <f t="shared" si="36"/>
        <v>0.41802180087948354</v>
      </c>
    </row>
    <row r="155" spans="1:24" x14ac:dyDescent="0.2">
      <c r="A155">
        <f t="shared" si="26"/>
        <v>238.61999999999998</v>
      </c>
      <c r="B155">
        <f t="shared" si="27"/>
        <v>309.67257869890909</v>
      </c>
      <c r="C155" s="4">
        <f t="shared" si="28"/>
        <v>7620</v>
      </c>
      <c r="E155" s="31">
        <v>25000</v>
      </c>
      <c r="F155">
        <f t="shared" si="37"/>
        <v>139.3526604145091</v>
      </c>
      <c r="G155" s="32">
        <v>0.45</v>
      </c>
      <c r="H155" s="33">
        <v>1595.31878238529</v>
      </c>
      <c r="J155" s="33">
        <v>631.62327424349803</v>
      </c>
      <c r="K155" s="31">
        <v>40</v>
      </c>
      <c r="M155">
        <f t="shared" si="29"/>
        <v>0.3959229222507536</v>
      </c>
      <c r="N155">
        <f t="shared" si="30"/>
        <v>7096.3321048194603</v>
      </c>
      <c r="O155">
        <f t="shared" si="31"/>
        <v>988892.75799148483</v>
      </c>
      <c r="P155">
        <f t="shared" si="32"/>
        <v>1326.105188466581</v>
      </c>
      <c r="Q155">
        <f t="shared" si="33"/>
        <v>0.42367577906280546</v>
      </c>
      <c r="U155">
        <f t="shared" si="34"/>
        <v>0.16487378900220029</v>
      </c>
      <c r="V155">
        <f t="shared" si="35"/>
        <v>0.50968651194418213</v>
      </c>
      <c r="X155">
        <f t="shared" si="36"/>
        <v>0.42367577906280546</v>
      </c>
    </row>
    <row r="156" spans="1:24" x14ac:dyDescent="0.2">
      <c r="A156">
        <f t="shared" si="26"/>
        <v>238.61999999999998</v>
      </c>
      <c r="B156">
        <f t="shared" si="27"/>
        <v>309.67257869890909</v>
      </c>
      <c r="C156" s="4">
        <f t="shared" si="28"/>
        <v>7620</v>
      </c>
      <c r="E156" s="31">
        <v>25000</v>
      </c>
      <c r="F156">
        <f t="shared" si="37"/>
        <v>147.09447488198182</v>
      </c>
      <c r="G156" s="32">
        <v>0.47499999999999998</v>
      </c>
      <c r="H156" s="33">
        <v>1530.45578581836</v>
      </c>
      <c r="J156" s="33">
        <v>636.932111896474</v>
      </c>
      <c r="K156" s="31">
        <v>40</v>
      </c>
      <c r="M156">
        <f t="shared" si="29"/>
        <v>0.41617152079692121</v>
      </c>
      <c r="N156">
        <f t="shared" si="30"/>
        <v>6807.8070965045172</v>
      </c>
      <c r="O156">
        <f t="shared" si="31"/>
        <v>1001390.8099581613</v>
      </c>
      <c r="P156">
        <f t="shared" si="32"/>
        <v>1342.8650761538943</v>
      </c>
      <c r="Q156">
        <f t="shared" si="33"/>
        <v>0.42903037576801734</v>
      </c>
      <c r="U156">
        <f t="shared" si="34"/>
        <v>0.15817029617800332</v>
      </c>
      <c r="V156">
        <f t="shared" si="35"/>
        <v>0.48896350984612141</v>
      </c>
      <c r="X156">
        <f t="shared" si="36"/>
        <v>0.42903037576801734</v>
      </c>
    </row>
    <row r="157" spans="1:24" x14ac:dyDescent="0.2">
      <c r="A157">
        <f t="shared" si="26"/>
        <v>238.61999999999998</v>
      </c>
      <c r="B157">
        <f t="shared" si="27"/>
        <v>309.67257869890909</v>
      </c>
      <c r="C157" s="4">
        <f t="shared" si="28"/>
        <v>7620</v>
      </c>
      <c r="E157" s="31">
        <v>25000</v>
      </c>
      <c r="F157">
        <f t="shared" si="37"/>
        <v>154.83628934945455</v>
      </c>
      <c r="G157" s="32">
        <v>0.5</v>
      </c>
      <c r="H157" s="33">
        <v>1469.9232130831899</v>
      </c>
      <c r="J157" s="33">
        <v>642.34421307592299</v>
      </c>
      <c r="K157" s="31">
        <v>40</v>
      </c>
      <c r="M157">
        <f t="shared" si="29"/>
        <v>0.43699167912900339</v>
      </c>
      <c r="N157">
        <f t="shared" si="30"/>
        <v>6538.5447747473336</v>
      </c>
      <c r="O157">
        <f t="shared" si="31"/>
        <v>1012404.0106671422</v>
      </c>
      <c r="P157">
        <f t="shared" si="32"/>
        <v>1357.6337783046376</v>
      </c>
      <c r="Q157">
        <f t="shared" si="33"/>
        <v>0.43374881095994811</v>
      </c>
      <c r="U157">
        <f t="shared" si="34"/>
        <v>0.15191434612269428</v>
      </c>
      <c r="V157">
        <f t="shared" si="35"/>
        <v>0.46962402973903833</v>
      </c>
      <c r="X157">
        <f t="shared" si="36"/>
        <v>0.43374881095994811</v>
      </c>
    </row>
    <row r="158" spans="1:24" x14ac:dyDescent="0.2">
      <c r="A158">
        <f t="shared" si="26"/>
        <v>238.61999999999998</v>
      </c>
      <c r="B158">
        <f t="shared" si="27"/>
        <v>309.67257869890909</v>
      </c>
      <c r="C158" s="4">
        <f t="shared" si="28"/>
        <v>7620</v>
      </c>
      <c r="E158" s="31">
        <v>25000</v>
      </c>
      <c r="F158">
        <f t="shared" si="37"/>
        <v>162.57810381692727</v>
      </c>
      <c r="G158" s="32">
        <v>0.52500000000000002</v>
      </c>
      <c r="H158" s="33">
        <v>1411.58413129427</v>
      </c>
      <c r="J158" s="33">
        <v>647.10329051115798</v>
      </c>
      <c r="K158" s="31">
        <v>40</v>
      </c>
      <c r="M158">
        <f t="shared" si="29"/>
        <v>0.45842346634899772</v>
      </c>
      <c r="N158">
        <f t="shared" si="30"/>
        <v>6279.0395876740613</v>
      </c>
      <c r="O158">
        <f t="shared" si="31"/>
        <v>1020834.3499554697</v>
      </c>
      <c r="P158">
        <f t="shared" si="32"/>
        <v>1368.9388632902849</v>
      </c>
      <c r="Q158">
        <f t="shared" si="33"/>
        <v>0.43736065919817407</v>
      </c>
      <c r="U158">
        <f t="shared" si="34"/>
        <v>0.14588509004694813</v>
      </c>
      <c r="V158">
        <f t="shared" si="35"/>
        <v>0.4509853454614281</v>
      </c>
      <c r="X158">
        <f t="shared" si="36"/>
        <v>0.43736065919817407</v>
      </c>
    </row>
    <row r="159" spans="1:24" x14ac:dyDescent="0.2">
      <c r="A159">
        <f t="shared" si="26"/>
        <v>238.61999999999998</v>
      </c>
      <c r="B159">
        <f t="shared" si="27"/>
        <v>309.67257869890909</v>
      </c>
      <c r="C159" s="4">
        <f t="shared" si="28"/>
        <v>7620</v>
      </c>
      <c r="E159" s="31">
        <v>25000</v>
      </c>
      <c r="F159">
        <f t="shared" si="37"/>
        <v>170.31991828440002</v>
      </c>
      <c r="G159" s="32">
        <v>0.55000000000000004</v>
      </c>
      <c r="H159" s="33">
        <v>1353.2634137995999</v>
      </c>
      <c r="J159" s="33">
        <v>652.09231347597404</v>
      </c>
      <c r="K159" s="31">
        <v>40</v>
      </c>
      <c r="M159">
        <f t="shared" si="29"/>
        <v>0.48186650642174245</v>
      </c>
      <c r="N159">
        <f t="shared" si="30"/>
        <v>6019.6160890584842</v>
      </c>
      <c r="O159">
        <f t="shared" si="31"/>
        <v>1025260.5203919007</v>
      </c>
      <c r="P159">
        <f t="shared" si="32"/>
        <v>1374.8743578455387</v>
      </c>
      <c r="Q159">
        <f t="shared" si="33"/>
        <v>0.43925698333723284</v>
      </c>
      <c r="U159">
        <f t="shared" si="34"/>
        <v>0.139857731893303</v>
      </c>
      <c r="V159">
        <f t="shared" si="35"/>
        <v>0.43235252837047922</v>
      </c>
      <c r="X159">
        <f t="shared" si="36"/>
        <v>0.43925698333723284</v>
      </c>
    </row>
    <row r="160" spans="1:24" x14ac:dyDescent="0.2">
      <c r="A160">
        <f t="shared" si="26"/>
        <v>238.61999999999998</v>
      </c>
      <c r="B160">
        <f t="shared" si="27"/>
        <v>309.67257869890909</v>
      </c>
      <c r="C160" s="4">
        <f t="shared" si="28"/>
        <v>7620</v>
      </c>
      <c r="E160" s="31">
        <v>25000</v>
      </c>
      <c r="F160">
        <f t="shared" si="37"/>
        <v>178.06173275187271</v>
      </c>
      <c r="G160" s="32">
        <v>0.57499999999999996</v>
      </c>
      <c r="H160" s="33">
        <v>1294.19366857502</v>
      </c>
      <c r="J160" s="33">
        <v>657.54503346682202</v>
      </c>
      <c r="K160" s="31">
        <v>40</v>
      </c>
      <c r="M160">
        <f t="shared" si="29"/>
        <v>0.50807313420936151</v>
      </c>
      <c r="N160">
        <f t="shared" si="30"/>
        <v>5756.8607488161133</v>
      </c>
      <c r="O160">
        <f t="shared" si="31"/>
        <v>1025076.6001454405</v>
      </c>
      <c r="P160">
        <f t="shared" si="32"/>
        <v>1374.6277207950357</v>
      </c>
      <c r="Q160">
        <f t="shared" si="33"/>
        <v>0.43917818555751936</v>
      </c>
      <c r="U160">
        <f t="shared" si="34"/>
        <v>0.13375296285397065</v>
      </c>
      <c r="V160">
        <f t="shared" si="35"/>
        <v>0.41348040529553354</v>
      </c>
      <c r="X160">
        <f t="shared" si="36"/>
        <v>0.43917818555751936</v>
      </c>
    </row>
    <row r="161" spans="1:24" x14ac:dyDescent="0.2">
      <c r="A161">
        <f t="shared" si="26"/>
        <v>238.61999999999998</v>
      </c>
      <c r="B161">
        <f t="shared" si="27"/>
        <v>309.67257869890909</v>
      </c>
      <c r="C161" s="4">
        <f t="shared" si="28"/>
        <v>7620</v>
      </c>
      <c r="E161" s="31">
        <v>25000</v>
      </c>
      <c r="F161">
        <f t="shared" si="37"/>
        <v>185.80354721934546</v>
      </c>
      <c r="G161" s="32">
        <v>0.6</v>
      </c>
      <c r="H161" s="33">
        <v>1234.67866208585</v>
      </c>
      <c r="J161" s="33">
        <v>663.35509512835495</v>
      </c>
      <c r="K161" s="31">
        <v>40</v>
      </c>
      <c r="M161">
        <f t="shared" si="29"/>
        <v>0.53726942523465304</v>
      </c>
      <c r="N161">
        <f t="shared" si="30"/>
        <v>5492.1247876208445</v>
      </c>
      <c r="O161">
        <f t="shared" si="31"/>
        <v>1020456.2673112472</v>
      </c>
      <c r="P161">
        <f t="shared" si="32"/>
        <v>1368.4318544643825</v>
      </c>
      <c r="Q161">
        <f t="shared" si="33"/>
        <v>0.43719867554772601</v>
      </c>
      <c r="U161">
        <f t="shared" si="34"/>
        <v>0.12760217673479227</v>
      </c>
      <c r="V161">
        <f t="shared" si="35"/>
        <v>0.39446602622551119</v>
      </c>
      <c r="X161">
        <f t="shared" si="36"/>
        <v>0.43719867554772601</v>
      </c>
    </row>
    <row r="162" spans="1:24" ht="18" x14ac:dyDescent="0.25">
      <c r="A162">
        <f t="shared" si="26"/>
        <v>288.14999999999998</v>
      </c>
      <c r="B162">
        <f t="shared" si="27"/>
        <v>340.29740854862598</v>
      </c>
      <c r="C162" s="4">
        <f t="shared" si="28"/>
        <v>0</v>
      </c>
      <c r="E162" s="27"/>
      <c r="F162">
        <f t="shared" si="37"/>
        <v>0</v>
      </c>
      <c r="G162" s="27"/>
      <c r="H162" s="27"/>
      <c r="J162" s="27"/>
      <c r="K162" s="27"/>
      <c r="M162" t="e">
        <f t="shared" si="29"/>
        <v>#DIV/0!</v>
      </c>
      <c r="N162">
        <f t="shared" si="30"/>
        <v>0</v>
      </c>
      <c r="O162">
        <f t="shared" si="31"/>
        <v>0</v>
      </c>
      <c r="P162">
        <f t="shared" si="32"/>
        <v>0</v>
      </c>
      <c r="Q162">
        <f t="shared" si="33"/>
        <v>0</v>
      </c>
      <c r="U162">
        <f t="shared" si="34"/>
        <v>0</v>
      </c>
      <c r="V162">
        <f t="shared" si="35"/>
        <v>0</v>
      </c>
      <c r="X162">
        <f t="shared" si="36"/>
        <v>0</v>
      </c>
    </row>
    <row r="163" spans="1:24" x14ac:dyDescent="0.2">
      <c r="A163">
        <f t="shared" si="26"/>
        <v>228.71399999999997</v>
      </c>
      <c r="B163">
        <f t="shared" si="27"/>
        <v>303.17661840032514</v>
      </c>
      <c r="C163" s="4">
        <f t="shared" si="28"/>
        <v>9144</v>
      </c>
      <c r="E163" s="31">
        <v>30000</v>
      </c>
      <c r="F163">
        <f t="shared" si="37"/>
        <v>0</v>
      </c>
      <c r="G163" s="32">
        <v>0</v>
      </c>
      <c r="H163" s="33">
        <v>3802.0495667412001</v>
      </c>
      <c r="J163" s="33">
        <v>496.99056603773602</v>
      </c>
      <c r="K163" s="31">
        <v>40</v>
      </c>
      <c r="M163">
        <f t="shared" si="29"/>
        <v>0.13071648786097098</v>
      </c>
      <c r="N163">
        <f t="shared" si="30"/>
        <v>16912.360527868677</v>
      </c>
      <c r="O163">
        <f t="shared" si="31"/>
        <v>0</v>
      </c>
      <c r="P163">
        <f t="shared" si="32"/>
        <v>0</v>
      </c>
      <c r="Q163">
        <f t="shared" si="33"/>
        <v>0</v>
      </c>
      <c r="U163">
        <f t="shared" si="34"/>
        <v>0.39293608585584955</v>
      </c>
      <c r="V163">
        <f t="shared" si="35"/>
        <v>1.2147123216425559</v>
      </c>
      <c r="X163">
        <f t="shared" si="36"/>
        <v>0</v>
      </c>
    </row>
    <row r="164" spans="1:24" x14ac:dyDescent="0.2">
      <c r="A164">
        <f t="shared" si="26"/>
        <v>228.71399999999997</v>
      </c>
      <c r="B164">
        <f t="shared" si="27"/>
        <v>303.17661840032514</v>
      </c>
      <c r="C164" s="4">
        <f t="shared" si="28"/>
        <v>9144</v>
      </c>
      <c r="E164" s="31">
        <v>30000</v>
      </c>
      <c r="F164">
        <f t="shared" si="37"/>
        <v>7.5794154600081285</v>
      </c>
      <c r="G164" s="32">
        <v>2.5000000000000001E-2</v>
      </c>
      <c r="H164" s="33">
        <v>3609.05464298979</v>
      </c>
      <c r="J164" s="33">
        <v>499.34905660377399</v>
      </c>
      <c r="K164" s="31">
        <v>40</v>
      </c>
      <c r="M164">
        <f t="shared" si="29"/>
        <v>0.1383600709880376</v>
      </c>
      <c r="N164">
        <f t="shared" si="30"/>
        <v>16053.876262149332</v>
      </c>
      <c r="O164">
        <f t="shared" si="31"/>
        <v>121678.99793439214</v>
      </c>
      <c r="P164">
        <f t="shared" si="32"/>
        <v>163.17153623001985</v>
      </c>
      <c r="Q164">
        <f t="shared" si="33"/>
        <v>5.2131481223648517E-2</v>
      </c>
      <c r="U164">
        <f t="shared" si="34"/>
        <v>0.37299035169386008</v>
      </c>
      <c r="V164">
        <f t="shared" si="35"/>
        <v>1.153052601594182</v>
      </c>
      <c r="X164">
        <f t="shared" si="36"/>
        <v>5.2131481223648517E-2</v>
      </c>
    </row>
    <row r="165" spans="1:24" x14ac:dyDescent="0.2">
      <c r="A165">
        <f t="shared" si="26"/>
        <v>228.71399999999997</v>
      </c>
      <c r="B165">
        <f t="shared" si="27"/>
        <v>303.17661840032514</v>
      </c>
      <c r="C165" s="4">
        <f t="shared" si="28"/>
        <v>9144</v>
      </c>
      <c r="E165" s="31">
        <v>30000</v>
      </c>
      <c r="F165">
        <f t="shared" si="37"/>
        <v>15.158830920016257</v>
      </c>
      <c r="G165" s="32">
        <v>0.05</v>
      </c>
      <c r="H165" s="33">
        <v>3419.1357364127698</v>
      </c>
      <c r="J165" s="33">
        <v>501.70754716981099</v>
      </c>
      <c r="K165" s="31">
        <v>40</v>
      </c>
      <c r="M165">
        <f t="shared" si="29"/>
        <v>0.14673519446062822</v>
      </c>
      <c r="N165">
        <f t="shared" si="30"/>
        <v>15209.074803697486</v>
      </c>
      <c r="O165">
        <f t="shared" si="31"/>
        <v>230551.79339912962</v>
      </c>
      <c r="P165">
        <f t="shared" si="32"/>
        <v>309.16995494823283</v>
      </c>
      <c r="Q165">
        <f t="shared" si="33"/>
        <v>9.8776343433940206E-2</v>
      </c>
      <c r="U165">
        <f t="shared" si="34"/>
        <v>0.35336251926547846</v>
      </c>
      <c r="V165">
        <f t="shared" si="35"/>
        <v>1.0923756346366678</v>
      </c>
      <c r="X165">
        <f t="shared" si="36"/>
        <v>9.8776343433940206E-2</v>
      </c>
    </row>
    <row r="166" spans="1:24" x14ac:dyDescent="0.2">
      <c r="A166">
        <f t="shared" si="26"/>
        <v>228.71399999999997</v>
      </c>
      <c r="B166">
        <f t="shared" si="27"/>
        <v>303.17661840032514</v>
      </c>
      <c r="C166" s="4">
        <f t="shared" si="28"/>
        <v>9144</v>
      </c>
      <c r="E166" s="31">
        <v>30000</v>
      </c>
      <c r="F166">
        <f t="shared" si="37"/>
        <v>22.738246380024385</v>
      </c>
      <c r="G166" s="32">
        <v>7.4999999999999997E-2</v>
      </c>
      <c r="H166" s="33">
        <v>3233.3955711047302</v>
      </c>
      <c r="J166" s="33">
        <v>504.06603773584902</v>
      </c>
      <c r="K166" s="31">
        <v>40</v>
      </c>
      <c r="M166">
        <f t="shared" si="29"/>
        <v>0.1558937119356629</v>
      </c>
      <c r="N166">
        <f t="shared" si="30"/>
        <v>14382.861314090625</v>
      </c>
      <c r="O166">
        <f t="shared" si="31"/>
        <v>327041.04420951393</v>
      </c>
      <c r="P166">
        <f t="shared" si="32"/>
        <v>438.56204028495819</v>
      </c>
      <c r="Q166">
        <f t="shared" si="33"/>
        <v>0.14011566782267035</v>
      </c>
      <c r="U166">
        <f t="shared" si="34"/>
        <v>0.33416655344199359</v>
      </c>
      <c r="V166">
        <f t="shared" si="35"/>
        <v>1.0330337287874538</v>
      </c>
      <c r="X166">
        <f t="shared" si="36"/>
        <v>0.14011566782267035</v>
      </c>
    </row>
    <row r="167" spans="1:24" x14ac:dyDescent="0.2">
      <c r="A167">
        <f t="shared" si="26"/>
        <v>228.71399999999997</v>
      </c>
      <c r="B167">
        <f t="shared" si="27"/>
        <v>303.17661840032514</v>
      </c>
      <c r="C167" s="4">
        <f t="shared" si="28"/>
        <v>9144</v>
      </c>
      <c r="E167" s="31">
        <v>30000</v>
      </c>
      <c r="F167">
        <f t="shared" si="37"/>
        <v>30.317661840032514</v>
      </c>
      <c r="G167" s="32">
        <v>0.1</v>
      </c>
      <c r="H167" s="33">
        <v>3052.9368711602801</v>
      </c>
      <c r="J167" s="33">
        <v>506.42452830188699</v>
      </c>
      <c r="K167" s="31">
        <v>40</v>
      </c>
      <c r="M167">
        <f t="shared" si="29"/>
        <v>0.16588110061686878</v>
      </c>
      <c r="N167">
        <f t="shared" si="30"/>
        <v>13580.140954906325</v>
      </c>
      <c r="O167">
        <f t="shared" si="31"/>
        <v>411718.12121082621</v>
      </c>
      <c r="P167">
        <f t="shared" si="32"/>
        <v>552.11400054371791</v>
      </c>
      <c r="Q167">
        <f t="shared" si="33"/>
        <v>0.17639424937498974</v>
      </c>
      <c r="U167">
        <f t="shared" si="34"/>
        <v>0.31551641909469619</v>
      </c>
      <c r="V167">
        <f t="shared" si="35"/>
        <v>0.97537919206398727</v>
      </c>
      <c r="X167">
        <f t="shared" si="36"/>
        <v>0.17639424937498974</v>
      </c>
    </row>
    <row r="168" spans="1:24" x14ac:dyDescent="0.2">
      <c r="A168">
        <f t="shared" si="26"/>
        <v>228.71399999999997</v>
      </c>
      <c r="B168">
        <f t="shared" si="27"/>
        <v>303.17661840032514</v>
      </c>
      <c r="C168" s="4">
        <f t="shared" si="28"/>
        <v>9144</v>
      </c>
      <c r="E168" s="31">
        <v>30000</v>
      </c>
      <c r="F168">
        <f t="shared" si="37"/>
        <v>37.897077300040642</v>
      </c>
      <c r="G168" s="32">
        <v>0.125</v>
      </c>
      <c r="H168" s="33">
        <v>2878.8623606739902</v>
      </c>
      <c r="J168" s="33">
        <v>508.78301886792502</v>
      </c>
      <c r="K168" s="31">
        <v>40</v>
      </c>
      <c r="M168">
        <f t="shared" si="29"/>
        <v>0.17673058143314999</v>
      </c>
      <c r="N168">
        <f t="shared" si="30"/>
        <v>12805.81888772198</v>
      </c>
      <c r="O168">
        <f t="shared" si="31"/>
        <v>485303.10827832035</v>
      </c>
      <c r="P168">
        <f t="shared" si="32"/>
        <v>650.79146820122753</v>
      </c>
      <c r="Q168">
        <f t="shared" si="33"/>
        <v>0.20792059686940176</v>
      </c>
      <c r="U168">
        <f t="shared" si="34"/>
        <v>0.29752608109487289</v>
      </c>
      <c r="V168">
        <f t="shared" si="35"/>
        <v>0.91976433248370293</v>
      </c>
      <c r="X168">
        <f t="shared" si="36"/>
        <v>0.20792059686940176</v>
      </c>
    </row>
    <row r="169" spans="1:24" x14ac:dyDescent="0.2">
      <c r="A169">
        <f t="shared" si="26"/>
        <v>228.71399999999997</v>
      </c>
      <c r="B169">
        <f t="shared" si="27"/>
        <v>303.17661840032514</v>
      </c>
      <c r="C169" s="4">
        <f t="shared" si="28"/>
        <v>9144</v>
      </c>
      <c r="E169" s="31">
        <v>30000</v>
      </c>
      <c r="F169">
        <f t="shared" si="37"/>
        <v>45.476492760048771</v>
      </c>
      <c r="G169" s="32">
        <v>0.15</v>
      </c>
      <c r="H169" s="33">
        <v>2712.27476374046</v>
      </c>
      <c r="J169" s="33">
        <v>511.14150943396203</v>
      </c>
      <c r="K169" s="31">
        <v>40</v>
      </c>
      <c r="M169">
        <f t="shared" si="29"/>
        <v>0.18845491477015919</v>
      </c>
      <c r="N169">
        <f t="shared" si="30"/>
        <v>12064.800274115118</v>
      </c>
      <c r="O169">
        <f t="shared" si="31"/>
        <v>548664.80231723061</v>
      </c>
      <c r="P169">
        <f t="shared" si="32"/>
        <v>735.75949990740628</v>
      </c>
      <c r="Q169">
        <f t="shared" si="33"/>
        <v>0.23506693287776559</v>
      </c>
      <c r="U169">
        <f t="shared" si="34"/>
        <v>0.28030950431381357</v>
      </c>
      <c r="V169">
        <f t="shared" si="35"/>
        <v>0.8665414580640447</v>
      </c>
      <c r="X169">
        <f t="shared" si="36"/>
        <v>0.23506693287776559</v>
      </c>
    </row>
    <row r="170" spans="1:24" x14ac:dyDescent="0.2">
      <c r="A170">
        <f t="shared" si="26"/>
        <v>228.71399999999997</v>
      </c>
      <c r="B170">
        <f t="shared" si="27"/>
        <v>303.17661840032514</v>
      </c>
      <c r="C170" s="4">
        <f t="shared" si="28"/>
        <v>9144</v>
      </c>
      <c r="E170" s="31">
        <v>30000</v>
      </c>
      <c r="F170">
        <f t="shared" si="37"/>
        <v>53.055908220056899</v>
      </c>
      <c r="G170" s="32">
        <v>0.17499999999999999</v>
      </c>
      <c r="H170" s="33">
        <v>2554.27680445429</v>
      </c>
      <c r="J170" s="33">
        <v>513.5</v>
      </c>
      <c r="K170" s="31">
        <v>40</v>
      </c>
      <c r="M170">
        <f t="shared" si="29"/>
        <v>0.20103537686461004</v>
      </c>
      <c r="N170">
        <f t="shared" si="30"/>
        <v>11361.990275663271</v>
      </c>
      <c r="O170">
        <f t="shared" si="31"/>
        <v>602820.71326276951</v>
      </c>
      <c r="P170">
        <f t="shared" si="32"/>
        <v>808.38257648537387</v>
      </c>
      <c r="Q170">
        <f t="shared" si="33"/>
        <v>0.25826919376529517</v>
      </c>
      <c r="U170">
        <f t="shared" si="34"/>
        <v>0.26398065362280798</v>
      </c>
      <c r="V170">
        <f t="shared" si="35"/>
        <v>0.81606287682245682</v>
      </c>
      <c r="X170">
        <f t="shared" si="36"/>
        <v>0.25826919376529517</v>
      </c>
    </row>
    <row r="171" spans="1:24" x14ac:dyDescent="0.2">
      <c r="A171">
        <f t="shared" si="26"/>
        <v>228.71399999999997</v>
      </c>
      <c r="B171">
        <f t="shared" si="27"/>
        <v>303.17661840032514</v>
      </c>
      <c r="C171" s="4">
        <f t="shared" si="28"/>
        <v>9144</v>
      </c>
      <c r="E171" s="31">
        <v>30000</v>
      </c>
      <c r="F171">
        <f t="shared" si="37"/>
        <v>60.635323680065028</v>
      </c>
      <c r="G171" s="32">
        <v>0.2</v>
      </c>
      <c r="H171" s="33">
        <v>2405.9712069100701</v>
      </c>
      <c r="J171" s="33">
        <v>515.85849056603797</v>
      </c>
      <c r="K171" s="31">
        <v>40</v>
      </c>
      <c r="M171">
        <f t="shared" si="29"/>
        <v>0.21440759103203999</v>
      </c>
      <c r="N171">
        <f t="shared" si="30"/>
        <v>10702.294053943926</v>
      </c>
      <c r="O171">
        <f t="shared" si="31"/>
        <v>648937.0640801253</v>
      </c>
      <c r="P171">
        <f t="shared" si="32"/>
        <v>870.22460293144798</v>
      </c>
      <c r="Q171">
        <f t="shared" si="33"/>
        <v>0.27802702969055848</v>
      </c>
      <c r="U171">
        <f t="shared" si="34"/>
        <v>0.24865349389314489</v>
      </c>
      <c r="V171">
        <f t="shared" si="35"/>
        <v>0.76868089677638018</v>
      </c>
      <c r="X171">
        <f t="shared" si="36"/>
        <v>0.27802702969055848</v>
      </c>
    </row>
    <row r="172" spans="1:24" x14ac:dyDescent="0.2">
      <c r="A172">
        <f t="shared" si="26"/>
        <v>228.71399999999997</v>
      </c>
      <c r="B172">
        <f t="shared" si="27"/>
        <v>303.17661840032514</v>
      </c>
      <c r="C172" s="4">
        <f t="shared" si="28"/>
        <v>9144</v>
      </c>
      <c r="E172" s="31">
        <v>30000</v>
      </c>
      <c r="F172">
        <f t="shared" si="37"/>
        <v>68.214739140073164</v>
      </c>
      <c r="G172" s="32">
        <v>0.22500000000000001</v>
      </c>
      <c r="H172" s="33">
        <v>2267.97246366641</v>
      </c>
      <c r="J172" s="33">
        <v>518.18866978767005</v>
      </c>
      <c r="K172" s="31">
        <v>40</v>
      </c>
      <c r="M172">
        <f t="shared" si="29"/>
        <v>0.22848102350853278</v>
      </c>
      <c r="N172">
        <f t="shared" si="30"/>
        <v>10088.445008275126</v>
      </c>
      <c r="O172">
        <f t="shared" si="31"/>
        <v>688180.64456846099</v>
      </c>
      <c r="P172">
        <f t="shared" si="32"/>
        <v>922.85024436630613</v>
      </c>
      <c r="Q172">
        <f t="shared" si="33"/>
        <v>0.2948403336633566</v>
      </c>
      <c r="U172">
        <f t="shared" si="34"/>
        <v>0.23439153200355622</v>
      </c>
      <c r="V172">
        <f t="shared" si="35"/>
        <v>0.72459184142696809</v>
      </c>
      <c r="X172">
        <f t="shared" si="36"/>
        <v>0.2948403336633566</v>
      </c>
    </row>
    <row r="173" spans="1:24" x14ac:dyDescent="0.2">
      <c r="A173">
        <f t="shared" si="26"/>
        <v>228.71399999999997</v>
      </c>
      <c r="B173">
        <f t="shared" si="27"/>
        <v>303.17661840032514</v>
      </c>
      <c r="C173" s="4">
        <f t="shared" si="28"/>
        <v>9144</v>
      </c>
      <c r="E173" s="31">
        <v>30000</v>
      </c>
      <c r="F173">
        <f t="shared" si="37"/>
        <v>75.794154600081285</v>
      </c>
      <c r="G173" s="32">
        <v>0.25</v>
      </c>
      <c r="H173" s="33">
        <v>2139.7767483083298</v>
      </c>
      <c r="J173" s="33">
        <v>520.53819392247897</v>
      </c>
      <c r="K173" s="31">
        <v>40</v>
      </c>
      <c r="M173">
        <f t="shared" si="29"/>
        <v>0.2432675251443906</v>
      </c>
      <c r="N173">
        <f t="shared" si="30"/>
        <v>9518.202006913576</v>
      </c>
      <c r="O173">
        <f t="shared" si="31"/>
        <v>721424.07442681154</v>
      </c>
      <c r="P173">
        <f t="shared" si="32"/>
        <v>967.42968380635421</v>
      </c>
      <c r="Q173">
        <f t="shared" si="33"/>
        <v>0.30908296607231761</v>
      </c>
      <c r="U173">
        <f t="shared" si="34"/>
        <v>0.22114269825427138</v>
      </c>
      <c r="V173">
        <f t="shared" si="35"/>
        <v>0.683634743868476</v>
      </c>
      <c r="X173">
        <f t="shared" si="36"/>
        <v>0.30908296607231761</v>
      </c>
    </row>
    <row r="174" spans="1:24" x14ac:dyDescent="0.2">
      <c r="A174">
        <f t="shared" ref="A174:A187" si="38">$H$3+$I$3*C174/1000</f>
        <v>228.71399999999997</v>
      </c>
      <c r="B174">
        <f t="shared" ref="B174:B187" si="39">SQRT($F$3*$G$3*A174)</f>
        <v>303.17661840032514</v>
      </c>
      <c r="C174" s="4">
        <f t="shared" ref="C174:C187" si="40">E174*0.3048</f>
        <v>9144</v>
      </c>
      <c r="E174" s="31">
        <v>30000</v>
      </c>
      <c r="F174">
        <f t="shared" si="37"/>
        <v>83.373570060089421</v>
      </c>
      <c r="G174" s="32">
        <v>0.27500000000000002</v>
      </c>
      <c r="H174" s="33">
        <v>2023.15932625909</v>
      </c>
      <c r="J174" s="33">
        <v>523.33997633219894</v>
      </c>
      <c r="K174" s="31">
        <v>40</v>
      </c>
      <c r="M174">
        <f t="shared" ref="M174:M187" si="41">J174/H174</f>
        <v>0.25867462316963313</v>
      </c>
      <c r="N174">
        <f t="shared" ref="N174:N187" si="42">4.448222*H174</f>
        <v>8999.4618245708625</v>
      </c>
      <c r="O174">
        <f t="shared" ref="O174:O187" si="43">N174*F174</f>
        <v>750317.26093395893</v>
      </c>
      <c r="P174">
        <f t="shared" ref="P174:P187" si="44">O174*0.001341</f>
        <v>1006.1754469124389</v>
      </c>
      <c r="Q174">
        <f t="shared" ref="Q174:Q187" si="45">P174/$C$3</f>
        <v>0.32146180412537984</v>
      </c>
      <c r="U174">
        <f t="shared" ref="U174:U187" si="46">H174/$B$3</f>
        <v>0.20909046364810768</v>
      </c>
      <c r="V174">
        <f t="shared" ref="V174:V187" si="47">H174/$C$3</f>
        <v>0.64637678155242495</v>
      </c>
      <c r="X174">
        <f t="shared" ref="X174:X187" si="48">P174/$C$3</f>
        <v>0.32146180412537984</v>
      </c>
    </row>
    <row r="175" spans="1:24" x14ac:dyDescent="0.2">
      <c r="A175">
        <f t="shared" si="38"/>
        <v>228.71399999999997</v>
      </c>
      <c r="B175">
        <f t="shared" si="39"/>
        <v>303.17661840032514</v>
      </c>
      <c r="C175" s="4">
        <f t="shared" si="40"/>
        <v>9144</v>
      </c>
      <c r="E175" s="31">
        <v>30000</v>
      </c>
      <c r="F175">
        <f t="shared" si="37"/>
        <v>90.952985520097542</v>
      </c>
      <c r="G175" s="32">
        <v>0.3</v>
      </c>
      <c r="H175" s="33">
        <v>1916.77308930393</v>
      </c>
      <c r="J175" s="33">
        <v>526.34953723203205</v>
      </c>
      <c r="K175" s="31">
        <v>40</v>
      </c>
      <c r="M175">
        <f t="shared" si="41"/>
        <v>0.2746019026295774</v>
      </c>
      <c r="N175">
        <f t="shared" si="42"/>
        <v>8526.2322248497057</v>
      </c>
      <c r="O175">
        <f t="shared" si="43"/>
        <v>775486.27608774428</v>
      </c>
      <c r="P175">
        <f t="shared" si="44"/>
        <v>1039.927096233665</v>
      </c>
      <c r="Q175">
        <f t="shared" si="45"/>
        <v>0.33224507866890257</v>
      </c>
      <c r="U175">
        <f t="shared" si="46"/>
        <v>0.19809560658370504</v>
      </c>
      <c r="V175">
        <f t="shared" si="47"/>
        <v>0.61238756846770925</v>
      </c>
      <c r="X175">
        <f t="shared" si="48"/>
        <v>0.33224507866890257</v>
      </c>
    </row>
    <row r="176" spans="1:24" x14ac:dyDescent="0.2">
      <c r="A176">
        <f t="shared" si="38"/>
        <v>228.71399999999997</v>
      </c>
      <c r="B176">
        <f t="shared" si="39"/>
        <v>303.17661840032514</v>
      </c>
      <c r="C176" s="4">
        <f t="shared" si="40"/>
        <v>9144</v>
      </c>
      <c r="E176" s="31">
        <v>30000</v>
      </c>
      <c r="F176">
        <f t="shared" si="37"/>
        <v>98.532400980105677</v>
      </c>
      <c r="G176" s="32">
        <v>0.32500000000000001</v>
      </c>
      <c r="H176" s="33">
        <v>1819.7924903764001</v>
      </c>
      <c r="J176" s="33">
        <v>529.17801434565195</v>
      </c>
      <c r="K176" s="31">
        <v>40</v>
      </c>
      <c r="M176">
        <f t="shared" si="41"/>
        <v>0.29079030556731139</v>
      </c>
      <c r="N176">
        <f t="shared" si="42"/>
        <v>8094.8409911270919</v>
      </c>
      <c r="O176">
        <f t="shared" si="43"/>
        <v>797604.11840793071</v>
      </c>
      <c r="P176">
        <f t="shared" si="44"/>
        <v>1069.587122785035</v>
      </c>
      <c r="Q176">
        <f t="shared" si="45"/>
        <v>0.34172112549042655</v>
      </c>
      <c r="U176">
        <f t="shared" si="46"/>
        <v>0.18807280801740389</v>
      </c>
      <c r="V176">
        <f t="shared" si="47"/>
        <v>0.58140335155795531</v>
      </c>
      <c r="X176">
        <f t="shared" si="48"/>
        <v>0.34172112549042655</v>
      </c>
    </row>
    <row r="177" spans="1:24" x14ac:dyDescent="0.2">
      <c r="A177">
        <f t="shared" si="38"/>
        <v>228.71399999999997</v>
      </c>
      <c r="B177">
        <f t="shared" si="39"/>
        <v>303.17661840032514</v>
      </c>
      <c r="C177" s="4">
        <f t="shared" si="40"/>
        <v>9144</v>
      </c>
      <c r="E177" s="31">
        <v>30000</v>
      </c>
      <c r="F177">
        <f t="shared" si="37"/>
        <v>106.1118164401138</v>
      </c>
      <c r="G177" s="32">
        <v>0.35</v>
      </c>
      <c r="H177" s="33">
        <v>1731.69274659145</v>
      </c>
      <c r="J177" s="33">
        <v>532.5859375</v>
      </c>
      <c r="K177" s="31">
        <v>40</v>
      </c>
      <c r="M177">
        <f t="shared" si="41"/>
        <v>0.30755221360619955</v>
      </c>
      <c r="N177">
        <f t="shared" si="42"/>
        <v>7702.9537726285134</v>
      </c>
      <c r="O177">
        <f t="shared" si="43"/>
        <v>817374.41676783888</v>
      </c>
      <c r="P177">
        <f t="shared" si="44"/>
        <v>1096.099092885672</v>
      </c>
      <c r="Q177">
        <f t="shared" si="45"/>
        <v>0.35019140347785049</v>
      </c>
      <c r="U177">
        <f t="shared" si="46"/>
        <v>0.17896783242987288</v>
      </c>
      <c r="V177">
        <f t="shared" si="47"/>
        <v>0.55325646855956867</v>
      </c>
      <c r="X177">
        <f t="shared" si="48"/>
        <v>0.35019140347785049</v>
      </c>
    </row>
    <row r="178" spans="1:24" x14ac:dyDescent="0.2">
      <c r="A178">
        <f t="shared" si="38"/>
        <v>228.71399999999997</v>
      </c>
      <c r="B178">
        <f t="shared" si="39"/>
        <v>303.17661840032514</v>
      </c>
      <c r="C178" s="4">
        <f t="shared" si="40"/>
        <v>9144</v>
      </c>
      <c r="E178" s="31">
        <v>30000</v>
      </c>
      <c r="F178">
        <f t="shared" si="37"/>
        <v>113.69123190012192</v>
      </c>
      <c r="G178" s="32">
        <v>0.375</v>
      </c>
      <c r="H178" s="33">
        <v>1651.5137888536599</v>
      </c>
      <c r="J178" s="33">
        <v>536.85216333505696</v>
      </c>
      <c r="K178" s="31">
        <v>40</v>
      </c>
      <c r="M178">
        <f t="shared" si="41"/>
        <v>0.3250667157358062</v>
      </c>
      <c r="N178">
        <f t="shared" si="42"/>
        <v>7346.2999688822056</v>
      </c>
      <c r="O178">
        <f t="shared" si="43"/>
        <v>835209.89337004523</v>
      </c>
      <c r="P178">
        <f t="shared" si="44"/>
        <v>1120.0164670092306</v>
      </c>
      <c r="Q178">
        <f t="shared" si="45"/>
        <v>0.35783273706365193</v>
      </c>
      <c r="U178">
        <f t="shared" si="46"/>
        <v>0.17068145812873706</v>
      </c>
      <c r="V178">
        <f t="shared" si="47"/>
        <v>0.52764018813215974</v>
      </c>
      <c r="X178">
        <f t="shared" si="48"/>
        <v>0.35783273706365193</v>
      </c>
    </row>
    <row r="179" spans="1:24" x14ac:dyDescent="0.2">
      <c r="A179">
        <f t="shared" si="38"/>
        <v>228.71399999999997</v>
      </c>
      <c r="B179">
        <f t="shared" si="39"/>
        <v>303.17661840032514</v>
      </c>
      <c r="C179" s="4">
        <f t="shared" si="40"/>
        <v>9144</v>
      </c>
      <c r="E179" s="31">
        <v>30000</v>
      </c>
      <c r="F179">
        <f t="shared" si="37"/>
        <v>121.27064736013006</v>
      </c>
      <c r="G179" s="32">
        <v>0.4</v>
      </c>
      <c r="H179" s="33">
        <v>1578.51213523041</v>
      </c>
      <c r="J179" s="33">
        <v>540.95652463113299</v>
      </c>
      <c r="K179" s="31">
        <v>40</v>
      </c>
      <c r="M179">
        <f t="shared" si="41"/>
        <v>0.34270026346814969</v>
      </c>
      <c r="N179">
        <f t="shared" si="42"/>
        <v>7021.5724071988852</v>
      </c>
      <c r="O179">
        <f t="shared" si="43"/>
        <v>851510.63130703557</v>
      </c>
      <c r="P179">
        <f t="shared" si="44"/>
        <v>1141.8757565827348</v>
      </c>
      <c r="Q179">
        <f t="shared" si="45"/>
        <v>0.364816535649436</v>
      </c>
      <c r="U179">
        <f t="shared" si="46"/>
        <v>0.16313684737809114</v>
      </c>
      <c r="V179">
        <f t="shared" si="47"/>
        <v>0.50431697611195203</v>
      </c>
      <c r="X179">
        <f t="shared" si="48"/>
        <v>0.364816535649436</v>
      </c>
    </row>
    <row r="180" spans="1:24" x14ac:dyDescent="0.2">
      <c r="A180">
        <f t="shared" si="38"/>
        <v>228.71399999999997</v>
      </c>
      <c r="B180">
        <f t="shared" si="39"/>
        <v>303.17661840032514</v>
      </c>
      <c r="C180" s="4">
        <f t="shared" si="40"/>
        <v>9144</v>
      </c>
      <c r="E180" s="31">
        <v>30000</v>
      </c>
      <c r="F180">
        <f t="shared" si="37"/>
        <v>128.85006282013819</v>
      </c>
      <c r="G180" s="32">
        <v>0.42499999999999999</v>
      </c>
      <c r="H180" s="33">
        <v>1511.9715154630601</v>
      </c>
      <c r="J180" s="33">
        <v>545.14108665968001</v>
      </c>
      <c r="K180" s="31">
        <v>40</v>
      </c>
      <c r="M180">
        <f t="shared" si="41"/>
        <v>0.36054983912360528</v>
      </c>
      <c r="N180">
        <f t="shared" si="42"/>
        <v>6725.5849584561247</v>
      </c>
      <c r="O180">
        <f t="shared" si="43"/>
        <v>866592.0443992482</v>
      </c>
      <c r="P180">
        <f t="shared" si="44"/>
        <v>1162.0999315393917</v>
      </c>
      <c r="Q180">
        <f t="shared" si="45"/>
        <v>0.3712779333991667</v>
      </c>
      <c r="U180">
        <f t="shared" si="46"/>
        <v>0.15625997472747624</v>
      </c>
      <c r="V180">
        <f t="shared" si="47"/>
        <v>0.48305799216072209</v>
      </c>
      <c r="X180">
        <f t="shared" si="48"/>
        <v>0.3712779333991667</v>
      </c>
    </row>
    <row r="181" spans="1:24" x14ac:dyDescent="0.2">
      <c r="A181">
        <f t="shared" si="38"/>
        <v>228.71399999999997</v>
      </c>
      <c r="B181">
        <f t="shared" si="39"/>
        <v>303.17661840032514</v>
      </c>
      <c r="C181" s="4">
        <f t="shared" si="40"/>
        <v>9144</v>
      </c>
      <c r="E181" s="31">
        <v>30000</v>
      </c>
      <c r="F181">
        <f t="shared" si="37"/>
        <v>136.42947828014633</v>
      </c>
      <c r="G181" s="32">
        <v>0.45</v>
      </c>
      <c r="H181" s="33">
        <v>1451.72243040188</v>
      </c>
      <c r="J181" s="33">
        <v>549.80597673542502</v>
      </c>
      <c r="K181" s="31">
        <v>40</v>
      </c>
      <c r="M181">
        <f t="shared" si="41"/>
        <v>0.37872665271364742</v>
      </c>
      <c r="N181">
        <f t="shared" si="42"/>
        <v>6457.5836528071122</v>
      </c>
      <c r="O181">
        <f t="shared" si="43"/>
        <v>881004.76870287594</v>
      </c>
      <c r="P181">
        <f t="shared" si="44"/>
        <v>1181.4273948305565</v>
      </c>
      <c r="Q181">
        <f t="shared" si="45"/>
        <v>0.37745284179889987</v>
      </c>
      <c r="U181">
        <f t="shared" si="46"/>
        <v>0.15003332269552294</v>
      </c>
      <c r="V181">
        <f t="shared" si="47"/>
        <v>0.46380908319548886</v>
      </c>
      <c r="X181">
        <f t="shared" si="48"/>
        <v>0.37745284179889987</v>
      </c>
    </row>
    <row r="182" spans="1:24" x14ac:dyDescent="0.2">
      <c r="A182">
        <f t="shared" si="38"/>
        <v>228.71399999999997</v>
      </c>
      <c r="B182">
        <f t="shared" si="39"/>
        <v>303.17661840032514</v>
      </c>
      <c r="C182" s="4">
        <f t="shared" si="40"/>
        <v>9144</v>
      </c>
      <c r="E182" s="31">
        <v>30000</v>
      </c>
      <c r="F182">
        <f t="shared" si="37"/>
        <v>144.00889374015443</v>
      </c>
      <c r="G182" s="32">
        <v>0.47499999999999998</v>
      </c>
      <c r="H182" s="33">
        <v>1395.82318672368</v>
      </c>
      <c r="J182" s="33">
        <v>554.56484511819895</v>
      </c>
      <c r="K182" s="31">
        <v>40</v>
      </c>
      <c r="M182">
        <f t="shared" si="41"/>
        <v>0.39730307562800338</v>
      </c>
      <c r="N182">
        <f t="shared" si="42"/>
        <v>6208.9314072943816</v>
      </c>
      <c r="O182">
        <f t="shared" si="43"/>
        <v>894141.34327296412</v>
      </c>
      <c r="P182">
        <f t="shared" si="44"/>
        <v>1199.043541329045</v>
      </c>
      <c r="Q182">
        <f t="shared" si="45"/>
        <v>0.3830810036195032</v>
      </c>
      <c r="U182">
        <f t="shared" si="46"/>
        <v>0.14425622020707732</v>
      </c>
      <c r="V182">
        <f t="shared" si="47"/>
        <v>0.44594989991171885</v>
      </c>
      <c r="X182">
        <f t="shared" si="48"/>
        <v>0.3830810036195032</v>
      </c>
    </row>
    <row r="183" spans="1:24" x14ac:dyDescent="0.2">
      <c r="A183">
        <f t="shared" si="38"/>
        <v>228.71399999999997</v>
      </c>
      <c r="B183">
        <f t="shared" si="39"/>
        <v>303.17661840032514</v>
      </c>
      <c r="C183" s="4">
        <f t="shared" si="40"/>
        <v>9144</v>
      </c>
      <c r="E183" s="31">
        <v>30000</v>
      </c>
      <c r="F183">
        <f t="shared" si="37"/>
        <v>151.58830920016257</v>
      </c>
      <c r="G183" s="32">
        <v>0.5</v>
      </c>
      <c r="H183" s="33">
        <v>1343.4355716581799</v>
      </c>
      <c r="J183" s="33">
        <v>559.28267811358103</v>
      </c>
      <c r="K183" s="31">
        <v>40</v>
      </c>
      <c r="M183">
        <f t="shared" si="41"/>
        <v>0.4163077782906015</v>
      </c>
      <c r="N183">
        <f t="shared" si="42"/>
        <v>5975.8996654324928</v>
      </c>
      <c r="O183">
        <f t="shared" si="43"/>
        <v>905876.52623272873</v>
      </c>
      <c r="P183">
        <f t="shared" si="44"/>
        <v>1214.7804216780892</v>
      </c>
      <c r="Q183">
        <f t="shared" si="45"/>
        <v>0.38810876091951729</v>
      </c>
      <c r="U183">
        <f t="shared" si="46"/>
        <v>0.13884203923710003</v>
      </c>
      <c r="V183">
        <f t="shared" si="47"/>
        <v>0.42921264270229392</v>
      </c>
      <c r="X183">
        <f t="shared" si="48"/>
        <v>0.38810876091951729</v>
      </c>
    </row>
    <row r="184" spans="1:24" x14ac:dyDescent="0.2">
      <c r="A184">
        <f t="shared" si="38"/>
        <v>228.71399999999997</v>
      </c>
      <c r="B184">
        <f t="shared" si="39"/>
        <v>303.17661840032514</v>
      </c>
      <c r="C184" s="4">
        <f t="shared" si="40"/>
        <v>9144</v>
      </c>
      <c r="E184" s="31">
        <v>30000</v>
      </c>
      <c r="F184">
        <f t="shared" si="37"/>
        <v>159.16772466017071</v>
      </c>
      <c r="G184" s="32">
        <v>0.52500000000000002</v>
      </c>
      <c r="H184" s="33">
        <v>1293.7582922149099</v>
      </c>
      <c r="J184" s="33">
        <v>563.921875</v>
      </c>
      <c r="K184" s="31">
        <v>40</v>
      </c>
      <c r="M184">
        <f t="shared" si="41"/>
        <v>0.43587884877210537</v>
      </c>
      <c r="N184">
        <f t="shared" si="42"/>
        <v>5754.9240981127914</v>
      </c>
      <c r="O184">
        <f t="shared" si="43"/>
        <v>915998.17428859801</v>
      </c>
      <c r="P184">
        <f t="shared" si="44"/>
        <v>1228.3535517210098</v>
      </c>
      <c r="Q184">
        <f t="shared" si="45"/>
        <v>0.39244522419201594</v>
      </c>
      <c r="U184">
        <f t="shared" si="46"/>
        <v>0.13370796736408744</v>
      </c>
      <c r="V184">
        <f t="shared" si="47"/>
        <v>0.41334130741690411</v>
      </c>
      <c r="X184">
        <f t="shared" si="48"/>
        <v>0.39244522419201594</v>
      </c>
    </row>
    <row r="185" spans="1:24" x14ac:dyDescent="0.2">
      <c r="A185">
        <f t="shared" si="38"/>
        <v>228.71399999999997</v>
      </c>
      <c r="B185">
        <f t="shared" si="39"/>
        <v>303.17661840032514</v>
      </c>
      <c r="C185" s="4">
        <f t="shared" si="40"/>
        <v>9144</v>
      </c>
      <c r="E185" s="31">
        <v>30000</v>
      </c>
      <c r="F185">
        <f t="shared" si="37"/>
        <v>166.74714012017884</v>
      </c>
      <c r="G185" s="32">
        <v>0.55000000000000004</v>
      </c>
      <c r="H185" s="33">
        <v>1245.89689088676</v>
      </c>
      <c r="J185" s="33">
        <v>568.68772022514099</v>
      </c>
      <c r="K185" s="31">
        <v>40</v>
      </c>
      <c r="M185">
        <f t="shared" si="41"/>
        <v>0.45644846245693793</v>
      </c>
      <c r="N185">
        <f t="shared" si="42"/>
        <v>5542.025959774086</v>
      </c>
      <c r="O185">
        <f t="shared" si="43"/>
        <v>924116.97926411813</v>
      </c>
      <c r="P185">
        <f t="shared" si="44"/>
        <v>1239.2408691931823</v>
      </c>
      <c r="Q185">
        <f t="shared" si="45"/>
        <v>0.39592360038120844</v>
      </c>
      <c r="U185">
        <f t="shared" si="46"/>
        <v>0.12876156375431583</v>
      </c>
      <c r="V185">
        <f t="shared" si="47"/>
        <v>0.39805012488394892</v>
      </c>
      <c r="X185">
        <f t="shared" si="48"/>
        <v>0.39592360038120844</v>
      </c>
    </row>
    <row r="186" spans="1:24" x14ac:dyDescent="0.2">
      <c r="A186">
        <f t="shared" si="38"/>
        <v>228.71399999999997</v>
      </c>
      <c r="B186">
        <f t="shared" si="39"/>
        <v>303.17661840032514</v>
      </c>
      <c r="C186" s="4">
        <f t="shared" si="40"/>
        <v>9144</v>
      </c>
      <c r="E186" s="31">
        <v>30000</v>
      </c>
      <c r="F186">
        <f t="shared" si="37"/>
        <v>174.32655558018695</v>
      </c>
      <c r="G186" s="32">
        <v>0.57499999999999996</v>
      </c>
      <c r="H186" s="33">
        <v>1197.55188679245</v>
      </c>
      <c r="J186" s="33">
        <v>574.283159044988</v>
      </c>
      <c r="K186" s="31">
        <v>40</v>
      </c>
      <c r="M186">
        <f t="shared" si="41"/>
        <v>0.47954762159254827</v>
      </c>
      <c r="N186">
        <f t="shared" si="42"/>
        <v>5326.9766489716858</v>
      </c>
      <c r="O186">
        <f t="shared" si="43"/>
        <v>928633.4908713206</v>
      </c>
      <c r="P186">
        <f t="shared" si="44"/>
        <v>1245.2975112584409</v>
      </c>
      <c r="Q186">
        <f t="shared" si="45"/>
        <v>0.39785862979502901</v>
      </c>
      <c r="U186">
        <f t="shared" si="46"/>
        <v>0.12376518052836399</v>
      </c>
      <c r="V186">
        <f t="shared" si="47"/>
        <v>0.38260443667490412</v>
      </c>
      <c r="X186">
        <f t="shared" si="48"/>
        <v>0.39785862979502901</v>
      </c>
    </row>
    <row r="187" spans="1:24" x14ac:dyDescent="0.2">
      <c r="A187">
        <f t="shared" si="38"/>
        <v>228.71399999999997</v>
      </c>
      <c r="B187">
        <f t="shared" si="39"/>
        <v>303.17661840032514</v>
      </c>
      <c r="C187" s="4">
        <f t="shared" si="40"/>
        <v>9144</v>
      </c>
      <c r="E187" s="31">
        <v>30000</v>
      </c>
      <c r="F187">
        <f t="shared" si="37"/>
        <v>181.90597104019508</v>
      </c>
      <c r="G187" s="32">
        <v>0.6</v>
      </c>
      <c r="H187" s="33">
        <v>1149.2028301886801</v>
      </c>
      <c r="J187" s="33">
        <v>580.60061451006504</v>
      </c>
      <c r="K187" s="31">
        <v>40</v>
      </c>
      <c r="M187">
        <f t="shared" si="41"/>
        <v>0.5052203138193978</v>
      </c>
      <c r="N187">
        <f t="shared" si="42"/>
        <v>5111.9093117075508</v>
      </c>
      <c r="O187">
        <f t="shared" si="43"/>
        <v>929886.82721557736</v>
      </c>
      <c r="P187">
        <f t="shared" si="44"/>
        <v>1246.9782352960892</v>
      </c>
      <c r="Q187">
        <f t="shared" si="45"/>
        <v>0.39839560233101889</v>
      </c>
      <c r="U187">
        <f t="shared" si="46"/>
        <v>0.11876837848167425</v>
      </c>
      <c r="V187">
        <f t="shared" si="47"/>
        <v>0.36715745373440256</v>
      </c>
      <c r="X187">
        <f t="shared" si="48"/>
        <v>0.39839560233101889</v>
      </c>
    </row>
    <row r="294" spans="1:7" x14ac:dyDescent="0.2">
      <c r="A294" s="31"/>
      <c r="C294" s="32"/>
      <c r="D294" s="33"/>
      <c r="F294" s="33"/>
      <c r="G294" s="31"/>
    </row>
    <row r="295" spans="1:7" x14ac:dyDescent="0.2">
      <c r="A295" s="31"/>
      <c r="C295" s="32"/>
      <c r="D295" s="33"/>
      <c r="F295" s="33"/>
      <c r="G295" s="31"/>
    </row>
    <row r="296" spans="1:7" x14ac:dyDescent="0.2">
      <c r="A296" s="31"/>
      <c r="C296" s="32"/>
      <c r="D296" s="33"/>
      <c r="F296" s="33"/>
      <c r="G296" s="31"/>
    </row>
    <row r="297" spans="1:7" x14ac:dyDescent="0.2">
      <c r="A297" s="31"/>
      <c r="C297" s="32"/>
      <c r="D297" s="33"/>
      <c r="F297" s="33"/>
      <c r="G297" s="31"/>
    </row>
    <row r="298" spans="1:7" x14ac:dyDescent="0.2">
      <c r="A298" s="31"/>
      <c r="C298" s="32"/>
      <c r="D298" s="33"/>
      <c r="F298" s="33"/>
      <c r="G298" s="31"/>
    </row>
    <row r="299" spans="1:7" x14ac:dyDescent="0.2">
      <c r="A299" s="31"/>
      <c r="C299" s="32"/>
      <c r="D299" s="33"/>
      <c r="F299" s="33"/>
      <c r="G299" s="31"/>
    </row>
    <row r="300" spans="1:7" x14ac:dyDescent="0.2">
      <c r="A300" s="31"/>
      <c r="C300" s="32"/>
      <c r="D300" s="33"/>
      <c r="F300" s="33"/>
      <c r="G300" s="31"/>
    </row>
    <row r="301" spans="1:7" x14ac:dyDescent="0.2">
      <c r="A301" s="31"/>
      <c r="C301" s="32"/>
      <c r="D301" s="33"/>
      <c r="F301" s="33"/>
      <c r="G301" s="31"/>
    </row>
    <row r="302" spans="1:7" x14ac:dyDescent="0.2">
      <c r="A302" s="31"/>
      <c r="C302" s="32"/>
      <c r="D302" s="33"/>
      <c r="F302" s="33"/>
      <c r="G302" s="31"/>
    </row>
    <row r="303" spans="1:7" x14ac:dyDescent="0.2">
      <c r="A303" s="31"/>
      <c r="C303" s="32"/>
      <c r="D303" s="33"/>
      <c r="F303" s="33"/>
      <c r="G303" s="31"/>
    </row>
    <row r="304" spans="1:7" x14ac:dyDescent="0.2">
      <c r="A304" s="31"/>
      <c r="C304" s="32"/>
      <c r="D304" s="33"/>
      <c r="F304" s="33"/>
      <c r="G304" s="31"/>
    </row>
    <row r="305" spans="1:7" x14ac:dyDescent="0.2">
      <c r="A305" s="31"/>
      <c r="C305" s="32"/>
      <c r="D305" s="33"/>
      <c r="F305" s="33"/>
      <c r="G305" s="31"/>
    </row>
    <row r="306" spans="1:7" x14ac:dyDescent="0.2">
      <c r="A306" s="31"/>
      <c r="C306" s="32"/>
      <c r="D306" s="33"/>
      <c r="F306" s="33"/>
      <c r="G306" s="31"/>
    </row>
    <row r="307" spans="1:7" x14ac:dyDescent="0.2">
      <c r="A307" s="31"/>
      <c r="C307" s="32"/>
      <c r="D307" s="33"/>
      <c r="F307" s="33"/>
      <c r="G307" s="31"/>
    </row>
    <row r="308" spans="1:7" x14ac:dyDescent="0.2">
      <c r="A308" s="31"/>
      <c r="C308" s="32"/>
      <c r="D308" s="33"/>
      <c r="F308" s="33"/>
      <c r="G308" s="31"/>
    </row>
    <row r="309" spans="1:7" x14ac:dyDescent="0.2">
      <c r="A309" s="31"/>
      <c r="C309" s="32"/>
      <c r="D309" s="33"/>
      <c r="F309" s="33"/>
      <c r="G309" s="31"/>
    </row>
    <row r="310" spans="1:7" x14ac:dyDescent="0.2">
      <c r="A310" s="31"/>
      <c r="C310" s="32"/>
      <c r="D310" s="33"/>
      <c r="F310" s="33"/>
      <c r="G310" s="31"/>
    </row>
    <row r="311" spans="1:7" x14ac:dyDescent="0.2">
      <c r="A311" s="31"/>
      <c r="C311" s="32"/>
      <c r="D311" s="33"/>
      <c r="F311" s="33"/>
      <c r="G311" s="31"/>
    </row>
    <row r="312" spans="1:7" x14ac:dyDescent="0.2">
      <c r="A312" s="31"/>
      <c r="C312" s="32"/>
      <c r="D312" s="33"/>
      <c r="F312" s="33"/>
      <c r="G312" s="31"/>
    </row>
    <row r="313" spans="1:7" x14ac:dyDescent="0.2">
      <c r="A313" s="31"/>
      <c r="C313" s="32"/>
      <c r="D313" s="33"/>
      <c r="F313" s="33"/>
      <c r="G313" s="31"/>
    </row>
    <row r="314" spans="1:7" x14ac:dyDescent="0.2">
      <c r="A314" s="31"/>
      <c r="C314" s="32"/>
      <c r="D314" s="33"/>
      <c r="F314" s="33"/>
      <c r="G314" s="31"/>
    </row>
    <row r="315" spans="1:7" x14ac:dyDescent="0.2">
      <c r="A315" s="31"/>
      <c r="C315" s="32"/>
      <c r="D315" s="33"/>
      <c r="F315" s="33"/>
      <c r="G315" s="31"/>
    </row>
    <row r="316" spans="1:7" x14ac:dyDescent="0.2">
      <c r="A316" s="31"/>
      <c r="C316" s="32"/>
      <c r="D316" s="33"/>
      <c r="F316" s="33"/>
      <c r="G316" s="31"/>
    </row>
    <row r="317" spans="1:7" x14ac:dyDescent="0.2">
      <c r="A317" s="31"/>
      <c r="C317" s="32"/>
      <c r="D317" s="33"/>
      <c r="F317" s="33"/>
      <c r="G317" s="31"/>
    </row>
    <row r="318" spans="1:7" x14ac:dyDescent="0.2">
      <c r="A318" s="31"/>
      <c r="C318" s="32"/>
      <c r="D318" s="33"/>
      <c r="F318" s="33"/>
      <c r="G318" s="31"/>
    </row>
    <row r="319" spans="1:7" ht="18" x14ac:dyDescent="0.25">
      <c r="A319" s="27"/>
      <c r="C319" s="27"/>
      <c r="D319" s="27"/>
      <c r="F319" s="27"/>
      <c r="G319" s="27"/>
    </row>
    <row r="320" spans="1:7" x14ac:dyDescent="0.2">
      <c r="A320" s="31"/>
      <c r="C320" s="32"/>
      <c r="D320" s="33"/>
      <c r="F320" s="33"/>
      <c r="G320" s="31"/>
    </row>
    <row r="321" spans="1:7" x14ac:dyDescent="0.2">
      <c r="A321" s="31"/>
      <c r="C321" s="32"/>
      <c r="D321" s="33"/>
      <c r="F321" s="33"/>
      <c r="G321" s="31"/>
    </row>
    <row r="322" spans="1:7" x14ac:dyDescent="0.2">
      <c r="A322" s="31"/>
      <c r="C322" s="32"/>
      <c r="D322" s="33"/>
      <c r="F322" s="33"/>
      <c r="G322" s="31"/>
    </row>
    <row r="323" spans="1:7" x14ac:dyDescent="0.2">
      <c r="A323" s="31"/>
      <c r="C323" s="32"/>
      <c r="D323" s="33"/>
      <c r="F323" s="33"/>
      <c r="G323" s="31"/>
    </row>
    <row r="324" spans="1:7" x14ac:dyDescent="0.2">
      <c r="A324" s="31"/>
      <c r="C324" s="32"/>
      <c r="D324" s="33"/>
      <c r="F324" s="33"/>
      <c r="G324" s="31"/>
    </row>
    <row r="325" spans="1:7" x14ac:dyDescent="0.2">
      <c r="A325" s="31"/>
      <c r="C325" s="32"/>
      <c r="D325" s="33"/>
      <c r="F325" s="33"/>
      <c r="G325" s="31"/>
    </row>
    <row r="326" spans="1:7" x14ac:dyDescent="0.2">
      <c r="A326" s="31"/>
      <c r="C326" s="32"/>
      <c r="D326" s="33"/>
      <c r="F326" s="33"/>
      <c r="G326" s="31"/>
    </row>
    <row r="327" spans="1:7" x14ac:dyDescent="0.2">
      <c r="A327" s="31"/>
      <c r="C327" s="32"/>
      <c r="D327" s="33"/>
      <c r="F327" s="33"/>
      <c r="G327" s="31"/>
    </row>
    <row r="328" spans="1:7" x14ac:dyDescent="0.2">
      <c r="A328" s="31"/>
      <c r="C328" s="32"/>
      <c r="D328" s="33"/>
      <c r="F328" s="33"/>
      <c r="G328" s="31"/>
    </row>
    <row r="329" spans="1:7" x14ac:dyDescent="0.2">
      <c r="A329" s="31"/>
      <c r="C329" s="32"/>
      <c r="D329" s="33"/>
      <c r="F329" s="33"/>
      <c r="G329" s="31"/>
    </row>
    <row r="330" spans="1:7" x14ac:dyDescent="0.2">
      <c r="A330" s="31"/>
      <c r="C330" s="32"/>
      <c r="D330" s="33"/>
      <c r="F330" s="33"/>
      <c r="G330" s="31"/>
    </row>
    <row r="331" spans="1:7" x14ac:dyDescent="0.2">
      <c r="A331" s="31"/>
      <c r="C331" s="32"/>
      <c r="D331" s="33"/>
      <c r="F331" s="33"/>
      <c r="G331" s="31"/>
    </row>
    <row r="332" spans="1:7" x14ac:dyDescent="0.2">
      <c r="A332" s="31"/>
      <c r="C332" s="32"/>
      <c r="D332" s="33"/>
      <c r="F332" s="33"/>
      <c r="G332" s="31"/>
    </row>
    <row r="333" spans="1:7" x14ac:dyDescent="0.2">
      <c r="A333" s="31"/>
      <c r="C333" s="32"/>
      <c r="D333" s="33"/>
      <c r="F333" s="33"/>
      <c r="G333" s="31"/>
    </row>
    <row r="334" spans="1:7" x14ac:dyDescent="0.2">
      <c r="A334" s="31"/>
      <c r="C334" s="32"/>
      <c r="D334" s="33"/>
      <c r="F334" s="33"/>
      <c r="G334" s="31"/>
    </row>
    <row r="335" spans="1:7" x14ac:dyDescent="0.2">
      <c r="A335" s="31"/>
      <c r="C335" s="32"/>
      <c r="D335" s="33"/>
      <c r="F335" s="33"/>
      <c r="G335" s="31"/>
    </row>
    <row r="336" spans="1:7" x14ac:dyDescent="0.2">
      <c r="A336" s="31"/>
      <c r="C336" s="32"/>
      <c r="D336" s="33"/>
      <c r="F336" s="33"/>
      <c r="G336" s="31"/>
    </row>
    <row r="337" spans="1:7" x14ac:dyDescent="0.2">
      <c r="A337" s="31"/>
      <c r="C337" s="32"/>
      <c r="D337" s="33"/>
      <c r="F337" s="33"/>
      <c r="G337" s="31"/>
    </row>
    <row r="338" spans="1:7" x14ac:dyDescent="0.2">
      <c r="A338" s="31"/>
      <c r="C338" s="32"/>
      <c r="D338" s="33"/>
      <c r="F338" s="33"/>
      <c r="G338" s="31"/>
    </row>
    <row r="339" spans="1:7" x14ac:dyDescent="0.2">
      <c r="A339" s="31"/>
      <c r="C339" s="32"/>
      <c r="D339" s="33"/>
      <c r="F339" s="33"/>
      <c r="G339" s="31"/>
    </row>
    <row r="340" spans="1:7" x14ac:dyDescent="0.2">
      <c r="A340" s="31"/>
      <c r="C340" s="32"/>
      <c r="D340" s="33"/>
      <c r="F340" s="33"/>
      <c r="G340" s="31"/>
    </row>
    <row r="341" spans="1:7" x14ac:dyDescent="0.2">
      <c r="A341" s="31"/>
      <c r="C341" s="32"/>
      <c r="D341" s="33"/>
      <c r="F341" s="33"/>
      <c r="G341" s="31"/>
    </row>
    <row r="342" spans="1:7" x14ac:dyDescent="0.2">
      <c r="A342" s="31"/>
      <c r="C342" s="32"/>
      <c r="D342" s="33"/>
      <c r="F342" s="33"/>
      <c r="G342" s="31"/>
    </row>
    <row r="343" spans="1:7" x14ac:dyDescent="0.2">
      <c r="A343" s="31"/>
      <c r="C343" s="32"/>
      <c r="D343" s="33"/>
      <c r="F343" s="33"/>
      <c r="G343" s="31"/>
    </row>
    <row r="344" spans="1:7" x14ac:dyDescent="0.2">
      <c r="A344" s="31"/>
      <c r="C344" s="32"/>
      <c r="D344" s="33"/>
      <c r="F344" s="33"/>
      <c r="G344" s="31"/>
    </row>
    <row r="345" spans="1:7" ht="18" x14ac:dyDescent="0.25">
      <c r="A345" s="27"/>
      <c r="C345" s="27"/>
      <c r="D345" s="27"/>
      <c r="F345" s="27"/>
      <c r="G345" s="27"/>
    </row>
    <row r="346" spans="1:7" x14ac:dyDescent="0.2">
      <c r="A346" s="31"/>
      <c r="C346" s="32"/>
      <c r="D346" s="33"/>
      <c r="F346" s="33"/>
      <c r="G346" s="31"/>
    </row>
    <row r="347" spans="1:7" x14ac:dyDescent="0.2">
      <c r="A347" s="31"/>
      <c r="C347" s="32"/>
      <c r="D347" s="33"/>
      <c r="F347" s="33"/>
      <c r="G347" s="31"/>
    </row>
    <row r="348" spans="1:7" x14ac:dyDescent="0.2">
      <c r="A348" s="31"/>
      <c r="C348" s="32"/>
      <c r="D348" s="33"/>
      <c r="F348" s="33"/>
      <c r="G348" s="31"/>
    </row>
    <row r="349" spans="1:7" x14ac:dyDescent="0.2">
      <c r="A349" s="31"/>
      <c r="C349" s="32"/>
      <c r="D349" s="33"/>
      <c r="F349" s="33"/>
      <c r="G349" s="31"/>
    </row>
    <row r="350" spans="1:7" x14ac:dyDescent="0.2">
      <c r="A350" s="31"/>
      <c r="C350" s="32"/>
      <c r="D350" s="33"/>
      <c r="F350" s="33"/>
      <c r="G350" s="31"/>
    </row>
    <row r="351" spans="1:7" x14ac:dyDescent="0.2">
      <c r="A351" s="31"/>
      <c r="C351" s="32"/>
      <c r="D351" s="33"/>
      <c r="F351" s="33"/>
      <c r="G351" s="31"/>
    </row>
    <row r="352" spans="1:7" x14ac:dyDescent="0.2">
      <c r="A352" s="31"/>
      <c r="C352" s="32"/>
      <c r="D352" s="33"/>
      <c r="F352" s="33"/>
      <c r="G352" s="31"/>
    </row>
    <row r="353" spans="1:7" x14ac:dyDescent="0.2">
      <c r="A353" s="31"/>
      <c r="C353" s="32"/>
      <c r="D353" s="33"/>
      <c r="F353" s="33"/>
      <c r="G353" s="31"/>
    </row>
    <row r="354" spans="1:7" x14ac:dyDescent="0.2">
      <c r="A354" s="31"/>
      <c r="C354" s="32"/>
      <c r="D354" s="33"/>
      <c r="F354" s="33"/>
      <c r="G354" s="31"/>
    </row>
    <row r="355" spans="1:7" x14ac:dyDescent="0.2">
      <c r="A355" s="31"/>
      <c r="C355" s="32"/>
      <c r="D355" s="33"/>
      <c r="F355" s="33"/>
      <c r="G355" s="31"/>
    </row>
    <row r="356" spans="1:7" x14ac:dyDescent="0.2">
      <c r="A356" s="31"/>
      <c r="C356" s="32"/>
      <c r="D356" s="33"/>
      <c r="F356" s="33"/>
      <c r="G356" s="31"/>
    </row>
    <row r="357" spans="1:7" x14ac:dyDescent="0.2">
      <c r="A357" s="31"/>
      <c r="C357" s="32"/>
      <c r="D357" s="33"/>
      <c r="F357" s="33"/>
      <c r="G357" s="31"/>
    </row>
    <row r="358" spans="1:7" x14ac:dyDescent="0.2">
      <c r="A358" s="31"/>
      <c r="C358" s="32"/>
      <c r="D358" s="33"/>
      <c r="F358" s="33"/>
      <c r="G358" s="31"/>
    </row>
    <row r="359" spans="1:7" x14ac:dyDescent="0.2">
      <c r="A359" s="31"/>
      <c r="C359" s="32"/>
      <c r="D359" s="33"/>
      <c r="F359" s="33"/>
      <c r="G359" s="31"/>
    </row>
    <row r="360" spans="1:7" x14ac:dyDescent="0.2">
      <c r="A360" s="31"/>
      <c r="C360" s="32"/>
      <c r="D360" s="33"/>
      <c r="F360" s="33"/>
      <c r="G360" s="31"/>
    </row>
    <row r="361" spans="1:7" x14ac:dyDescent="0.2">
      <c r="A361" s="31"/>
      <c r="C361" s="32"/>
      <c r="D361" s="33"/>
      <c r="F361" s="33"/>
      <c r="G361" s="31"/>
    </row>
    <row r="362" spans="1:7" x14ac:dyDescent="0.2">
      <c r="A362" s="31"/>
      <c r="C362" s="32"/>
      <c r="D362" s="33"/>
      <c r="F362" s="33"/>
      <c r="G362" s="31"/>
    </row>
    <row r="363" spans="1:7" x14ac:dyDescent="0.2">
      <c r="A363" s="31"/>
      <c r="C363" s="32"/>
      <c r="D363" s="33"/>
      <c r="F363" s="33"/>
      <c r="G363" s="31"/>
    </row>
    <row r="364" spans="1:7" x14ac:dyDescent="0.2">
      <c r="A364" s="31"/>
      <c r="C364" s="32"/>
      <c r="D364" s="33"/>
      <c r="F364" s="33"/>
      <c r="G364" s="31"/>
    </row>
    <row r="365" spans="1:7" x14ac:dyDescent="0.2">
      <c r="A365" s="31"/>
      <c r="C365" s="32"/>
      <c r="D365" s="33"/>
      <c r="F365" s="33"/>
      <c r="G365" s="31"/>
    </row>
    <row r="366" spans="1:7" x14ac:dyDescent="0.2">
      <c r="A366" s="31"/>
      <c r="C366" s="32"/>
      <c r="D366" s="33"/>
      <c r="F366" s="33"/>
      <c r="G366" s="31"/>
    </row>
    <row r="367" spans="1:7" x14ac:dyDescent="0.2">
      <c r="A367" s="31"/>
      <c r="C367" s="32"/>
      <c r="D367" s="33"/>
      <c r="F367" s="33"/>
      <c r="G367" s="31"/>
    </row>
    <row r="368" spans="1:7" x14ac:dyDescent="0.2">
      <c r="A368" s="31"/>
      <c r="C368" s="32"/>
      <c r="D368" s="33"/>
      <c r="F368" s="33"/>
      <c r="G368" s="31"/>
    </row>
    <row r="369" spans="1:7" x14ac:dyDescent="0.2">
      <c r="A369" s="31"/>
      <c r="C369" s="32"/>
      <c r="D369" s="33"/>
      <c r="F369" s="33"/>
      <c r="G369" s="31"/>
    </row>
    <row r="370" spans="1:7" x14ac:dyDescent="0.2">
      <c r="A370" s="31"/>
      <c r="C370" s="32"/>
      <c r="D370" s="33"/>
      <c r="F370" s="33"/>
      <c r="G370" s="31"/>
    </row>
    <row r="371" spans="1:7" ht="18" x14ac:dyDescent="0.25">
      <c r="A371" s="27"/>
      <c r="C371" s="27"/>
      <c r="D371" s="27"/>
      <c r="F371" s="27"/>
      <c r="G371" s="27"/>
    </row>
    <row r="372" spans="1:7" x14ac:dyDescent="0.2">
      <c r="A372" s="31"/>
      <c r="C372" s="32"/>
      <c r="D372" s="33"/>
      <c r="F372" s="33"/>
      <c r="G372" s="31"/>
    </row>
    <row r="373" spans="1:7" x14ac:dyDescent="0.2">
      <c r="A373" s="31"/>
      <c r="C373" s="32"/>
      <c r="D373" s="33"/>
      <c r="F373" s="33"/>
      <c r="G373" s="31"/>
    </row>
    <row r="374" spans="1:7" x14ac:dyDescent="0.2">
      <c r="A374" s="31"/>
      <c r="C374" s="32"/>
      <c r="D374" s="33"/>
      <c r="F374" s="33"/>
      <c r="G374" s="31"/>
    </row>
    <row r="375" spans="1:7" x14ac:dyDescent="0.2">
      <c r="A375" s="31"/>
      <c r="C375" s="32"/>
      <c r="D375" s="33"/>
      <c r="F375" s="33"/>
      <c r="G375" s="31"/>
    </row>
    <row r="376" spans="1:7" x14ac:dyDescent="0.2">
      <c r="A376" s="31"/>
      <c r="C376" s="32"/>
      <c r="D376" s="33"/>
      <c r="F376" s="33"/>
      <c r="G376" s="31"/>
    </row>
    <row r="377" spans="1:7" x14ac:dyDescent="0.2">
      <c r="A377" s="31"/>
      <c r="C377" s="32"/>
      <c r="D377" s="33"/>
      <c r="F377" s="33"/>
      <c r="G377" s="31"/>
    </row>
    <row r="378" spans="1:7" x14ac:dyDescent="0.2">
      <c r="A378" s="31"/>
      <c r="C378" s="32"/>
      <c r="D378" s="33"/>
      <c r="F378" s="33"/>
      <c r="G378" s="31"/>
    </row>
    <row r="379" spans="1:7" x14ac:dyDescent="0.2">
      <c r="A379" s="31"/>
      <c r="C379" s="32"/>
      <c r="D379" s="33"/>
      <c r="F379" s="33"/>
      <c r="G379" s="31"/>
    </row>
    <row r="380" spans="1:7" x14ac:dyDescent="0.2">
      <c r="A380" s="31"/>
      <c r="C380" s="32"/>
      <c r="D380" s="33"/>
      <c r="F380" s="33"/>
      <c r="G380" s="31"/>
    </row>
    <row r="381" spans="1:7" x14ac:dyDescent="0.2">
      <c r="A381" s="31"/>
      <c r="C381" s="32"/>
      <c r="D381" s="33"/>
      <c r="F381" s="33"/>
      <c r="G381" s="31"/>
    </row>
    <row r="382" spans="1:7" x14ac:dyDescent="0.2">
      <c r="A382" s="31"/>
      <c r="C382" s="32"/>
      <c r="D382" s="33"/>
      <c r="F382" s="33"/>
      <c r="G382" s="31"/>
    </row>
    <row r="383" spans="1:7" x14ac:dyDescent="0.2">
      <c r="A383" s="31"/>
      <c r="C383" s="32"/>
      <c r="D383" s="33"/>
      <c r="F383" s="33"/>
      <c r="G383" s="31"/>
    </row>
    <row r="384" spans="1:7" x14ac:dyDescent="0.2">
      <c r="A384" s="31"/>
      <c r="C384" s="32"/>
      <c r="D384" s="33"/>
      <c r="F384" s="33"/>
      <c r="G384" s="31"/>
    </row>
    <row r="385" spans="1:7" x14ac:dyDescent="0.2">
      <c r="A385" s="31"/>
      <c r="C385" s="32"/>
      <c r="D385" s="33"/>
      <c r="F385" s="33"/>
      <c r="G385" s="31"/>
    </row>
    <row r="386" spans="1:7" x14ac:dyDescent="0.2">
      <c r="A386" s="31"/>
      <c r="C386" s="32"/>
      <c r="D386" s="33"/>
      <c r="F386" s="33"/>
      <c r="G386" s="31"/>
    </row>
    <row r="387" spans="1:7" x14ac:dyDescent="0.2">
      <c r="A387" s="31"/>
      <c r="C387" s="32"/>
      <c r="D387" s="33"/>
      <c r="F387" s="33"/>
      <c r="G387" s="31"/>
    </row>
    <row r="388" spans="1:7" x14ac:dyDescent="0.2">
      <c r="A388" s="31"/>
      <c r="C388" s="32"/>
      <c r="D388" s="33"/>
      <c r="F388" s="33"/>
      <c r="G388" s="31"/>
    </row>
    <row r="389" spans="1:7" x14ac:dyDescent="0.2">
      <c r="A389" s="31"/>
      <c r="C389" s="32"/>
      <c r="D389" s="33"/>
      <c r="F389" s="33"/>
      <c r="G389" s="31"/>
    </row>
    <row r="390" spans="1:7" x14ac:dyDescent="0.2">
      <c r="A390" s="31"/>
      <c r="C390" s="32"/>
      <c r="D390" s="33"/>
      <c r="F390" s="33"/>
      <c r="G390" s="31"/>
    </row>
    <row r="391" spans="1:7" x14ac:dyDescent="0.2">
      <c r="A391" s="31"/>
      <c r="C391" s="32"/>
      <c r="D391" s="33"/>
      <c r="F391" s="33"/>
      <c r="G391" s="31"/>
    </row>
    <row r="392" spans="1:7" x14ac:dyDescent="0.2">
      <c r="A392" s="31"/>
      <c r="C392" s="32"/>
      <c r="D392" s="33"/>
      <c r="F392" s="33"/>
      <c r="G392" s="31"/>
    </row>
    <row r="393" spans="1:7" x14ac:dyDescent="0.2">
      <c r="A393" s="31"/>
      <c r="C393" s="32"/>
      <c r="D393" s="33"/>
      <c r="F393" s="33"/>
      <c r="G393" s="31"/>
    </row>
    <row r="394" spans="1:7" x14ac:dyDescent="0.2">
      <c r="A394" s="31"/>
      <c r="C394" s="32"/>
      <c r="D394" s="33"/>
      <c r="F394" s="33"/>
      <c r="G394" s="31"/>
    </row>
    <row r="395" spans="1:7" x14ac:dyDescent="0.2">
      <c r="A395" s="31"/>
      <c r="C395" s="32"/>
      <c r="D395" s="33"/>
      <c r="F395" s="33"/>
      <c r="G395" s="31"/>
    </row>
    <row r="396" spans="1:7" x14ac:dyDescent="0.2">
      <c r="A396" s="31"/>
      <c r="C396" s="32"/>
      <c r="D396" s="33"/>
      <c r="F396" s="33"/>
      <c r="G396" s="31"/>
    </row>
    <row r="397" spans="1:7" ht="18" x14ac:dyDescent="0.25">
      <c r="A397" s="27"/>
      <c r="C397" s="27"/>
      <c r="D397" s="27"/>
      <c r="F397" s="27"/>
      <c r="G397" s="27"/>
    </row>
    <row r="398" spans="1:7" x14ac:dyDescent="0.2">
      <c r="A398" s="31"/>
      <c r="C398" s="32"/>
      <c r="D398" s="33"/>
      <c r="F398" s="33"/>
      <c r="G398" s="31"/>
    </row>
    <row r="399" spans="1:7" x14ac:dyDescent="0.2">
      <c r="A399" s="31"/>
      <c r="C399" s="32"/>
      <c r="D399" s="33"/>
      <c r="F399" s="33"/>
      <c r="G399" s="31"/>
    </row>
    <row r="400" spans="1:7" x14ac:dyDescent="0.2">
      <c r="A400" s="31"/>
      <c r="C400" s="32"/>
      <c r="D400" s="33"/>
      <c r="F400" s="33"/>
      <c r="G400" s="31"/>
    </row>
    <row r="401" spans="1:7" x14ac:dyDescent="0.2">
      <c r="A401" s="31"/>
      <c r="C401" s="32"/>
      <c r="D401" s="33"/>
      <c r="F401" s="33"/>
      <c r="G401" s="31"/>
    </row>
    <row r="402" spans="1:7" x14ac:dyDescent="0.2">
      <c r="A402" s="31"/>
      <c r="C402" s="32"/>
      <c r="D402" s="33"/>
      <c r="F402" s="33"/>
      <c r="G402" s="31"/>
    </row>
    <row r="403" spans="1:7" x14ac:dyDescent="0.2">
      <c r="A403" s="31"/>
      <c r="C403" s="32"/>
      <c r="D403" s="33"/>
      <c r="F403" s="33"/>
      <c r="G403" s="31"/>
    </row>
    <row r="404" spans="1:7" x14ac:dyDescent="0.2">
      <c r="A404" s="31"/>
      <c r="C404" s="32"/>
      <c r="D404" s="33"/>
      <c r="F404" s="33"/>
      <c r="G404" s="31"/>
    </row>
    <row r="405" spans="1:7" x14ac:dyDescent="0.2">
      <c r="A405" s="31"/>
      <c r="C405" s="32"/>
      <c r="D405" s="33"/>
      <c r="F405" s="33"/>
      <c r="G405" s="31"/>
    </row>
    <row r="406" spans="1:7" x14ac:dyDescent="0.2">
      <c r="A406" s="31"/>
      <c r="C406" s="32"/>
      <c r="D406" s="33"/>
      <c r="F406" s="33"/>
      <c r="G406" s="31"/>
    </row>
    <row r="407" spans="1:7" x14ac:dyDescent="0.2">
      <c r="A407" s="31"/>
      <c r="C407" s="32"/>
      <c r="D407" s="33"/>
      <c r="F407" s="33"/>
      <c r="G407" s="31"/>
    </row>
    <row r="408" spans="1:7" x14ac:dyDescent="0.2">
      <c r="A408" s="31"/>
      <c r="C408" s="32"/>
      <c r="D408" s="33"/>
      <c r="F408" s="33"/>
      <c r="G408" s="31"/>
    </row>
    <row r="409" spans="1:7" x14ac:dyDescent="0.2">
      <c r="A409" s="31"/>
      <c r="C409" s="32"/>
      <c r="D409" s="33"/>
      <c r="F409" s="33"/>
      <c r="G409" s="31"/>
    </row>
    <row r="410" spans="1:7" x14ac:dyDescent="0.2">
      <c r="A410" s="31"/>
      <c r="C410" s="32"/>
      <c r="D410" s="33"/>
      <c r="F410" s="33"/>
      <c r="G410" s="31"/>
    </row>
    <row r="411" spans="1:7" x14ac:dyDescent="0.2">
      <c r="A411" s="31"/>
      <c r="C411" s="32"/>
      <c r="D411" s="33"/>
      <c r="F411" s="33"/>
      <c r="G411" s="31"/>
    </row>
    <row r="412" spans="1:7" x14ac:dyDescent="0.2">
      <c r="A412" s="31"/>
      <c r="C412" s="32"/>
      <c r="D412" s="33"/>
      <c r="F412" s="33"/>
      <c r="G412" s="31"/>
    </row>
    <row r="413" spans="1:7" x14ac:dyDescent="0.2">
      <c r="A413" s="31"/>
      <c r="C413" s="32"/>
      <c r="D413" s="33"/>
      <c r="F413" s="33"/>
      <c r="G413" s="31"/>
    </row>
    <row r="414" spans="1:7" x14ac:dyDescent="0.2">
      <c r="A414" s="31"/>
      <c r="C414" s="32"/>
      <c r="D414" s="33"/>
      <c r="F414" s="33"/>
      <c r="G414" s="31"/>
    </row>
    <row r="415" spans="1:7" x14ac:dyDescent="0.2">
      <c r="A415" s="31"/>
      <c r="C415" s="32"/>
      <c r="D415" s="33"/>
      <c r="F415" s="33"/>
      <c r="G415" s="31"/>
    </row>
    <row r="416" spans="1:7" x14ac:dyDescent="0.2">
      <c r="A416" s="31"/>
      <c r="C416" s="32"/>
      <c r="D416" s="33"/>
      <c r="F416" s="33"/>
      <c r="G416" s="31"/>
    </row>
    <row r="417" spans="1:7" x14ac:dyDescent="0.2">
      <c r="A417" s="31"/>
      <c r="C417" s="32"/>
      <c r="D417" s="33"/>
      <c r="F417" s="33"/>
      <c r="G417" s="31"/>
    </row>
    <row r="418" spans="1:7" x14ac:dyDescent="0.2">
      <c r="A418" s="31"/>
      <c r="C418" s="32"/>
      <c r="D418" s="33"/>
      <c r="F418" s="33"/>
      <c r="G418" s="31"/>
    </row>
    <row r="419" spans="1:7" x14ac:dyDescent="0.2">
      <c r="A419" s="31"/>
      <c r="C419" s="32"/>
      <c r="D419" s="33"/>
      <c r="F419" s="33"/>
      <c r="G419" s="31"/>
    </row>
    <row r="420" spans="1:7" x14ac:dyDescent="0.2">
      <c r="A420" s="31"/>
      <c r="C420" s="32"/>
      <c r="D420" s="33"/>
      <c r="F420" s="33"/>
      <c r="G420" s="31"/>
    </row>
    <row r="421" spans="1:7" x14ac:dyDescent="0.2">
      <c r="A421" s="31"/>
      <c r="C421" s="32"/>
      <c r="D421" s="33"/>
      <c r="F421" s="33"/>
      <c r="G421" s="31"/>
    </row>
    <row r="422" spans="1:7" x14ac:dyDescent="0.2">
      <c r="A422" s="31"/>
      <c r="C422" s="32"/>
      <c r="D422" s="33"/>
      <c r="F422" s="33"/>
      <c r="G422" s="31"/>
    </row>
    <row r="423" spans="1:7" ht="18" x14ac:dyDescent="0.25">
      <c r="A423" s="27"/>
      <c r="C423" s="27"/>
      <c r="D423" s="27"/>
      <c r="F423" s="27"/>
      <c r="G423" s="27"/>
    </row>
    <row r="424" spans="1:7" x14ac:dyDescent="0.2">
      <c r="A424" s="31"/>
      <c r="C424" s="32"/>
      <c r="D424" s="33"/>
      <c r="F424" s="33"/>
      <c r="G424" s="31"/>
    </row>
    <row r="425" spans="1:7" x14ac:dyDescent="0.2">
      <c r="A425" s="31"/>
      <c r="C425" s="32"/>
      <c r="D425" s="33"/>
      <c r="F425" s="33"/>
      <c r="G425" s="31"/>
    </row>
    <row r="426" spans="1:7" x14ac:dyDescent="0.2">
      <c r="A426" s="31"/>
      <c r="C426" s="32"/>
      <c r="D426" s="33"/>
      <c r="F426" s="33"/>
      <c r="G426" s="31"/>
    </row>
    <row r="427" spans="1:7" x14ac:dyDescent="0.2">
      <c r="A427" s="31"/>
      <c r="C427" s="32"/>
      <c r="D427" s="33"/>
      <c r="F427" s="33"/>
      <c r="G427" s="31"/>
    </row>
    <row r="428" spans="1:7" x14ac:dyDescent="0.2">
      <c r="A428" s="31"/>
      <c r="C428" s="32"/>
      <c r="D428" s="33"/>
      <c r="F428" s="33"/>
      <c r="G428" s="31"/>
    </row>
    <row r="429" spans="1:7" x14ac:dyDescent="0.2">
      <c r="A429" s="31"/>
      <c r="C429" s="32"/>
      <c r="D429" s="33"/>
      <c r="F429" s="33"/>
      <c r="G429" s="31"/>
    </row>
    <row r="430" spans="1:7" x14ac:dyDescent="0.2">
      <c r="A430" s="31"/>
      <c r="C430" s="32"/>
      <c r="D430" s="33"/>
      <c r="F430" s="33"/>
      <c r="G430" s="31"/>
    </row>
    <row r="431" spans="1:7" x14ac:dyDescent="0.2">
      <c r="A431" s="31"/>
      <c r="C431" s="32"/>
      <c r="D431" s="33"/>
      <c r="F431" s="33"/>
      <c r="G431" s="31"/>
    </row>
    <row r="432" spans="1:7" x14ac:dyDescent="0.2">
      <c r="A432" s="31"/>
      <c r="C432" s="32"/>
      <c r="D432" s="33"/>
      <c r="F432" s="33"/>
      <c r="G432" s="31"/>
    </row>
    <row r="433" spans="1:7" x14ac:dyDescent="0.2">
      <c r="A433" s="31"/>
      <c r="C433" s="32"/>
      <c r="D433" s="33"/>
      <c r="F433" s="33"/>
      <c r="G433" s="31"/>
    </row>
    <row r="434" spans="1:7" x14ac:dyDescent="0.2">
      <c r="A434" s="31"/>
      <c r="C434" s="32"/>
      <c r="D434" s="33"/>
      <c r="F434" s="33"/>
      <c r="G434" s="31"/>
    </row>
    <row r="435" spans="1:7" x14ac:dyDescent="0.2">
      <c r="A435" s="31"/>
      <c r="C435" s="32"/>
      <c r="D435" s="33"/>
      <c r="F435" s="33"/>
      <c r="G435" s="31"/>
    </row>
    <row r="436" spans="1:7" x14ac:dyDescent="0.2">
      <c r="A436" s="31"/>
      <c r="C436" s="32"/>
      <c r="D436" s="33"/>
      <c r="F436" s="33"/>
      <c r="G436" s="31"/>
    </row>
    <row r="437" spans="1:7" x14ac:dyDescent="0.2">
      <c r="A437" s="31"/>
      <c r="C437" s="32"/>
      <c r="D437" s="33"/>
      <c r="F437" s="33"/>
      <c r="G437" s="31"/>
    </row>
    <row r="438" spans="1:7" x14ac:dyDescent="0.2">
      <c r="A438" s="31"/>
      <c r="C438" s="32"/>
      <c r="D438" s="33"/>
      <c r="F438" s="33"/>
      <c r="G438" s="31"/>
    </row>
    <row r="439" spans="1:7" x14ac:dyDescent="0.2">
      <c r="A439" s="31"/>
      <c r="C439" s="32"/>
      <c r="D439" s="33"/>
      <c r="F439" s="33"/>
      <c r="G439" s="31"/>
    </row>
    <row r="440" spans="1:7" x14ac:dyDescent="0.2">
      <c r="A440" s="31"/>
      <c r="C440" s="32"/>
      <c r="D440" s="33"/>
      <c r="F440" s="33"/>
      <c r="G440" s="31"/>
    </row>
    <row r="441" spans="1:7" x14ac:dyDescent="0.2">
      <c r="A441" s="31"/>
      <c r="C441" s="32"/>
      <c r="D441" s="33"/>
      <c r="F441" s="33"/>
      <c r="G441" s="31"/>
    </row>
    <row r="442" spans="1:7" x14ac:dyDescent="0.2">
      <c r="A442" s="31"/>
      <c r="C442" s="32"/>
      <c r="D442" s="33"/>
      <c r="F442" s="33"/>
      <c r="G442" s="31"/>
    </row>
    <row r="443" spans="1:7" x14ac:dyDescent="0.2">
      <c r="A443" s="31"/>
      <c r="C443" s="32"/>
      <c r="D443" s="33"/>
      <c r="F443" s="33"/>
      <c r="G443" s="31"/>
    </row>
    <row r="444" spans="1:7" x14ac:dyDescent="0.2">
      <c r="A444" s="31"/>
      <c r="C444" s="32"/>
      <c r="D444" s="33"/>
      <c r="F444" s="33"/>
      <c r="G444" s="31"/>
    </row>
    <row r="445" spans="1:7" x14ac:dyDescent="0.2">
      <c r="A445" s="31"/>
      <c r="C445" s="32"/>
      <c r="D445" s="33"/>
      <c r="F445" s="33"/>
      <c r="G445" s="31"/>
    </row>
    <row r="446" spans="1:7" x14ac:dyDescent="0.2">
      <c r="A446" s="31"/>
      <c r="C446" s="32"/>
      <c r="D446" s="33"/>
      <c r="F446" s="33"/>
      <c r="G446" s="31"/>
    </row>
    <row r="447" spans="1:7" x14ac:dyDescent="0.2">
      <c r="A447" s="31"/>
      <c r="C447" s="32"/>
      <c r="D447" s="33"/>
      <c r="F447" s="33"/>
      <c r="G447" s="31"/>
    </row>
    <row r="448" spans="1:7" x14ac:dyDescent="0.2">
      <c r="A448" s="31"/>
      <c r="C448" s="32"/>
      <c r="D448" s="33"/>
      <c r="F448" s="33"/>
      <c r="G448" s="31"/>
    </row>
    <row r="449" spans="1:7" ht="18" x14ac:dyDescent="0.25">
      <c r="A449" s="27"/>
      <c r="C449" s="27"/>
      <c r="D449" s="27"/>
      <c r="F449" s="27"/>
      <c r="G449" s="27"/>
    </row>
    <row r="450" spans="1:7" x14ac:dyDescent="0.2">
      <c r="A450" s="31"/>
      <c r="C450" s="32"/>
      <c r="D450" s="33"/>
      <c r="F450" s="33"/>
      <c r="G450" s="31"/>
    </row>
    <row r="451" spans="1:7" x14ac:dyDescent="0.2">
      <c r="A451" s="31"/>
      <c r="C451" s="32"/>
      <c r="D451" s="33"/>
      <c r="F451" s="33"/>
      <c r="G451" s="31"/>
    </row>
    <row r="452" spans="1:7" x14ac:dyDescent="0.2">
      <c r="A452" s="31"/>
      <c r="C452" s="32"/>
      <c r="D452" s="33"/>
      <c r="F452" s="33"/>
      <c r="G452" s="31"/>
    </row>
    <row r="453" spans="1:7" x14ac:dyDescent="0.2">
      <c r="A453" s="31"/>
      <c r="C453" s="32"/>
      <c r="D453" s="33"/>
      <c r="F453" s="33"/>
      <c r="G453" s="31"/>
    </row>
    <row r="454" spans="1:7" x14ac:dyDescent="0.2">
      <c r="A454" s="31"/>
      <c r="C454" s="32"/>
      <c r="D454" s="33"/>
      <c r="F454" s="33"/>
      <c r="G454" s="31"/>
    </row>
    <row r="455" spans="1:7" x14ac:dyDescent="0.2">
      <c r="A455" s="31"/>
      <c r="C455" s="32"/>
      <c r="D455" s="33"/>
      <c r="F455" s="33"/>
      <c r="G455" s="31"/>
    </row>
    <row r="456" spans="1:7" x14ac:dyDescent="0.2">
      <c r="A456" s="31"/>
      <c r="C456" s="32"/>
      <c r="D456" s="33"/>
      <c r="F456" s="33"/>
      <c r="G456" s="31"/>
    </row>
    <row r="457" spans="1:7" x14ac:dyDescent="0.2">
      <c r="A457" s="31"/>
      <c r="C457" s="32"/>
      <c r="D457" s="33"/>
      <c r="F457" s="33"/>
      <c r="G457" s="31"/>
    </row>
    <row r="458" spans="1:7" x14ac:dyDescent="0.2">
      <c r="A458" s="31"/>
      <c r="C458" s="32"/>
      <c r="D458" s="33"/>
      <c r="F458" s="33"/>
      <c r="G458" s="31"/>
    </row>
    <row r="459" spans="1:7" x14ac:dyDescent="0.2">
      <c r="A459" s="31"/>
      <c r="C459" s="32"/>
      <c r="D459" s="33"/>
      <c r="F459" s="33"/>
      <c r="G459" s="31"/>
    </row>
    <row r="460" spans="1:7" x14ac:dyDescent="0.2">
      <c r="A460" s="31"/>
      <c r="C460" s="32"/>
      <c r="D460" s="33"/>
      <c r="F460" s="33"/>
      <c r="G460" s="31"/>
    </row>
    <row r="461" spans="1:7" x14ac:dyDescent="0.2">
      <c r="A461" s="31"/>
      <c r="C461" s="32"/>
      <c r="D461" s="33"/>
      <c r="F461" s="33"/>
      <c r="G461" s="31"/>
    </row>
    <row r="462" spans="1:7" x14ac:dyDescent="0.2">
      <c r="A462" s="31"/>
      <c r="C462" s="32"/>
      <c r="D462" s="33"/>
      <c r="F462" s="33"/>
      <c r="G462" s="31"/>
    </row>
    <row r="463" spans="1:7" x14ac:dyDescent="0.2">
      <c r="A463" s="31"/>
      <c r="C463" s="32"/>
      <c r="D463" s="33"/>
      <c r="F463" s="33"/>
      <c r="G463" s="31"/>
    </row>
    <row r="464" spans="1:7" x14ac:dyDescent="0.2">
      <c r="A464" s="31"/>
      <c r="C464" s="32"/>
      <c r="D464" s="33"/>
      <c r="F464" s="33"/>
      <c r="G464" s="31"/>
    </row>
    <row r="465" spans="1:7" x14ac:dyDescent="0.2">
      <c r="A465" s="31"/>
      <c r="C465" s="32"/>
      <c r="D465" s="33"/>
      <c r="F465" s="33"/>
      <c r="G465" s="31"/>
    </row>
    <row r="466" spans="1:7" x14ac:dyDescent="0.2">
      <c r="A466" s="31"/>
      <c r="C466" s="32"/>
      <c r="D466" s="33"/>
      <c r="F466" s="33"/>
      <c r="G466" s="31"/>
    </row>
    <row r="467" spans="1:7" x14ac:dyDescent="0.2">
      <c r="A467" s="31"/>
      <c r="C467" s="32"/>
      <c r="D467" s="33"/>
      <c r="F467" s="33"/>
      <c r="G467" s="31"/>
    </row>
    <row r="468" spans="1:7" x14ac:dyDescent="0.2">
      <c r="A468" s="31"/>
      <c r="C468" s="32"/>
      <c r="D468" s="33"/>
      <c r="F468" s="33"/>
      <c r="G468" s="31"/>
    </row>
    <row r="469" spans="1:7" x14ac:dyDescent="0.2">
      <c r="A469" s="31"/>
      <c r="C469" s="32"/>
      <c r="D469" s="33"/>
      <c r="F469" s="33"/>
      <c r="G469" s="31"/>
    </row>
    <row r="470" spans="1:7" x14ac:dyDescent="0.2">
      <c r="A470" s="31"/>
      <c r="C470" s="32"/>
      <c r="D470" s="33"/>
      <c r="F470" s="33"/>
      <c r="G470" s="31"/>
    </row>
    <row r="471" spans="1:7" x14ac:dyDescent="0.2">
      <c r="A471" s="31"/>
      <c r="C471" s="32"/>
      <c r="D471" s="33"/>
      <c r="F471" s="33"/>
      <c r="G471" s="31"/>
    </row>
    <row r="472" spans="1:7" x14ac:dyDescent="0.2">
      <c r="A472" s="31"/>
      <c r="C472" s="32"/>
      <c r="D472" s="33"/>
      <c r="F472" s="33"/>
      <c r="G472" s="31"/>
    </row>
    <row r="473" spans="1:7" x14ac:dyDescent="0.2">
      <c r="A473" s="31"/>
      <c r="C473" s="32"/>
      <c r="D473" s="33"/>
      <c r="F473" s="33"/>
      <c r="G473" s="31"/>
    </row>
    <row r="474" spans="1:7" x14ac:dyDescent="0.2">
      <c r="A474" s="31"/>
      <c r="C474" s="32"/>
      <c r="D474" s="33"/>
      <c r="F474" s="33"/>
      <c r="G474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G7" sqref="G7"/>
    </sheetView>
  </sheetViews>
  <sheetFormatPr defaultRowHeight="12.75" x14ac:dyDescent="0.2"/>
  <cols>
    <col min="22" max="22" width="16.710937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4" ht="18" x14ac:dyDescent="0.25">
      <c r="A2" s="3"/>
      <c r="B2" s="3" t="s">
        <v>18</v>
      </c>
      <c r="C2" s="3" t="s">
        <v>19</v>
      </c>
      <c r="D2" s="3"/>
      <c r="E2" s="24"/>
      <c r="F2" s="3"/>
      <c r="G2" s="3"/>
      <c r="H2" s="3" t="s">
        <v>25</v>
      </c>
      <c r="I2" s="3" t="s">
        <v>26</v>
      </c>
      <c r="J2" s="25"/>
      <c r="K2" s="25"/>
    </row>
    <row r="3" spans="1:24" ht="18" x14ac:dyDescent="0.25">
      <c r="A3" s="3" t="s">
        <v>40</v>
      </c>
      <c r="B3">
        <v>10606</v>
      </c>
      <c r="C3" s="8">
        <v>3600</v>
      </c>
      <c r="D3">
        <f>B3/C3</f>
        <v>2.9461111111111111</v>
      </c>
      <c r="E3" s="27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  <c r="J3" s="27"/>
      <c r="K3" s="27"/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21" si="0">$H$3+$I$3*C7/1000</f>
        <v>288.14999999999998</v>
      </c>
      <c r="B7">
        <f t="shared" ref="B7:B21" si="1">SQRT($F$3*$G$3*A7)</f>
        <v>340.29740854862598</v>
      </c>
      <c r="C7" s="4">
        <f t="shared" ref="C7:C21" si="2">E7*0.3048</f>
        <v>0</v>
      </c>
      <c r="E7" s="57">
        <v>0</v>
      </c>
      <c r="F7" s="58">
        <v>100</v>
      </c>
      <c r="G7" s="14">
        <f>F7*0.5144444/B7</f>
        <v>0.15117493906113297</v>
      </c>
      <c r="H7" s="59">
        <v>5545.1</v>
      </c>
      <c r="J7" s="57">
        <v>1137.5999999999999</v>
      </c>
      <c r="K7" s="57">
        <v>40</v>
      </c>
      <c r="M7">
        <f t="shared" ref="M7:M12" si="3">J7/H7</f>
        <v>0.20515410001623052</v>
      </c>
      <c r="N7">
        <f t="shared" ref="N7:N21" si="4">4.448222*H7</f>
        <v>24665.835812200003</v>
      </c>
      <c r="O7">
        <f t="shared" ref="O7:O21" si="5">N7*F7</f>
        <v>2466583.5812200001</v>
      </c>
      <c r="P7">
        <f t="shared" ref="P7:P21" si="6">O7*0.001341</f>
        <v>3307.6885824160199</v>
      </c>
      <c r="Q7">
        <f>P7/$C$3</f>
        <v>0.91880238400445002</v>
      </c>
      <c r="U7">
        <f>H7/$B$3</f>
        <v>0.52282670186686786</v>
      </c>
      <c r="V7">
        <f>H7/$C$3</f>
        <v>1.5403055555555556</v>
      </c>
      <c r="X7">
        <f>P7/$C$3</f>
        <v>0.91880238400445002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E8" s="57">
        <v>0</v>
      </c>
      <c r="F8" s="58">
        <v>150</v>
      </c>
      <c r="G8" s="14">
        <f t="shared" ref="G8:G33" si="7">F8*0.5144444/B8</f>
        <v>0.22676240859169947</v>
      </c>
      <c r="H8" s="59">
        <v>4287.2</v>
      </c>
      <c r="J8" s="57">
        <v>1132.8</v>
      </c>
      <c r="K8" s="57">
        <v>40</v>
      </c>
      <c r="M8">
        <f t="shared" si="3"/>
        <v>0.2642284008210487</v>
      </c>
      <c r="N8">
        <f t="shared" si="4"/>
        <v>19070.417358400002</v>
      </c>
      <c r="O8">
        <f t="shared" si="5"/>
        <v>2860562.6037600003</v>
      </c>
      <c r="P8">
        <f t="shared" si="6"/>
        <v>3836.0144516421601</v>
      </c>
      <c r="Q8">
        <f t="shared" ref="Q8:Q21" si="8">P8/$C$3</f>
        <v>1.0655595699006</v>
      </c>
      <c r="U8">
        <f t="shared" ref="U8:U21" si="9">H8/$B$3</f>
        <v>0.40422402413728076</v>
      </c>
      <c r="V8">
        <f t="shared" ref="V8:V21" si="10">H8/$C$3</f>
        <v>1.1908888888888889</v>
      </c>
      <c r="X8">
        <f t="shared" ref="X8:X21" si="11">P8/$C$3</f>
        <v>1.0655595699006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E9" s="57">
        <v>0</v>
      </c>
      <c r="F9" s="58">
        <v>200</v>
      </c>
      <c r="G9" s="14">
        <f t="shared" si="7"/>
        <v>0.30234987812226594</v>
      </c>
      <c r="H9" s="59">
        <v>3371.1</v>
      </c>
      <c r="J9" s="57">
        <v>1125.7</v>
      </c>
      <c r="K9" s="57">
        <v>40</v>
      </c>
      <c r="M9">
        <f t="shared" si="3"/>
        <v>0.33392661149179798</v>
      </c>
      <c r="N9">
        <f t="shared" si="4"/>
        <v>14995.4011842</v>
      </c>
      <c r="O9">
        <f t="shared" si="5"/>
        <v>2999080.2368399999</v>
      </c>
      <c r="P9">
        <f t="shared" si="6"/>
        <v>4021.7665976024396</v>
      </c>
      <c r="Q9">
        <f t="shared" si="8"/>
        <v>1.1171573882228998</v>
      </c>
      <c r="U9">
        <f t="shared" si="9"/>
        <v>0.31784838770507257</v>
      </c>
      <c r="V9">
        <f t="shared" si="10"/>
        <v>0.93641666666666667</v>
      </c>
      <c r="X9">
        <f t="shared" si="11"/>
        <v>1.1171573882228998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E10" s="57">
        <v>0</v>
      </c>
      <c r="F10" s="58">
        <v>250</v>
      </c>
      <c r="G10" s="14">
        <f t="shared" si="7"/>
        <v>0.37793734765283238</v>
      </c>
      <c r="H10" s="59">
        <v>2700.6</v>
      </c>
      <c r="J10" s="57">
        <v>1116.5</v>
      </c>
      <c r="K10" s="57">
        <v>40</v>
      </c>
      <c r="M10">
        <f t="shared" si="3"/>
        <v>0.41342664593053396</v>
      </c>
      <c r="N10">
        <f t="shared" si="4"/>
        <v>12012.8683332</v>
      </c>
      <c r="O10">
        <f t="shared" si="5"/>
        <v>3003217.0833000001</v>
      </c>
      <c r="P10">
        <f t="shared" si="6"/>
        <v>4027.3141087053</v>
      </c>
      <c r="Q10">
        <f t="shared" si="8"/>
        <v>1.11869836352925</v>
      </c>
      <c r="U10">
        <f t="shared" si="9"/>
        <v>0.25462945502545731</v>
      </c>
      <c r="V10">
        <f t="shared" si="10"/>
        <v>0.75016666666666665</v>
      </c>
      <c r="X10">
        <f t="shared" si="11"/>
        <v>1.11869836352925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E11" s="57">
        <v>0</v>
      </c>
      <c r="F11" s="58">
        <v>300</v>
      </c>
      <c r="G11" s="14">
        <f t="shared" si="7"/>
        <v>0.45352481718339893</v>
      </c>
      <c r="H11" s="59">
        <v>2189</v>
      </c>
      <c r="J11" s="57">
        <v>1106</v>
      </c>
      <c r="K11" s="57">
        <v>40</v>
      </c>
      <c r="M11">
        <f t="shared" si="3"/>
        <v>0.50525354042941983</v>
      </c>
      <c r="N11">
        <f t="shared" si="4"/>
        <v>9737.1579580000016</v>
      </c>
      <c r="O11">
        <f t="shared" si="5"/>
        <v>2921147.3874000004</v>
      </c>
      <c r="P11">
        <f t="shared" si="6"/>
        <v>3917.2586465034005</v>
      </c>
      <c r="Q11">
        <f t="shared" si="8"/>
        <v>1.0881274018065001</v>
      </c>
      <c r="U11">
        <f t="shared" si="9"/>
        <v>0.20639260795775977</v>
      </c>
      <c r="V11">
        <f t="shared" si="10"/>
        <v>0.60805555555555557</v>
      </c>
      <c r="X11">
        <f t="shared" si="11"/>
        <v>1.0881274018065001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E12" s="57">
        <v>0</v>
      </c>
      <c r="F12" s="58">
        <v>350</v>
      </c>
      <c r="G12" s="14">
        <f t="shared" si="7"/>
        <v>0.52911228671396537</v>
      </c>
      <c r="H12" s="59">
        <v>1691.5</v>
      </c>
      <c r="J12" s="57">
        <v>1095.2</v>
      </c>
      <c r="K12" s="57">
        <v>40</v>
      </c>
      <c r="M12">
        <f t="shared" si="3"/>
        <v>0.64747265740467042</v>
      </c>
      <c r="N12">
        <f t="shared" si="4"/>
        <v>7524.1675130000003</v>
      </c>
      <c r="O12">
        <f t="shared" si="5"/>
        <v>2633458.6295500002</v>
      </c>
      <c r="P12">
        <f t="shared" si="6"/>
        <v>3531.4680222265501</v>
      </c>
      <c r="Q12">
        <f t="shared" si="8"/>
        <v>0.98096333950737502</v>
      </c>
      <c r="U12">
        <f t="shared" si="9"/>
        <v>0.15948519705826891</v>
      </c>
      <c r="V12">
        <f t="shared" si="10"/>
        <v>0.46986111111111112</v>
      </c>
      <c r="X12">
        <f t="shared" si="11"/>
        <v>0.98096333950737502</v>
      </c>
    </row>
    <row r="13" spans="1:24" x14ac:dyDescent="0.2">
      <c r="C13" s="4"/>
      <c r="E13" s="57"/>
      <c r="F13" s="58"/>
      <c r="G13" s="14"/>
      <c r="H13" s="59"/>
      <c r="J13" s="57"/>
      <c r="K13" s="57"/>
    </row>
    <row r="14" spans="1:24" x14ac:dyDescent="0.2">
      <c r="A14">
        <f t="shared" ref="A14" si="12">$H$3+$I$3*C14/1000</f>
        <v>268.33799999999997</v>
      </c>
      <c r="B14">
        <f t="shared" ref="B14" si="13">SQRT($F$3*$G$3*A14)</f>
        <v>328.39037464298355</v>
      </c>
      <c r="C14" s="4">
        <f t="shared" ref="C14" si="14">E14*0.3048</f>
        <v>3048</v>
      </c>
      <c r="E14" s="57">
        <v>10000</v>
      </c>
      <c r="F14" s="58">
        <v>100</v>
      </c>
      <c r="G14" s="14">
        <f t="shared" si="7"/>
        <v>0.15665635771428715</v>
      </c>
      <c r="H14" s="59">
        <v>5189.7</v>
      </c>
      <c r="J14" s="57">
        <v>1016.6</v>
      </c>
      <c r="K14" s="57">
        <v>40</v>
      </c>
      <c r="M14">
        <f t="shared" ref="M14" si="15">J14/H14</f>
        <v>0.19588800894078656</v>
      </c>
      <c r="N14">
        <f t="shared" ref="N14" si="16">4.448222*H14</f>
        <v>23084.937713400002</v>
      </c>
      <c r="O14">
        <f t="shared" ref="O14" si="17">N14*F14</f>
        <v>2308493.7713400004</v>
      </c>
      <c r="P14">
        <f t="shared" ref="P14" si="18">O14*0.001341</f>
        <v>3095.6901473669404</v>
      </c>
      <c r="Q14">
        <f t="shared" ref="Q14" si="19">P14/$C$3</f>
        <v>0.85991392982415016</v>
      </c>
      <c r="U14">
        <f t="shared" ref="U14" si="20">H14/$B$3</f>
        <v>0.48931736752781441</v>
      </c>
      <c r="V14">
        <f t="shared" ref="V14" si="21">H14/$C$3</f>
        <v>1.4415833333333332</v>
      </c>
      <c r="X14">
        <f t="shared" ref="X14" si="22">P14/$C$3</f>
        <v>0.85991392982415016</v>
      </c>
    </row>
    <row r="15" spans="1:24" x14ac:dyDescent="0.2">
      <c r="A15">
        <f t="shared" si="0"/>
        <v>268.33799999999997</v>
      </c>
      <c r="B15">
        <f t="shared" si="1"/>
        <v>328.39037464298355</v>
      </c>
      <c r="C15" s="4">
        <f t="shared" si="2"/>
        <v>3048</v>
      </c>
      <c r="E15" s="57">
        <v>10000</v>
      </c>
      <c r="F15" s="58">
        <v>150</v>
      </c>
      <c r="G15" s="14">
        <f t="shared" si="7"/>
        <v>0.23498453657143073</v>
      </c>
      <c r="H15" s="59">
        <v>4134.7</v>
      </c>
      <c r="J15" s="57">
        <v>1012.1</v>
      </c>
      <c r="K15" s="57">
        <v>40</v>
      </c>
      <c r="M15">
        <f t="shared" ref="M15:M21" si="23">J15/H15</f>
        <v>0.24478196725276322</v>
      </c>
      <c r="N15">
        <f t="shared" si="4"/>
        <v>18392.063503400001</v>
      </c>
      <c r="O15">
        <f t="shared" si="5"/>
        <v>2758809.5255100001</v>
      </c>
      <c r="P15">
        <f t="shared" si="6"/>
        <v>3699.5635737089101</v>
      </c>
      <c r="Q15">
        <f t="shared" si="8"/>
        <v>1.0276565482524751</v>
      </c>
      <c r="U15">
        <f t="shared" si="9"/>
        <v>0.38984537054497453</v>
      </c>
      <c r="V15">
        <f t="shared" si="10"/>
        <v>1.1485277777777778</v>
      </c>
      <c r="X15">
        <f t="shared" si="11"/>
        <v>1.0276565482524751</v>
      </c>
    </row>
    <row r="16" spans="1:24" x14ac:dyDescent="0.2">
      <c r="A16">
        <f t="shared" si="0"/>
        <v>268.33799999999997</v>
      </c>
      <c r="B16">
        <f t="shared" si="1"/>
        <v>328.39037464298355</v>
      </c>
      <c r="C16" s="4">
        <f t="shared" si="2"/>
        <v>3048</v>
      </c>
      <c r="E16" s="57">
        <v>10000</v>
      </c>
      <c r="F16" s="58">
        <v>200</v>
      </c>
      <c r="G16" s="14">
        <f t="shared" si="7"/>
        <v>0.31331271542857431</v>
      </c>
      <c r="H16" s="59">
        <v>3327.7</v>
      </c>
      <c r="J16" s="57">
        <v>1005.8</v>
      </c>
      <c r="K16" s="57">
        <v>40</v>
      </c>
      <c r="M16">
        <f t="shared" si="23"/>
        <v>0.30225080385852088</v>
      </c>
      <c r="N16">
        <f t="shared" si="4"/>
        <v>14802.348349400001</v>
      </c>
      <c r="O16">
        <f t="shared" si="5"/>
        <v>2960469.6698800004</v>
      </c>
      <c r="P16">
        <f t="shared" si="6"/>
        <v>3969.9898273090803</v>
      </c>
      <c r="Q16">
        <f t="shared" si="8"/>
        <v>1.1027749520303001</v>
      </c>
      <c r="U16">
        <f t="shared" si="9"/>
        <v>0.31375636432208182</v>
      </c>
      <c r="V16">
        <f t="shared" si="10"/>
        <v>0.92436111111111108</v>
      </c>
      <c r="X16">
        <f t="shared" si="11"/>
        <v>1.1027749520303001</v>
      </c>
    </row>
    <row r="17" spans="1:24" x14ac:dyDescent="0.2">
      <c r="A17">
        <f t="shared" si="0"/>
        <v>268.33799999999997</v>
      </c>
      <c r="B17">
        <f t="shared" si="1"/>
        <v>328.39037464298355</v>
      </c>
      <c r="C17" s="4">
        <f t="shared" si="2"/>
        <v>3048</v>
      </c>
      <c r="E17" s="57">
        <v>10000</v>
      </c>
      <c r="F17" s="58">
        <v>250</v>
      </c>
      <c r="G17" s="14">
        <f t="shared" si="7"/>
        <v>0.39164089428571786</v>
      </c>
      <c r="H17" s="59">
        <v>2717.5</v>
      </c>
      <c r="J17" s="57">
        <v>997.74</v>
      </c>
      <c r="K17" s="57">
        <v>40</v>
      </c>
      <c r="M17">
        <f t="shared" si="23"/>
        <v>0.36715363385464583</v>
      </c>
      <c r="N17">
        <f t="shared" si="4"/>
        <v>12088.043285000002</v>
      </c>
      <c r="O17">
        <f t="shared" si="5"/>
        <v>3022010.8212500005</v>
      </c>
      <c r="P17">
        <f t="shared" si="6"/>
        <v>4052.5165112962504</v>
      </c>
      <c r="Q17">
        <f t="shared" si="8"/>
        <v>1.1256990309156252</v>
      </c>
      <c r="U17">
        <f t="shared" si="9"/>
        <v>0.25622289270224402</v>
      </c>
      <c r="V17">
        <f t="shared" si="10"/>
        <v>0.75486111111111109</v>
      </c>
      <c r="X17">
        <f t="shared" si="11"/>
        <v>1.1256990309156252</v>
      </c>
    </row>
    <row r="18" spans="1:24" x14ac:dyDescent="0.2">
      <c r="A18">
        <f t="shared" si="0"/>
        <v>268.33799999999997</v>
      </c>
      <c r="B18">
        <f t="shared" si="1"/>
        <v>328.39037464298355</v>
      </c>
      <c r="C18" s="4">
        <f t="shared" si="2"/>
        <v>3048</v>
      </c>
      <c r="E18" s="57">
        <v>10000</v>
      </c>
      <c r="F18" s="58">
        <v>300</v>
      </c>
      <c r="G18" s="14">
        <f t="shared" si="7"/>
        <v>0.46996907314286146</v>
      </c>
      <c r="H18" s="59">
        <v>2244.9</v>
      </c>
      <c r="J18" s="57">
        <v>987.98</v>
      </c>
      <c r="K18" s="57">
        <v>40</v>
      </c>
      <c r="M18">
        <f t="shared" si="23"/>
        <v>0.44009978172747116</v>
      </c>
      <c r="N18">
        <f t="shared" si="4"/>
        <v>9985.8135678000017</v>
      </c>
      <c r="O18">
        <f t="shared" si="5"/>
        <v>2995744.0703400006</v>
      </c>
      <c r="P18">
        <f t="shared" si="6"/>
        <v>4017.2927983259406</v>
      </c>
      <c r="Q18">
        <f t="shared" si="8"/>
        <v>1.1159146662016501</v>
      </c>
      <c r="U18">
        <f t="shared" si="9"/>
        <v>0.21166320950405432</v>
      </c>
      <c r="V18">
        <f t="shared" si="10"/>
        <v>0.62358333333333338</v>
      </c>
      <c r="X18">
        <f t="shared" si="11"/>
        <v>1.1159146662016501</v>
      </c>
    </row>
    <row r="19" spans="1:24" x14ac:dyDescent="0.2">
      <c r="A19">
        <f t="shared" si="0"/>
        <v>268.33799999999997</v>
      </c>
      <c r="B19">
        <f t="shared" si="1"/>
        <v>328.39037464298355</v>
      </c>
      <c r="C19" s="4">
        <f t="shared" si="2"/>
        <v>3048</v>
      </c>
      <c r="E19" s="57">
        <v>10000</v>
      </c>
      <c r="F19" s="58">
        <v>350</v>
      </c>
      <c r="G19" s="14">
        <f t="shared" si="7"/>
        <v>0.54829725200000501</v>
      </c>
      <c r="H19" s="59">
        <v>1808.1</v>
      </c>
      <c r="J19" s="57">
        <v>976.66</v>
      </c>
      <c r="K19" s="57">
        <v>40</v>
      </c>
      <c r="M19">
        <f t="shared" si="23"/>
        <v>0.540158177091975</v>
      </c>
      <c r="N19">
        <f t="shared" si="4"/>
        <v>8042.8301982000003</v>
      </c>
      <c r="O19">
        <f t="shared" si="5"/>
        <v>2814990.5693700002</v>
      </c>
      <c r="P19">
        <f t="shared" si="6"/>
        <v>3774.9023535251699</v>
      </c>
      <c r="Q19">
        <f t="shared" si="8"/>
        <v>1.0485839870903251</v>
      </c>
      <c r="U19">
        <f t="shared" si="9"/>
        <v>0.17047897416556665</v>
      </c>
      <c r="V19">
        <f t="shared" si="10"/>
        <v>0.50224999999999997</v>
      </c>
      <c r="X19">
        <f t="shared" si="11"/>
        <v>1.0485839870903251</v>
      </c>
    </row>
    <row r="20" spans="1:24" x14ac:dyDescent="0.2">
      <c r="C20" s="4"/>
      <c r="E20" s="57"/>
      <c r="F20" s="57"/>
      <c r="G20" s="14"/>
      <c r="H20" s="57"/>
      <c r="J20" s="57"/>
      <c r="K20" s="57"/>
    </row>
    <row r="21" spans="1:24" x14ac:dyDescent="0.2">
      <c r="A21">
        <f t="shared" si="0"/>
        <v>248.52599999999998</v>
      </c>
      <c r="B21">
        <f t="shared" si="1"/>
        <v>316.03504560635002</v>
      </c>
      <c r="C21" s="4">
        <f t="shared" si="2"/>
        <v>6096</v>
      </c>
      <c r="E21" s="57">
        <v>20000</v>
      </c>
      <c r="F21" s="57">
        <v>100</v>
      </c>
      <c r="G21" s="14">
        <f t="shared" si="7"/>
        <v>0.16278080774648854</v>
      </c>
      <c r="H21" s="57">
        <v>4077.9</v>
      </c>
      <c r="J21" s="57">
        <v>791.74</v>
      </c>
      <c r="K21" s="57">
        <v>40</v>
      </c>
      <c r="M21">
        <f t="shared" si="23"/>
        <v>0.19415385369920793</v>
      </c>
      <c r="N21">
        <f t="shared" si="4"/>
        <v>18139.404493800001</v>
      </c>
      <c r="O21">
        <f t="shared" si="5"/>
        <v>1813940.4493800001</v>
      </c>
      <c r="P21">
        <f t="shared" si="6"/>
        <v>2432.4941426185801</v>
      </c>
      <c r="Q21">
        <f t="shared" si="8"/>
        <v>0.67569281739405007</v>
      </c>
      <c r="U21">
        <f t="shared" si="9"/>
        <v>0.38448991137092214</v>
      </c>
      <c r="V21">
        <f t="shared" si="10"/>
        <v>1.1327499999999999</v>
      </c>
      <c r="X21">
        <f t="shared" si="11"/>
        <v>0.67569281739405007</v>
      </c>
    </row>
    <row r="22" spans="1:24" x14ac:dyDescent="0.2">
      <c r="A22">
        <f t="shared" ref="A22:A33" si="24">$H$3+$I$3*C22/1000</f>
        <v>248.52599999999998</v>
      </c>
      <c r="B22">
        <f t="shared" ref="B22:B33" si="25">SQRT($F$3*$G$3*A22)</f>
        <v>316.03504560635002</v>
      </c>
      <c r="C22" s="4">
        <f t="shared" ref="C22:C33" si="26">E22*0.3048</f>
        <v>6096</v>
      </c>
      <c r="E22" s="57">
        <v>20000</v>
      </c>
      <c r="F22" s="57">
        <v>150</v>
      </c>
      <c r="G22" s="14">
        <f t="shared" si="7"/>
        <v>0.24417121161973282</v>
      </c>
      <c r="H22" s="60">
        <v>3357.3</v>
      </c>
      <c r="J22" s="57">
        <v>800.33</v>
      </c>
      <c r="K22" s="57">
        <v>40</v>
      </c>
      <c r="M22">
        <f t="shared" ref="M22:M33" si="27">J22/H22</f>
        <v>0.23838501176540672</v>
      </c>
      <c r="N22">
        <f t="shared" ref="N22:N33" si="28">4.448222*H22</f>
        <v>14934.015720600002</v>
      </c>
      <c r="O22">
        <f t="shared" ref="O22:O33" si="29">N22*F22</f>
        <v>2240102.3580900002</v>
      </c>
      <c r="P22">
        <f t="shared" ref="P22:P33" si="30">O22*0.001341</f>
        <v>3003.9772621986904</v>
      </c>
      <c r="Q22">
        <f t="shared" ref="Q22:Q33" si="31">P22/$C$3</f>
        <v>0.83443812838852516</v>
      </c>
      <c r="U22">
        <f t="shared" ref="U22:U33" si="32">H22/$B$3</f>
        <v>0.31654723741278523</v>
      </c>
      <c r="V22">
        <f t="shared" ref="V22:V33" si="33">H22/$C$3</f>
        <v>0.93258333333333343</v>
      </c>
      <c r="X22">
        <f t="shared" ref="X22:X33" si="34">P22/$C$3</f>
        <v>0.83443812838852516</v>
      </c>
    </row>
    <row r="23" spans="1:24" x14ac:dyDescent="0.2">
      <c r="A23">
        <f t="shared" si="24"/>
        <v>248.52599999999998</v>
      </c>
      <c r="B23">
        <f t="shared" si="25"/>
        <v>316.03504560635002</v>
      </c>
      <c r="C23" s="4">
        <f t="shared" si="26"/>
        <v>6096</v>
      </c>
      <c r="E23" s="57">
        <v>20000</v>
      </c>
      <c r="F23" s="57">
        <v>200</v>
      </c>
      <c r="G23" s="14">
        <f t="shared" si="7"/>
        <v>0.32556161549297707</v>
      </c>
      <c r="H23" s="58">
        <v>2800.9</v>
      </c>
      <c r="J23" s="57">
        <v>812.08</v>
      </c>
      <c r="K23" s="57">
        <v>40</v>
      </c>
      <c r="M23">
        <f t="shared" si="27"/>
        <v>0.28993537791424184</v>
      </c>
      <c r="N23">
        <f t="shared" si="28"/>
        <v>12459.024999800002</v>
      </c>
      <c r="O23">
        <f t="shared" si="29"/>
        <v>2491804.9999600002</v>
      </c>
      <c r="P23">
        <f t="shared" si="30"/>
        <v>3341.51050494636</v>
      </c>
      <c r="Q23">
        <f t="shared" si="31"/>
        <v>0.92819736248509999</v>
      </c>
      <c r="U23">
        <f t="shared" si="32"/>
        <v>0.2640863662078069</v>
      </c>
      <c r="V23">
        <f t="shared" si="33"/>
        <v>0.77802777777777776</v>
      </c>
      <c r="X23">
        <f t="shared" si="34"/>
        <v>0.92819736248509999</v>
      </c>
    </row>
    <row r="24" spans="1:24" x14ac:dyDescent="0.2">
      <c r="A24">
        <f t="shared" si="24"/>
        <v>248.52599999999998</v>
      </c>
      <c r="B24">
        <f t="shared" si="25"/>
        <v>316.03504560635002</v>
      </c>
      <c r="C24" s="4">
        <f t="shared" si="26"/>
        <v>6096</v>
      </c>
      <c r="E24" s="57">
        <v>20000</v>
      </c>
      <c r="F24" s="57">
        <v>250</v>
      </c>
      <c r="G24" s="14">
        <f t="shared" si="7"/>
        <v>0.40695201936622133</v>
      </c>
      <c r="H24" s="58">
        <v>2389.1999999999998</v>
      </c>
      <c r="J24" s="57">
        <v>827.36</v>
      </c>
      <c r="K24" s="57">
        <v>40</v>
      </c>
      <c r="M24">
        <f t="shared" si="27"/>
        <v>0.3462916457391596</v>
      </c>
      <c r="N24">
        <f t="shared" si="28"/>
        <v>10627.692002399999</v>
      </c>
      <c r="O24">
        <f t="shared" si="29"/>
        <v>2656923.0005999999</v>
      </c>
      <c r="P24">
        <f t="shared" si="30"/>
        <v>3562.9337438046</v>
      </c>
      <c r="Q24">
        <f t="shared" si="31"/>
        <v>0.98970381772350002</v>
      </c>
      <c r="U24">
        <f t="shared" si="32"/>
        <v>0.22526871582123326</v>
      </c>
      <c r="V24">
        <f t="shared" si="33"/>
        <v>0.66366666666666663</v>
      </c>
      <c r="X24">
        <f t="shared" si="34"/>
        <v>0.98970381772350002</v>
      </c>
    </row>
    <row r="25" spans="1:24" x14ac:dyDescent="0.2">
      <c r="A25">
        <f t="shared" si="24"/>
        <v>248.52599999999998</v>
      </c>
      <c r="B25">
        <f t="shared" si="25"/>
        <v>316.03504560635002</v>
      </c>
      <c r="C25" s="4">
        <f t="shared" si="26"/>
        <v>6096</v>
      </c>
      <c r="E25" s="57">
        <v>20000</v>
      </c>
      <c r="F25" s="57">
        <v>300</v>
      </c>
      <c r="G25" s="14">
        <f t="shared" si="7"/>
        <v>0.48834242323946564</v>
      </c>
      <c r="H25" s="58">
        <v>2072.6999999999998</v>
      </c>
      <c r="J25" s="57">
        <v>844.33</v>
      </c>
      <c r="K25" s="57">
        <v>40</v>
      </c>
      <c r="M25">
        <f t="shared" si="27"/>
        <v>0.40735755295025816</v>
      </c>
      <c r="N25">
        <f t="shared" si="28"/>
        <v>9219.8297394000001</v>
      </c>
      <c r="O25">
        <f t="shared" si="29"/>
        <v>2765948.9218199998</v>
      </c>
      <c r="P25">
        <f t="shared" si="30"/>
        <v>3709.1375041606198</v>
      </c>
      <c r="Q25">
        <f t="shared" si="31"/>
        <v>1.0303159733779499</v>
      </c>
      <c r="U25">
        <f t="shared" si="32"/>
        <v>0.19542711672638127</v>
      </c>
      <c r="V25">
        <f t="shared" si="33"/>
        <v>0.57574999999999998</v>
      </c>
      <c r="X25">
        <f t="shared" si="34"/>
        <v>1.0303159733779499</v>
      </c>
    </row>
    <row r="26" spans="1:24" x14ac:dyDescent="0.2">
      <c r="A26">
        <f t="shared" si="24"/>
        <v>248.52599999999998</v>
      </c>
      <c r="B26">
        <f t="shared" si="25"/>
        <v>316.03504560635002</v>
      </c>
      <c r="C26" s="4">
        <f t="shared" si="26"/>
        <v>6096</v>
      </c>
      <c r="E26" s="57">
        <v>20000</v>
      </c>
      <c r="F26" s="57">
        <v>350</v>
      </c>
      <c r="G26" s="14">
        <f t="shared" si="7"/>
        <v>0.56973282711270989</v>
      </c>
      <c r="H26" s="58">
        <v>1778.9</v>
      </c>
      <c r="J26" s="57">
        <v>863.86</v>
      </c>
      <c r="K26" s="57">
        <v>40</v>
      </c>
      <c r="M26">
        <f t="shared" si="27"/>
        <v>0.48561470571701609</v>
      </c>
      <c r="N26">
        <f t="shared" si="28"/>
        <v>7912.9421158000014</v>
      </c>
      <c r="O26">
        <f t="shared" si="29"/>
        <v>2769529.7405300005</v>
      </c>
      <c r="P26">
        <f t="shared" si="30"/>
        <v>3713.9393820507307</v>
      </c>
      <c r="Q26">
        <f t="shared" si="31"/>
        <v>1.0316498283474251</v>
      </c>
      <c r="U26">
        <f t="shared" si="32"/>
        <v>0.16772581557608901</v>
      </c>
      <c r="V26">
        <f t="shared" si="33"/>
        <v>0.49413888888888891</v>
      </c>
      <c r="X26">
        <f t="shared" si="34"/>
        <v>1.0316498283474251</v>
      </c>
    </row>
    <row r="27" spans="1:24" x14ac:dyDescent="0.2">
      <c r="C27" s="4"/>
      <c r="E27" s="57"/>
      <c r="F27" s="57"/>
      <c r="G27" s="14"/>
      <c r="H27" s="58"/>
      <c r="J27" s="57"/>
      <c r="K27" s="57"/>
    </row>
    <row r="28" spans="1:24" x14ac:dyDescent="0.2">
      <c r="A28">
        <f t="shared" si="24"/>
        <v>228.71399999999997</v>
      </c>
      <c r="B28">
        <f t="shared" si="25"/>
        <v>303.17661840032514</v>
      </c>
      <c r="C28" s="4">
        <f t="shared" si="26"/>
        <v>9144</v>
      </c>
      <c r="E28" s="57">
        <v>30000</v>
      </c>
      <c r="F28" s="57">
        <v>100</v>
      </c>
      <c r="G28" s="14">
        <f t="shared" si="7"/>
        <v>0.16968472130680914</v>
      </c>
      <c r="H28" s="58">
        <v>2819.3</v>
      </c>
      <c r="J28" s="57">
        <v>552.32000000000005</v>
      </c>
      <c r="K28" s="57">
        <v>40</v>
      </c>
      <c r="M28">
        <f t="shared" si="27"/>
        <v>0.19590678537225553</v>
      </c>
      <c r="N28">
        <f t="shared" si="28"/>
        <v>12540.872284600002</v>
      </c>
      <c r="O28">
        <f t="shared" si="29"/>
        <v>1254087.2284600001</v>
      </c>
      <c r="P28">
        <f t="shared" si="30"/>
        <v>1681.7309733648601</v>
      </c>
      <c r="Q28">
        <f t="shared" si="31"/>
        <v>0.46714749260135002</v>
      </c>
      <c r="U28">
        <f t="shared" si="32"/>
        <v>0.2658212332641901</v>
      </c>
      <c r="V28">
        <f t="shared" si="33"/>
        <v>0.78313888888888894</v>
      </c>
      <c r="X28">
        <f t="shared" si="34"/>
        <v>0.46714749260135002</v>
      </c>
    </row>
    <row r="29" spans="1:24" x14ac:dyDescent="0.2">
      <c r="A29">
        <f t="shared" si="24"/>
        <v>228.71399999999997</v>
      </c>
      <c r="B29">
        <f t="shared" si="25"/>
        <v>303.17661840032514</v>
      </c>
      <c r="C29" s="4">
        <f t="shared" si="26"/>
        <v>9144</v>
      </c>
      <c r="E29" s="57">
        <v>30000</v>
      </c>
      <c r="F29" s="57">
        <v>150</v>
      </c>
      <c r="G29" s="14">
        <f t="shared" si="7"/>
        <v>0.25452708196021379</v>
      </c>
      <c r="H29" s="58">
        <v>2323.1999999999998</v>
      </c>
      <c r="J29" s="57">
        <v>560.25</v>
      </c>
      <c r="K29" s="57">
        <v>40</v>
      </c>
      <c r="M29">
        <f t="shared" si="27"/>
        <v>0.24115444214876036</v>
      </c>
      <c r="N29">
        <f t="shared" si="28"/>
        <v>10334.1093504</v>
      </c>
      <c r="O29">
        <f t="shared" si="29"/>
        <v>1550116.4025600001</v>
      </c>
      <c r="P29">
        <f t="shared" si="30"/>
        <v>2078.7060958329598</v>
      </c>
      <c r="Q29">
        <f t="shared" si="31"/>
        <v>0.57741835995359991</v>
      </c>
      <c r="U29">
        <f t="shared" si="32"/>
        <v>0.21904582311898924</v>
      </c>
      <c r="V29">
        <f t="shared" si="33"/>
        <v>0.64533333333333331</v>
      </c>
      <c r="X29">
        <f t="shared" si="34"/>
        <v>0.57741835995359991</v>
      </c>
    </row>
    <row r="30" spans="1:24" x14ac:dyDescent="0.2">
      <c r="A30">
        <f t="shared" si="24"/>
        <v>228.71399999999997</v>
      </c>
      <c r="B30">
        <f t="shared" si="25"/>
        <v>303.17661840032514</v>
      </c>
      <c r="C30" s="4">
        <f t="shared" si="26"/>
        <v>9144</v>
      </c>
      <c r="E30" s="57">
        <v>30000</v>
      </c>
      <c r="F30" s="57">
        <v>200</v>
      </c>
      <c r="G30" s="14">
        <f t="shared" si="7"/>
        <v>0.33936944261361829</v>
      </c>
      <c r="H30" s="58">
        <v>1943.3</v>
      </c>
      <c r="J30" s="57">
        <v>570.07000000000005</v>
      </c>
      <c r="K30" s="57">
        <v>40</v>
      </c>
      <c r="M30">
        <f t="shared" si="27"/>
        <v>0.29335151546338706</v>
      </c>
      <c r="N30">
        <f t="shared" si="28"/>
        <v>8644.2298126000005</v>
      </c>
      <c r="O30">
        <f t="shared" si="29"/>
        <v>1728845.9625200001</v>
      </c>
      <c r="P30">
        <f t="shared" si="30"/>
        <v>2318.38243573932</v>
      </c>
      <c r="Q30">
        <f t="shared" si="31"/>
        <v>0.64399512103870005</v>
      </c>
      <c r="U30">
        <f t="shared" si="32"/>
        <v>0.18322647557986046</v>
      </c>
      <c r="V30">
        <f t="shared" si="33"/>
        <v>0.53980555555555554</v>
      </c>
      <c r="X30">
        <f t="shared" si="34"/>
        <v>0.64399512103870005</v>
      </c>
    </row>
    <row r="31" spans="1:24" x14ac:dyDescent="0.2">
      <c r="A31">
        <f t="shared" si="24"/>
        <v>228.71399999999997</v>
      </c>
      <c r="B31">
        <f t="shared" si="25"/>
        <v>303.17661840032514</v>
      </c>
      <c r="C31" s="4">
        <f t="shared" si="26"/>
        <v>9144</v>
      </c>
      <c r="E31" s="57">
        <v>30000</v>
      </c>
      <c r="F31" s="57">
        <v>250</v>
      </c>
      <c r="G31" s="14">
        <f t="shared" si="7"/>
        <v>0.42421180326702285</v>
      </c>
      <c r="H31" s="58">
        <v>1663.1</v>
      </c>
      <c r="J31" s="57">
        <v>582.65</v>
      </c>
      <c r="K31" s="57">
        <v>40</v>
      </c>
      <c r="M31">
        <f t="shared" si="27"/>
        <v>0.35033972701581384</v>
      </c>
      <c r="N31">
        <f t="shared" si="28"/>
        <v>7397.8380082000003</v>
      </c>
      <c r="O31">
        <f t="shared" si="29"/>
        <v>1849459.50205</v>
      </c>
      <c r="P31">
        <f t="shared" si="30"/>
        <v>2480.1251922490501</v>
      </c>
      <c r="Q31">
        <f t="shared" si="31"/>
        <v>0.68892366451362508</v>
      </c>
      <c r="U31">
        <f t="shared" si="32"/>
        <v>0.15680746747124269</v>
      </c>
      <c r="V31">
        <f t="shared" si="33"/>
        <v>0.46197222222222217</v>
      </c>
      <c r="X31">
        <f t="shared" si="34"/>
        <v>0.68892366451362508</v>
      </c>
    </row>
    <row r="32" spans="1:24" x14ac:dyDescent="0.2">
      <c r="A32">
        <f t="shared" si="24"/>
        <v>228.71399999999997</v>
      </c>
      <c r="B32">
        <f t="shared" si="25"/>
        <v>303.17661840032514</v>
      </c>
      <c r="C32" s="4">
        <f t="shared" si="26"/>
        <v>9144</v>
      </c>
      <c r="E32" s="57">
        <v>30000</v>
      </c>
      <c r="F32" s="57">
        <v>300</v>
      </c>
      <c r="G32" s="14">
        <f t="shared" si="7"/>
        <v>0.50905416392042757</v>
      </c>
      <c r="H32" s="58">
        <v>1447.4</v>
      </c>
      <c r="J32" s="57">
        <v>597.84</v>
      </c>
      <c r="K32" s="57">
        <v>40</v>
      </c>
      <c r="M32">
        <f t="shared" si="27"/>
        <v>0.4130440790382755</v>
      </c>
      <c r="N32">
        <f t="shared" si="28"/>
        <v>6438.3565228000007</v>
      </c>
      <c r="O32">
        <f t="shared" si="29"/>
        <v>1931506.9568400001</v>
      </c>
      <c r="P32">
        <f t="shared" si="30"/>
        <v>2590.15082912244</v>
      </c>
      <c r="Q32">
        <f t="shared" si="31"/>
        <v>0.71948634142290002</v>
      </c>
      <c r="U32">
        <f t="shared" si="32"/>
        <v>0.1364699226852725</v>
      </c>
      <c r="V32">
        <f t="shared" si="33"/>
        <v>0.40205555555555555</v>
      </c>
      <c r="X32">
        <f t="shared" si="34"/>
        <v>0.71948634142290002</v>
      </c>
    </row>
    <row r="33" spans="1:24" x14ac:dyDescent="0.2">
      <c r="A33">
        <f t="shared" si="24"/>
        <v>228.71399999999997</v>
      </c>
      <c r="B33">
        <f t="shared" si="25"/>
        <v>303.17661840032514</v>
      </c>
      <c r="C33" s="4">
        <f t="shared" si="26"/>
        <v>9144</v>
      </c>
      <c r="E33" s="57">
        <v>30000</v>
      </c>
      <c r="F33" s="57">
        <v>350</v>
      </c>
      <c r="G33" s="14">
        <f t="shared" si="7"/>
        <v>0.59389652457383202</v>
      </c>
      <c r="H33" s="58">
        <v>1395</v>
      </c>
      <c r="J33" s="57">
        <v>661.53</v>
      </c>
      <c r="K33" s="57">
        <v>40</v>
      </c>
      <c r="M33">
        <f t="shared" si="27"/>
        <v>0.47421505376344086</v>
      </c>
      <c r="N33">
        <f t="shared" si="28"/>
        <v>6205.2696900000001</v>
      </c>
      <c r="O33">
        <f t="shared" si="29"/>
        <v>2171844.3914999999</v>
      </c>
      <c r="P33">
        <f t="shared" si="30"/>
        <v>2912.4433290014999</v>
      </c>
      <c r="Q33">
        <f t="shared" si="31"/>
        <v>0.80901203583375003</v>
      </c>
      <c r="U33">
        <f t="shared" si="32"/>
        <v>0.13152932302470299</v>
      </c>
      <c r="V33">
        <f t="shared" si="33"/>
        <v>0.38750000000000001</v>
      </c>
      <c r="X33">
        <f t="shared" si="34"/>
        <v>0.80901203583375003</v>
      </c>
    </row>
    <row r="34" spans="1:24" x14ac:dyDescent="0.2">
      <c r="C34" s="4"/>
      <c r="E34" s="31"/>
      <c r="F34" s="4"/>
      <c r="G34" s="32"/>
      <c r="H34" s="33"/>
      <c r="J34" s="33"/>
      <c r="K34" s="31"/>
    </row>
    <row r="35" spans="1:24" x14ac:dyDescent="0.2">
      <c r="C35" s="4"/>
      <c r="E35" s="31"/>
      <c r="F35" s="4"/>
      <c r="G35" s="32"/>
      <c r="H35" s="33"/>
      <c r="J35" s="33"/>
      <c r="K35" s="31"/>
    </row>
    <row r="36" spans="1:24" x14ac:dyDescent="0.2">
      <c r="C36" s="4"/>
      <c r="E36" s="31"/>
      <c r="F36" s="4"/>
      <c r="G36" s="32"/>
      <c r="H36" s="33"/>
      <c r="J36" s="33"/>
      <c r="K36" s="31"/>
    </row>
    <row r="37" spans="1:24" x14ac:dyDescent="0.2">
      <c r="C37" s="4"/>
      <c r="E37" s="31"/>
      <c r="F37" s="4"/>
      <c r="G37" s="32"/>
      <c r="H37" s="33"/>
      <c r="J37" s="33"/>
      <c r="K37" s="31"/>
    </row>
    <row r="38" spans="1:24" x14ac:dyDescent="0.2">
      <c r="C38" s="4"/>
      <c r="E38" s="31"/>
      <c r="F38" s="4"/>
      <c r="G38" s="32"/>
      <c r="H38" s="33"/>
      <c r="J38" s="33"/>
      <c r="K38" s="31"/>
    </row>
    <row r="39" spans="1:24" x14ac:dyDescent="0.2">
      <c r="C39" s="4"/>
      <c r="E39" s="31"/>
      <c r="F39" s="4"/>
      <c r="G39" s="32"/>
      <c r="H39" s="33"/>
      <c r="J39" s="33"/>
      <c r="K39" s="31"/>
    </row>
    <row r="40" spans="1:24" x14ac:dyDescent="0.2">
      <c r="C40" s="4"/>
      <c r="E40" s="31"/>
      <c r="F40" s="4"/>
      <c r="G40" s="32"/>
      <c r="H40" s="33"/>
      <c r="J40" s="33"/>
      <c r="K40" s="31"/>
    </row>
    <row r="41" spans="1:24" x14ac:dyDescent="0.2">
      <c r="C41" s="4"/>
      <c r="E41" s="31"/>
      <c r="F41" s="4"/>
      <c r="G41" s="32"/>
      <c r="H41" s="33"/>
      <c r="J41" s="33"/>
      <c r="K41" s="31"/>
    </row>
    <row r="42" spans="1:24" x14ac:dyDescent="0.2">
      <c r="C42" s="4"/>
      <c r="E42" s="31"/>
      <c r="F42" s="4"/>
      <c r="G42" s="32"/>
      <c r="H42" s="33"/>
      <c r="J42" s="33"/>
      <c r="K42" s="31"/>
    </row>
    <row r="43" spans="1:24" x14ac:dyDescent="0.2">
      <c r="C43" s="4"/>
      <c r="E43" s="31"/>
      <c r="F43" s="4"/>
      <c r="G43" s="32"/>
      <c r="H43" s="33"/>
      <c r="J43" s="33"/>
      <c r="K43" s="31"/>
    </row>
    <row r="44" spans="1:24" x14ac:dyDescent="0.2">
      <c r="C44" s="4"/>
      <c r="E44" s="31"/>
      <c r="F44" s="4"/>
      <c r="G44" s="32"/>
      <c r="H44" s="33"/>
      <c r="J44" s="33"/>
      <c r="K44" s="31"/>
    </row>
    <row r="45" spans="1:24" x14ac:dyDescent="0.2">
      <c r="C45" s="4"/>
      <c r="E45" s="31"/>
      <c r="F45" s="4"/>
      <c r="G45" s="32"/>
      <c r="H45" s="33"/>
      <c r="J45" s="33"/>
      <c r="K45" s="31"/>
    </row>
    <row r="46" spans="1:24" x14ac:dyDescent="0.2">
      <c r="C46" s="4"/>
      <c r="E46" s="31"/>
      <c r="F46" s="4"/>
      <c r="G46" s="32"/>
      <c r="H46" s="33"/>
      <c r="J46" s="33"/>
      <c r="K46" s="31"/>
    </row>
    <row r="47" spans="1:24" x14ac:dyDescent="0.2">
      <c r="C47" s="4"/>
      <c r="E47" s="31"/>
      <c r="F47" s="4"/>
      <c r="G47" s="32"/>
      <c r="H47" s="33"/>
      <c r="J47" s="33"/>
      <c r="K47" s="31"/>
    </row>
    <row r="48" spans="1:24" x14ac:dyDescent="0.2">
      <c r="C48" s="4"/>
      <c r="E48" s="31"/>
      <c r="F48" s="4"/>
      <c r="G48" s="32"/>
      <c r="H48" s="33"/>
      <c r="J48" s="33"/>
      <c r="K48" s="31"/>
    </row>
    <row r="49" spans="3:11" x14ac:dyDescent="0.2">
      <c r="C49" s="4"/>
      <c r="E49" s="31"/>
      <c r="F49" s="4"/>
      <c r="G49" s="32"/>
      <c r="H49" s="33"/>
      <c r="J49" s="33"/>
      <c r="K49" s="31"/>
    </row>
    <row r="50" spans="3:11" x14ac:dyDescent="0.2">
      <c r="C50" s="4"/>
      <c r="E50" s="31"/>
      <c r="F50" s="4"/>
      <c r="G50" s="32"/>
      <c r="H50" s="33"/>
      <c r="J50" s="33"/>
      <c r="K50" s="31"/>
    </row>
    <row r="51" spans="3:11" x14ac:dyDescent="0.2">
      <c r="C51" s="4"/>
      <c r="E51" s="31"/>
      <c r="F51" s="4"/>
      <c r="G51" s="32"/>
      <c r="H51" s="33"/>
      <c r="J51" s="33"/>
      <c r="K51" s="31"/>
    </row>
    <row r="52" spans="3:11" x14ac:dyDescent="0.2">
      <c r="C52" s="4"/>
      <c r="E52" s="31"/>
      <c r="F52" s="4"/>
      <c r="G52" s="32"/>
      <c r="H52" s="33"/>
      <c r="J52" s="33"/>
      <c r="K52" s="31"/>
    </row>
    <row r="53" spans="3:11" x14ac:dyDescent="0.2">
      <c r="C53" s="4"/>
      <c r="E53" s="31"/>
      <c r="F53" s="4"/>
      <c r="G53" s="32"/>
      <c r="H53" s="33"/>
      <c r="J53" s="33"/>
      <c r="K53" s="31"/>
    </row>
    <row r="54" spans="3:11" x14ac:dyDescent="0.2">
      <c r="C54" s="4"/>
      <c r="E54" s="31"/>
      <c r="F54" s="4"/>
      <c r="G54" s="32"/>
      <c r="H54" s="33"/>
      <c r="J54" s="33"/>
      <c r="K54" s="31"/>
    </row>
    <row r="55" spans="3:11" x14ac:dyDescent="0.2">
      <c r="C55" s="4"/>
      <c r="E55" s="31"/>
      <c r="F55" s="4"/>
      <c r="G55" s="32"/>
      <c r="H55" s="33"/>
      <c r="J55" s="33"/>
      <c r="K55" s="31"/>
    </row>
    <row r="56" spans="3:11" x14ac:dyDescent="0.2">
      <c r="C56" s="4"/>
      <c r="E56" s="31"/>
      <c r="F56" s="4"/>
      <c r="G56" s="32"/>
      <c r="H56" s="33"/>
      <c r="J56" s="33"/>
      <c r="K56" s="31"/>
    </row>
    <row r="57" spans="3:11" x14ac:dyDescent="0.2">
      <c r="C57" s="4"/>
      <c r="E57" s="31"/>
      <c r="F57" s="4"/>
      <c r="G57" s="32"/>
      <c r="H57" s="33"/>
      <c r="J57" s="33"/>
      <c r="K57" s="31"/>
    </row>
    <row r="58" spans="3:11" ht="18" x14ac:dyDescent="0.25">
      <c r="C58" s="4"/>
      <c r="E58" s="27"/>
      <c r="F58" s="4"/>
      <c r="G58" s="27"/>
      <c r="H58" s="27"/>
      <c r="J58" s="27"/>
      <c r="K58" s="31"/>
    </row>
    <row r="59" spans="3:11" x14ac:dyDescent="0.2">
      <c r="C59" s="4"/>
      <c r="E59" s="31"/>
      <c r="F59" s="4"/>
      <c r="G59" s="32"/>
      <c r="H59" s="33"/>
      <c r="J59" s="33"/>
      <c r="K59" s="31"/>
    </row>
    <row r="60" spans="3:11" x14ac:dyDescent="0.2">
      <c r="C60" s="4"/>
      <c r="E60" s="31"/>
      <c r="F60" s="4"/>
      <c r="G60" s="32"/>
      <c r="H60" s="33"/>
      <c r="J60" s="33"/>
      <c r="K60" s="31"/>
    </row>
    <row r="61" spans="3:11" x14ac:dyDescent="0.2">
      <c r="C61" s="4"/>
      <c r="E61" s="31"/>
      <c r="F61" s="4"/>
      <c r="G61" s="32"/>
      <c r="H61" s="33"/>
      <c r="J61" s="33"/>
      <c r="K61" s="31"/>
    </row>
    <row r="62" spans="3:11" x14ac:dyDescent="0.2">
      <c r="C62" s="4"/>
      <c r="E62" s="31"/>
      <c r="F62" s="4"/>
      <c r="G62" s="32"/>
      <c r="H62" s="33"/>
      <c r="J62" s="33"/>
      <c r="K62" s="31"/>
    </row>
    <row r="63" spans="3:11" x14ac:dyDescent="0.2">
      <c r="C63" s="4"/>
      <c r="E63" s="31"/>
      <c r="F63" s="4"/>
      <c r="G63" s="32"/>
      <c r="H63" s="33"/>
      <c r="J63" s="33"/>
      <c r="K63" s="31"/>
    </row>
    <row r="64" spans="3:11" x14ac:dyDescent="0.2">
      <c r="C64" s="4"/>
      <c r="E64" s="31"/>
      <c r="F64" s="4"/>
      <c r="G64" s="32"/>
      <c r="H64" s="33"/>
      <c r="J64" s="33"/>
      <c r="K64" s="31"/>
    </row>
    <row r="65" spans="3:11" x14ac:dyDescent="0.2">
      <c r="C65" s="4"/>
      <c r="E65" s="31"/>
      <c r="F65" s="4"/>
      <c r="G65" s="32"/>
      <c r="H65" s="33"/>
      <c r="J65" s="33"/>
      <c r="K65" s="31"/>
    </row>
    <row r="66" spans="3:11" x14ac:dyDescent="0.2">
      <c r="C66" s="4"/>
      <c r="E66" s="31"/>
      <c r="F66" s="4"/>
      <c r="G66" s="32"/>
      <c r="H66" s="33"/>
      <c r="J66" s="33"/>
      <c r="K66" s="31"/>
    </row>
    <row r="67" spans="3:11" x14ac:dyDescent="0.2">
      <c r="C67" s="4"/>
      <c r="E67" s="31"/>
      <c r="F67" s="4"/>
      <c r="G67" s="32"/>
      <c r="H67" s="33"/>
      <c r="J67" s="33"/>
      <c r="K67" s="31"/>
    </row>
    <row r="68" spans="3:11" x14ac:dyDescent="0.2">
      <c r="C68" s="4"/>
      <c r="E68" s="31"/>
      <c r="F68" s="4"/>
      <c r="G68" s="32"/>
      <c r="H68" s="33"/>
      <c r="J68" s="33"/>
      <c r="K68" s="31"/>
    </row>
    <row r="69" spans="3:11" x14ac:dyDescent="0.2">
      <c r="C69" s="4"/>
      <c r="E69" s="31"/>
      <c r="F69" s="4"/>
      <c r="G69" s="32"/>
      <c r="H69" s="33"/>
      <c r="J69" s="33"/>
      <c r="K69" s="31"/>
    </row>
    <row r="70" spans="3:11" x14ac:dyDescent="0.2">
      <c r="C70" s="4"/>
      <c r="E70" s="31"/>
      <c r="F70" s="4"/>
      <c r="G70" s="32"/>
      <c r="H70" s="33"/>
      <c r="J70" s="33"/>
      <c r="K70" s="31"/>
    </row>
    <row r="71" spans="3:11" x14ac:dyDescent="0.2">
      <c r="C71" s="4"/>
      <c r="E71" s="31"/>
      <c r="F71" s="4"/>
      <c r="G71" s="32"/>
      <c r="H71" s="33"/>
      <c r="J71" s="33"/>
      <c r="K71" s="31"/>
    </row>
    <row r="72" spans="3:11" x14ac:dyDescent="0.2">
      <c r="C72" s="4"/>
      <c r="E72" s="31"/>
      <c r="F72" s="4"/>
      <c r="G72" s="32"/>
      <c r="H72" s="33"/>
      <c r="J72" s="33"/>
      <c r="K72" s="31"/>
    </row>
    <row r="73" spans="3:11" x14ac:dyDescent="0.2">
      <c r="C73" s="4"/>
      <c r="E73" s="31"/>
      <c r="F73" s="4"/>
      <c r="G73" s="32"/>
      <c r="H73" s="33"/>
      <c r="J73" s="33"/>
      <c r="K73" s="31"/>
    </row>
    <row r="74" spans="3:11" x14ac:dyDescent="0.2">
      <c r="C74" s="4"/>
      <c r="E74" s="31"/>
      <c r="F74" s="4"/>
      <c r="G74" s="32"/>
      <c r="H74" s="33"/>
      <c r="J74" s="33"/>
      <c r="K74" s="31"/>
    </row>
    <row r="75" spans="3:11" x14ac:dyDescent="0.2">
      <c r="C75" s="4"/>
      <c r="E75" s="31"/>
      <c r="F75" s="4"/>
      <c r="G75" s="32"/>
      <c r="H75" s="33"/>
      <c r="J75" s="33"/>
      <c r="K75" s="31"/>
    </row>
    <row r="76" spans="3:11" x14ac:dyDescent="0.2">
      <c r="C76" s="4"/>
      <c r="E76" s="31"/>
      <c r="F76" s="4"/>
      <c r="G76" s="32"/>
      <c r="H76" s="33"/>
      <c r="J76" s="33"/>
      <c r="K76" s="31"/>
    </row>
    <row r="77" spans="3:11" x14ac:dyDescent="0.2">
      <c r="C77" s="4"/>
      <c r="E77" s="31"/>
      <c r="F77" s="4"/>
      <c r="G77" s="32"/>
      <c r="H77" s="33"/>
      <c r="J77" s="33"/>
      <c r="K77" s="31"/>
    </row>
    <row r="78" spans="3:11" x14ac:dyDescent="0.2">
      <c r="C78" s="4"/>
      <c r="E78" s="31"/>
      <c r="F78" s="4"/>
      <c r="G78" s="32"/>
      <c r="H78" s="33"/>
      <c r="J78" s="33"/>
      <c r="K78" s="31"/>
    </row>
    <row r="79" spans="3:11" x14ac:dyDescent="0.2">
      <c r="C79" s="4"/>
      <c r="E79" s="31"/>
      <c r="F79" s="4"/>
      <c r="G79" s="32"/>
      <c r="H79" s="33"/>
      <c r="J79" s="33"/>
      <c r="K79" s="31"/>
    </row>
    <row r="80" spans="3:11" x14ac:dyDescent="0.2">
      <c r="C80" s="4"/>
      <c r="E80" s="31"/>
      <c r="F80" s="4"/>
      <c r="G80" s="32"/>
      <c r="H80" s="33"/>
      <c r="J80" s="33"/>
      <c r="K80" s="31"/>
    </row>
    <row r="81" spans="3:11" x14ac:dyDescent="0.2">
      <c r="C81" s="4"/>
      <c r="E81" s="31"/>
      <c r="F81" s="4"/>
      <c r="G81" s="32"/>
      <c r="H81" s="33"/>
      <c r="J81" s="33"/>
      <c r="K81" s="31"/>
    </row>
    <row r="82" spans="3:11" x14ac:dyDescent="0.2">
      <c r="C82" s="4"/>
      <c r="E82" s="31"/>
      <c r="F82" s="4"/>
      <c r="G82" s="32"/>
      <c r="H82" s="33"/>
      <c r="J82" s="33"/>
      <c r="K82" s="31"/>
    </row>
    <row r="83" spans="3:11" x14ac:dyDescent="0.2">
      <c r="C83" s="4"/>
      <c r="E83" s="31"/>
      <c r="F83" s="4"/>
      <c r="G83" s="32"/>
      <c r="H83" s="33"/>
      <c r="J83" s="33"/>
      <c r="K83" s="31"/>
    </row>
    <row r="84" spans="3:11" ht="18" x14ac:dyDescent="0.25">
      <c r="C84" s="4"/>
      <c r="E84" s="27"/>
      <c r="F84" s="4"/>
      <c r="G84" s="27"/>
      <c r="H84" s="27"/>
      <c r="J84" s="27"/>
      <c r="K84" s="31"/>
    </row>
    <row r="85" spans="3:11" x14ac:dyDescent="0.2">
      <c r="C85" s="4"/>
      <c r="E85" s="31"/>
      <c r="F85" s="4"/>
      <c r="G85" s="32"/>
      <c r="H85" s="33"/>
      <c r="J85" s="33"/>
      <c r="K85" s="31"/>
    </row>
    <row r="86" spans="3:11" x14ac:dyDescent="0.2">
      <c r="C86" s="4"/>
      <c r="E86" s="31"/>
      <c r="F86" s="4"/>
      <c r="G86" s="32"/>
      <c r="H86" s="33"/>
      <c r="J86" s="33"/>
      <c r="K86" s="31"/>
    </row>
    <row r="87" spans="3:11" x14ac:dyDescent="0.2">
      <c r="C87" s="4"/>
      <c r="E87" s="31"/>
      <c r="F87" s="4"/>
      <c r="G87" s="32"/>
      <c r="H87" s="33"/>
      <c r="J87" s="33"/>
      <c r="K87" s="31"/>
    </row>
    <row r="88" spans="3:11" x14ac:dyDescent="0.2">
      <c r="C88" s="4"/>
      <c r="E88" s="31"/>
      <c r="F88" s="4"/>
      <c r="G88" s="32"/>
      <c r="H88" s="33"/>
      <c r="J88" s="33"/>
      <c r="K88" s="31"/>
    </row>
    <row r="89" spans="3:11" x14ac:dyDescent="0.2">
      <c r="C89" s="4"/>
      <c r="E89" s="31"/>
      <c r="F89" s="4"/>
      <c r="G89" s="32"/>
      <c r="H89" s="33"/>
      <c r="J89" s="33"/>
      <c r="K89" s="31"/>
    </row>
    <row r="90" spans="3:11" x14ac:dyDescent="0.2">
      <c r="C90" s="4"/>
      <c r="E90" s="31"/>
      <c r="F90" s="4"/>
      <c r="G90" s="32"/>
      <c r="H90" s="33"/>
      <c r="J90" s="33"/>
      <c r="K90" s="31"/>
    </row>
    <row r="91" spans="3:11" x14ac:dyDescent="0.2">
      <c r="C91" s="4"/>
      <c r="E91" s="31"/>
      <c r="F91" s="4"/>
      <c r="G91" s="32"/>
      <c r="H91" s="33"/>
      <c r="J91" s="33"/>
      <c r="K91" s="31"/>
    </row>
    <row r="92" spans="3:11" x14ac:dyDescent="0.2">
      <c r="C92" s="4"/>
      <c r="E92" s="31"/>
      <c r="F92" s="4"/>
      <c r="G92" s="32"/>
      <c r="H92" s="33"/>
      <c r="J92" s="33"/>
      <c r="K92" s="31"/>
    </row>
    <row r="93" spans="3:11" x14ac:dyDescent="0.2">
      <c r="C93" s="4"/>
      <c r="E93" s="31"/>
      <c r="F93" s="4"/>
      <c r="G93" s="32"/>
      <c r="H93" s="33"/>
      <c r="J93" s="33"/>
      <c r="K93" s="31"/>
    </row>
    <row r="94" spans="3:11" x14ac:dyDescent="0.2">
      <c r="C94" s="4"/>
      <c r="E94" s="31"/>
      <c r="F94" s="4"/>
      <c r="G94" s="32"/>
      <c r="H94" s="33"/>
      <c r="J94" s="33"/>
      <c r="K94" s="31"/>
    </row>
    <row r="95" spans="3:11" x14ac:dyDescent="0.2">
      <c r="C95" s="4"/>
      <c r="E95" s="31"/>
      <c r="F95" s="4"/>
      <c r="G95" s="32"/>
      <c r="H95" s="33"/>
      <c r="J95" s="33"/>
      <c r="K95" s="31"/>
    </row>
    <row r="96" spans="3:11" x14ac:dyDescent="0.2">
      <c r="C96" s="4"/>
      <c r="E96" s="31"/>
      <c r="F96" s="4"/>
      <c r="G96" s="32"/>
      <c r="H96" s="33"/>
      <c r="J96" s="33"/>
      <c r="K96" s="31"/>
    </row>
    <row r="97" spans="1:11" x14ac:dyDescent="0.2">
      <c r="A97" s="57"/>
      <c r="B97" s="58"/>
      <c r="D97" s="59"/>
      <c r="F97" s="57"/>
      <c r="G97" s="57"/>
      <c r="H97" s="33"/>
      <c r="J97" s="33"/>
      <c r="K97" s="31"/>
    </row>
    <row r="98" spans="1:11" x14ac:dyDescent="0.2">
      <c r="A98" s="57"/>
      <c r="B98" s="58"/>
      <c r="D98" s="59"/>
      <c r="F98" s="57"/>
      <c r="G98" s="57"/>
      <c r="H98" s="33"/>
      <c r="J98" s="33"/>
      <c r="K98" s="31"/>
    </row>
    <row r="99" spans="1:11" x14ac:dyDescent="0.2">
      <c r="A99" s="57"/>
      <c r="B99" s="58"/>
      <c r="D99" s="59"/>
      <c r="F99" s="57"/>
      <c r="G99" s="57"/>
      <c r="H99" s="33"/>
      <c r="J99" s="33"/>
      <c r="K99" s="31"/>
    </row>
    <row r="100" spans="1:11" x14ac:dyDescent="0.2">
      <c r="A100" s="57"/>
      <c r="B100" s="58"/>
      <c r="D100" s="59"/>
      <c r="F100" s="57"/>
      <c r="G100" s="57"/>
      <c r="H100" s="33"/>
      <c r="J100" s="33"/>
      <c r="K100" s="31"/>
    </row>
    <row r="101" spans="1:11" x14ac:dyDescent="0.2">
      <c r="A101" s="57"/>
      <c r="B101" s="58"/>
      <c r="D101" s="59"/>
      <c r="F101" s="57"/>
      <c r="G101" s="57"/>
      <c r="H101" s="33"/>
      <c r="J101" s="33"/>
      <c r="K101" s="31"/>
    </row>
    <row r="102" spans="1:11" x14ac:dyDescent="0.2">
      <c r="A102" s="57"/>
      <c r="B102" s="58"/>
      <c r="D102" s="59"/>
      <c r="F102" s="57"/>
      <c r="G102" s="57"/>
      <c r="H102" s="33"/>
      <c r="J102" s="33"/>
      <c r="K102" s="31"/>
    </row>
    <row r="103" spans="1:11" x14ac:dyDescent="0.2">
      <c r="A103" s="57"/>
      <c r="B103" s="58"/>
      <c r="D103" s="59"/>
      <c r="F103" s="57"/>
      <c r="G103" s="57"/>
      <c r="H103" s="33"/>
      <c r="J103" s="33"/>
      <c r="K103" s="31"/>
    </row>
    <row r="104" spans="1:11" x14ac:dyDescent="0.2">
      <c r="A104" s="57"/>
      <c r="B104" s="58"/>
      <c r="D104" s="59"/>
      <c r="F104" s="57"/>
      <c r="G104" s="57"/>
      <c r="H104" s="33"/>
      <c r="J104" s="33"/>
      <c r="K104" s="31"/>
    </row>
    <row r="105" spans="1:11" x14ac:dyDescent="0.2">
      <c r="A105" s="57"/>
      <c r="B105" s="58"/>
      <c r="D105" s="59"/>
      <c r="F105" s="57"/>
      <c r="G105" s="57"/>
      <c r="H105" s="33"/>
      <c r="J105" s="33"/>
      <c r="K105" s="31"/>
    </row>
    <row r="106" spans="1:11" x14ac:dyDescent="0.2">
      <c r="A106" s="57"/>
      <c r="B106" s="58"/>
      <c r="D106" s="59"/>
      <c r="F106" s="57"/>
      <c r="G106" s="57"/>
      <c r="H106" s="33"/>
      <c r="J106" s="33"/>
      <c r="K106" s="31"/>
    </row>
    <row r="107" spans="1:11" x14ac:dyDescent="0.2">
      <c r="A107" s="57"/>
      <c r="B107" s="58"/>
      <c r="D107" s="59"/>
      <c r="F107" s="57"/>
      <c r="G107" s="57"/>
      <c r="H107" s="33"/>
      <c r="J107" s="33"/>
      <c r="K107" s="31"/>
    </row>
    <row r="108" spans="1:11" x14ac:dyDescent="0.2">
      <c r="A108" s="57"/>
      <c r="B108" s="58"/>
      <c r="D108" s="59"/>
      <c r="F108" s="57"/>
      <c r="G108" s="57"/>
      <c r="H108" s="33"/>
      <c r="J108" s="33"/>
      <c r="K108" s="31"/>
    </row>
    <row r="109" spans="1:11" x14ac:dyDescent="0.2">
      <c r="A109" s="57"/>
      <c r="B109" s="58"/>
      <c r="D109" s="59"/>
      <c r="F109" s="57"/>
      <c r="G109" s="57"/>
      <c r="H109" s="33"/>
      <c r="J109" s="33"/>
      <c r="K109" s="31"/>
    </row>
    <row r="110" spans="1:11" x14ac:dyDescent="0.2">
      <c r="A110" s="57"/>
      <c r="B110" s="57"/>
      <c r="D110" s="57"/>
      <c r="F110" s="57"/>
      <c r="G110" s="57"/>
    </row>
    <row r="111" spans="1:11" x14ac:dyDescent="0.2">
      <c r="A111" s="57"/>
      <c r="B111" s="57"/>
      <c r="D111" s="57"/>
      <c r="F111" s="57"/>
      <c r="G111" s="57"/>
    </row>
    <row r="112" spans="1:11" x14ac:dyDescent="0.2">
      <c r="A112" s="57"/>
      <c r="B112" s="57"/>
      <c r="D112" s="60"/>
      <c r="F112" s="57"/>
      <c r="G112" s="57"/>
      <c r="H112" s="42"/>
    </row>
    <row r="113" spans="1:19" x14ac:dyDescent="0.2">
      <c r="A113" s="57"/>
      <c r="B113" s="57"/>
      <c r="D113" s="58"/>
      <c r="F113" s="57"/>
      <c r="G113" s="57"/>
      <c r="H113" s="44"/>
    </row>
    <row r="114" spans="1:19" x14ac:dyDescent="0.2">
      <c r="A114" s="57"/>
      <c r="B114" s="57"/>
      <c r="D114" s="58"/>
      <c r="F114" s="57"/>
      <c r="G114" s="57"/>
      <c r="H114" s="44"/>
    </row>
    <row r="115" spans="1:19" x14ac:dyDescent="0.2">
      <c r="A115" s="57"/>
      <c r="B115" s="57"/>
      <c r="D115" s="58"/>
      <c r="F115" s="57"/>
      <c r="G115" s="57"/>
      <c r="H115" s="44"/>
    </row>
    <row r="116" spans="1:19" ht="18" x14ac:dyDescent="0.25">
      <c r="A116" s="57"/>
      <c r="B116" s="57"/>
      <c r="D116" s="58"/>
      <c r="F116" s="57"/>
      <c r="G116" s="57"/>
      <c r="H116" s="44"/>
      <c r="M116" s="34"/>
      <c r="N116" s="36"/>
      <c r="P116" s="35"/>
      <c r="R116" s="35"/>
      <c r="S116" s="35"/>
    </row>
    <row r="117" spans="1:19" x14ac:dyDescent="0.2">
      <c r="A117" s="57"/>
      <c r="B117" s="57"/>
      <c r="D117" s="58"/>
      <c r="F117" s="57"/>
      <c r="G117" s="57"/>
      <c r="H117" s="44"/>
      <c r="M117" s="37"/>
      <c r="N117" s="39"/>
      <c r="P117" s="38"/>
      <c r="R117" s="38"/>
      <c r="S117" s="38"/>
    </row>
    <row r="118" spans="1:19" x14ac:dyDescent="0.2">
      <c r="A118" s="57"/>
      <c r="B118" s="57"/>
      <c r="D118" s="58"/>
      <c r="F118" s="57"/>
      <c r="G118" s="57"/>
      <c r="H118" s="44"/>
      <c r="M118" s="40"/>
      <c r="N118" s="41"/>
      <c r="O118" s="14"/>
      <c r="P118" s="42"/>
      <c r="Q118" s="14"/>
      <c r="R118" s="42"/>
      <c r="S118" s="41"/>
    </row>
    <row r="119" spans="1:19" x14ac:dyDescent="0.2">
      <c r="A119" s="57"/>
      <c r="B119" s="57"/>
      <c r="D119" s="58"/>
      <c r="F119" s="57"/>
      <c r="G119" s="57"/>
      <c r="H119" s="44"/>
      <c r="M119" s="43"/>
      <c r="N119" s="14"/>
      <c r="O119" s="14"/>
      <c r="P119" s="44"/>
      <c r="Q119" s="14"/>
      <c r="R119" s="44"/>
      <c r="S119" s="14"/>
    </row>
    <row r="120" spans="1:19" x14ac:dyDescent="0.2">
      <c r="A120" s="57"/>
      <c r="B120" s="57"/>
      <c r="D120" s="58"/>
      <c r="F120" s="57"/>
      <c r="G120" s="57"/>
      <c r="H120" s="44"/>
      <c r="M120" s="43"/>
      <c r="N120" s="14"/>
      <c r="O120" s="14"/>
      <c r="P120" s="44"/>
      <c r="Q120" s="14"/>
      <c r="R120" s="44"/>
      <c r="S120" s="14"/>
    </row>
    <row r="121" spans="1:19" x14ac:dyDescent="0.2">
      <c r="A121" s="57"/>
      <c r="B121" s="57"/>
      <c r="D121" s="58"/>
      <c r="F121" s="57"/>
      <c r="G121" s="57"/>
      <c r="H121" s="44"/>
      <c r="M121" s="43"/>
      <c r="N121" s="14"/>
      <c r="O121" s="14"/>
      <c r="P121" s="44"/>
      <c r="Q121" s="14"/>
      <c r="R121" s="44"/>
      <c r="S121" s="14"/>
    </row>
    <row r="122" spans="1:19" x14ac:dyDescent="0.2">
      <c r="A122" s="57"/>
      <c r="B122" s="57"/>
      <c r="D122" s="58"/>
      <c r="F122" s="57"/>
      <c r="G122" s="57"/>
      <c r="H122" s="44"/>
      <c r="M122" s="43"/>
      <c r="N122" s="14"/>
      <c r="O122" s="14"/>
      <c r="P122" s="44"/>
      <c r="Q122" s="14"/>
      <c r="R122" s="44"/>
      <c r="S122" s="14"/>
    </row>
    <row r="123" spans="1:19" x14ac:dyDescent="0.2">
      <c r="A123" s="57"/>
      <c r="B123" s="57"/>
      <c r="D123" s="58"/>
      <c r="F123" s="57"/>
      <c r="G123" s="57"/>
      <c r="H123" s="44"/>
      <c r="M123" s="43"/>
      <c r="N123" s="14"/>
      <c r="O123" s="14"/>
      <c r="P123" s="44"/>
      <c r="Q123" s="14"/>
      <c r="R123" s="44"/>
      <c r="S123" s="14"/>
    </row>
    <row r="124" spans="1:19" x14ac:dyDescent="0.2">
      <c r="E124" s="43"/>
      <c r="F124" s="14"/>
      <c r="G124" s="14"/>
      <c r="H124" s="44"/>
      <c r="I124" s="44"/>
      <c r="M124" s="43"/>
      <c r="N124" s="14"/>
      <c r="O124" s="14"/>
      <c r="P124" s="44"/>
      <c r="Q124" s="14"/>
      <c r="R124" s="44"/>
      <c r="S124" s="14"/>
    </row>
    <row r="125" spans="1:19" x14ac:dyDescent="0.2">
      <c r="E125" s="43"/>
      <c r="F125" s="14"/>
      <c r="G125" s="14"/>
      <c r="H125" s="44"/>
      <c r="I125" s="44"/>
      <c r="M125" s="43"/>
      <c r="N125" s="14"/>
      <c r="O125" s="14"/>
      <c r="P125" s="44"/>
      <c r="Q125" s="14"/>
      <c r="R125" s="44"/>
      <c r="S125" s="14"/>
    </row>
    <row r="126" spans="1:19" x14ac:dyDescent="0.2">
      <c r="E126" s="43"/>
      <c r="F126" s="14"/>
      <c r="G126" s="14"/>
      <c r="H126" s="44"/>
      <c r="I126" s="44"/>
      <c r="M126" s="30"/>
      <c r="N126" s="14"/>
      <c r="O126" s="14"/>
      <c r="P126" s="44"/>
      <c r="Q126" s="14"/>
      <c r="R126" s="44"/>
      <c r="S126" s="14"/>
    </row>
    <row r="127" spans="1:19" x14ac:dyDescent="0.2">
      <c r="E127" s="43"/>
      <c r="F127" s="14"/>
      <c r="G127" s="14"/>
      <c r="H127" s="44"/>
      <c r="I127" s="44"/>
      <c r="M127" s="43"/>
      <c r="N127" s="14"/>
      <c r="O127" s="14"/>
      <c r="P127" s="44"/>
      <c r="Q127" s="14"/>
      <c r="R127" s="44"/>
      <c r="S127" s="14"/>
    </row>
    <row r="128" spans="1:19" x14ac:dyDescent="0.2">
      <c r="M128" s="43"/>
      <c r="N128" s="14"/>
      <c r="O128" s="14"/>
      <c r="P128" s="44"/>
      <c r="Q128" s="14"/>
      <c r="R128" s="44"/>
      <c r="S128" s="14"/>
    </row>
    <row r="129" spans="13:19" x14ac:dyDescent="0.2">
      <c r="M129" s="43"/>
      <c r="N129" s="14"/>
      <c r="O129" s="14"/>
      <c r="P129" s="44"/>
      <c r="Q129" s="14"/>
      <c r="R129" s="44"/>
      <c r="S129" s="14"/>
    </row>
    <row r="130" spans="13:19" x14ac:dyDescent="0.2">
      <c r="M130" s="43"/>
      <c r="N130" s="14"/>
      <c r="O130" s="14"/>
      <c r="P130" s="44"/>
      <c r="Q130" s="14"/>
      <c r="R130" s="44"/>
      <c r="S130" s="14"/>
    </row>
    <row r="131" spans="13:19" x14ac:dyDescent="0.2">
      <c r="M131" s="43"/>
      <c r="N131" s="14"/>
      <c r="O131" s="14"/>
      <c r="P131" s="44"/>
      <c r="Q131" s="14"/>
      <c r="R131" s="44"/>
      <c r="S131" s="14"/>
    </row>
    <row r="132" spans="13:19" x14ac:dyDescent="0.2">
      <c r="M132" s="43"/>
      <c r="N132" s="14"/>
      <c r="O132" s="14"/>
      <c r="P132" s="44"/>
      <c r="Q132" s="14"/>
      <c r="R132" s="44"/>
      <c r="S132" s="14"/>
    </row>
    <row r="133" spans="13:19" x14ac:dyDescent="0.2">
      <c r="M133" s="43"/>
      <c r="N133" s="14"/>
      <c r="O133" s="14"/>
      <c r="P133" s="44"/>
      <c r="Q133" s="14"/>
      <c r="R133" s="44"/>
      <c r="S133" s="14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workbookViewId="0"/>
  </sheetViews>
  <sheetFormatPr defaultRowHeight="12.75" x14ac:dyDescent="0.2"/>
  <cols>
    <col min="22" max="22" width="12.285156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4" x14ac:dyDescent="0.2">
      <c r="A2" s="3"/>
      <c r="B2" s="3" t="s">
        <v>18</v>
      </c>
      <c r="C2" s="3" t="s">
        <v>19</v>
      </c>
      <c r="D2" s="3"/>
      <c r="F2" s="3"/>
      <c r="G2" s="3"/>
      <c r="H2" s="3" t="s">
        <v>25</v>
      </c>
      <c r="I2" s="3" t="s">
        <v>26</v>
      </c>
    </row>
    <row r="3" spans="1:24" x14ac:dyDescent="0.2">
      <c r="A3" s="3" t="s">
        <v>35</v>
      </c>
      <c r="B3">
        <v>11808</v>
      </c>
      <c r="C3" s="8">
        <v>5354</v>
      </c>
      <c r="D3">
        <f>B3/C3</f>
        <v>2.2054538662682108</v>
      </c>
      <c r="E3" s="11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  <c r="J3" s="14"/>
      <c r="K3" s="15"/>
      <c r="L3" s="16"/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12" si="0">$H$3+$I$3*C7/1000</f>
        <v>288.14999999999998</v>
      </c>
      <c r="B7">
        <f t="shared" ref="B7:B12" si="1">SQRT($F$3*$G$3*A7)</f>
        <v>340.29740854862598</v>
      </c>
      <c r="C7" s="4">
        <f t="shared" ref="C7:C12" si="2">E7*0.3048</f>
        <v>0</v>
      </c>
      <c r="E7" s="61">
        <v>0</v>
      </c>
      <c r="F7" s="4">
        <f t="shared" ref="F7:F14" si="3">G7*B7</f>
        <v>51.422689066518352</v>
      </c>
      <c r="G7" s="62">
        <v>0.15111102163791656</v>
      </c>
      <c r="H7" s="63">
        <v>9766.9648132324219</v>
      </c>
      <c r="I7" s="14"/>
      <c r="J7" s="14"/>
      <c r="K7" s="23">
        <v>40</v>
      </c>
      <c r="L7" s="14"/>
      <c r="M7">
        <f t="shared" ref="M7:M12" si="4">J7/H7</f>
        <v>0</v>
      </c>
      <c r="N7">
        <f t="shared" ref="N7:N12" si="5">4.448222*H7</f>
        <v>43445.627755446352</v>
      </c>
      <c r="O7">
        <f t="shared" ref="O7:O12" si="6">N7*F7</f>
        <v>2234091.0073680175</v>
      </c>
      <c r="P7">
        <f t="shared" ref="P7:P12" si="7">O7*0.001341</f>
        <v>2995.9160408805114</v>
      </c>
      <c r="Q7">
        <f>P7/$C$3</f>
        <v>0.55956593964895618</v>
      </c>
      <c r="U7">
        <f>H7/$B$3</f>
        <v>0.82714810410166173</v>
      </c>
      <c r="V7">
        <f>H7/$C$3</f>
        <v>1.8242369841674304</v>
      </c>
      <c r="X7">
        <f>P7/$C$3</f>
        <v>0.55956593964895618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E8" s="61">
        <v>0</v>
      </c>
      <c r="F8" s="4">
        <f t="shared" si="3"/>
        <v>77.134025993537719</v>
      </c>
      <c r="G8" s="62">
        <v>0.22666651010513306</v>
      </c>
      <c r="H8" s="63">
        <v>7894.551513671875</v>
      </c>
      <c r="I8" s="14"/>
      <c r="J8" s="14"/>
      <c r="K8" s="23">
        <v>40</v>
      </c>
      <c r="L8" s="14"/>
      <c r="M8">
        <f t="shared" si="4"/>
        <v>0</v>
      </c>
      <c r="N8">
        <f t="shared" si="5"/>
        <v>35116.717723248541</v>
      </c>
      <c r="O8">
        <f t="shared" si="6"/>
        <v>2708693.8176727798</v>
      </c>
      <c r="P8">
        <f t="shared" si="7"/>
        <v>3632.3584094991975</v>
      </c>
      <c r="Q8">
        <f t="shared" ref="Q8:Q21" si="8">P8/$C$3</f>
        <v>0.67843825354859866</v>
      </c>
      <c r="U8">
        <f t="shared" ref="U8:U21" si="9">H8/$B$3</f>
        <v>0.66857651707925769</v>
      </c>
      <c r="V8">
        <f t="shared" ref="V8:V21" si="10">H8/$C$3</f>
        <v>1.4745146644885834</v>
      </c>
      <c r="X8">
        <f t="shared" ref="X8:X21" si="11">P8/$C$3</f>
        <v>0.67843825354859866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E9" s="61">
        <v>0</v>
      </c>
      <c r="F9" s="4">
        <f t="shared" si="3"/>
        <v>102.8453781330367</v>
      </c>
      <c r="G9" s="62">
        <v>0.30222204327583313</v>
      </c>
      <c r="H9" s="63">
        <v>6427.6102447509766</v>
      </c>
      <c r="I9" s="14"/>
      <c r="J9" s="14"/>
      <c r="K9" s="23">
        <v>40</v>
      </c>
      <c r="L9" s="14"/>
      <c r="M9">
        <f t="shared" si="4"/>
        <v>0</v>
      </c>
      <c r="N9">
        <f t="shared" si="5"/>
        <v>28591.437298126682</v>
      </c>
      <c r="O9">
        <f t="shared" si="6"/>
        <v>2940497.180292848</v>
      </c>
      <c r="P9">
        <f t="shared" si="7"/>
        <v>3943.2067187727089</v>
      </c>
      <c r="Q9">
        <f t="shared" si="8"/>
        <v>0.73649733260603456</v>
      </c>
      <c r="U9">
        <f t="shared" si="9"/>
        <v>0.54434368603920869</v>
      </c>
      <c r="V9">
        <f t="shared" si="10"/>
        <v>1.2005248869538618</v>
      </c>
      <c r="X9">
        <f t="shared" si="11"/>
        <v>0.73649733260603456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E10" s="61">
        <v>0</v>
      </c>
      <c r="F10" s="4">
        <f t="shared" si="3"/>
        <v>128.55670998922955</v>
      </c>
      <c r="G10" s="62">
        <v>0.37777751684188843</v>
      </c>
      <c r="H10" s="63">
        <v>5316.573486328125</v>
      </c>
      <c r="I10" s="14"/>
      <c r="J10" s="14"/>
      <c r="K10" s="23">
        <v>40</v>
      </c>
      <c r="L10" s="14"/>
      <c r="M10">
        <f t="shared" si="4"/>
        <v>0</v>
      </c>
      <c r="N10">
        <f t="shared" si="5"/>
        <v>23649.299146501467</v>
      </c>
      <c r="O10">
        <f t="shared" si="6"/>
        <v>3040276.0918253232</v>
      </c>
      <c r="P10">
        <f t="shared" si="7"/>
        <v>4077.0102391377582</v>
      </c>
      <c r="Q10">
        <f t="shared" si="8"/>
        <v>0.76148865131448606</v>
      </c>
      <c r="U10">
        <f t="shared" si="9"/>
        <v>0.45025181964160949</v>
      </c>
      <c r="V10">
        <f t="shared" si="10"/>
        <v>0.99300961642288477</v>
      </c>
      <c r="X10">
        <f t="shared" si="11"/>
        <v>0.76148865131448606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E11" s="61">
        <v>0</v>
      </c>
      <c r="F11" s="4">
        <f t="shared" si="3"/>
        <v>154.26805198707544</v>
      </c>
      <c r="G11" s="62">
        <v>0.45333302021026611</v>
      </c>
      <c r="H11" s="63">
        <v>4450.2300415039062</v>
      </c>
      <c r="I11" s="14"/>
      <c r="J11" s="14"/>
      <c r="K11" s="23">
        <v>40</v>
      </c>
      <c r="L11" s="14"/>
      <c r="M11">
        <f t="shared" si="4"/>
        <v>0</v>
      </c>
      <c r="N11">
        <f t="shared" si="5"/>
        <v>19795.61117567859</v>
      </c>
      <c r="O11">
        <f t="shared" si="6"/>
        <v>3053830.3739655162</v>
      </c>
      <c r="P11">
        <f t="shared" si="7"/>
        <v>4095.1865314877573</v>
      </c>
      <c r="Q11">
        <f t="shared" si="8"/>
        <v>0.76488355089423932</v>
      </c>
      <c r="U11">
        <f t="shared" si="9"/>
        <v>0.37688262546611673</v>
      </c>
      <c r="V11">
        <f t="shared" si="10"/>
        <v>0.83119724346356116</v>
      </c>
      <c r="X11">
        <f t="shared" si="11"/>
        <v>0.76488355089423932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E12" s="61">
        <v>0</v>
      </c>
      <c r="F12" s="4">
        <f t="shared" si="3"/>
        <v>179.97941426822752</v>
      </c>
      <c r="G12" s="62">
        <v>0.52888858318328857</v>
      </c>
      <c r="H12" s="63">
        <v>3653.5278930664062</v>
      </c>
      <c r="I12" s="14"/>
      <c r="J12" s="14"/>
      <c r="K12" s="23">
        <v>40</v>
      </c>
      <c r="L12" s="14"/>
      <c r="M12">
        <f t="shared" si="4"/>
        <v>0</v>
      </c>
      <c r="N12">
        <f t="shared" si="5"/>
        <v>16251.703151551637</v>
      </c>
      <c r="O12">
        <f t="shared" si="6"/>
        <v>2924972.014077371</v>
      </c>
      <c r="P12">
        <f t="shared" si="7"/>
        <v>3922.3874708777544</v>
      </c>
      <c r="Q12">
        <f t="shared" si="8"/>
        <v>0.73260879172165749</v>
      </c>
      <c r="U12">
        <f t="shared" si="9"/>
        <v>0.30941123755643685</v>
      </c>
      <c r="V12">
        <f t="shared" si="10"/>
        <v>0.68239221013567541</v>
      </c>
      <c r="X12">
        <f t="shared" si="11"/>
        <v>0.73260879172165749</v>
      </c>
    </row>
    <row r="13" spans="1:24" x14ac:dyDescent="0.2">
      <c r="C13" s="4"/>
      <c r="E13" s="61"/>
      <c r="F13" s="4"/>
      <c r="G13" s="62"/>
      <c r="H13" s="63"/>
      <c r="I13" s="14"/>
      <c r="J13" s="14"/>
      <c r="K13" s="23"/>
      <c r="L13" s="14"/>
    </row>
    <row r="14" spans="1:24" x14ac:dyDescent="0.2">
      <c r="A14">
        <f t="shared" ref="A14" si="12">$H$3+$I$3*C14/1000</f>
        <v>268.33799999999997</v>
      </c>
      <c r="B14">
        <f t="shared" ref="B14" si="13">SQRT($F$3*$G$3*A14)</f>
        <v>328.39037464298355</v>
      </c>
      <c r="C14" s="4">
        <f t="shared" ref="C14" si="14">E14*0.3048</f>
        <v>3048</v>
      </c>
      <c r="E14" s="61">
        <v>10000</v>
      </c>
      <c r="F14" s="4">
        <f t="shared" si="3"/>
        <v>51.417221919732704</v>
      </c>
      <c r="G14" s="62">
        <v>0.15657347440719604</v>
      </c>
      <c r="H14" s="63">
        <v>7851.882568359375</v>
      </c>
      <c r="I14" s="14"/>
      <c r="J14" s="14"/>
      <c r="K14" s="23">
        <v>40</v>
      </c>
      <c r="L14" s="14"/>
      <c r="N14">
        <f t="shared" ref="N14" si="15">4.448222*H14</f>
        <v>34926.916781992681</v>
      </c>
      <c r="O14">
        <f t="shared" ref="O14" si="16">N14*F14</f>
        <v>1795845.0311517541</v>
      </c>
      <c r="P14">
        <f t="shared" ref="P14" si="17">O14*0.001341</f>
        <v>2408.2281867745023</v>
      </c>
      <c r="Q14">
        <f t="shared" ref="Q14" si="18">P14/$C$3</f>
        <v>0.44979981075354919</v>
      </c>
      <c r="U14">
        <f t="shared" ref="U14" si="19">H14/$B$3</f>
        <v>0.6649629546374809</v>
      </c>
      <c r="V14">
        <f t="shared" ref="V14" si="20">H14/$C$3</f>
        <v>1.4665451192303651</v>
      </c>
      <c r="X14">
        <f t="shared" ref="X14" si="21">P14/$C$3</f>
        <v>0.44979981075354919</v>
      </c>
    </row>
    <row r="15" spans="1:24" x14ac:dyDescent="0.2">
      <c r="A15">
        <f t="shared" ref="A15:A21" si="22">$H$3+$I$3*C15/1000</f>
        <v>268.33799999999997</v>
      </c>
      <c r="B15">
        <f t="shared" ref="B15:B21" si="23">SQRT($F$3*$G$3*A15)</f>
        <v>328.39037464298355</v>
      </c>
      <c r="C15" s="4">
        <f t="shared" ref="C15:C21" si="24">E15*0.3048</f>
        <v>3048</v>
      </c>
      <c r="E15" s="61">
        <v>10000</v>
      </c>
      <c r="F15" s="4">
        <f t="shared" ref="F15:F33" si="25">G15*B15</f>
        <v>77.125827986201145</v>
      </c>
      <c r="G15" s="62">
        <v>0.23486019670963287</v>
      </c>
      <c r="H15" s="63">
        <v>6657.8988647460937</v>
      </c>
      <c r="I15" s="14"/>
      <c r="J15" s="14"/>
      <c r="K15" s="23">
        <v>40</v>
      </c>
      <c r="L15" s="14"/>
      <c r="M15">
        <f t="shared" ref="M15:M21" si="26">J15/H15</f>
        <v>0</v>
      </c>
      <c r="N15">
        <f t="shared" ref="N15:N21" si="27">4.448222*H15</f>
        <v>29615.8122039386</v>
      </c>
      <c r="O15">
        <f t="shared" ref="O15:O21" si="28">N15*F15</f>
        <v>2284144.0377126052</v>
      </c>
      <c r="P15">
        <f t="shared" ref="P15:P21" si="29">O15*0.001341</f>
        <v>3063.0371545726034</v>
      </c>
      <c r="Q15">
        <f t="shared" si="8"/>
        <v>0.57210256902738199</v>
      </c>
      <c r="U15">
        <f t="shared" si="9"/>
        <v>0.56384644857267052</v>
      </c>
      <c r="V15">
        <f t="shared" si="10"/>
        <v>1.243537329986196</v>
      </c>
      <c r="X15">
        <f t="shared" si="11"/>
        <v>0.57210256902738199</v>
      </c>
    </row>
    <row r="16" spans="1:24" x14ac:dyDescent="0.2">
      <c r="A16">
        <f t="shared" si="22"/>
        <v>268.33799999999997</v>
      </c>
      <c r="B16">
        <f t="shared" si="23"/>
        <v>328.39037464298355</v>
      </c>
      <c r="C16" s="4">
        <f t="shared" si="24"/>
        <v>3048</v>
      </c>
      <c r="E16" s="61">
        <v>10000</v>
      </c>
      <c r="F16" s="4">
        <f t="shared" si="25"/>
        <v>102.83444383946541</v>
      </c>
      <c r="G16" s="62">
        <v>0.31314694881439209</v>
      </c>
      <c r="H16" s="63">
        <v>5608.7919616699219</v>
      </c>
      <c r="I16" s="14"/>
      <c r="J16" s="14"/>
      <c r="K16" s="23">
        <v>40</v>
      </c>
      <c r="L16" s="14"/>
      <c r="M16">
        <f t="shared" si="26"/>
        <v>0</v>
      </c>
      <c r="N16">
        <f t="shared" si="27"/>
        <v>24949.151797323306</v>
      </c>
      <c r="O16">
        <f t="shared" si="28"/>
        <v>2565632.1493441411</v>
      </c>
      <c r="P16">
        <f t="shared" si="29"/>
        <v>3440.512712270493</v>
      </c>
      <c r="Q16">
        <f t="shared" si="8"/>
        <v>0.64260603516445514</v>
      </c>
      <c r="U16">
        <f t="shared" si="9"/>
        <v>0.47499931924711397</v>
      </c>
      <c r="V16">
        <f t="shared" si="10"/>
        <v>1.0475890851083156</v>
      </c>
      <c r="X16">
        <f t="shared" si="11"/>
        <v>0.64260603516445514</v>
      </c>
    </row>
    <row r="17" spans="1:24" x14ac:dyDescent="0.2">
      <c r="A17">
        <f t="shared" si="22"/>
        <v>268.33799999999997</v>
      </c>
      <c r="B17">
        <f t="shared" si="23"/>
        <v>328.39037464298355</v>
      </c>
      <c r="C17" s="4">
        <f t="shared" si="24"/>
        <v>3048</v>
      </c>
      <c r="E17" s="61">
        <v>10000</v>
      </c>
      <c r="F17" s="4">
        <f t="shared" si="25"/>
        <v>128.54304501253594</v>
      </c>
      <c r="G17" s="62">
        <v>0.39143365621566772</v>
      </c>
      <c r="H17" s="63">
        <v>4830.5108489990234</v>
      </c>
      <c r="I17" s="14"/>
      <c r="J17" s="14"/>
      <c r="K17" s="23">
        <v>40</v>
      </c>
      <c r="L17" s="14"/>
      <c r="M17">
        <f t="shared" si="26"/>
        <v>0</v>
      </c>
      <c r="N17">
        <f t="shared" si="27"/>
        <v>21487.184629756135</v>
      </c>
      <c r="O17">
        <f t="shared" si="28"/>
        <v>2762028.1410554135</v>
      </c>
      <c r="P17">
        <f t="shared" si="29"/>
        <v>3703.8797371553096</v>
      </c>
      <c r="Q17">
        <f t="shared" si="8"/>
        <v>0.69179673835549305</v>
      </c>
      <c r="U17">
        <f t="shared" si="9"/>
        <v>0.40908797840438882</v>
      </c>
      <c r="V17">
        <f t="shared" si="10"/>
        <v>0.90222466361580567</v>
      </c>
      <c r="X17">
        <f t="shared" si="11"/>
        <v>0.69179673835549305</v>
      </c>
    </row>
    <row r="18" spans="1:24" x14ac:dyDescent="0.2">
      <c r="A18">
        <f t="shared" si="22"/>
        <v>268.33799999999997</v>
      </c>
      <c r="B18">
        <f t="shared" si="23"/>
        <v>328.39037464298355</v>
      </c>
      <c r="C18" s="4">
        <f t="shared" si="24"/>
        <v>3048</v>
      </c>
      <c r="E18" s="61">
        <v>10000</v>
      </c>
      <c r="F18" s="4">
        <f t="shared" si="25"/>
        <v>154.25165597240229</v>
      </c>
      <c r="G18" s="62">
        <v>0.46972039341926575</v>
      </c>
      <c r="H18" s="63">
        <v>4256.730712890625</v>
      </c>
      <c r="I18" s="14"/>
      <c r="J18" s="14"/>
      <c r="K18" s="23">
        <v>40</v>
      </c>
      <c r="L18" s="14"/>
      <c r="M18">
        <f t="shared" si="26"/>
        <v>0</v>
      </c>
      <c r="N18">
        <f t="shared" si="27"/>
        <v>18934.883205155762</v>
      </c>
      <c r="O18">
        <f t="shared" si="28"/>
        <v>2920737.0900393045</v>
      </c>
      <c r="P18">
        <f t="shared" si="29"/>
        <v>3916.7084377427072</v>
      </c>
      <c r="Q18">
        <f t="shared" si="8"/>
        <v>0.73154808325414777</v>
      </c>
      <c r="U18">
        <f t="shared" si="9"/>
        <v>0.36049548720279684</v>
      </c>
      <c r="V18">
        <f t="shared" si="10"/>
        <v>0.79505616602365059</v>
      </c>
      <c r="X18">
        <f t="shared" si="11"/>
        <v>0.73154808325414777</v>
      </c>
    </row>
    <row r="19" spans="1:24" x14ac:dyDescent="0.2">
      <c r="A19">
        <f t="shared" si="22"/>
        <v>268.33799999999997</v>
      </c>
      <c r="B19">
        <f t="shared" si="23"/>
        <v>328.39037464298355</v>
      </c>
      <c r="C19" s="4">
        <f t="shared" si="24"/>
        <v>3048</v>
      </c>
      <c r="E19" s="61">
        <v>10000</v>
      </c>
      <c r="F19" s="4">
        <f t="shared" si="25"/>
        <v>179.96026693226867</v>
      </c>
      <c r="G19" s="62">
        <v>0.54800713062286377</v>
      </c>
      <c r="H19" s="63">
        <v>3726.7611999511719</v>
      </c>
      <c r="I19" s="14"/>
      <c r="J19" s="14"/>
      <c r="K19" s="23">
        <v>40</v>
      </c>
      <c r="L19" s="14"/>
      <c r="M19">
        <f t="shared" si="26"/>
        <v>0</v>
      </c>
      <c r="N19">
        <f t="shared" si="27"/>
        <v>16577.461158369202</v>
      </c>
      <c r="O19">
        <f t="shared" si="28"/>
        <v>2983284.3351194374</v>
      </c>
      <c r="P19">
        <f t="shared" si="29"/>
        <v>4000.5842933951653</v>
      </c>
      <c r="Q19">
        <f t="shared" si="8"/>
        <v>0.74721410037264946</v>
      </c>
      <c r="U19">
        <f t="shared" si="9"/>
        <v>0.31561324525331741</v>
      </c>
      <c r="V19">
        <f t="shared" si="10"/>
        <v>0.69607045198938589</v>
      </c>
      <c r="X19">
        <f t="shared" si="11"/>
        <v>0.74721410037264946</v>
      </c>
    </row>
    <row r="20" spans="1:24" x14ac:dyDescent="0.2">
      <c r="C20" s="4"/>
      <c r="E20" s="61"/>
      <c r="F20" s="4"/>
      <c r="G20" s="62"/>
      <c r="H20" s="63"/>
      <c r="I20" s="14"/>
      <c r="J20" s="14"/>
      <c r="K20" s="23">
        <v>40</v>
      </c>
      <c r="L20" s="14"/>
    </row>
    <row r="21" spans="1:24" x14ac:dyDescent="0.2">
      <c r="A21">
        <f t="shared" si="22"/>
        <v>248.52599999999998</v>
      </c>
      <c r="B21">
        <f t="shared" si="23"/>
        <v>316.03504560635002</v>
      </c>
      <c r="C21" s="4">
        <f t="shared" si="24"/>
        <v>6096</v>
      </c>
      <c r="E21" s="61">
        <v>20000</v>
      </c>
      <c r="F21" s="4">
        <f t="shared" si="25"/>
        <v>51.416372218110411</v>
      </c>
      <c r="G21" s="62">
        <v>0.16269199550151825</v>
      </c>
      <c r="H21" s="63">
        <v>5679.7339935302734</v>
      </c>
      <c r="I21" s="14"/>
      <c r="J21" s="14"/>
      <c r="K21" s="23">
        <v>40</v>
      </c>
      <c r="L21" s="14"/>
      <c r="M21">
        <f t="shared" si="26"/>
        <v>0</v>
      </c>
      <c r="N21">
        <f t="shared" si="27"/>
        <v>25264.717704169223</v>
      </c>
      <c r="O21">
        <f t="shared" si="28"/>
        <v>1299020.1294630487</v>
      </c>
      <c r="P21">
        <f t="shared" si="29"/>
        <v>1741.9859936099481</v>
      </c>
      <c r="Q21">
        <f t="shared" si="8"/>
        <v>0.32536159761112216</v>
      </c>
      <c r="U21">
        <f t="shared" si="9"/>
        <v>0.48100728264992154</v>
      </c>
      <c r="V21">
        <f t="shared" si="10"/>
        <v>1.0608393712234354</v>
      </c>
      <c r="X21">
        <f t="shared" si="11"/>
        <v>0.32536159761112216</v>
      </c>
    </row>
    <row r="22" spans="1:24" x14ac:dyDescent="0.2">
      <c r="A22">
        <f t="shared" ref="A22:A33" si="30">$H$3+$I$3*C22/1000</f>
        <v>248.52599999999998</v>
      </c>
      <c r="B22">
        <f t="shared" ref="B22:B33" si="31">SQRT($F$3*$G$3*A22)</f>
        <v>316.03504560635002</v>
      </c>
      <c r="C22" s="4">
        <f t="shared" ref="C22:C33" si="32">E22*0.3048</f>
        <v>6096</v>
      </c>
      <c r="E22" s="61">
        <v>20000</v>
      </c>
      <c r="F22" s="4">
        <f t="shared" si="25"/>
        <v>77.124555972521037</v>
      </c>
      <c r="G22" s="62">
        <v>0.24403798580169678</v>
      </c>
      <c r="H22" s="63">
        <v>4863.9979248046875</v>
      </c>
      <c r="K22" s="23">
        <v>40</v>
      </c>
      <c r="M22">
        <f t="shared" ref="M22:M33" si="33">J22/H22</f>
        <v>0</v>
      </c>
      <c r="N22">
        <f t="shared" ref="N22:N33" si="34">4.448222*H22</f>
        <v>21636.142577070557</v>
      </c>
      <c r="O22">
        <f t="shared" ref="O22:O33" si="35">N22*F22</f>
        <v>1668677.8892147238</v>
      </c>
      <c r="P22">
        <f t="shared" ref="P22:P33" si="36">O22*0.001341</f>
        <v>2237.6970494369448</v>
      </c>
      <c r="Q22">
        <f t="shared" ref="Q22:Q33" si="37">P22/$C$3</f>
        <v>0.41794864576707969</v>
      </c>
      <c r="U22">
        <f t="shared" ref="U22:U33" si="38">H22/$B$3</f>
        <v>0.41192394349633193</v>
      </c>
      <c r="V22">
        <f t="shared" ref="V22:V33" si="39">H22/$C$3</f>
        <v>0.90847925379243322</v>
      </c>
      <c r="X22">
        <f t="shared" ref="X22:X33" si="40">P22/$C$3</f>
        <v>0.41794864576707969</v>
      </c>
    </row>
    <row r="23" spans="1:24" x14ac:dyDescent="0.2">
      <c r="A23">
        <f t="shared" si="30"/>
        <v>248.52599999999998</v>
      </c>
      <c r="B23">
        <f t="shared" si="31"/>
        <v>316.03504560635002</v>
      </c>
      <c r="C23" s="4">
        <f t="shared" si="32"/>
        <v>6096</v>
      </c>
      <c r="E23" s="61">
        <v>20000</v>
      </c>
      <c r="F23" s="4">
        <f t="shared" si="25"/>
        <v>102.83274443622082</v>
      </c>
      <c r="G23" s="62">
        <v>0.3253839910030365</v>
      </c>
      <c r="H23" s="63">
        <v>4128.7763214111328</v>
      </c>
      <c r="K23" s="23">
        <v>40</v>
      </c>
      <c r="M23">
        <f t="shared" si="33"/>
        <v>0</v>
      </c>
      <c r="N23">
        <f t="shared" si="34"/>
        <v>18365.713665980074</v>
      </c>
      <c r="O23">
        <f t="shared" si="35"/>
        <v>1888596.7398025373</v>
      </c>
      <c r="P23">
        <f t="shared" si="36"/>
        <v>2532.6082280752025</v>
      </c>
      <c r="Q23">
        <f t="shared" si="37"/>
        <v>0.47303104745521152</v>
      </c>
      <c r="U23">
        <f t="shared" si="38"/>
        <v>0.34965924131191845</v>
      </c>
      <c r="V23">
        <f t="shared" si="39"/>
        <v>0.77115732562777972</v>
      </c>
      <c r="X23">
        <f t="shared" si="40"/>
        <v>0.47303104745521152</v>
      </c>
    </row>
    <row r="24" spans="1:24" x14ac:dyDescent="0.2">
      <c r="A24">
        <f t="shared" si="30"/>
        <v>248.52599999999998</v>
      </c>
      <c r="B24">
        <f t="shared" si="31"/>
        <v>316.03504560635002</v>
      </c>
      <c r="C24" s="4">
        <f t="shared" si="32"/>
        <v>6096</v>
      </c>
      <c r="E24" s="61">
        <v>20000</v>
      </c>
      <c r="F24" s="4">
        <f t="shared" si="25"/>
        <v>128.54093289992062</v>
      </c>
      <c r="G24" s="62">
        <v>0.40672999620437622</v>
      </c>
      <c r="H24" s="63">
        <v>3590.09912109375</v>
      </c>
      <c r="K24" s="23">
        <v>40</v>
      </c>
      <c r="M24">
        <f t="shared" si="33"/>
        <v>0</v>
      </c>
      <c r="N24">
        <f t="shared" si="34"/>
        <v>15969.557892629884</v>
      </c>
      <c r="O24">
        <f t="shared" si="35"/>
        <v>2052741.8695179357</v>
      </c>
      <c r="P24">
        <f t="shared" si="36"/>
        <v>2752.7268470235517</v>
      </c>
      <c r="Q24">
        <f t="shared" si="37"/>
        <v>0.51414397591026373</v>
      </c>
      <c r="U24">
        <f t="shared" si="38"/>
        <v>0.30403955971322411</v>
      </c>
      <c r="V24">
        <f t="shared" si="39"/>
        <v>0.67054522246801462</v>
      </c>
      <c r="X24">
        <f t="shared" si="40"/>
        <v>0.51414397591026373</v>
      </c>
    </row>
    <row r="25" spans="1:24" x14ac:dyDescent="0.2">
      <c r="A25">
        <f t="shared" si="30"/>
        <v>248.52599999999998</v>
      </c>
      <c r="B25">
        <f t="shared" si="31"/>
        <v>316.03504560635002</v>
      </c>
      <c r="C25" s="4">
        <f t="shared" si="32"/>
        <v>6096</v>
      </c>
      <c r="E25" s="61">
        <v>20000</v>
      </c>
      <c r="F25" s="4">
        <f t="shared" si="25"/>
        <v>154.24911194504207</v>
      </c>
      <c r="G25" s="62">
        <v>0.48807597160339355</v>
      </c>
      <c r="H25" s="63">
        <v>3195.2515258789062</v>
      </c>
      <c r="K25" s="23">
        <v>40</v>
      </c>
      <c r="M25">
        <f t="shared" si="33"/>
        <v>0</v>
      </c>
      <c r="N25">
        <f t="shared" si="34"/>
        <v>14213.188132948122</v>
      </c>
      <c r="O25">
        <f t="shared" si="35"/>
        <v>2192371.6474150582</v>
      </c>
      <c r="P25">
        <f t="shared" si="36"/>
        <v>2939.9703791835932</v>
      </c>
      <c r="Q25">
        <f t="shared" si="37"/>
        <v>0.5491166191975333</v>
      </c>
      <c r="U25">
        <f t="shared" si="38"/>
        <v>0.27060056960356593</v>
      </c>
      <c r="V25">
        <f t="shared" si="39"/>
        <v>0.59679707244656444</v>
      </c>
      <c r="X25">
        <f t="shared" si="40"/>
        <v>0.5491166191975333</v>
      </c>
    </row>
    <row r="26" spans="1:24" x14ac:dyDescent="0.2">
      <c r="A26">
        <f t="shared" si="30"/>
        <v>248.52599999999998</v>
      </c>
      <c r="B26">
        <f t="shared" si="31"/>
        <v>316.03504560635002</v>
      </c>
      <c r="C26" s="4">
        <f t="shared" si="32"/>
        <v>6096</v>
      </c>
      <c r="E26" s="61">
        <v>20000</v>
      </c>
      <c r="F26" s="4">
        <f t="shared" si="25"/>
        <v>179.95730982732019</v>
      </c>
      <c r="G26" s="62">
        <v>0.56942200660705566</v>
      </c>
      <c r="H26" s="63">
        <v>2745.810302734375</v>
      </c>
      <c r="K26" s="23">
        <v>40</v>
      </c>
      <c r="M26">
        <f t="shared" si="33"/>
        <v>0</v>
      </c>
      <c r="N26">
        <f t="shared" si="34"/>
        <v>12213.973796449707</v>
      </c>
      <c r="O26">
        <f t="shared" si="35"/>
        <v>2197993.8667104701</v>
      </c>
      <c r="P26">
        <f t="shared" si="36"/>
        <v>2947.5097752587403</v>
      </c>
      <c r="Q26">
        <f t="shared" si="37"/>
        <v>0.55052479926386633</v>
      </c>
      <c r="U26">
        <f t="shared" si="38"/>
        <v>0.23253813539417131</v>
      </c>
      <c r="V26">
        <f t="shared" si="39"/>
        <v>0.51285212975987582</v>
      </c>
      <c r="X26">
        <f t="shared" si="40"/>
        <v>0.55052479926386633</v>
      </c>
    </row>
    <row r="27" spans="1:24" x14ac:dyDescent="0.2">
      <c r="C27" s="4"/>
      <c r="E27" s="61"/>
      <c r="F27" s="4"/>
      <c r="G27" s="62"/>
      <c r="H27" s="63"/>
      <c r="K27" s="23">
        <v>40</v>
      </c>
    </row>
    <row r="28" spans="1:24" x14ac:dyDescent="0.2">
      <c r="A28">
        <f t="shared" si="30"/>
        <v>238.61999999999998</v>
      </c>
      <c r="B28">
        <f t="shared" si="31"/>
        <v>309.67257869890909</v>
      </c>
      <c r="C28" s="4">
        <f t="shared" si="32"/>
        <v>7620</v>
      </c>
      <c r="E28" s="61">
        <v>25000</v>
      </c>
      <c r="F28" s="4">
        <f t="shared" si="25"/>
        <v>51.417759120136793</v>
      </c>
      <c r="G28" s="62">
        <v>0.1660391092300415</v>
      </c>
      <c r="H28" s="63">
        <v>4739.1754455566406</v>
      </c>
      <c r="K28" s="23">
        <v>40</v>
      </c>
      <c r="M28">
        <f t="shared" si="33"/>
        <v>0</v>
      </c>
      <c r="N28">
        <f t="shared" si="34"/>
        <v>21080.904478784854</v>
      </c>
      <c r="O28">
        <f t="shared" si="35"/>
        <v>1083932.8685247726</v>
      </c>
      <c r="P28">
        <f t="shared" si="36"/>
        <v>1453.55397669172</v>
      </c>
      <c r="Q28">
        <f t="shared" si="37"/>
        <v>0.27148934940076952</v>
      </c>
      <c r="U28">
        <f t="shared" si="38"/>
        <v>0.40135293407491873</v>
      </c>
      <c r="V28">
        <f t="shared" si="39"/>
        <v>0.88516538019361979</v>
      </c>
      <c r="X28">
        <f t="shared" si="40"/>
        <v>0.27148934940076952</v>
      </c>
    </row>
    <row r="29" spans="1:24" x14ac:dyDescent="0.2">
      <c r="A29">
        <f t="shared" si="30"/>
        <v>238.61999999999998</v>
      </c>
      <c r="B29">
        <f t="shared" si="31"/>
        <v>309.67257869890909</v>
      </c>
      <c r="C29" s="4">
        <f t="shared" si="32"/>
        <v>7620</v>
      </c>
      <c r="E29" s="61">
        <v>25000</v>
      </c>
      <c r="F29" s="4">
        <f t="shared" si="25"/>
        <v>77.126634065724176</v>
      </c>
      <c r="G29" s="62">
        <v>0.24905864894390106</v>
      </c>
      <c r="H29" s="63">
        <v>4043.0215148925781</v>
      </c>
      <c r="K29" s="23">
        <v>40</v>
      </c>
      <c r="M29">
        <f t="shared" si="33"/>
        <v>0</v>
      </c>
      <c r="N29">
        <f t="shared" si="34"/>
        <v>17984.257249018494</v>
      </c>
      <c r="O29">
        <f t="shared" si="35"/>
        <v>1387065.2277888968</v>
      </c>
      <c r="P29">
        <f t="shared" si="36"/>
        <v>1860.0544704649105</v>
      </c>
      <c r="Q29">
        <f t="shared" si="37"/>
        <v>0.34741398402407742</v>
      </c>
      <c r="U29">
        <f t="shared" si="38"/>
        <v>0.34239680851055032</v>
      </c>
      <c r="V29">
        <f t="shared" si="39"/>
        <v>0.75514036512748939</v>
      </c>
      <c r="X29">
        <f t="shared" si="40"/>
        <v>0.34741398402407742</v>
      </c>
    </row>
    <row r="30" spans="1:24" x14ac:dyDescent="0.2">
      <c r="A30">
        <f t="shared" si="30"/>
        <v>238.61999999999998</v>
      </c>
      <c r="B30">
        <f t="shared" si="31"/>
        <v>309.67257869890909</v>
      </c>
      <c r="C30" s="4">
        <f t="shared" si="32"/>
        <v>7620</v>
      </c>
      <c r="E30" s="61">
        <v>25000</v>
      </c>
      <c r="F30" s="4">
        <f t="shared" si="25"/>
        <v>102.83551824027359</v>
      </c>
      <c r="G30" s="62">
        <v>0.33207821846008301</v>
      </c>
      <c r="H30" s="63">
        <v>3436.8870544433594</v>
      </c>
      <c r="K30" s="23">
        <v>40</v>
      </c>
      <c r="M30">
        <f t="shared" si="33"/>
        <v>0</v>
      </c>
      <c r="N30">
        <f t="shared" si="34"/>
        <v>15288.036607090151</v>
      </c>
      <c r="O30">
        <f t="shared" si="35"/>
        <v>1572153.1673663894</v>
      </c>
      <c r="P30">
        <f t="shared" si="36"/>
        <v>2108.2573974383281</v>
      </c>
      <c r="Q30">
        <f t="shared" si="37"/>
        <v>0.39377239399296377</v>
      </c>
      <c r="U30">
        <f t="shared" si="38"/>
        <v>0.29106428306600268</v>
      </c>
      <c r="V30">
        <f t="shared" si="39"/>
        <v>0.64192884842050046</v>
      </c>
      <c r="X30">
        <f t="shared" si="40"/>
        <v>0.39377239399296377</v>
      </c>
    </row>
    <row r="31" spans="1:24" x14ac:dyDescent="0.2">
      <c r="A31">
        <f t="shared" si="30"/>
        <v>238.61999999999998</v>
      </c>
      <c r="B31">
        <f t="shared" si="31"/>
        <v>309.67257869890909</v>
      </c>
      <c r="C31" s="4">
        <f t="shared" si="32"/>
        <v>7620</v>
      </c>
      <c r="E31" s="61">
        <v>25000</v>
      </c>
      <c r="F31" s="4">
        <f t="shared" si="25"/>
        <v>128.54438857137995</v>
      </c>
      <c r="G31" s="62">
        <v>0.41509774327278137</v>
      </c>
      <c r="H31" s="63">
        <v>2995.1353454589844</v>
      </c>
      <c r="K31" s="23">
        <v>40</v>
      </c>
      <c r="M31">
        <f t="shared" si="33"/>
        <v>0</v>
      </c>
      <c r="N31">
        <f t="shared" si="34"/>
        <v>13323.026936648255</v>
      </c>
      <c r="O31">
        <f t="shared" si="35"/>
        <v>1712600.3514914752</v>
      </c>
      <c r="P31">
        <f t="shared" si="36"/>
        <v>2296.5970713500683</v>
      </c>
      <c r="Q31">
        <f t="shared" si="37"/>
        <v>0.42894977051738292</v>
      </c>
      <c r="U31">
        <f t="shared" si="38"/>
        <v>0.25365306109916874</v>
      </c>
      <c r="V31">
        <f t="shared" si="39"/>
        <v>0.55942012429192833</v>
      </c>
      <c r="X31">
        <f t="shared" si="40"/>
        <v>0.42894977051738292</v>
      </c>
    </row>
    <row r="32" spans="1:24" x14ac:dyDescent="0.2">
      <c r="A32">
        <f t="shared" si="30"/>
        <v>238.61999999999998</v>
      </c>
      <c r="B32">
        <f t="shared" si="31"/>
        <v>309.67257869890909</v>
      </c>
      <c r="C32" s="4">
        <f t="shared" si="32"/>
        <v>7620</v>
      </c>
      <c r="E32" s="61">
        <v>25000</v>
      </c>
      <c r="F32" s="4">
        <f t="shared" si="25"/>
        <v>154.25326813144835</v>
      </c>
      <c r="G32" s="62">
        <v>0.49811729788780212</v>
      </c>
      <c r="H32" s="63">
        <v>2658.9940948486328</v>
      </c>
      <c r="K32" s="23">
        <v>40</v>
      </c>
      <c r="M32">
        <f t="shared" si="33"/>
        <v>0</v>
      </c>
      <c r="N32">
        <f t="shared" si="34"/>
        <v>11827.796030575775</v>
      </c>
      <c r="O32">
        <f t="shared" si="35"/>
        <v>1824476.1925084856</v>
      </c>
      <c r="P32">
        <f t="shared" si="36"/>
        <v>2446.6225741538792</v>
      </c>
      <c r="Q32">
        <f t="shared" si="37"/>
        <v>0.45697097014454224</v>
      </c>
      <c r="U32">
        <f t="shared" si="38"/>
        <v>0.22518581426563625</v>
      </c>
      <c r="V32">
        <f t="shared" si="39"/>
        <v>0.49663692470090265</v>
      </c>
      <c r="X32">
        <f t="shared" si="40"/>
        <v>0.45697097014454224</v>
      </c>
    </row>
    <row r="33" spans="1:24" x14ac:dyDescent="0.2">
      <c r="A33">
        <f t="shared" si="30"/>
        <v>238.61999999999998</v>
      </c>
      <c r="B33">
        <f t="shared" si="31"/>
        <v>309.67257869890909</v>
      </c>
      <c r="C33" s="4">
        <f t="shared" si="32"/>
        <v>7620</v>
      </c>
      <c r="E33" s="61">
        <v>25000</v>
      </c>
      <c r="F33" s="4">
        <f t="shared" si="25"/>
        <v>179.96215692047878</v>
      </c>
      <c r="G33" s="62">
        <v>0.58113688230514526</v>
      </c>
      <c r="H33" s="63">
        <v>2258.7658996582031</v>
      </c>
      <c r="K33" s="23">
        <v>40</v>
      </c>
      <c r="M33">
        <f t="shared" si="33"/>
        <v>0</v>
      </c>
      <c r="N33">
        <f t="shared" si="34"/>
        <v>10047.492167709412</v>
      </c>
      <c r="O33">
        <f t="shared" si="35"/>
        <v>1808168.3621426027</v>
      </c>
      <c r="P33">
        <f t="shared" si="36"/>
        <v>2424.7537736332301</v>
      </c>
      <c r="Q33">
        <f t="shared" si="37"/>
        <v>0.4528863977648917</v>
      </c>
      <c r="U33">
        <f t="shared" si="38"/>
        <v>0.19129115003880445</v>
      </c>
      <c r="V33">
        <f t="shared" si="39"/>
        <v>0.42188380643597367</v>
      </c>
      <c r="X33">
        <f t="shared" si="40"/>
        <v>0.4528863977648917</v>
      </c>
    </row>
    <row r="43" spans="1:24" x14ac:dyDescent="0.2">
      <c r="Q43" s="61"/>
      <c r="R43" s="62"/>
      <c r="S43" s="63"/>
    </row>
    <row r="44" spans="1:24" x14ac:dyDescent="0.2">
      <c r="Q44" s="61"/>
      <c r="R44" s="62"/>
      <c r="S44" s="63"/>
    </row>
    <row r="45" spans="1:24" x14ac:dyDescent="0.2">
      <c r="Q45" s="61"/>
      <c r="R45" s="62"/>
      <c r="S45" s="63"/>
    </row>
    <row r="46" spans="1:24" x14ac:dyDescent="0.2">
      <c r="Q46" s="61"/>
      <c r="R46" s="62"/>
      <c r="S46" s="63"/>
    </row>
    <row r="47" spans="1:24" x14ac:dyDescent="0.2">
      <c r="Q47" s="61"/>
      <c r="R47" s="62"/>
      <c r="S47" s="63"/>
    </row>
    <row r="48" spans="1:24" x14ac:dyDescent="0.2">
      <c r="Q48" s="61"/>
      <c r="R48" s="62"/>
      <c r="S48" s="63"/>
    </row>
    <row r="49" spans="17:19" x14ac:dyDescent="0.2">
      <c r="Q49" s="61"/>
      <c r="R49" s="62"/>
      <c r="S49" s="63"/>
    </row>
    <row r="50" spans="17:19" x14ac:dyDescent="0.2">
      <c r="Q50" s="61"/>
      <c r="R50" s="62"/>
      <c r="S50" s="63"/>
    </row>
    <row r="51" spans="17:19" x14ac:dyDescent="0.2">
      <c r="Q51" s="61"/>
      <c r="R51" s="62"/>
      <c r="S51" s="63"/>
    </row>
    <row r="52" spans="17:19" x14ac:dyDescent="0.2">
      <c r="Q52" s="61"/>
      <c r="R52" s="62"/>
      <c r="S52" s="63"/>
    </row>
    <row r="53" spans="17:19" x14ac:dyDescent="0.2">
      <c r="Q53" s="61"/>
      <c r="R53" s="62"/>
      <c r="S53" s="63"/>
    </row>
    <row r="54" spans="17:19" x14ac:dyDescent="0.2">
      <c r="Q54" s="61"/>
      <c r="R54" s="62"/>
      <c r="S54" s="63"/>
    </row>
    <row r="55" spans="17:19" x14ac:dyDescent="0.2">
      <c r="Q55" s="61"/>
      <c r="R55" s="62"/>
      <c r="S55" s="63"/>
    </row>
    <row r="56" spans="17:19" x14ac:dyDescent="0.2">
      <c r="Q56" s="61"/>
      <c r="R56" s="62"/>
      <c r="S56" s="63"/>
    </row>
    <row r="57" spans="17:19" x14ac:dyDescent="0.2">
      <c r="Q57" s="61"/>
      <c r="R57" s="62"/>
      <c r="S57" s="63"/>
    </row>
    <row r="58" spans="17:19" x14ac:dyDescent="0.2">
      <c r="Q58" s="61"/>
      <c r="R58" s="62"/>
      <c r="S58" s="63"/>
    </row>
    <row r="59" spans="17:19" x14ac:dyDescent="0.2">
      <c r="Q59" s="61"/>
      <c r="R59" s="62"/>
      <c r="S59" s="63"/>
    </row>
    <row r="60" spans="17:19" x14ac:dyDescent="0.2">
      <c r="Q60" s="61"/>
      <c r="R60" s="62"/>
      <c r="S60" s="63"/>
    </row>
    <row r="61" spans="17:19" x14ac:dyDescent="0.2">
      <c r="Q61" s="61"/>
      <c r="R61" s="62"/>
      <c r="S61" s="63"/>
    </row>
    <row r="62" spans="17:19" x14ac:dyDescent="0.2">
      <c r="Q62" s="61"/>
      <c r="R62" s="62"/>
      <c r="S62" s="63"/>
    </row>
    <row r="63" spans="17:19" x14ac:dyDescent="0.2">
      <c r="Q63" s="61"/>
      <c r="R63" s="62"/>
      <c r="S63" s="63"/>
    </row>
    <row r="64" spans="17:19" x14ac:dyDescent="0.2">
      <c r="Q64" s="61"/>
      <c r="R64" s="62"/>
      <c r="S64" s="63"/>
    </row>
    <row r="65" spans="17:19" x14ac:dyDescent="0.2">
      <c r="Q65" s="61"/>
      <c r="R65" s="62"/>
      <c r="S65" s="63"/>
    </row>
    <row r="66" spans="17:19" x14ac:dyDescent="0.2">
      <c r="Q66" s="61"/>
      <c r="R66" s="62"/>
      <c r="S66" s="63"/>
    </row>
    <row r="67" spans="17:19" x14ac:dyDescent="0.2">
      <c r="Q67" s="61"/>
      <c r="R67" s="62"/>
      <c r="S67" s="63"/>
    </row>
    <row r="68" spans="17:19" x14ac:dyDescent="0.2">
      <c r="Q68" s="61"/>
      <c r="R68" s="62"/>
      <c r="S68" s="63"/>
    </row>
    <row r="69" spans="17:19" x14ac:dyDescent="0.2">
      <c r="Q69" s="61"/>
      <c r="R69" s="62"/>
      <c r="S69" s="6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Normal="100" workbookViewId="0">
      <selection activeCell="L70" sqref="L7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topLeftCell="M1" zoomScale="115" zoomScaleNormal="115" workbookViewId="0">
      <selection activeCell="Z5" sqref="Z5"/>
    </sheetView>
  </sheetViews>
  <sheetFormatPr defaultRowHeight="12.75" x14ac:dyDescent="0.2"/>
  <cols>
    <col min="22" max="22" width="13.42578125" customWidth="1"/>
    <col min="23" max="23" width="13.85546875" customWidth="1"/>
    <col min="24" max="24" width="13.42578125" customWidth="1"/>
    <col min="25" max="25" width="12.57031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/>
      <c r="E1" s="3"/>
      <c r="F1" s="3" t="s">
        <v>22</v>
      </c>
      <c r="G1" s="3" t="s">
        <v>23</v>
      </c>
      <c r="H1" s="3" t="s">
        <v>12</v>
      </c>
      <c r="I1" s="3" t="s">
        <v>24</v>
      </c>
    </row>
    <row r="2" spans="1:24" x14ac:dyDescent="0.2">
      <c r="A2" s="3"/>
      <c r="B2" s="3" t="s">
        <v>18</v>
      </c>
      <c r="C2" s="3" t="s">
        <v>19</v>
      </c>
      <c r="D2" s="3"/>
      <c r="E2" s="3"/>
      <c r="F2" s="3"/>
      <c r="G2" s="3"/>
      <c r="H2" s="3" t="s">
        <v>25</v>
      </c>
      <c r="I2" s="3" t="s">
        <v>26</v>
      </c>
    </row>
    <row r="3" spans="1:24" x14ac:dyDescent="0.2">
      <c r="A3" s="3" t="s">
        <v>27</v>
      </c>
      <c r="B3" s="8">
        <v>7708.7</v>
      </c>
      <c r="C3">
        <v>2750</v>
      </c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/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19" si="0">$H$3+$I$3*C7/1000</f>
        <v>288.14999999999998</v>
      </c>
      <c r="B7">
        <f t="shared" ref="B7:B19" si="1">SQRT($F$3*$G$3*A7)</f>
        <v>340.29740854862598</v>
      </c>
      <c r="C7" s="4">
        <f t="shared" ref="C7:C19" si="2">E7*0.3048</f>
        <v>0</v>
      </c>
      <c r="D7" s="4"/>
      <c r="E7" s="4">
        <v>0</v>
      </c>
      <c r="F7" s="4">
        <f t="shared" ref="F7:F19" si="3">G7*B7</f>
        <v>0</v>
      </c>
      <c r="G7" s="5">
        <v>0</v>
      </c>
      <c r="H7" s="6">
        <v>5363.7280000000001</v>
      </c>
      <c r="I7" s="6"/>
      <c r="J7" s="6">
        <v>1124.346</v>
      </c>
      <c r="K7" s="4">
        <v>35</v>
      </c>
      <c r="M7">
        <f t="shared" ref="M7:M19" si="4">J7/H7</f>
        <v>0.20962024919981029</v>
      </c>
      <c r="N7">
        <f t="shared" ref="N7:N19" si="5">4.448222*H7</f>
        <v>23859.052891616004</v>
      </c>
      <c r="O7">
        <f t="shared" ref="O7:O19" si="6">N7*F7</f>
        <v>0</v>
      </c>
      <c r="P7">
        <f t="shared" ref="P7:P19" si="7">O7*0.001341</f>
        <v>0</v>
      </c>
      <c r="Q7">
        <f t="shared" ref="Q7:Q19" si="8">P7/$C$3</f>
        <v>0</v>
      </c>
      <c r="U7">
        <f t="shared" ref="U7:U38" si="9">H7/$B$3</f>
        <v>0.69580188618054928</v>
      </c>
      <c r="V7">
        <f t="shared" ref="V7:V19" si="10">H7/$C$3</f>
        <v>1.9504465454545454</v>
      </c>
      <c r="X7">
        <f t="shared" ref="X7:X19" si="11">P7/$C$3</f>
        <v>0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D8" s="4"/>
      <c r="E8" s="4">
        <v>0</v>
      </c>
      <c r="F8" s="4">
        <f t="shared" si="3"/>
        <v>17.014870427431301</v>
      </c>
      <c r="G8" s="5">
        <v>0.05</v>
      </c>
      <c r="H8" s="6">
        <v>5393.2330000000002</v>
      </c>
      <c r="I8" s="6"/>
      <c r="J8" s="6">
        <v>1123.2437</v>
      </c>
      <c r="K8" s="4">
        <v>35</v>
      </c>
      <c r="M8">
        <f t="shared" si="4"/>
        <v>0.20826908461028848</v>
      </c>
      <c r="N8">
        <f t="shared" si="5"/>
        <v>23990.297681726002</v>
      </c>
      <c r="O8">
        <f t="shared" si="6"/>
        <v>408191.80657007347</v>
      </c>
      <c r="P8">
        <f t="shared" si="7"/>
        <v>547.38521261046856</v>
      </c>
      <c r="Q8">
        <f t="shared" si="8"/>
        <v>0.19904916822198856</v>
      </c>
      <c r="U8">
        <f t="shared" si="9"/>
        <v>0.69962937979166395</v>
      </c>
      <c r="V8">
        <f t="shared" si="10"/>
        <v>1.9611756363636363</v>
      </c>
      <c r="X8">
        <f t="shared" si="11"/>
        <v>0.19904916822198856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D9" s="4"/>
      <c r="E9" s="4">
        <v>0</v>
      </c>
      <c r="F9" s="4">
        <f t="shared" si="3"/>
        <v>34.029740854862602</v>
      </c>
      <c r="G9" s="5">
        <v>0.1</v>
      </c>
      <c r="H9" s="6">
        <v>5397.4480000000003</v>
      </c>
      <c r="I9" s="6"/>
      <c r="J9" s="6">
        <v>1120.81864</v>
      </c>
      <c r="K9" s="4">
        <v>35</v>
      </c>
      <c r="M9">
        <f t="shared" si="4"/>
        <v>0.20765714463576118</v>
      </c>
      <c r="N9">
        <f t="shared" si="5"/>
        <v>24009.046937456002</v>
      </c>
      <c r="O9">
        <f t="shared" si="6"/>
        <v>817021.64545386028</v>
      </c>
      <c r="P9">
        <f t="shared" si="7"/>
        <v>1095.6260265536266</v>
      </c>
      <c r="Q9">
        <f t="shared" si="8"/>
        <v>0.39840946420131879</v>
      </c>
      <c r="U9">
        <f t="shared" si="9"/>
        <v>0.70017616459325183</v>
      </c>
      <c r="V9">
        <f t="shared" si="10"/>
        <v>1.9627083636363638</v>
      </c>
      <c r="X9">
        <f t="shared" si="11"/>
        <v>0.39840946420131879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D10" s="4"/>
      <c r="E10" s="4">
        <v>0</v>
      </c>
      <c r="F10" s="4">
        <f t="shared" si="3"/>
        <v>51.044611282293893</v>
      </c>
      <c r="G10" s="5">
        <v>0.15</v>
      </c>
      <c r="H10" s="6">
        <v>4866.92</v>
      </c>
      <c r="I10" s="6"/>
      <c r="J10" s="6">
        <v>1116.4094399999999</v>
      </c>
      <c r="K10" s="4">
        <v>35</v>
      </c>
      <c r="M10">
        <f t="shared" si="4"/>
        <v>0.22938725929335183</v>
      </c>
      <c r="N10">
        <f t="shared" si="5"/>
        <v>21649.140616240002</v>
      </c>
      <c r="O10">
        <f t="shared" si="6"/>
        <v>1105071.9673516913</v>
      </c>
      <c r="P10">
        <f t="shared" si="7"/>
        <v>1481.9015082186181</v>
      </c>
      <c r="Q10">
        <f t="shared" si="8"/>
        <v>0.53887327571586119</v>
      </c>
      <c r="U10">
        <f t="shared" si="9"/>
        <v>0.63135418423339862</v>
      </c>
      <c r="V10">
        <f t="shared" si="10"/>
        <v>1.769789090909091</v>
      </c>
      <c r="X10">
        <f t="shared" si="11"/>
        <v>0.53887327571586119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D11" s="4"/>
      <c r="E11" s="4">
        <v>0</v>
      </c>
      <c r="F11" s="4">
        <f t="shared" si="3"/>
        <v>68.059481709725205</v>
      </c>
      <c r="G11" s="5">
        <v>0.2</v>
      </c>
      <c r="H11" s="6">
        <v>4194.768</v>
      </c>
      <c r="I11" s="6"/>
      <c r="J11" s="6">
        <v>1111.5593200000001</v>
      </c>
      <c r="K11" s="4">
        <v>35</v>
      </c>
      <c r="M11">
        <f t="shared" si="4"/>
        <v>0.26498707914239833</v>
      </c>
      <c r="N11">
        <f t="shared" si="5"/>
        <v>18659.259302496001</v>
      </c>
      <c r="O11">
        <f t="shared" si="6"/>
        <v>1269939.5172152463</v>
      </c>
      <c r="P11">
        <f t="shared" si="7"/>
        <v>1702.9888925856453</v>
      </c>
      <c r="Q11">
        <f t="shared" si="8"/>
        <v>0.61926868821296188</v>
      </c>
      <c r="U11">
        <f t="shared" si="9"/>
        <v>0.54416023454019491</v>
      </c>
      <c r="V11">
        <f t="shared" si="10"/>
        <v>1.5253701818181817</v>
      </c>
      <c r="X11">
        <f t="shared" si="11"/>
        <v>0.61926868821296188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D12" s="4"/>
      <c r="E12" s="4">
        <v>0</v>
      </c>
      <c r="F12" s="4">
        <f t="shared" si="3"/>
        <v>85.074352137156495</v>
      </c>
      <c r="G12" s="5">
        <v>0.25</v>
      </c>
      <c r="H12" s="6">
        <v>3608.04</v>
      </c>
      <c r="I12" s="6"/>
      <c r="J12" s="6">
        <v>1110.8979400000001</v>
      </c>
      <c r="K12" s="4">
        <v>35</v>
      </c>
      <c r="M12">
        <f t="shared" si="4"/>
        <v>0.30789512865711027</v>
      </c>
      <c r="N12">
        <f t="shared" si="5"/>
        <v>16049.362904880001</v>
      </c>
      <c r="O12">
        <f t="shared" si="6"/>
        <v>1365389.151346778</v>
      </c>
      <c r="P12">
        <f t="shared" si="7"/>
        <v>1830.9868519560293</v>
      </c>
      <c r="Q12">
        <f t="shared" si="8"/>
        <v>0.66581340071128337</v>
      </c>
      <c r="U12">
        <f t="shared" si="9"/>
        <v>0.46804779015917081</v>
      </c>
      <c r="V12">
        <f t="shared" si="10"/>
        <v>1.3120145454545455</v>
      </c>
      <c r="X12">
        <f t="shared" si="11"/>
        <v>0.66581340071128337</v>
      </c>
    </row>
    <row r="13" spans="1:24" x14ac:dyDescent="0.2">
      <c r="A13">
        <f t="shared" si="0"/>
        <v>288.14999999999998</v>
      </c>
      <c r="B13">
        <f t="shared" si="1"/>
        <v>340.29740854862598</v>
      </c>
      <c r="C13" s="4">
        <f t="shared" si="2"/>
        <v>0</v>
      </c>
      <c r="D13" s="4"/>
      <c r="E13" s="4">
        <v>0</v>
      </c>
      <c r="F13" s="4">
        <f t="shared" si="3"/>
        <v>102.08922256458779</v>
      </c>
      <c r="G13" s="5">
        <v>0.3</v>
      </c>
      <c r="H13" s="6">
        <v>3115.7280000000001</v>
      </c>
      <c r="I13" s="6"/>
      <c r="J13" s="6">
        <v>1107.8115</v>
      </c>
      <c r="K13" s="4">
        <v>35</v>
      </c>
      <c r="M13">
        <f t="shared" si="4"/>
        <v>0.35555462479394861</v>
      </c>
      <c r="N13">
        <f t="shared" si="5"/>
        <v>13859.449835616002</v>
      </c>
      <c r="O13">
        <f t="shared" si="6"/>
        <v>1414900.4588909417</v>
      </c>
      <c r="P13">
        <f t="shared" si="7"/>
        <v>1897.3815153727528</v>
      </c>
      <c r="Q13">
        <f t="shared" si="8"/>
        <v>0.68995691468100107</v>
      </c>
      <c r="U13">
        <f t="shared" si="9"/>
        <v>0.40418332533371387</v>
      </c>
      <c r="V13">
        <f t="shared" si="10"/>
        <v>1.132992</v>
      </c>
      <c r="X13">
        <f t="shared" si="11"/>
        <v>0.68995691468100107</v>
      </c>
    </row>
    <row r="14" spans="1:24" x14ac:dyDescent="0.2">
      <c r="A14">
        <f t="shared" si="0"/>
        <v>288.14999999999998</v>
      </c>
      <c r="B14">
        <f t="shared" si="1"/>
        <v>340.29740854862598</v>
      </c>
      <c r="C14" s="4">
        <f t="shared" si="2"/>
        <v>0</v>
      </c>
      <c r="D14" s="4"/>
      <c r="E14" s="4">
        <v>0</v>
      </c>
      <c r="F14" s="4">
        <f t="shared" si="3"/>
        <v>119.10409299201909</v>
      </c>
      <c r="G14" s="5">
        <v>0.35</v>
      </c>
      <c r="H14" s="6">
        <v>2704.3440000000001</v>
      </c>
      <c r="I14" s="6"/>
      <c r="J14" s="6">
        <v>1101.1976999999999</v>
      </c>
      <c r="K14" s="4">
        <v>35</v>
      </c>
      <c r="M14">
        <f t="shared" si="4"/>
        <v>0.40719586709383121</v>
      </c>
      <c r="N14">
        <f t="shared" si="5"/>
        <v>12029.522476368002</v>
      </c>
      <c r="O14">
        <f t="shared" si="6"/>
        <v>1432765.3636749182</v>
      </c>
      <c r="P14">
        <f t="shared" si="7"/>
        <v>1921.3383526880652</v>
      </c>
      <c r="Q14">
        <f t="shared" si="8"/>
        <v>0.69866849188656921</v>
      </c>
      <c r="U14">
        <f t="shared" si="9"/>
        <v>0.35081712869874299</v>
      </c>
      <c r="V14">
        <f t="shared" si="10"/>
        <v>0.98339781818181815</v>
      </c>
      <c r="X14">
        <f t="shared" si="11"/>
        <v>0.69866849188656921</v>
      </c>
    </row>
    <row r="15" spans="1:24" x14ac:dyDescent="0.2">
      <c r="A15">
        <f t="shared" si="0"/>
        <v>288.14999999999998</v>
      </c>
      <c r="B15">
        <f t="shared" si="1"/>
        <v>340.29740854862598</v>
      </c>
      <c r="C15" s="4">
        <f t="shared" si="2"/>
        <v>0</v>
      </c>
      <c r="D15" s="4"/>
      <c r="E15" s="4">
        <v>0</v>
      </c>
      <c r="F15" s="4">
        <f t="shared" si="3"/>
        <v>136.11896341945041</v>
      </c>
      <c r="G15" s="5">
        <v>0.4</v>
      </c>
      <c r="H15" s="6">
        <v>2362.6480000000001</v>
      </c>
      <c r="I15" s="6"/>
      <c r="J15" s="6">
        <v>1093.0406800000001</v>
      </c>
      <c r="K15" s="4">
        <v>35</v>
      </c>
      <c r="M15">
        <f t="shared" si="4"/>
        <v>0.46263373976995303</v>
      </c>
      <c r="N15">
        <f t="shared" si="5"/>
        <v>10509.582811856002</v>
      </c>
      <c r="O15">
        <f t="shared" si="6"/>
        <v>1430553.518320712</v>
      </c>
      <c r="P15">
        <f t="shared" si="7"/>
        <v>1918.3722680680748</v>
      </c>
      <c r="Q15">
        <f t="shared" si="8"/>
        <v>0.69758991566111817</v>
      </c>
      <c r="U15">
        <f t="shared" si="9"/>
        <v>0.306491107450024</v>
      </c>
      <c r="V15">
        <f t="shared" si="10"/>
        <v>0.85914472727272728</v>
      </c>
      <c r="X15">
        <f t="shared" si="11"/>
        <v>0.69758991566111817</v>
      </c>
    </row>
    <row r="16" spans="1:24" x14ac:dyDescent="0.2">
      <c r="A16">
        <f t="shared" si="0"/>
        <v>288.14999999999998</v>
      </c>
      <c r="B16">
        <f t="shared" si="1"/>
        <v>340.29740854862598</v>
      </c>
      <c r="C16" s="4">
        <f t="shared" si="2"/>
        <v>0</v>
      </c>
      <c r="D16" s="4"/>
      <c r="E16" s="4">
        <v>0</v>
      </c>
      <c r="F16" s="4">
        <f t="shared" si="3"/>
        <v>153.13383384688169</v>
      </c>
      <c r="G16" s="5">
        <v>0.45</v>
      </c>
      <c r="H16" s="6">
        <v>2056.92</v>
      </c>
      <c r="I16" s="6"/>
      <c r="J16" s="6">
        <v>1080.4744599999999</v>
      </c>
      <c r="K16" s="4">
        <v>35</v>
      </c>
      <c r="M16">
        <f t="shared" si="4"/>
        <v>0.52528754642864084</v>
      </c>
      <c r="N16">
        <f t="shared" si="5"/>
        <v>9149.6367962400018</v>
      </c>
      <c r="O16">
        <f t="shared" si="6"/>
        <v>1401118.9609147313</v>
      </c>
      <c r="P16">
        <f t="shared" si="7"/>
        <v>1878.9005265866545</v>
      </c>
      <c r="Q16">
        <f t="shared" si="8"/>
        <v>0.68323655512241976</v>
      </c>
      <c r="U16">
        <f t="shared" si="9"/>
        <v>0.26683098317485437</v>
      </c>
      <c r="V16">
        <f t="shared" si="10"/>
        <v>0.74797090909090913</v>
      </c>
      <c r="X16">
        <f t="shared" si="11"/>
        <v>0.68323655512241976</v>
      </c>
    </row>
    <row r="17" spans="1:24" x14ac:dyDescent="0.2">
      <c r="A17">
        <f t="shared" si="0"/>
        <v>288.14999999999998</v>
      </c>
      <c r="B17">
        <f t="shared" si="1"/>
        <v>340.29740854862598</v>
      </c>
      <c r="C17" s="4">
        <f t="shared" si="2"/>
        <v>0</v>
      </c>
      <c r="D17" s="4"/>
      <c r="E17" s="4">
        <v>0</v>
      </c>
      <c r="F17" s="4">
        <f t="shared" si="3"/>
        <v>170.14870427431299</v>
      </c>
      <c r="G17" s="5">
        <v>0.5</v>
      </c>
      <c r="H17" s="6">
        <v>1751.192</v>
      </c>
      <c r="I17" s="6"/>
      <c r="J17" s="6">
        <v>1066.80594</v>
      </c>
      <c r="K17" s="4">
        <v>35</v>
      </c>
      <c r="M17">
        <f t="shared" si="4"/>
        <v>0.60918844992439436</v>
      </c>
      <c r="N17">
        <f t="shared" si="5"/>
        <v>7789.6907806240006</v>
      </c>
      <c r="O17">
        <f t="shared" si="6"/>
        <v>1325405.7930207355</v>
      </c>
      <c r="P17">
        <f t="shared" si="7"/>
        <v>1777.3691684408063</v>
      </c>
      <c r="Q17">
        <f t="shared" si="8"/>
        <v>0.64631606125120233</v>
      </c>
      <c r="U17">
        <f t="shared" si="9"/>
        <v>0.22717085889968477</v>
      </c>
      <c r="V17">
        <f t="shared" si="10"/>
        <v>0.63679709090909087</v>
      </c>
      <c r="X17">
        <f t="shared" si="11"/>
        <v>0.64631606125120233</v>
      </c>
    </row>
    <row r="18" spans="1:24" x14ac:dyDescent="0.2">
      <c r="A18">
        <f t="shared" si="0"/>
        <v>288.14999999999998</v>
      </c>
      <c r="B18">
        <f t="shared" si="1"/>
        <v>340.29740854862598</v>
      </c>
      <c r="C18" s="4">
        <f t="shared" si="2"/>
        <v>0</v>
      </c>
      <c r="D18" s="4"/>
      <c r="E18" s="4">
        <v>0</v>
      </c>
      <c r="F18" s="4">
        <f t="shared" si="3"/>
        <v>187.1635747017443</v>
      </c>
      <c r="G18" s="5">
        <v>0.55000000000000004</v>
      </c>
      <c r="H18" s="6">
        <v>1429.7280000000001</v>
      </c>
      <c r="I18" s="6"/>
      <c r="J18" s="6">
        <v>1052.47604</v>
      </c>
      <c r="K18" s="4">
        <v>35</v>
      </c>
      <c r="M18">
        <f t="shared" si="4"/>
        <v>0.73613725128136254</v>
      </c>
      <c r="N18">
        <f t="shared" si="5"/>
        <v>6359.7475436160012</v>
      </c>
      <c r="O18">
        <f t="shared" si="6"/>
        <v>1190313.0844638082</v>
      </c>
      <c r="P18">
        <f t="shared" si="7"/>
        <v>1596.2098462659667</v>
      </c>
      <c r="Q18">
        <f t="shared" si="8"/>
        <v>0.58043994409671518</v>
      </c>
      <c r="U18">
        <f t="shared" si="9"/>
        <v>0.18546940469858733</v>
      </c>
      <c r="V18">
        <f t="shared" si="10"/>
        <v>0.51990109090909098</v>
      </c>
      <c r="X18">
        <f t="shared" si="11"/>
        <v>0.58043994409671518</v>
      </c>
    </row>
    <row r="19" spans="1:24" x14ac:dyDescent="0.2">
      <c r="A19">
        <f t="shared" si="0"/>
        <v>288.14999999999998</v>
      </c>
      <c r="B19">
        <f t="shared" si="1"/>
        <v>340.29740854862598</v>
      </c>
      <c r="C19" s="4">
        <f t="shared" si="2"/>
        <v>0</v>
      </c>
      <c r="D19" s="4"/>
      <c r="E19" s="4">
        <v>0</v>
      </c>
      <c r="F19" s="4">
        <f t="shared" si="3"/>
        <v>204.17844512917557</v>
      </c>
      <c r="G19" s="5">
        <v>0.6</v>
      </c>
      <c r="H19" s="6">
        <v>1112.76</v>
      </c>
      <c r="I19" s="6"/>
      <c r="J19" s="6">
        <v>1037.7052200000001</v>
      </c>
      <c r="K19" s="4">
        <v>35</v>
      </c>
      <c r="M19">
        <f t="shared" si="4"/>
        <v>0.93255079262374641</v>
      </c>
      <c r="N19">
        <f t="shared" si="5"/>
        <v>4949.8035127200001</v>
      </c>
      <c r="O19">
        <f t="shared" si="6"/>
        <v>1010643.184922101</v>
      </c>
      <c r="P19">
        <f t="shared" si="7"/>
        <v>1355.2725109805374</v>
      </c>
      <c r="Q19">
        <f t="shared" si="8"/>
        <v>0.49282636762928633</v>
      </c>
      <c r="U19">
        <f t="shared" si="9"/>
        <v>0.14435118761918353</v>
      </c>
      <c r="V19">
        <f t="shared" si="10"/>
        <v>0.40464</v>
      </c>
      <c r="X19">
        <f t="shared" si="11"/>
        <v>0.49282636762928633</v>
      </c>
    </row>
    <row r="20" spans="1:24" x14ac:dyDescent="0.2">
      <c r="C20" s="4"/>
      <c r="D20" s="4"/>
      <c r="E20" s="4"/>
      <c r="F20" s="4"/>
      <c r="G20" s="5"/>
      <c r="H20" s="6"/>
      <c r="I20" s="6"/>
      <c r="J20" s="6"/>
      <c r="K20" s="4"/>
      <c r="U20">
        <f t="shared" si="9"/>
        <v>0</v>
      </c>
    </row>
    <row r="21" spans="1:24" x14ac:dyDescent="0.2">
      <c r="A21">
        <f t="shared" ref="A21:A33" si="12">$H$3+$I$3*C21/1000</f>
        <v>278.24399999999997</v>
      </c>
      <c r="B21">
        <f t="shared" ref="B21:B33" si="13">SQRT($F$3*$G$3*A21)</f>
        <v>334.39689324444208</v>
      </c>
      <c r="C21" s="4">
        <f t="shared" ref="C21:C33" si="14">E21*0.3048</f>
        <v>1524</v>
      </c>
      <c r="D21" s="4"/>
      <c r="E21" s="4">
        <v>5000</v>
      </c>
      <c r="F21" s="4">
        <f t="shared" ref="F21:F33" si="15">G21*B21</f>
        <v>0</v>
      </c>
      <c r="G21" s="5">
        <v>0</v>
      </c>
      <c r="H21" s="9">
        <v>4637.6239999999998</v>
      </c>
      <c r="I21" s="9"/>
      <c r="J21" s="6">
        <v>1076.9471000000001</v>
      </c>
      <c r="K21" s="4">
        <v>35</v>
      </c>
      <c r="M21">
        <f t="shared" ref="M21:M33" si="16">J21/H21</f>
        <v>0.23221958054383024</v>
      </c>
      <c r="N21">
        <f t="shared" ref="N21:N33" si="17">4.448222*H21</f>
        <v>20629.181104528001</v>
      </c>
      <c r="O21">
        <f t="shared" ref="O21:O33" si="18">N21*F21</f>
        <v>0</v>
      </c>
      <c r="P21">
        <f t="shared" ref="P21:P33" si="19">O21*0.001341</f>
        <v>0</v>
      </c>
      <c r="Q21">
        <f t="shared" ref="Q21:Q33" si="20">P21/$C$3</f>
        <v>0</v>
      </c>
      <c r="U21">
        <f t="shared" si="9"/>
        <v>0.60160909102702143</v>
      </c>
      <c r="V21">
        <f t="shared" ref="V21:V33" si="21">H21/$C$3</f>
        <v>1.6864087272727273</v>
      </c>
      <c r="X21">
        <f t="shared" ref="X21:X33" si="22">P21/$C$3</f>
        <v>0</v>
      </c>
    </row>
    <row r="22" spans="1:24" x14ac:dyDescent="0.2">
      <c r="A22">
        <f t="shared" si="12"/>
        <v>278.24399999999997</v>
      </c>
      <c r="B22">
        <f t="shared" si="13"/>
        <v>334.39689324444208</v>
      </c>
      <c r="C22" s="4">
        <f t="shared" si="14"/>
        <v>1524</v>
      </c>
      <c r="D22" s="4"/>
      <c r="E22" s="4">
        <v>5000</v>
      </c>
      <c r="F22" s="4">
        <f t="shared" si="15"/>
        <v>16.719844662222105</v>
      </c>
      <c r="G22" s="5">
        <v>0.05</v>
      </c>
      <c r="H22" s="9">
        <v>4824.4889999999996</v>
      </c>
      <c r="I22" s="9"/>
      <c r="J22" s="6">
        <v>1074.2897256564199</v>
      </c>
      <c r="K22" s="4">
        <v>35</v>
      </c>
      <c r="M22">
        <f t="shared" si="16"/>
        <v>0.22267430305187141</v>
      </c>
      <c r="N22">
        <f t="shared" si="17"/>
        <v>21460.398108557998</v>
      </c>
      <c r="O22">
        <f t="shared" si="18"/>
        <v>358814.52276453481</v>
      </c>
      <c r="P22">
        <f t="shared" si="19"/>
        <v>481.17027502724119</v>
      </c>
      <c r="Q22">
        <f t="shared" si="20"/>
        <v>0.17497100910081498</v>
      </c>
      <c r="U22">
        <f t="shared" si="9"/>
        <v>0.62584988389741458</v>
      </c>
      <c r="V22">
        <f t="shared" si="21"/>
        <v>1.7543596363636362</v>
      </c>
      <c r="X22">
        <f t="shared" si="22"/>
        <v>0.17497100910081498</v>
      </c>
    </row>
    <row r="23" spans="1:24" x14ac:dyDescent="0.2">
      <c r="A23">
        <f t="shared" si="12"/>
        <v>278.24399999999997</v>
      </c>
      <c r="B23">
        <f t="shared" si="13"/>
        <v>334.39689324444208</v>
      </c>
      <c r="C23" s="4">
        <f t="shared" si="14"/>
        <v>1524</v>
      </c>
      <c r="D23" s="4"/>
      <c r="E23" s="4">
        <v>5000</v>
      </c>
      <c r="F23" s="4">
        <f t="shared" si="15"/>
        <v>33.43968932444421</v>
      </c>
      <c r="G23" s="5">
        <v>0.1</v>
      </c>
      <c r="H23" s="9">
        <v>4851.1840000000002</v>
      </c>
      <c r="I23" s="9"/>
      <c r="J23" s="6">
        <v>1068.79008</v>
      </c>
      <c r="K23" s="4">
        <v>35</v>
      </c>
      <c r="M23">
        <f t="shared" si="16"/>
        <v>0.22031530447000153</v>
      </c>
      <c r="N23">
        <f t="shared" si="17"/>
        <v>21579.143394848001</v>
      </c>
      <c r="O23">
        <f t="shared" si="18"/>
        <v>721599.85101134947</v>
      </c>
      <c r="P23">
        <f t="shared" si="19"/>
        <v>967.6654002062196</v>
      </c>
      <c r="Q23">
        <f t="shared" si="20"/>
        <v>0.35187832734771624</v>
      </c>
      <c r="U23">
        <f t="shared" si="9"/>
        <v>0.62931285430747086</v>
      </c>
      <c r="V23">
        <f t="shared" si="21"/>
        <v>1.7640669090909091</v>
      </c>
      <c r="X23">
        <f t="shared" si="22"/>
        <v>0.35187832734771624</v>
      </c>
    </row>
    <row r="24" spans="1:24" x14ac:dyDescent="0.2">
      <c r="A24">
        <f t="shared" si="12"/>
        <v>278.24399999999997</v>
      </c>
      <c r="B24">
        <f t="shared" si="13"/>
        <v>334.39689324444208</v>
      </c>
      <c r="C24" s="4">
        <f t="shared" si="14"/>
        <v>1524</v>
      </c>
      <c r="D24" s="4"/>
      <c r="E24" s="4">
        <v>5000</v>
      </c>
      <c r="F24" s="4">
        <f t="shared" si="15"/>
        <v>50.159533986666311</v>
      </c>
      <c r="G24" s="5">
        <v>0.15</v>
      </c>
      <c r="H24" s="9">
        <v>4583.6719999999996</v>
      </c>
      <c r="I24" s="9"/>
      <c r="J24" s="6">
        <v>1059.0898400000001</v>
      </c>
      <c r="K24" s="4">
        <v>35</v>
      </c>
      <c r="M24">
        <f t="shared" si="16"/>
        <v>0.23105707389184921</v>
      </c>
      <c r="N24">
        <f t="shared" si="17"/>
        <v>20389.190631183999</v>
      </c>
      <c r="O24">
        <f t="shared" si="18"/>
        <v>1022712.3004254921</v>
      </c>
      <c r="P24">
        <f t="shared" si="19"/>
        <v>1371.4571948705848</v>
      </c>
      <c r="Q24">
        <f t="shared" si="20"/>
        <v>0.49871170722566721</v>
      </c>
      <c r="U24">
        <f t="shared" si="9"/>
        <v>0.59461024556669728</v>
      </c>
      <c r="V24">
        <f t="shared" si="21"/>
        <v>1.6667898181818179</v>
      </c>
      <c r="X24">
        <f t="shared" si="22"/>
        <v>0.49871170722566721</v>
      </c>
    </row>
    <row r="25" spans="1:24" x14ac:dyDescent="0.2">
      <c r="A25">
        <f t="shared" si="12"/>
        <v>278.24399999999997</v>
      </c>
      <c r="B25">
        <f t="shared" si="13"/>
        <v>334.39689324444208</v>
      </c>
      <c r="C25" s="4">
        <f t="shared" si="14"/>
        <v>1524</v>
      </c>
      <c r="D25" s="4"/>
      <c r="E25" s="4">
        <v>5000</v>
      </c>
      <c r="F25" s="4">
        <f t="shared" si="15"/>
        <v>66.879378648888419</v>
      </c>
      <c r="G25" s="5">
        <v>0.2</v>
      </c>
      <c r="H25" s="9">
        <v>4019.424</v>
      </c>
      <c r="I25" s="9"/>
      <c r="J25" s="6">
        <v>1047.1849999999999</v>
      </c>
      <c r="K25" s="4">
        <v>35</v>
      </c>
      <c r="M25">
        <f t="shared" si="16"/>
        <v>0.26053111092534653</v>
      </c>
      <c r="N25">
        <f t="shared" si="17"/>
        <v>17879.290264128002</v>
      </c>
      <c r="O25">
        <f t="shared" si="18"/>
        <v>1195755.8235480008</v>
      </c>
      <c r="P25">
        <f t="shared" si="19"/>
        <v>1603.508559377869</v>
      </c>
      <c r="Q25">
        <f t="shared" si="20"/>
        <v>0.58309402159195234</v>
      </c>
      <c r="U25">
        <f t="shared" si="9"/>
        <v>0.52141398679414175</v>
      </c>
      <c r="V25">
        <f t="shared" si="21"/>
        <v>1.4616087272727272</v>
      </c>
      <c r="X25">
        <f t="shared" si="22"/>
        <v>0.58309402159195234</v>
      </c>
    </row>
    <row r="26" spans="1:24" x14ac:dyDescent="0.2">
      <c r="A26">
        <f t="shared" si="12"/>
        <v>278.24399999999997</v>
      </c>
      <c r="B26">
        <f t="shared" si="13"/>
        <v>334.39689324444208</v>
      </c>
      <c r="C26" s="4">
        <f t="shared" si="14"/>
        <v>1524</v>
      </c>
      <c r="D26" s="4"/>
      <c r="E26" s="4">
        <v>5000</v>
      </c>
      <c r="F26" s="4">
        <f t="shared" si="15"/>
        <v>83.599223311110521</v>
      </c>
      <c r="G26" s="5">
        <v>0.25</v>
      </c>
      <c r="H26" s="9">
        <v>3540.6</v>
      </c>
      <c r="I26" s="9"/>
      <c r="J26" s="6">
        <v>1057.5466200000001</v>
      </c>
      <c r="K26" s="4">
        <v>35</v>
      </c>
      <c r="M26">
        <f t="shared" si="16"/>
        <v>0.29869135739705138</v>
      </c>
      <c r="N26">
        <f t="shared" si="17"/>
        <v>15749.3748132</v>
      </c>
      <c r="O26">
        <f t="shared" si="18"/>
        <v>1316635.5020190864</v>
      </c>
      <c r="P26">
        <f t="shared" si="19"/>
        <v>1765.6082082075948</v>
      </c>
      <c r="Q26">
        <f t="shared" si="20"/>
        <v>0.64203934843912536</v>
      </c>
      <c r="U26">
        <f t="shared" si="9"/>
        <v>0.45929923333376577</v>
      </c>
      <c r="V26">
        <f t="shared" si="21"/>
        <v>1.287490909090909</v>
      </c>
      <c r="X26">
        <f t="shared" si="22"/>
        <v>0.64203934843912536</v>
      </c>
    </row>
    <row r="27" spans="1:24" x14ac:dyDescent="0.2">
      <c r="A27">
        <f t="shared" si="12"/>
        <v>278.24399999999997</v>
      </c>
      <c r="B27">
        <f t="shared" si="13"/>
        <v>334.39689324444208</v>
      </c>
      <c r="C27" s="4">
        <f t="shared" si="14"/>
        <v>1524</v>
      </c>
      <c r="D27" s="4"/>
      <c r="E27" s="4">
        <v>5000</v>
      </c>
      <c r="F27" s="4">
        <f t="shared" si="15"/>
        <v>100.31906797333262</v>
      </c>
      <c r="G27" s="5">
        <v>0.3</v>
      </c>
      <c r="H27" s="9">
        <v>3140.4560000000001</v>
      </c>
      <c r="I27" s="9"/>
      <c r="J27" s="6">
        <v>1064.1604199999999</v>
      </c>
      <c r="K27" s="4">
        <v>35</v>
      </c>
      <c r="M27">
        <f t="shared" si="16"/>
        <v>0.33885538278517513</v>
      </c>
      <c r="N27">
        <f t="shared" si="17"/>
        <v>13969.445469232001</v>
      </c>
      <c r="O27">
        <f t="shared" si="18"/>
        <v>1401401.7495776485</v>
      </c>
      <c r="P27">
        <f t="shared" si="19"/>
        <v>1879.2797461836265</v>
      </c>
      <c r="Q27">
        <f t="shared" si="20"/>
        <v>0.6833744531576823</v>
      </c>
      <c r="U27">
        <f t="shared" si="9"/>
        <v>0.40739112950302908</v>
      </c>
      <c r="V27">
        <f t="shared" si="21"/>
        <v>1.1419840000000001</v>
      </c>
      <c r="X27">
        <f t="shared" si="22"/>
        <v>0.6833744531576823</v>
      </c>
    </row>
    <row r="28" spans="1:24" x14ac:dyDescent="0.2">
      <c r="A28">
        <f t="shared" si="12"/>
        <v>278.24399999999997</v>
      </c>
      <c r="B28">
        <f t="shared" si="13"/>
        <v>334.39689324444208</v>
      </c>
      <c r="C28" s="4">
        <f t="shared" si="14"/>
        <v>1524</v>
      </c>
      <c r="D28" s="4"/>
      <c r="E28" s="4">
        <v>5000</v>
      </c>
      <c r="F28" s="4">
        <f t="shared" si="15"/>
        <v>117.03891263555472</v>
      </c>
      <c r="G28" s="5">
        <v>0.35</v>
      </c>
      <c r="H28" s="9">
        <v>2747.056</v>
      </c>
      <c r="I28" s="9"/>
      <c r="J28" s="6">
        <v>1058.2080000000001</v>
      </c>
      <c r="K28" s="4">
        <v>35</v>
      </c>
      <c r="M28">
        <f t="shared" si="16"/>
        <v>0.38521529957889467</v>
      </c>
      <c r="N28">
        <f t="shared" si="17"/>
        <v>12219.514934432002</v>
      </c>
      <c r="O28">
        <f t="shared" si="18"/>
        <v>1430158.7408598433</v>
      </c>
      <c r="P28">
        <f t="shared" si="19"/>
        <v>1917.8428714930499</v>
      </c>
      <c r="Q28">
        <f t="shared" si="20"/>
        <v>0.69739740781565451</v>
      </c>
      <c r="U28">
        <f t="shared" si="9"/>
        <v>0.35635788135483287</v>
      </c>
      <c r="V28">
        <f t="shared" si="21"/>
        <v>0.99892945454545456</v>
      </c>
      <c r="X28">
        <f t="shared" si="22"/>
        <v>0.69739740781565451</v>
      </c>
    </row>
    <row r="29" spans="1:24" x14ac:dyDescent="0.2">
      <c r="A29">
        <f t="shared" si="12"/>
        <v>278.24399999999997</v>
      </c>
      <c r="B29">
        <f t="shared" si="13"/>
        <v>334.39689324444208</v>
      </c>
      <c r="C29" s="4">
        <f t="shared" si="14"/>
        <v>1524</v>
      </c>
      <c r="D29" s="4"/>
      <c r="E29" s="4">
        <v>5000</v>
      </c>
      <c r="F29" s="4">
        <f t="shared" si="15"/>
        <v>133.75875729777684</v>
      </c>
      <c r="G29" s="5">
        <v>0.4</v>
      </c>
      <c r="H29" s="9">
        <v>2416.6</v>
      </c>
      <c r="I29" s="9"/>
      <c r="J29" s="6">
        <v>1050.71236</v>
      </c>
      <c r="K29" s="4">
        <v>35</v>
      </c>
      <c r="M29">
        <f t="shared" si="16"/>
        <v>0.43478952246958535</v>
      </c>
      <c r="N29">
        <f t="shared" si="17"/>
        <v>10749.5732852</v>
      </c>
      <c r="O29">
        <f t="shared" si="18"/>
        <v>1437849.5641097324</v>
      </c>
      <c r="P29">
        <f t="shared" si="19"/>
        <v>1928.1562654711511</v>
      </c>
      <c r="Q29">
        <f t="shared" si="20"/>
        <v>0.70114773289860044</v>
      </c>
      <c r="U29">
        <f t="shared" si="9"/>
        <v>0.31348995291034804</v>
      </c>
      <c r="V29">
        <f t="shared" si="21"/>
        <v>0.8787636363636363</v>
      </c>
      <c r="X29">
        <f t="shared" si="22"/>
        <v>0.70114773289860044</v>
      </c>
    </row>
    <row r="30" spans="1:24" x14ac:dyDescent="0.2">
      <c r="A30">
        <f t="shared" si="12"/>
        <v>278.24399999999997</v>
      </c>
      <c r="B30">
        <f t="shared" si="13"/>
        <v>334.39689324444208</v>
      </c>
      <c r="C30" s="4">
        <f t="shared" si="14"/>
        <v>1524</v>
      </c>
      <c r="D30" s="4"/>
      <c r="E30" s="4">
        <v>5000</v>
      </c>
      <c r="F30" s="4">
        <f t="shared" si="15"/>
        <v>150.47860195999894</v>
      </c>
      <c r="G30" s="5">
        <v>0.45</v>
      </c>
      <c r="H30" s="9">
        <v>2133.3519999999999</v>
      </c>
      <c r="I30" s="9"/>
      <c r="J30" s="6">
        <v>1039.0279800000001</v>
      </c>
      <c r="K30" s="4">
        <v>35</v>
      </c>
      <c r="M30">
        <f t="shared" si="16"/>
        <v>0.48704010402408987</v>
      </c>
      <c r="N30">
        <f t="shared" si="17"/>
        <v>9489.6233001439996</v>
      </c>
      <c r="O30">
        <f t="shared" si="18"/>
        <v>1427985.2473327005</v>
      </c>
      <c r="P30">
        <f t="shared" si="19"/>
        <v>1914.9282166731514</v>
      </c>
      <c r="Q30">
        <f t="shared" si="20"/>
        <v>0.69633753333569137</v>
      </c>
      <c r="U30">
        <f t="shared" si="9"/>
        <v>0.27674601424364675</v>
      </c>
      <c r="V30">
        <f t="shared" si="21"/>
        <v>0.77576436363636359</v>
      </c>
      <c r="X30">
        <f t="shared" si="22"/>
        <v>0.69633753333569137</v>
      </c>
    </row>
    <row r="31" spans="1:24" x14ac:dyDescent="0.2">
      <c r="A31">
        <f t="shared" si="12"/>
        <v>278.24399999999997</v>
      </c>
      <c r="B31">
        <f t="shared" si="13"/>
        <v>334.39689324444208</v>
      </c>
      <c r="C31" s="4">
        <f t="shared" si="14"/>
        <v>1524</v>
      </c>
      <c r="D31" s="4"/>
      <c r="E31" s="4">
        <v>5000</v>
      </c>
      <c r="F31" s="4">
        <f t="shared" si="15"/>
        <v>167.19844662222104</v>
      </c>
      <c r="G31" s="5">
        <v>0.5</v>
      </c>
      <c r="H31" s="9">
        <v>1861.3440000000001</v>
      </c>
      <c r="I31" s="9"/>
      <c r="J31" s="6">
        <v>1026.0208399999999</v>
      </c>
      <c r="K31" s="4">
        <v>35</v>
      </c>
      <c r="M31">
        <f t="shared" si="16"/>
        <v>0.55122580243093156</v>
      </c>
      <c r="N31">
        <f t="shared" si="17"/>
        <v>8279.6713303680008</v>
      </c>
      <c r="O31">
        <f t="shared" si="18"/>
        <v>1384348.1849800681</v>
      </c>
      <c r="P31">
        <f t="shared" si="19"/>
        <v>1856.4109160582714</v>
      </c>
      <c r="Q31">
        <f t="shared" si="20"/>
        <v>0.67505851493028046</v>
      </c>
      <c r="U31">
        <f t="shared" si="9"/>
        <v>0.24146016838117973</v>
      </c>
      <c r="V31">
        <f t="shared" si="21"/>
        <v>0.6768523636363637</v>
      </c>
      <c r="X31">
        <f t="shared" si="22"/>
        <v>0.67505851493028046</v>
      </c>
    </row>
    <row r="32" spans="1:24" x14ac:dyDescent="0.2">
      <c r="A32">
        <f t="shared" si="12"/>
        <v>278.24399999999997</v>
      </c>
      <c r="B32">
        <f t="shared" si="13"/>
        <v>334.39689324444208</v>
      </c>
      <c r="C32" s="4">
        <f t="shared" si="14"/>
        <v>1524</v>
      </c>
      <c r="D32" s="4"/>
      <c r="E32" s="4">
        <v>5000</v>
      </c>
      <c r="F32" s="4">
        <f t="shared" si="15"/>
        <v>183.91829128444317</v>
      </c>
      <c r="G32" s="5">
        <v>0.55000000000000004</v>
      </c>
      <c r="H32" s="9">
        <v>1564.6079999999999</v>
      </c>
      <c r="I32" s="9"/>
      <c r="J32" s="6">
        <v>1012.13186</v>
      </c>
      <c r="K32" s="4">
        <v>35</v>
      </c>
      <c r="M32">
        <f t="shared" si="16"/>
        <v>0.64689165592915288</v>
      </c>
      <c r="N32">
        <f t="shared" si="17"/>
        <v>6959.7237269759999</v>
      </c>
      <c r="O32">
        <f t="shared" si="18"/>
        <v>1280020.4956772223</v>
      </c>
      <c r="P32">
        <f t="shared" si="19"/>
        <v>1716.5074847031551</v>
      </c>
      <c r="Q32">
        <f t="shared" si="20"/>
        <v>0.62418453989205636</v>
      </c>
      <c r="U32">
        <f t="shared" si="9"/>
        <v>0.20296651834939744</v>
      </c>
      <c r="V32">
        <f t="shared" si="21"/>
        <v>0.56894836363636359</v>
      </c>
      <c r="X32">
        <f t="shared" si="22"/>
        <v>0.62418453989205636</v>
      </c>
    </row>
    <row r="33" spans="1:24" x14ac:dyDescent="0.2">
      <c r="A33">
        <f t="shared" si="12"/>
        <v>278.24399999999997</v>
      </c>
      <c r="B33">
        <f t="shared" si="13"/>
        <v>334.39689324444208</v>
      </c>
      <c r="C33" s="4">
        <f t="shared" si="14"/>
        <v>1524</v>
      </c>
      <c r="D33" s="4"/>
      <c r="E33" s="4">
        <v>5000</v>
      </c>
      <c r="F33" s="4">
        <f t="shared" si="15"/>
        <v>200.63813594666524</v>
      </c>
      <c r="G33" s="5">
        <v>0.6</v>
      </c>
      <c r="H33" s="9">
        <v>1270.1199999999999</v>
      </c>
      <c r="I33" s="9"/>
      <c r="J33" s="6">
        <v>999.12472000000002</v>
      </c>
      <c r="K33" s="4">
        <v>35</v>
      </c>
      <c r="M33">
        <f t="shared" si="16"/>
        <v>0.78663804994803654</v>
      </c>
      <c r="N33">
        <f t="shared" si="17"/>
        <v>5649.7757266400004</v>
      </c>
      <c r="O33">
        <f t="shared" si="18"/>
        <v>1133560.4703097658</v>
      </c>
      <c r="P33">
        <f t="shared" si="19"/>
        <v>1520.1045906853958</v>
      </c>
      <c r="Q33">
        <f t="shared" si="20"/>
        <v>0.55276530570378024</v>
      </c>
      <c r="U33">
        <f t="shared" si="9"/>
        <v>0.16476448687846199</v>
      </c>
      <c r="V33">
        <f t="shared" si="21"/>
        <v>0.46186181818181815</v>
      </c>
      <c r="X33">
        <f t="shared" si="22"/>
        <v>0.55276530570378024</v>
      </c>
    </row>
    <row r="34" spans="1:24" x14ac:dyDescent="0.2">
      <c r="C34" s="4"/>
      <c r="D34" s="4"/>
      <c r="E34" s="4"/>
      <c r="F34" s="4"/>
      <c r="G34" s="5"/>
      <c r="H34" s="9"/>
      <c r="I34" s="9"/>
      <c r="J34" s="6"/>
      <c r="K34" s="4"/>
      <c r="U34">
        <f t="shared" si="9"/>
        <v>0</v>
      </c>
    </row>
    <row r="35" spans="1:24" x14ac:dyDescent="0.2">
      <c r="A35">
        <f t="shared" ref="A35:A47" si="23">$H$3+$I$3*C35/1000</f>
        <v>268.33799999999997</v>
      </c>
      <c r="B35">
        <f t="shared" ref="B35:B47" si="24">SQRT($F$3*$G$3*A35)</f>
        <v>328.39037464298355</v>
      </c>
      <c r="C35" s="4">
        <f t="shared" ref="C35:C47" si="25">E35*0.3048</f>
        <v>3048</v>
      </c>
      <c r="D35" s="4"/>
      <c r="E35" s="4">
        <v>10000</v>
      </c>
      <c r="F35" s="4">
        <f t="shared" ref="F35:F47" si="26">G35*B35</f>
        <v>0</v>
      </c>
      <c r="G35" s="5">
        <v>0</v>
      </c>
      <c r="H35" s="6">
        <v>3974.4639999999999</v>
      </c>
      <c r="I35" s="6"/>
      <c r="J35" s="6">
        <v>953.93042000000003</v>
      </c>
      <c r="K35" s="4">
        <v>35</v>
      </c>
      <c r="M35">
        <f t="shared" ref="M35:M47" si="27">J35/H35</f>
        <v>0.2400148598653806</v>
      </c>
      <c r="N35">
        <f t="shared" ref="N35:N47" si="28">4.448222*H35</f>
        <v>17679.298203008002</v>
      </c>
      <c r="O35">
        <f t="shared" ref="O35:O47" si="29">N35*F35</f>
        <v>0</v>
      </c>
      <c r="P35">
        <f t="shared" ref="P35:P47" si="30">O35*0.001341</f>
        <v>0</v>
      </c>
      <c r="Q35">
        <f t="shared" ref="Q35:Q47" si="31">P35/$C$3</f>
        <v>0</v>
      </c>
      <c r="U35">
        <f t="shared" si="9"/>
        <v>0.51558161557720494</v>
      </c>
      <c r="V35">
        <f t="shared" ref="V35:V47" si="32">H35/$C$3</f>
        <v>1.4452596363636363</v>
      </c>
      <c r="X35">
        <f t="shared" ref="X35:X47" si="33">P35/$C$3</f>
        <v>0</v>
      </c>
    </row>
    <row r="36" spans="1:24" x14ac:dyDescent="0.2">
      <c r="A36">
        <f t="shared" si="23"/>
        <v>268.33799999999997</v>
      </c>
      <c r="B36">
        <f t="shared" si="24"/>
        <v>328.39037464298355</v>
      </c>
      <c r="C36" s="4">
        <f t="shared" si="25"/>
        <v>3048</v>
      </c>
      <c r="D36" s="4"/>
      <c r="E36" s="4">
        <v>10000</v>
      </c>
      <c r="F36" s="4">
        <f t="shared" si="26"/>
        <v>16.419518732149179</v>
      </c>
      <c r="G36" s="5">
        <v>0.05</v>
      </c>
      <c r="H36" s="6">
        <v>4158.7063333333299</v>
      </c>
      <c r="I36" s="6"/>
      <c r="J36" s="6">
        <v>952.06947823529401</v>
      </c>
      <c r="K36" s="4">
        <v>35</v>
      </c>
      <c r="M36">
        <f t="shared" si="27"/>
        <v>0.22893404869782696</v>
      </c>
      <c r="N36">
        <f t="shared" si="28"/>
        <v>18498.849003472653</v>
      </c>
      <c r="O36">
        <f t="shared" si="29"/>
        <v>303742.19773571839</v>
      </c>
      <c r="P36">
        <f t="shared" si="30"/>
        <v>407.31828716359837</v>
      </c>
      <c r="Q36">
        <f t="shared" si="31"/>
        <v>0.14811574078676304</v>
      </c>
      <c r="U36">
        <f t="shared" si="9"/>
        <v>0.53948218679327642</v>
      </c>
      <c r="V36">
        <f t="shared" si="32"/>
        <v>1.5122568484848473</v>
      </c>
      <c r="X36">
        <f t="shared" si="33"/>
        <v>0.14811574078676304</v>
      </c>
    </row>
    <row r="37" spans="1:24" x14ac:dyDescent="0.2">
      <c r="A37">
        <f t="shared" si="23"/>
        <v>268.33799999999997</v>
      </c>
      <c r="B37">
        <f t="shared" si="24"/>
        <v>328.39037464298355</v>
      </c>
      <c r="C37" s="4">
        <f t="shared" si="25"/>
        <v>3048</v>
      </c>
      <c r="D37" s="4"/>
      <c r="E37" s="4">
        <v>10000</v>
      </c>
      <c r="F37" s="4">
        <f t="shared" si="26"/>
        <v>32.839037464298357</v>
      </c>
      <c r="G37" s="5">
        <v>0.1</v>
      </c>
      <c r="H37" s="6">
        <v>4197.0159999999996</v>
      </c>
      <c r="I37" s="6"/>
      <c r="J37" s="6">
        <v>947.75753999999995</v>
      </c>
      <c r="K37" s="4">
        <v>35</v>
      </c>
      <c r="M37">
        <f t="shared" si="27"/>
        <v>0.22581699474102554</v>
      </c>
      <c r="N37">
        <f t="shared" si="28"/>
        <v>18669.258905552</v>
      </c>
      <c r="O37">
        <f t="shared" si="29"/>
        <v>613080.49263010791</v>
      </c>
      <c r="P37">
        <f t="shared" si="30"/>
        <v>822.14094061697472</v>
      </c>
      <c r="Q37">
        <f t="shared" si="31"/>
        <v>0.29896034204253624</v>
      </c>
      <c r="U37">
        <f t="shared" si="9"/>
        <v>0.54445185310104161</v>
      </c>
      <c r="V37">
        <f t="shared" si="32"/>
        <v>1.5261876363636362</v>
      </c>
      <c r="X37">
        <f t="shared" si="33"/>
        <v>0.29896034204253624</v>
      </c>
    </row>
    <row r="38" spans="1:24" x14ac:dyDescent="0.2">
      <c r="A38">
        <f t="shared" si="23"/>
        <v>268.33799999999997</v>
      </c>
      <c r="B38">
        <f t="shared" si="24"/>
        <v>328.39037464298355</v>
      </c>
      <c r="C38" s="4">
        <f t="shared" si="25"/>
        <v>3048</v>
      </c>
      <c r="D38" s="4"/>
      <c r="E38" s="4">
        <v>10000</v>
      </c>
      <c r="F38" s="4">
        <f t="shared" si="26"/>
        <v>49.258556196447529</v>
      </c>
      <c r="G38" s="5">
        <v>0.15</v>
      </c>
      <c r="H38" s="6">
        <v>4037.4079999999999</v>
      </c>
      <c r="I38" s="6"/>
      <c r="J38" s="6">
        <v>938.49821999999995</v>
      </c>
      <c r="K38" s="4">
        <v>35</v>
      </c>
      <c r="M38">
        <f t="shared" si="27"/>
        <v>0.23245067627547178</v>
      </c>
      <c r="N38">
        <f t="shared" si="28"/>
        <v>17959.287088576002</v>
      </c>
      <c r="O38">
        <f t="shared" si="29"/>
        <v>884648.55230075552</v>
      </c>
      <c r="P38">
        <f t="shared" si="30"/>
        <v>1186.3137086353131</v>
      </c>
      <c r="Q38">
        <f t="shared" si="31"/>
        <v>0.43138680314011385</v>
      </c>
      <c r="U38">
        <f t="shared" si="9"/>
        <v>0.52374693528091631</v>
      </c>
      <c r="V38">
        <f t="shared" si="32"/>
        <v>1.4681483636363637</v>
      </c>
      <c r="X38">
        <f t="shared" si="33"/>
        <v>0.43138680314011385</v>
      </c>
    </row>
    <row r="39" spans="1:24" x14ac:dyDescent="0.2">
      <c r="A39">
        <f t="shared" si="23"/>
        <v>268.33799999999997</v>
      </c>
      <c r="B39">
        <f t="shared" si="24"/>
        <v>328.39037464298355</v>
      </c>
      <c r="C39" s="4">
        <f t="shared" si="25"/>
        <v>3048</v>
      </c>
      <c r="D39" s="4"/>
      <c r="E39" s="4">
        <v>10000</v>
      </c>
      <c r="F39" s="4">
        <f t="shared" si="26"/>
        <v>65.678074928596715</v>
      </c>
      <c r="G39" s="5">
        <v>0.2</v>
      </c>
      <c r="H39" s="6">
        <v>3592.3040000000001</v>
      </c>
      <c r="I39" s="6"/>
      <c r="J39" s="6">
        <v>926.37292000000002</v>
      </c>
      <c r="K39" s="4">
        <v>35</v>
      </c>
      <c r="M39">
        <f t="shared" si="27"/>
        <v>0.25787709503427325</v>
      </c>
      <c r="N39">
        <f t="shared" si="28"/>
        <v>15979.365683488002</v>
      </c>
      <c r="O39">
        <f t="shared" si="29"/>
        <v>1049493.9766715721</v>
      </c>
      <c r="P39">
        <f t="shared" si="30"/>
        <v>1407.3714227165781</v>
      </c>
      <c r="Q39">
        <f t="shared" si="31"/>
        <v>0.51177142644239204</v>
      </c>
      <c r="U39">
        <f t="shared" ref="U39:U70" si="34">H39/$B$3</f>
        <v>0.46600646023324299</v>
      </c>
      <c r="V39">
        <f t="shared" si="32"/>
        <v>1.3062923636363637</v>
      </c>
      <c r="X39">
        <f t="shared" si="33"/>
        <v>0.51177142644239204</v>
      </c>
    </row>
    <row r="40" spans="1:24" x14ac:dyDescent="0.2">
      <c r="A40">
        <f t="shared" si="23"/>
        <v>268.33799999999997</v>
      </c>
      <c r="B40">
        <f t="shared" si="24"/>
        <v>328.39037464298355</v>
      </c>
      <c r="C40" s="4">
        <f t="shared" si="25"/>
        <v>3048</v>
      </c>
      <c r="D40" s="4"/>
      <c r="E40" s="4">
        <v>10000</v>
      </c>
      <c r="F40" s="4">
        <f t="shared" si="26"/>
        <v>82.097593660745886</v>
      </c>
      <c r="G40" s="5">
        <v>0.25</v>
      </c>
      <c r="H40" s="6">
        <v>3160.6880000000001</v>
      </c>
      <c r="I40" s="6"/>
      <c r="J40" s="6">
        <v>927.03430000000003</v>
      </c>
      <c r="K40" s="4">
        <v>35</v>
      </c>
      <c r="M40">
        <f t="shared" si="27"/>
        <v>0.29330142677796733</v>
      </c>
      <c r="N40">
        <f t="shared" si="28"/>
        <v>14059.441896736002</v>
      </c>
      <c r="O40">
        <f t="shared" si="29"/>
        <v>1154246.3479350987</v>
      </c>
      <c r="P40">
        <f t="shared" si="30"/>
        <v>1547.8443525809673</v>
      </c>
      <c r="Q40">
        <f t="shared" si="31"/>
        <v>0.56285249184762454</v>
      </c>
      <c r="U40">
        <f t="shared" si="34"/>
        <v>0.41001569655065057</v>
      </c>
      <c r="V40">
        <f t="shared" si="32"/>
        <v>1.1493410909090909</v>
      </c>
      <c r="X40">
        <f t="shared" si="33"/>
        <v>0.56285249184762454</v>
      </c>
    </row>
    <row r="41" spans="1:24" x14ac:dyDescent="0.2">
      <c r="A41">
        <f t="shared" si="23"/>
        <v>268.33799999999997</v>
      </c>
      <c r="B41">
        <f t="shared" si="24"/>
        <v>328.39037464298355</v>
      </c>
      <c r="C41" s="4">
        <f t="shared" si="25"/>
        <v>3048</v>
      </c>
      <c r="D41" s="4"/>
      <c r="E41" s="4">
        <v>10000</v>
      </c>
      <c r="F41" s="4">
        <f t="shared" si="26"/>
        <v>98.517112392895058</v>
      </c>
      <c r="G41" s="5">
        <v>0.3</v>
      </c>
      <c r="H41" s="6">
        <v>2821.24</v>
      </c>
      <c r="I41" s="6"/>
      <c r="J41" s="6">
        <v>931.44349999999997</v>
      </c>
      <c r="K41" s="4">
        <v>35</v>
      </c>
      <c r="M41">
        <f t="shared" si="27"/>
        <v>0.33015393940253224</v>
      </c>
      <c r="N41">
        <f t="shared" si="28"/>
        <v>12549.50183528</v>
      </c>
      <c r="O41">
        <f t="shared" si="29"/>
        <v>1236340.6827811226</v>
      </c>
      <c r="P41">
        <f t="shared" si="30"/>
        <v>1657.9328556094854</v>
      </c>
      <c r="Q41">
        <f t="shared" si="31"/>
        <v>0.60288467476708563</v>
      </c>
      <c r="U41">
        <f t="shared" si="34"/>
        <v>0.36598129386277839</v>
      </c>
      <c r="V41">
        <f t="shared" si="32"/>
        <v>1.0259054545454545</v>
      </c>
      <c r="X41">
        <f t="shared" si="33"/>
        <v>0.60288467476708563</v>
      </c>
    </row>
    <row r="42" spans="1:24" x14ac:dyDescent="0.2">
      <c r="A42">
        <f t="shared" si="23"/>
        <v>268.33799999999997</v>
      </c>
      <c r="B42">
        <f t="shared" si="24"/>
        <v>328.39037464298355</v>
      </c>
      <c r="C42" s="4">
        <f t="shared" si="25"/>
        <v>3048</v>
      </c>
      <c r="D42" s="4"/>
      <c r="E42" s="4">
        <v>10000</v>
      </c>
      <c r="F42" s="4">
        <f t="shared" si="26"/>
        <v>114.93663112504423</v>
      </c>
      <c r="G42" s="5">
        <v>0.35</v>
      </c>
      <c r="H42" s="6">
        <v>2535.7440000000001</v>
      </c>
      <c r="I42" s="6"/>
      <c r="J42" s="6">
        <v>945.55294000000004</v>
      </c>
      <c r="K42" s="4">
        <v>35</v>
      </c>
      <c r="M42">
        <f t="shared" si="27"/>
        <v>0.37288974754549353</v>
      </c>
      <c r="N42">
        <f t="shared" si="28"/>
        <v>11279.552247168001</v>
      </c>
      <c r="O42">
        <f t="shared" si="29"/>
        <v>1296433.7358884122</v>
      </c>
      <c r="P42">
        <f t="shared" si="30"/>
        <v>1738.5176398263607</v>
      </c>
      <c r="Q42">
        <f t="shared" si="31"/>
        <v>0.63218823266413116</v>
      </c>
      <c r="U42">
        <f t="shared" si="34"/>
        <v>0.32894573663523036</v>
      </c>
      <c r="V42">
        <f t="shared" si="32"/>
        <v>0.92208872727272728</v>
      </c>
      <c r="X42">
        <f t="shared" si="33"/>
        <v>0.63218823266413116</v>
      </c>
    </row>
    <row r="43" spans="1:24" x14ac:dyDescent="0.2">
      <c r="A43">
        <f t="shared" si="23"/>
        <v>268.33799999999997</v>
      </c>
      <c r="B43">
        <f t="shared" si="24"/>
        <v>328.39037464298355</v>
      </c>
      <c r="C43" s="4">
        <f t="shared" si="25"/>
        <v>3048</v>
      </c>
      <c r="D43" s="4"/>
      <c r="E43" s="4">
        <v>10000</v>
      </c>
      <c r="F43" s="4">
        <f t="shared" si="26"/>
        <v>131.35614985719343</v>
      </c>
      <c r="G43" s="5">
        <v>0.4</v>
      </c>
      <c r="H43" s="6">
        <v>2308.6959999999999</v>
      </c>
      <c r="I43" s="6"/>
      <c r="J43" s="6">
        <v>960.54422</v>
      </c>
      <c r="K43" s="4">
        <v>35</v>
      </c>
      <c r="M43">
        <f t="shared" si="27"/>
        <v>0.41605487253410584</v>
      </c>
      <c r="N43">
        <f t="shared" si="28"/>
        <v>10269.592338512</v>
      </c>
      <c r="O43">
        <f t="shared" si="29"/>
        <v>1348974.1101898679</v>
      </c>
      <c r="P43">
        <f t="shared" si="30"/>
        <v>1808.9742817646129</v>
      </c>
      <c r="Q43">
        <f t="shared" si="31"/>
        <v>0.65780882973258648</v>
      </c>
      <c r="U43">
        <f t="shared" si="34"/>
        <v>0.29949226198969997</v>
      </c>
      <c r="V43">
        <f t="shared" si="32"/>
        <v>0.83952581818181815</v>
      </c>
      <c r="X43">
        <f t="shared" si="33"/>
        <v>0.65780882973258648</v>
      </c>
    </row>
    <row r="44" spans="1:24" x14ac:dyDescent="0.2">
      <c r="A44">
        <f t="shared" si="23"/>
        <v>268.33799999999997</v>
      </c>
      <c r="B44">
        <f t="shared" si="24"/>
        <v>328.39037464298355</v>
      </c>
      <c r="C44" s="4">
        <f t="shared" si="25"/>
        <v>3048</v>
      </c>
      <c r="D44" s="4"/>
      <c r="E44" s="4">
        <v>10000</v>
      </c>
      <c r="F44" s="4">
        <f t="shared" si="26"/>
        <v>147.77566858934259</v>
      </c>
      <c r="G44" s="5">
        <v>0.45</v>
      </c>
      <c r="H44" s="6">
        <v>2124.36</v>
      </c>
      <c r="I44" s="6"/>
      <c r="J44" s="6">
        <v>977.74009999999998</v>
      </c>
      <c r="K44" s="4">
        <v>35</v>
      </c>
      <c r="M44">
        <f t="shared" si="27"/>
        <v>0.46025160518932756</v>
      </c>
      <c r="N44">
        <f t="shared" si="28"/>
        <v>9449.6248879200011</v>
      </c>
      <c r="O44">
        <f t="shared" si="29"/>
        <v>1396424.6357308696</v>
      </c>
      <c r="P44">
        <f t="shared" si="30"/>
        <v>1872.605436515096</v>
      </c>
      <c r="Q44">
        <f t="shared" si="31"/>
        <v>0.68094743146003489</v>
      </c>
      <c r="U44">
        <f t="shared" si="34"/>
        <v>0.27557954000025947</v>
      </c>
      <c r="V44">
        <f t="shared" si="32"/>
        <v>0.77249454545454554</v>
      </c>
      <c r="X44">
        <f t="shared" si="33"/>
        <v>0.68094743146003489</v>
      </c>
    </row>
    <row r="45" spans="1:24" x14ac:dyDescent="0.2">
      <c r="A45">
        <f t="shared" si="23"/>
        <v>268.33799999999997</v>
      </c>
      <c r="B45">
        <f t="shared" si="24"/>
        <v>328.39037464298355</v>
      </c>
      <c r="C45" s="4">
        <f t="shared" si="25"/>
        <v>3048</v>
      </c>
      <c r="D45" s="4"/>
      <c r="E45" s="4">
        <v>10000</v>
      </c>
      <c r="F45" s="4">
        <f t="shared" si="26"/>
        <v>164.19518732149177</v>
      </c>
      <c r="G45" s="5">
        <v>0.5</v>
      </c>
      <c r="H45" s="6">
        <v>1953.5119999999999</v>
      </c>
      <c r="I45" s="6"/>
      <c r="J45" s="6">
        <v>993.83367999999996</v>
      </c>
      <c r="K45" s="4">
        <v>35</v>
      </c>
      <c r="M45">
        <f t="shared" si="27"/>
        <v>0.50874203997723078</v>
      </c>
      <c r="N45">
        <f t="shared" si="28"/>
        <v>8689.6550556639995</v>
      </c>
      <c r="O45">
        <f t="shared" si="29"/>
        <v>1426799.5396238985</v>
      </c>
      <c r="P45">
        <f t="shared" si="30"/>
        <v>1913.3381826356479</v>
      </c>
      <c r="Q45">
        <f t="shared" si="31"/>
        <v>0.69575933914023558</v>
      </c>
      <c r="U45">
        <f t="shared" si="34"/>
        <v>0.25341652937589998</v>
      </c>
      <c r="V45">
        <f t="shared" si="32"/>
        <v>0.710368</v>
      </c>
      <c r="X45">
        <f t="shared" si="33"/>
        <v>0.69575933914023558</v>
      </c>
    </row>
    <row r="46" spans="1:24" x14ac:dyDescent="0.2">
      <c r="A46">
        <f t="shared" si="23"/>
        <v>268.33799999999997</v>
      </c>
      <c r="B46">
        <f t="shared" si="24"/>
        <v>328.39037464298355</v>
      </c>
      <c r="C46" s="4">
        <f t="shared" si="25"/>
        <v>3048</v>
      </c>
      <c r="D46" s="4"/>
      <c r="E46" s="4">
        <v>10000</v>
      </c>
      <c r="F46" s="4">
        <f t="shared" si="26"/>
        <v>180.61470605364096</v>
      </c>
      <c r="G46" s="5">
        <v>0.55000000000000004</v>
      </c>
      <c r="H46" s="6">
        <v>1699.4880000000001</v>
      </c>
      <c r="I46" s="6"/>
      <c r="J46" s="6">
        <v>981.92884000000004</v>
      </c>
      <c r="K46" s="4">
        <v>35</v>
      </c>
      <c r="M46">
        <f t="shared" si="27"/>
        <v>0.5777792135043025</v>
      </c>
      <c r="N46">
        <f t="shared" si="28"/>
        <v>7559.6999103360013</v>
      </c>
      <c r="O46">
        <f t="shared" si="29"/>
        <v>1365392.9771590729</v>
      </c>
      <c r="P46">
        <f t="shared" si="30"/>
        <v>1830.9919823703167</v>
      </c>
      <c r="Q46">
        <f t="shared" si="31"/>
        <v>0.6658152663164788</v>
      </c>
      <c r="U46">
        <f t="shared" si="34"/>
        <v>0.22046363200020758</v>
      </c>
      <c r="V46">
        <f t="shared" si="32"/>
        <v>0.61799563636363641</v>
      </c>
      <c r="X46">
        <f t="shared" si="33"/>
        <v>0.6658152663164788</v>
      </c>
    </row>
    <row r="47" spans="1:24" x14ac:dyDescent="0.2">
      <c r="A47">
        <f t="shared" si="23"/>
        <v>268.33799999999997</v>
      </c>
      <c r="B47">
        <f t="shared" si="24"/>
        <v>328.39037464298355</v>
      </c>
      <c r="C47" s="4">
        <f t="shared" si="25"/>
        <v>3048</v>
      </c>
      <c r="D47" s="4"/>
      <c r="E47" s="4">
        <v>10000</v>
      </c>
      <c r="F47" s="4">
        <f t="shared" si="26"/>
        <v>197.03422478579012</v>
      </c>
      <c r="G47" s="5">
        <v>0.6</v>
      </c>
      <c r="H47" s="6">
        <v>1447.712</v>
      </c>
      <c r="I47" s="6"/>
      <c r="J47" s="6">
        <v>969.58308</v>
      </c>
      <c r="K47" s="4">
        <v>35</v>
      </c>
      <c r="M47">
        <f t="shared" si="27"/>
        <v>0.66973478150350341</v>
      </c>
      <c r="N47">
        <f t="shared" si="28"/>
        <v>6439.7443680640008</v>
      </c>
      <c r="O47">
        <f t="shared" si="29"/>
        <v>1268850.0393801483</v>
      </c>
      <c r="P47">
        <f t="shared" si="30"/>
        <v>1701.5279028087789</v>
      </c>
      <c r="Q47">
        <f t="shared" si="31"/>
        <v>0.61873741920319236</v>
      </c>
      <c r="U47">
        <f t="shared" si="34"/>
        <v>0.18780235318536201</v>
      </c>
      <c r="V47">
        <f t="shared" si="32"/>
        <v>0.52644072727272728</v>
      </c>
      <c r="X47">
        <f t="shared" si="33"/>
        <v>0.61873741920319236</v>
      </c>
    </row>
    <row r="48" spans="1:24" x14ac:dyDescent="0.2">
      <c r="C48" s="4"/>
      <c r="D48" s="4"/>
      <c r="E48" s="4"/>
      <c r="F48" s="4"/>
      <c r="G48" s="5"/>
      <c r="H48" s="6"/>
      <c r="I48" s="6"/>
      <c r="J48" s="6"/>
      <c r="K48" s="4"/>
      <c r="U48">
        <f t="shared" si="34"/>
        <v>0</v>
      </c>
    </row>
    <row r="49" spans="1:24" x14ac:dyDescent="0.2">
      <c r="A49">
        <f t="shared" ref="A49:A61" si="35">$H$3+$I$3*C49/1000</f>
        <v>258.43199999999996</v>
      </c>
      <c r="B49">
        <f t="shared" ref="B49:B61" si="36">SQRT($F$3*$G$3*A49)</f>
        <v>322.27192571613091</v>
      </c>
      <c r="C49" s="4">
        <f t="shared" ref="C49:C61" si="37">E49*0.3048</f>
        <v>4572</v>
      </c>
      <c r="D49" s="4"/>
      <c r="E49" s="4">
        <v>15000</v>
      </c>
      <c r="F49" s="4">
        <f t="shared" ref="F49:F61" si="38">G49*B49</f>
        <v>0</v>
      </c>
      <c r="G49" s="5">
        <v>0</v>
      </c>
      <c r="H49" s="6">
        <v>3383.24</v>
      </c>
      <c r="I49" s="6"/>
      <c r="J49" s="6">
        <v>853.84158000000002</v>
      </c>
      <c r="K49" s="4">
        <v>35</v>
      </c>
      <c r="M49">
        <f t="shared" ref="M49:M61" si="39">J49/H49</f>
        <v>0.25237393149761767</v>
      </c>
      <c r="N49">
        <f t="shared" ref="N49:N61" si="40">4.448222*H49</f>
        <v>15049.40259928</v>
      </c>
      <c r="O49">
        <f t="shared" ref="O49:O61" si="41">N49*F49</f>
        <v>0</v>
      </c>
      <c r="P49">
        <f t="shared" ref="P49:P61" si="42">O49*0.001341</f>
        <v>0</v>
      </c>
      <c r="Q49">
        <f t="shared" ref="Q49:Q61" si="43">P49/$C$3</f>
        <v>0</v>
      </c>
      <c r="U49">
        <f t="shared" si="34"/>
        <v>0.43888593407448723</v>
      </c>
      <c r="V49">
        <f t="shared" ref="V49:V61" si="44">H49/$C$3</f>
        <v>1.2302690909090908</v>
      </c>
      <c r="X49">
        <f t="shared" ref="X49:X61" si="45">P49/$C$3</f>
        <v>0</v>
      </c>
    </row>
    <row r="50" spans="1:24" x14ac:dyDescent="0.2">
      <c r="A50">
        <f t="shared" si="35"/>
        <v>258.43199999999996</v>
      </c>
      <c r="B50">
        <f t="shared" si="36"/>
        <v>322.27192571613091</v>
      </c>
      <c r="C50" s="4">
        <f t="shared" si="37"/>
        <v>4572</v>
      </c>
      <c r="D50" s="4"/>
      <c r="E50" s="4">
        <v>15000</v>
      </c>
      <c r="F50" s="4">
        <f t="shared" si="38"/>
        <v>16.113596285806548</v>
      </c>
      <c r="G50" s="5">
        <v>0.05</v>
      </c>
      <c r="H50" s="6">
        <v>3554.8373333333302</v>
      </c>
      <c r="I50" s="6"/>
      <c r="J50" s="6">
        <v>852.33336003649595</v>
      </c>
      <c r="K50" s="4">
        <v>35</v>
      </c>
      <c r="M50">
        <f t="shared" si="39"/>
        <v>0.2397671904827422</v>
      </c>
      <c r="N50">
        <f t="shared" si="40"/>
        <v>15812.705632554655</v>
      </c>
      <c r="O50">
        <f t="shared" si="41"/>
        <v>254799.55474928496</v>
      </c>
      <c r="P50">
        <f t="shared" si="42"/>
        <v>341.68620291879114</v>
      </c>
      <c r="Q50">
        <f t="shared" si="43"/>
        <v>0.12424952833410587</v>
      </c>
      <c r="U50">
        <f t="shared" si="34"/>
        <v>0.4611461508857953</v>
      </c>
      <c r="V50">
        <f t="shared" si="44"/>
        <v>1.29266812121212</v>
      </c>
      <c r="X50">
        <f t="shared" si="45"/>
        <v>0.12424952833410587</v>
      </c>
    </row>
    <row r="51" spans="1:24" x14ac:dyDescent="0.2">
      <c r="A51">
        <f t="shared" si="35"/>
        <v>258.43199999999996</v>
      </c>
      <c r="B51">
        <f t="shared" si="36"/>
        <v>322.27192571613091</v>
      </c>
      <c r="C51" s="4">
        <f t="shared" si="37"/>
        <v>4572</v>
      </c>
      <c r="D51" s="4"/>
      <c r="E51" s="4">
        <v>15000</v>
      </c>
      <c r="F51" s="4">
        <f t="shared" si="38"/>
        <v>32.227192571613095</v>
      </c>
      <c r="G51" s="5">
        <v>0.1</v>
      </c>
      <c r="H51" s="6">
        <v>3608.04</v>
      </c>
      <c r="I51" s="6"/>
      <c r="J51" s="6">
        <v>848.77099999999996</v>
      </c>
      <c r="K51" s="4">
        <v>35</v>
      </c>
      <c r="M51">
        <f t="shared" si="39"/>
        <v>0.2352443431890999</v>
      </c>
      <c r="N51">
        <f t="shared" si="40"/>
        <v>16049.362904880001</v>
      </c>
      <c r="O51">
        <f t="shared" si="41"/>
        <v>517225.90898727154</v>
      </c>
      <c r="P51">
        <f t="shared" si="42"/>
        <v>693.5999439519311</v>
      </c>
      <c r="Q51">
        <f t="shared" si="43"/>
        <v>0.25221816143706588</v>
      </c>
      <c r="U51">
        <f t="shared" si="34"/>
        <v>0.46804779015917081</v>
      </c>
      <c r="V51">
        <f t="shared" si="44"/>
        <v>1.3120145454545455</v>
      </c>
      <c r="X51">
        <f t="shared" si="45"/>
        <v>0.25221816143706588</v>
      </c>
    </row>
    <row r="52" spans="1:24" x14ac:dyDescent="0.2">
      <c r="A52">
        <f t="shared" si="35"/>
        <v>258.43199999999996</v>
      </c>
      <c r="B52">
        <f t="shared" si="36"/>
        <v>322.27192571613091</v>
      </c>
      <c r="C52" s="4">
        <f t="shared" si="37"/>
        <v>4572</v>
      </c>
      <c r="D52" s="4"/>
      <c r="E52" s="4">
        <v>15000</v>
      </c>
      <c r="F52" s="4">
        <f t="shared" si="38"/>
        <v>48.340788857419632</v>
      </c>
      <c r="G52" s="5">
        <v>0.15</v>
      </c>
      <c r="H52" s="6">
        <v>3533.8560000000002</v>
      </c>
      <c r="I52" s="6"/>
      <c r="J52" s="6">
        <v>840.61397999999997</v>
      </c>
      <c r="K52" s="4">
        <v>35</v>
      </c>
      <c r="M52">
        <f t="shared" si="39"/>
        <v>0.23787442951835047</v>
      </c>
      <c r="N52">
        <f t="shared" si="40"/>
        <v>15719.376004032003</v>
      </c>
      <c r="O52">
        <f t="shared" si="41"/>
        <v>759887.03638129984</v>
      </c>
      <c r="P52">
        <f t="shared" si="42"/>
        <v>1019.0085157873231</v>
      </c>
      <c r="Q52">
        <f t="shared" si="43"/>
        <v>0.37054855119539021</v>
      </c>
      <c r="U52">
        <f t="shared" si="34"/>
        <v>0.45842437765122529</v>
      </c>
      <c r="V52">
        <f t="shared" si="44"/>
        <v>1.2850385454545454</v>
      </c>
      <c r="X52">
        <f t="shared" si="45"/>
        <v>0.37054855119539021</v>
      </c>
    </row>
    <row r="53" spans="1:24" x14ac:dyDescent="0.2">
      <c r="A53">
        <f t="shared" si="35"/>
        <v>258.43199999999996</v>
      </c>
      <c r="B53">
        <f t="shared" si="36"/>
        <v>322.27192571613091</v>
      </c>
      <c r="C53" s="4">
        <f t="shared" si="37"/>
        <v>4572</v>
      </c>
      <c r="D53" s="4"/>
      <c r="E53" s="4">
        <v>15000</v>
      </c>
      <c r="F53" s="4">
        <f t="shared" si="38"/>
        <v>64.45438514322619</v>
      </c>
      <c r="G53" s="5">
        <v>0.2</v>
      </c>
      <c r="H53" s="6">
        <v>3187.6640000000002</v>
      </c>
      <c r="I53" s="6"/>
      <c r="J53" s="6">
        <v>827.16592000000003</v>
      </c>
      <c r="K53" s="4">
        <v>35</v>
      </c>
      <c r="M53">
        <f t="shared" si="39"/>
        <v>0.25948968272691225</v>
      </c>
      <c r="N53">
        <f t="shared" si="40"/>
        <v>14179.437133408002</v>
      </c>
      <c r="O53">
        <f t="shared" si="41"/>
        <v>913926.90211084252</v>
      </c>
      <c r="P53">
        <f t="shared" si="42"/>
        <v>1225.5759757306398</v>
      </c>
      <c r="Q53">
        <f t="shared" si="43"/>
        <v>0.44566399117477812</v>
      </c>
      <c r="U53">
        <f t="shared" si="34"/>
        <v>0.41351511928081264</v>
      </c>
      <c r="V53">
        <f t="shared" si="44"/>
        <v>1.1591505454545454</v>
      </c>
      <c r="X53">
        <f t="shared" si="45"/>
        <v>0.44566399117477812</v>
      </c>
    </row>
    <row r="54" spans="1:24" x14ac:dyDescent="0.2">
      <c r="A54">
        <f t="shared" si="35"/>
        <v>258.43199999999996</v>
      </c>
      <c r="B54">
        <f t="shared" si="36"/>
        <v>322.27192571613091</v>
      </c>
      <c r="C54" s="4">
        <f t="shared" si="37"/>
        <v>4572</v>
      </c>
      <c r="D54" s="4"/>
      <c r="E54" s="4">
        <v>15000</v>
      </c>
      <c r="F54" s="4">
        <f t="shared" si="38"/>
        <v>80.567981429032727</v>
      </c>
      <c r="G54" s="5">
        <v>0.25</v>
      </c>
      <c r="H54" s="6">
        <v>2810</v>
      </c>
      <c r="I54" s="6"/>
      <c r="J54" s="6">
        <v>818.78844000000004</v>
      </c>
      <c r="K54" s="4">
        <v>35</v>
      </c>
      <c r="M54">
        <f t="shared" si="39"/>
        <v>0.29138378647686836</v>
      </c>
      <c r="N54">
        <f t="shared" si="40"/>
        <v>12499.503820000002</v>
      </c>
      <c r="O54">
        <f t="shared" si="41"/>
        <v>1007059.7916418838</v>
      </c>
      <c r="P54">
        <f t="shared" si="42"/>
        <v>1350.467180591766</v>
      </c>
      <c r="Q54">
        <f t="shared" si="43"/>
        <v>0.49107897476064216</v>
      </c>
      <c r="U54">
        <f t="shared" si="34"/>
        <v>0.36452320105854424</v>
      </c>
      <c r="V54">
        <f t="shared" si="44"/>
        <v>1.0218181818181817</v>
      </c>
      <c r="X54">
        <f t="shared" si="45"/>
        <v>0.49107897476064216</v>
      </c>
    </row>
    <row r="55" spans="1:24" x14ac:dyDescent="0.2">
      <c r="A55">
        <f t="shared" si="35"/>
        <v>258.43199999999996</v>
      </c>
      <c r="B55">
        <f t="shared" si="36"/>
        <v>322.27192571613091</v>
      </c>
      <c r="C55" s="4">
        <f t="shared" si="37"/>
        <v>4572</v>
      </c>
      <c r="D55" s="4"/>
      <c r="E55" s="4">
        <v>15000</v>
      </c>
      <c r="F55" s="4">
        <f t="shared" si="38"/>
        <v>96.681577714839264</v>
      </c>
      <c r="G55" s="5">
        <v>0.3</v>
      </c>
      <c r="H55" s="6">
        <v>2529</v>
      </c>
      <c r="I55" s="6"/>
      <c r="J55" s="6">
        <v>820.55211999999995</v>
      </c>
      <c r="K55" s="4">
        <v>35</v>
      </c>
      <c r="M55">
        <f t="shared" si="39"/>
        <v>0.32445714511664686</v>
      </c>
      <c r="N55">
        <f t="shared" si="40"/>
        <v>11249.553438000001</v>
      </c>
      <c r="O55">
        <f t="shared" si="41"/>
        <v>1087624.5749732342</v>
      </c>
      <c r="P55">
        <f t="shared" si="42"/>
        <v>1458.5045550391071</v>
      </c>
      <c r="Q55">
        <f t="shared" si="43"/>
        <v>0.53036529274149347</v>
      </c>
      <c r="U55">
        <f t="shared" si="34"/>
        <v>0.32807088095268983</v>
      </c>
      <c r="V55">
        <f t="shared" si="44"/>
        <v>0.91963636363636359</v>
      </c>
      <c r="X55">
        <f t="shared" si="45"/>
        <v>0.53036529274149347</v>
      </c>
    </row>
    <row r="56" spans="1:24" x14ac:dyDescent="0.2">
      <c r="A56">
        <f t="shared" si="35"/>
        <v>258.43199999999996</v>
      </c>
      <c r="B56">
        <f t="shared" si="36"/>
        <v>322.27192571613091</v>
      </c>
      <c r="C56" s="4">
        <f t="shared" si="37"/>
        <v>4572</v>
      </c>
      <c r="D56" s="4"/>
      <c r="E56" s="4">
        <v>15000</v>
      </c>
      <c r="F56" s="4">
        <f t="shared" si="38"/>
        <v>112.79517400064582</v>
      </c>
      <c r="G56" s="5">
        <v>0.35</v>
      </c>
      <c r="H56" s="6">
        <v>2295.2080000000001</v>
      </c>
      <c r="I56" s="6"/>
      <c r="J56" s="6">
        <v>836.20478000000003</v>
      </c>
      <c r="K56" s="4">
        <v>35</v>
      </c>
      <c r="M56">
        <f t="shared" si="39"/>
        <v>0.36432636170665145</v>
      </c>
      <c r="N56">
        <f t="shared" si="40"/>
        <v>10209.594720176001</v>
      </c>
      <c r="O56">
        <f t="shared" si="41"/>
        <v>1151593.0129383269</v>
      </c>
      <c r="P56">
        <f t="shared" si="42"/>
        <v>1544.2862303502964</v>
      </c>
      <c r="Q56">
        <f t="shared" si="43"/>
        <v>0.56155862921828958</v>
      </c>
      <c r="U56">
        <f t="shared" si="34"/>
        <v>0.29774255062461896</v>
      </c>
      <c r="V56">
        <f t="shared" si="44"/>
        <v>0.83462109090909098</v>
      </c>
      <c r="X56">
        <f t="shared" si="45"/>
        <v>0.56155862921828958</v>
      </c>
    </row>
    <row r="57" spans="1:24" x14ac:dyDescent="0.2">
      <c r="A57">
        <f t="shared" si="35"/>
        <v>258.43199999999996</v>
      </c>
      <c r="B57">
        <f t="shared" si="36"/>
        <v>322.27192571613091</v>
      </c>
      <c r="C57" s="4">
        <f t="shared" si="37"/>
        <v>4572</v>
      </c>
      <c r="D57" s="4"/>
      <c r="E57" s="4">
        <v>15000</v>
      </c>
      <c r="F57" s="4">
        <f t="shared" si="38"/>
        <v>128.90877028645238</v>
      </c>
      <c r="G57" s="5">
        <v>0.4</v>
      </c>
      <c r="H57" s="6">
        <v>2097.384</v>
      </c>
      <c r="I57" s="6"/>
      <c r="J57" s="6">
        <v>849.65283999999997</v>
      </c>
      <c r="K57" s="4">
        <v>35</v>
      </c>
      <c r="M57">
        <f t="shared" si="39"/>
        <v>0.40510123086664146</v>
      </c>
      <c r="N57">
        <f t="shared" si="40"/>
        <v>9329.6296512480003</v>
      </c>
      <c r="O57">
        <f t="shared" si="41"/>
        <v>1202671.0855704034</v>
      </c>
      <c r="P57">
        <f t="shared" si="42"/>
        <v>1612.7819257499109</v>
      </c>
      <c r="Q57">
        <f t="shared" si="43"/>
        <v>0.58646615481814945</v>
      </c>
      <c r="U57">
        <f t="shared" si="34"/>
        <v>0.27208011727009745</v>
      </c>
      <c r="V57">
        <f t="shared" si="44"/>
        <v>0.76268509090909087</v>
      </c>
      <c r="X57">
        <f t="shared" si="45"/>
        <v>0.58646615481814945</v>
      </c>
    </row>
    <row r="58" spans="1:24" x14ac:dyDescent="0.2">
      <c r="A58">
        <f t="shared" si="35"/>
        <v>258.43199999999996</v>
      </c>
      <c r="B58">
        <f t="shared" si="36"/>
        <v>322.27192571613091</v>
      </c>
      <c r="C58" s="4">
        <f t="shared" si="37"/>
        <v>4572</v>
      </c>
      <c r="D58" s="4"/>
      <c r="E58" s="4">
        <v>15000</v>
      </c>
      <c r="F58" s="4">
        <f t="shared" si="38"/>
        <v>145.0223665722589</v>
      </c>
      <c r="G58" s="5">
        <v>0.45</v>
      </c>
      <c r="H58" s="6">
        <v>1935.528</v>
      </c>
      <c r="I58" s="6"/>
      <c r="J58" s="6">
        <v>865.74641999999994</v>
      </c>
      <c r="K58" s="4">
        <v>35</v>
      </c>
      <c r="M58">
        <f t="shared" si="39"/>
        <v>0.44729211873969271</v>
      </c>
      <c r="N58">
        <f t="shared" si="40"/>
        <v>8609.6582312160008</v>
      </c>
      <c r="O58">
        <f t="shared" si="41"/>
        <v>1248593.012069273</v>
      </c>
      <c r="P58">
        <f t="shared" si="42"/>
        <v>1674.3632291848951</v>
      </c>
      <c r="Q58">
        <f t="shared" si="43"/>
        <v>0.60885935606723462</v>
      </c>
      <c r="U58">
        <f t="shared" si="34"/>
        <v>0.2510835808891253</v>
      </c>
      <c r="V58">
        <f t="shared" si="44"/>
        <v>0.7038283636363637</v>
      </c>
      <c r="X58">
        <f t="shared" si="45"/>
        <v>0.60885935606723462</v>
      </c>
    </row>
    <row r="59" spans="1:24" x14ac:dyDescent="0.2">
      <c r="A59">
        <f t="shared" si="35"/>
        <v>258.43199999999996</v>
      </c>
      <c r="B59">
        <f t="shared" si="36"/>
        <v>322.27192571613091</v>
      </c>
      <c r="C59" s="4">
        <f t="shared" si="37"/>
        <v>4572</v>
      </c>
      <c r="D59" s="4"/>
      <c r="E59" s="4">
        <v>15000</v>
      </c>
      <c r="F59" s="4">
        <f t="shared" si="38"/>
        <v>161.13596285806545</v>
      </c>
      <c r="G59" s="5">
        <v>0.5</v>
      </c>
      <c r="H59" s="6">
        <v>1791.6559999999999</v>
      </c>
      <c r="I59" s="6"/>
      <c r="J59" s="6">
        <v>883.16276000000005</v>
      </c>
      <c r="K59" s="4">
        <v>35</v>
      </c>
      <c r="M59">
        <f t="shared" si="39"/>
        <v>0.49293098675192115</v>
      </c>
      <c r="N59">
        <f t="shared" si="40"/>
        <v>7969.683635632</v>
      </c>
      <c r="O59">
        <f t="shared" si="41"/>
        <v>1284202.6463017301</v>
      </c>
      <c r="P59">
        <f t="shared" si="42"/>
        <v>1722.11574869062</v>
      </c>
      <c r="Q59">
        <f t="shared" si="43"/>
        <v>0.62622390861477095</v>
      </c>
      <c r="U59">
        <f t="shared" si="34"/>
        <v>0.2324199929949278</v>
      </c>
      <c r="V59">
        <f t="shared" si="44"/>
        <v>0.65151127272727272</v>
      </c>
      <c r="X59">
        <f t="shared" si="45"/>
        <v>0.62622390861477095</v>
      </c>
    </row>
    <row r="60" spans="1:24" x14ac:dyDescent="0.2">
      <c r="A60">
        <f t="shared" si="35"/>
        <v>258.43199999999996</v>
      </c>
      <c r="B60">
        <f t="shared" si="36"/>
        <v>322.27192571613091</v>
      </c>
      <c r="C60" s="4">
        <f t="shared" si="37"/>
        <v>4572</v>
      </c>
      <c r="D60" s="4"/>
      <c r="E60" s="4">
        <v>15000</v>
      </c>
      <c r="F60" s="4">
        <f t="shared" si="38"/>
        <v>177.24955914387201</v>
      </c>
      <c r="G60" s="5">
        <v>0.55000000000000004</v>
      </c>
      <c r="H60" s="6">
        <v>1647.7840000000001</v>
      </c>
      <c r="I60" s="6"/>
      <c r="J60" s="6">
        <v>901.46094000000005</v>
      </c>
      <c r="K60" s="4">
        <v>35</v>
      </c>
      <c r="M60">
        <f t="shared" si="39"/>
        <v>0.5470747015385512</v>
      </c>
      <c r="N60">
        <f t="shared" si="40"/>
        <v>7329.709040048001</v>
      </c>
      <c r="O60">
        <f t="shared" si="41"/>
        <v>1299187.6960013614</v>
      </c>
      <c r="P60">
        <f t="shared" si="42"/>
        <v>1742.2107003378255</v>
      </c>
      <c r="Q60">
        <f t="shared" si="43"/>
        <v>0.63353116375920926</v>
      </c>
      <c r="U60">
        <f t="shared" si="34"/>
        <v>0.21375640510073035</v>
      </c>
      <c r="V60">
        <f t="shared" si="44"/>
        <v>0.59919418181818185</v>
      </c>
      <c r="X60">
        <f t="shared" si="45"/>
        <v>0.63353116375920926</v>
      </c>
    </row>
    <row r="61" spans="1:24" x14ac:dyDescent="0.2">
      <c r="A61">
        <f t="shared" si="35"/>
        <v>258.43199999999996</v>
      </c>
      <c r="B61">
        <f t="shared" si="36"/>
        <v>322.27192571613091</v>
      </c>
      <c r="C61" s="4">
        <f t="shared" si="37"/>
        <v>4572</v>
      </c>
      <c r="D61" s="4"/>
      <c r="E61" s="4">
        <v>15000</v>
      </c>
      <c r="F61" s="4">
        <f t="shared" si="38"/>
        <v>193.36315542967853</v>
      </c>
      <c r="G61" s="5">
        <v>0.6</v>
      </c>
      <c r="H61" s="6">
        <v>1508.4079999999999</v>
      </c>
      <c r="I61" s="6"/>
      <c r="J61" s="6">
        <v>921.52279999999996</v>
      </c>
      <c r="K61" s="4">
        <v>35</v>
      </c>
      <c r="M61">
        <f t="shared" si="39"/>
        <v>0.6109241001108453</v>
      </c>
      <c r="N61">
        <f t="shared" si="40"/>
        <v>6709.7336505760004</v>
      </c>
      <c r="O61">
        <f t="shared" si="41"/>
        <v>1297415.2707680715</v>
      </c>
      <c r="P61">
        <f t="shared" si="42"/>
        <v>1739.8338780999838</v>
      </c>
      <c r="Q61">
        <f t="shared" si="43"/>
        <v>0.63266686476363054</v>
      </c>
      <c r="U61">
        <f t="shared" si="34"/>
        <v>0.19567605432822655</v>
      </c>
      <c r="V61">
        <f t="shared" si="44"/>
        <v>0.548512</v>
      </c>
      <c r="X61">
        <f t="shared" si="45"/>
        <v>0.63266686476363054</v>
      </c>
    </row>
    <row r="62" spans="1:24" x14ac:dyDescent="0.2">
      <c r="C62" s="4"/>
      <c r="E62" s="4"/>
      <c r="F62" s="4"/>
      <c r="G62" s="5"/>
      <c r="H62" s="6"/>
      <c r="I62" s="6"/>
      <c r="J62" s="6"/>
      <c r="K62" s="4"/>
      <c r="U62">
        <f t="shared" si="34"/>
        <v>0</v>
      </c>
    </row>
    <row r="63" spans="1:24" x14ac:dyDescent="0.2">
      <c r="A63">
        <f t="shared" ref="A63:A75" si="46">$H$3+$I$3*C63/1000</f>
        <v>248.52599999999998</v>
      </c>
      <c r="B63">
        <f t="shared" ref="B63:B75" si="47">SQRT($F$3*$G$3*A63)</f>
        <v>316.03504560635002</v>
      </c>
      <c r="C63" s="4">
        <f t="shared" ref="C63:C75" si="48">E63*0.3048</f>
        <v>6096</v>
      </c>
      <c r="E63" s="4">
        <v>20000</v>
      </c>
      <c r="F63" s="4">
        <f t="shared" ref="F63:F75" si="49">G63*B63</f>
        <v>0</v>
      </c>
      <c r="G63" s="5">
        <v>0</v>
      </c>
      <c r="H63" s="6">
        <v>2870.6959999999999</v>
      </c>
      <c r="I63" s="6"/>
      <c r="J63" s="6">
        <v>740.52513999999996</v>
      </c>
      <c r="K63" s="4">
        <v>35</v>
      </c>
      <c r="M63">
        <f t="shared" ref="M63:M75" si="50">J63/H63</f>
        <v>0.25796013928329575</v>
      </c>
      <c r="N63">
        <f t="shared" ref="N63:N75" si="51">4.448222*H63</f>
        <v>12769.493102512</v>
      </c>
      <c r="O63">
        <f t="shared" ref="O63:O75" si="52">N63*F63</f>
        <v>0</v>
      </c>
      <c r="P63">
        <f t="shared" ref="P63:P75" si="53">O63*0.001341</f>
        <v>0</v>
      </c>
      <c r="Q63">
        <f t="shared" ref="Q63:Q75" si="54">P63/$C$3</f>
        <v>0</v>
      </c>
      <c r="U63">
        <f t="shared" si="34"/>
        <v>0.37239690220140881</v>
      </c>
      <c r="V63">
        <f t="shared" ref="V63:V75" si="55">H63/$C$3</f>
        <v>1.0438894545454545</v>
      </c>
      <c r="X63">
        <f t="shared" ref="X63:X75" si="56">P63/$C$3</f>
        <v>0</v>
      </c>
    </row>
    <row r="64" spans="1:24" x14ac:dyDescent="0.2">
      <c r="A64">
        <f t="shared" si="46"/>
        <v>248.52599999999998</v>
      </c>
      <c r="B64">
        <f t="shared" si="47"/>
        <v>316.03504560635002</v>
      </c>
      <c r="C64" s="4">
        <f t="shared" si="48"/>
        <v>6096</v>
      </c>
      <c r="E64" s="4">
        <v>20000</v>
      </c>
      <c r="F64" s="4">
        <f t="shared" si="49"/>
        <v>15.801752280317501</v>
      </c>
      <c r="G64" s="5">
        <v>0.05</v>
      </c>
      <c r="H64" s="6">
        <v>3014.7553333333299</v>
      </c>
      <c r="I64" s="6"/>
      <c r="J64" s="6">
        <v>739.08648397196305</v>
      </c>
      <c r="K64" s="4">
        <v>35</v>
      </c>
      <c r="M64">
        <f t="shared" si="50"/>
        <v>0.24515637332160417</v>
      </c>
      <c r="N64">
        <f t="shared" si="51"/>
        <v>13410.300998350653</v>
      </c>
      <c r="O64">
        <f t="shared" si="52"/>
        <v>211906.25438043149</v>
      </c>
      <c r="P64">
        <f t="shared" si="53"/>
        <v>284.1662871241586</v>
      </c>
      <c r="Q64">
        <f t="shared" si="54"/>
        <v>0.10333319531787585</v>
      </c>
      <c r="U64">
        <f t="shared" si="34"/>
        <v>0.39108479164234305</v>
      </c>
      <c r="V64">
        <f t="shared" si="55"/>
        <v>1.0962746666666654</v>
      </c>
      <c r="X64">
        <f t="shared" si="56"/>
        <v>0.10333319531787585</v>
      </c>
    </row>
    <row r="65" spans="1:24" x14ac:dyDescent="0.2">
      <c r="A65">
        <f t="shared" si="46"/>
        <v>248.52599999999998</v>
      </c>
      <c r="B65">
        <f t="shared" si="47"/>
        <v>316.03504560635002</v>
      </c>
      <c r="C65" s="4">
        <f t="shared" si="48"/>
        <v>6096</v>
      </c>
      <c r="E65" s="4">
        <v>20000</v>
      </c>
      <c r="F65" s="4">
        <f t="shared" si="49"/>
        <v>31.603504560635002</v>
      </c>
      <c r="G65" s="5">
        <v>0.1</v>
      </c>
      <c r="H65" s="6">
        <v>3064.0239999999999</v>
      </c>
      <c r="I65" s="6"/>
      <c r="J65" s="6">
        <v>735.89548000000002</v>
      </c>
      <c r="K65" s="4">
        <v>35</v>
      </c>
      <c r="M65">
        <f t="shared" si="50"/>
        <v>0.24017288376331258</v>
      </c>
      <c r="N65">
        <f t="shared" si="51"/>
        <v>13629.458965328</v>
      </c>
      <c r="O65">
        <f t="shared" si="52"/>
        <v>430738.66856973106</v>
      </c>
      <c r="P65">
        <f t="shared" si="53"/>
        <v>577.62055455200937</v>
      </c>
      <c r="Q65">
        <f t="shared" si="54"/>
        <v>0.21004383801891249</v>
      </c>
      <c r="U65">
        <f t="shared" si="34"/>
        <v>0.39747609843423665</v>
      </c>
      <c r="V65">
        <f t="shared" si="55"/>
        <v>1.1141905454545453</v>
      </c>
      <c r="X65">
        <f t="shared" si="56"/>
        <v>0.21004383801891249</v>
      </c>
    </row>
    <row r="66" spans="1:24" x14ac:dyDescent="0.2">
      <c r="A66">
        <f t="shared" si="46"/>
        <v>248.52599999999998</v>
      </c>
      <c r="B66">
        <f t="shared" si="47"/>
        <v>316.03504560635002</v>
      </c>
      <c r="C66" s="4">
        <f t="shared" si="48"/>
        <v>6096</v>
      </c>
      <c r="E66" s="4">
        <v>20000</v>
      </c>
      <c r="F66" s="4">
        <f t="shared" si="49"/>
        <v>47.405256840952504</v>
      </c>
      <c r="G66" s="5">
        <v>0.15</v>
      </c>
      <c r="H66" s="6">
        <v>3021.3119999999999</v>
      </c>
      <c r="I66" s="6"/>
      <c r="J66" s="6">
        <v>729.94305999999995</v>
      </c>
      <c r="K66" s="4">
        <v>35</v>
      </c>
      <c r="M66">
        <f t="shared" si="50"/>
        <v>0.24159804085112691</v>
      </c>
      <c r="N66">
        <f t="shared" si="51"/>
        <v>13439.466507264</v>
      </c>
      <c r="O66">
        <f t="shared" si="52"/>
        <v>637101.3615822288</v>
      </c>
      <c r="P66">
        <f t="shared" si="53"/>
        <v>854.35292588176878</v>
      </c>
      <c r="Q66">
        <f t="shared" si="54"/>
        <v>0.3106737912297341</v>
      </c>
      <c r="U66">
        <f t="shared" si="34"/>
        <v>0.39193534577814676</v>
      </c>
      <c r="V66">
        <f t="shared" si="55"/>
        <v>1.0986589090909091</v>
      </c>
      <c r="X66">
        <f t="shared" si="56"/>
        <v>0.3106737912297341</v>
      </c>
    </row>
    <row r="67" spans="1:24" x14ac:dyDescent="0.2">
      <c r="A67">
        <f t="shared" si="46"/>
        <v>248.52599999999998</v>
      </c>
      <c r="B67">
        <f t="shared" si="47"/>
        <v>316.03504560635002</v>
      </c>
      <c r="C67" s="4">
        <f t="shared" si="48"/>
        <v>6096</v>
      </c>
      <c r="E67" s="4">
        <v>20000</v>
      </c>
      <c r="F67" s="4">
        <f t="shared" si="49"/>
        <v>63.207009121270005</v>
      </c>
      <c r="G67" s="5">
        <v>0.2</v>
      </c>
      <c r="H67" s="6">
        <v>2738.0639999999999</v>
      </c>
      <c r="I67" s="6"/>
      <c r="J67" s="6">
        <v>715.83362</v>
      </c>
      <c r="K67" s="4">
        <v>35</v>
      </c>
      <c r="M67">
        <f t="shared" si="50"/>
        <v>0.2614378699694383</v>
      </c>
      <c r="N67">
        <f t="shared" si="51"/>
        <v>12179.516522208</v>
      </c>
      <c r="O67">
        <f t="shared" si="52"/>
        <v>769830.81191185978</v>
      </c>
      <c r="P67">
        <f t="shared" si="53"/>
        <v>1032.343118773804</v>
      </c>
      <c r="Q67">
        <f t="shared" si="54"/>
        <v>0.37539749773592873</v>
      </c>
      <c r="U67">
        <f t="shared" si="34"/>
        <v>0.35519140711144548</v>
      </c>
      <c r="V67">
        <f t="shared" si="55"/>
        <v>0.9956596363636363</v>
      </c>
      <c r="X67">
        <f t="shared" si="56"/>
        <v>0.37539749773592873</v>
      </c>
    </row>
    <row r="68" spans="1:24" x14ac:dyDescent="0.2">
      <c r="A68">
        <f t="shared" si="46"/>
        <v>248.52599999999998</v>
      </c>
      <c r="B68">
        <f t="shared" si="47"/>
        <v>316.03504560635002</v>
      </c>
      <c r="C68" s="4">
        <f t="shared" si="48"/>
        <v>6096</v>
      </c>
      <c r="E68" s="4">
        <v>20000</v>
      </c>
      <c r="F68" s="4">
        <f t="shared" si="49"/>
        <v>79.008761401587506</v>
      </c>
      <c r="G68" s="5">
        <v>0.25</v>
      </c>
      <c r="H68" s="6">
        <v>2423.3440000000001</v>
      </c>
      <c r="I68" s="6"/>
      <c r="J68" s="6">
        <v>703.48785999999996</v>
      </c>
      <c r="K68" s="4">
        <v>35</v>
      </c>
      <c r="M68">
        <f t="shared" si="50"/>
        <v>0.29029632606844091</v>
      </c>
      <c r="N68">
        <f t="shared" si="51"/>
        <v>10779.572094368001</v>
      </c>
      <c r="O68">
        <f t="shared" si="52"/>
        <v>851680.63961513224</v>
      </c>
      <c r="P68">
        <f t="shared" si="53"/>
        <v>1142.1037377238922</v>
      </c>
      <c r="Q68">
        <f t="shared" si="54"/>
        <v>0.41531045008141537</v>
      </c>
      <c r="U68">
        <f t="shared" si="34"/>
        <v>0.31436480859288857</v>
      </c>
      <c r="V68">
        <f t="shared" si="55"/>
        <v>0.881216</v>
      </c>
      <c r="X68">
        <f t="shared" si="56"/>
        <v>0.41531045008141537</v>
      </c>
    </row>
    <row r="69" spans="1:24" x14ac:dyDescent="0.2">
      <c r="A69">
        <f t="shared" si="46"/>
        <v>248.52599999999998</v>
      </c>
      <c r="B69">
        <f t="shared" si="47"/>
        <v>316.03504560635002</v>
      </c>
      <c r="C69" s="4">
        <f t="shared" si="48"/>
        <v>6096</v>
      </c>
      <c r="E69" s="4">
        <v>20000</v>
      </c>
      <c r="F69" s="4">
        <f t="shared" si="49"/>
        <v>94.810513681905007</v>
      </c>
      <c r="G69" s="5">
        <v>0.3</v>
      </c>
      <c r="H69" s="6">
        <v>2155.8319999999999</v>
      </c>
      <c r="I69" s="6"/>
      <c r="J69" s="6">
        <v>687.39427999999998</v>
      </c>
      <c r="K69" s="4">
        <v>35</v>
      </c>
      <c r="M69">
        <f t="shared" si="50"/>
        <v>0.31885336148642379</v>
      </c>
      <c r="N69">
        <f t="shared" si="51"/>
        <v>9589.6193307039994</v>
      </c>
      <c r="O69">
        <f t="shared" si="52"/>
        <v>909196.7347579723</v>
      </c>
      <c r="P69">
        <f t="shared" si="53"/>
        <v>1219.2328213104408</v>
      </c>
      <c r="Q69">
        <f t="shared" si="54"/>
        <v>0.44335738956743304</v>
      </c>
      <c r="U69">
        <f t="shared" si="34"/>
        <v>0.27966219985211516</v>
      </c>
      <c r="V69">
        <f t="shared" si="55"/>
        <v>0.78393890909090902</v>
      </c>
      <c r="X69">
        <f t="shared" si="56"/>
        <v>0.44335738956743304</v>
      </c>
    </row>
    <row r="70" spans="1:24" x14ac:dyDescent="0.2">
      <c r="A70">
        <f t="shared" si="46"/>
        <v>248.52599999999998</v>
      </c>
      <c r="B70">
        <f t="shared" si="47"/>
        <v>316.03504560635002</v>
      </c>
      <c r="C70" s="4">
        <f t="shared" si="48"/>
        <v>6096</v>
      </c>
      <c r="E70" s="4">
        <v>20000</v>
      </c>
      <c r="F70" s="4">
        <f t="shared" si="49"/>
        <v>110.61226596222251</v>
      </c>
      <c r="G70" s="5">
        <v>0.35</v>
      </c>
      <c r="H70" s="6">
        <v>1967</v>
      </c>
      <c r="I70" s="6"/>
      <c r="J70" s="6">
        <v>704.81061999999997</v>
      </c>
      <c r="K70" s="4">
        <v>35</v>
      </c>
      <c r="M70">
        <f t="shared" si="50"/>
        <v>0.35831754956786982</v>
      </c>
      <c r="N70">
        <f t="shared" si="51"/>
        <v>8749.6526740000008</v>
      </c>
      <c r="O70">
        <f t="shared" si="52"/>
        <v>967818.9086535594</v>
      </c>
      <c r="P70">
        <f t="shared" si="53"/>
        <v>1297.8451565044231</v>
      </c>
      <c r="Q70">
        <f t="shared" si="54"/>
        <v>0.47194369327433566</v>
      </c>
      <c r="U70">
        <f t="shared" si="34"/>
        <v>0.25516624074098099</v>
      </c>
      <c r="V70">
        <f t="shared" si="55"/>
        <v>0.71527272727272728</v>
      </c>
      <c r="X70">
        <f t="shared" si="56"/>
        <v>0.47194369327433566</v>
      </c>
    </row>
    <row r="71" spans="1:24" x14ac:dyDescent="0.2">
      <c r="A71">
        <f t="shared" si="46"/>
        <v>248.52599999999998</v>
      </c>
      <c r="B71">
        <f t="shared" si="47"/>
        <v>316.03504560635002</v>
      </c>
      <c r="C71" s="4">
        <f t="shared" si="48"/>
        <v>6096</v>
      </c>
      <c r="E71" s="4">
        <v>20000</v>
      </c>
      <c r="F71" s="4">
        <f t="shared" si="49"/>
        <v>126.41401824254001</v>
      </c>
      <c r="G71" s="5">
        <v>0.4</v>
      </c>
      <c r="H71" s="6">
        <v>1814.136</v>
      </c>
      <c r="I71" s="6"/>
      <c r="J71" s="6">
        <v>723.10879999999997</v>
      </c>
      <c r="K71" s="4">
        <v>35</v>
      </c>
      <c r="M71">
        <f t="shared" si="50"/>
        <v>0.39859679759400618</v>
      </c>
      <c r="N71">
        <f t="shared" si="51"/>
        <v>8069.6796661920007</v>
      </c>
      <c r="O71">
        <f t="shared" si="52"/>
        <v>1020120.6325334498</v>
      </c>
      <c r="P71">
        <f t="shared" si="53"/>
        <v>1367.981768227356</v>
      </c>
      <c r="Q71">
        <f t="shared" si="54"/>
        <v>0.49744791571903857</v>
      </c>
      <c r="U71">
        <f t="shared" ref="U71:U103" si="57">H71/$B$3</f>
        <v>0.23533617860339617</v>
      </c>
      <c r="V71">
        <f t="shared" si="55"/>
        <v>0.65968581818181815</v>
      </c>
      <c r="X71">
        <f t="shared" si="56"/>
        <v>0.49744791571903857</v>
      </c>
    </row>
    <row r="72" spans="1:24" x14ac:dyDescent="0.2">
      <c r="A72">
        <f t="shared" si="46"/>
        <v>248.52599999999998</v>
      </c>
      <c r="B72">
        <f t="shared" si="47"/>
        <v>316.03504560635002</v>
      </c>
      <c r="C72" s="4">
        <f t="shared" si="48"/>
        <v>6096</v>
      </c>
      <c r="E72" s="4">
        <v>20000</v>
      </c>
      <c r="F72" s="4">
        <f t="shared" si="49"/>
        <v>142.21577052285753</v>
      </c>
      <c r="G72" s="5">
        <v>0.45</v>
      </c>
      <c r="H72" s="6">
        <v>1688.248</v>
      </c>
      <c r="I72" s="6"/>
      <c r="J72" s="6">
        <v>744.27296000000001</v>
      </c>
      <c r="K72" s="4">
        <v>35</v>
      </c>
      <c r="M72">
        <f t="shared" si="50"/>
        <v>0.44085522980036107</v>
      </c>
      <c r="N72">
        <f t="shared" si="51"/>
        <v>7509.7018950560005</v>
      </c>
      <c r="O72">
        <f t="shared" si="52"/>
        <v>1067998.0414023525</v>
      </c>
      <c r="P72">
        <f t="shared" si="53"/>
        <v>1432.1853735205548</v>
      </c>
      <c r="Q72">
        <f t="shared" si="54"/>
        <v>0.52079468128020179</v>
      </c>
      <c r="U72">
        <f t="shared" si="57"/>
        <v>0.2190055391959734</v>
      </c>
      <c r="V72">
        <f t="shared" si="55"/>
        <v>0.6139083636363637</v>
      </c>
      <c r="X72">
        <f t="shared" si="56"/>
        <v>0.52079468128020179</v>
      </c>
    </row>
    <row r="73" spans="1:24" x14ac:dyDescent="0.2">
      <c r="A73">
        <f t="shared" si="46"/>
        <v>248.52599999999998</v>
      </c>
      <c r="B73">
        <f t="shared" si="47"/>
        <v>316.03504560635002</v>
      </c>
      <c r="C73" s="4">
        <f t="shared" si="48"/>
        <v>6096</v>
      </c>
      <c r="E73" s="4">
        <v>20000</v>
      </c>
      <c r="F73" s="4">
        <f t="shared" si="49"/>
        <v>158.01752280317501</v>
      </c>
      <c r="G73" s="5">
        <v>0.5</v>
      </c>
      <c r="H73" s="6">
        <v>1587.088</v>
      </c>
      <c r="I73" s="6"/>
      <c r="J73" s="6">
        <v>768.74401999999998</v>
      </c>
      <c r="K73" s="4">
        <v>35</v>
      </c>
      <c r="M73">
        <f t="shared" si="50"/>
        <v>0.4843739099533233</v>
      </c>
      <c r="N73">
        <f t="shared" si="51"/>
        <v>7059.7197575360005</v>
      </c>
      <c r="O73">
        <f t="shared" si="52"/>
        <v>1115559.42777047</v>
      </c>
      <c r="P73">
        <f t="shared" si="53"/>
        <v>1495.9651926402003</v>
      </c>
      <c r="Q73">
        <f t="shared" si="54"/>
        <v>0.54398734277825467</v>
      </c>
      <c r="U73">
        <f t="shared" si="57"/>
        <v>0.20588270395786579</v>
      </c>
      <c r="V73">
        <f t="shared" si="55"/>
        <v>0.57712290909090913</v>
      </c>
      <c r="X73">
        <f t="shared" si="56"/>
        <v>0.54398734277825467</v>
      </c>
    </row>
    <row r="74" spans="1:24" x14ac:dyDescent="0.2">
      <c r="A74">
        <f t="shared" si="46"/>
        <v>248.52599999999998</v>
      </c>
      <c r="B74">
        <f t="shared" si="47"/>
        <v>316.03504560635002</v>
      </c>
      <c r="C74" s="4">
        <f t="shared" si="48"/>
        <v>6096</v>
      </c>
      <c r="E74" s="4">
        <v>20000</v>
      </c>
      <c r="F74" s="4">
        <f t="shared" si="49"/>
        <v>173.81927508349253</v>
      </c>
      <c r="G74" s="5">
        <v>0.55000000000000004</v>
      </c>
      <c r="H74" s="6">
        <v>1488.1759999999999</v>
      </c>
      <c r="I74" s="6"/>
      <c r="J74" s="6">
        <v>795.41967999999997</v>
      </c>
      <c r="K74" s="4">
        <v>35</v>
      </c>
      <c r="M74">
        <f t="shared" si="50"/>
        <v>0.53449301695498386</v>
      </c>
      <c r="N74">
        <f t="shared" si="51"/>
        <v>6619.7372230720002</v>
      </c>
      <c r="O74">
        <f t="shared" si="52"/>
        <v>1150637.9253575869</v>
      </c>
      <c r="P74">
        <f t="shared" si="53"/>
        <v>1543.0054579045241</v>
      </c>
      <c r="Q74">
        <f t="shared" si="54"/>
        <v>0.56109289378346328</v>
      </c>
      <c r="U74">
        <f t="shared" si="57"/>
        <v>0.19305148728060503</v>
      </c>
      <c r="V74">
        <f t="shared" si="55"/>
        <v>0.54115490909090902</v>
      </c>
      <c r="X74">
        <f t="shared" si="56"/>
        <v>0.56109289378346328</v>
      </c>
    </row>
    <row r="75" spans="1:24" x14ac:dyDescent="0.2">
      <c r="A75">
        <f t="shared" si="46"/>
        <v>248.52401879999996</v>
      </c>
      <c r="B75">
        <f t="shared" si="47"/>
        <v>316.0337859194758</v>
      </c>
      <c r="C75" s="4">
        <f t="shared" si="48"/>
        <v>6096.3047999999999</v>
      </c>
      <c r="E75" s="4">
        <v>20001</v>
      </c>
      <c r="F75" s="4">
        <f t="shared" si="49"/>
        <v>189.62027155168548</v>
      </c>
      <c r="G75" s="5">
        <v>0.6</v>
      </c>
      <c r="H75" s="6">
        <v>1489.1759999999999</v>
      </c>
      <c r="I75" s="6"/>
      <c r="J75" s="6">
        <v>796.41967999999997</v>
      </c>
      <c r="K75" s="4">
        <v>36</v>
      </c>
      <c r="M75">
        <f t="shared" si="50"/>
        <v>0.53480561061956411</v>
      </c>
      <c r="N75">
        <f t="shared" si="51"/>
        <v>6624.1854450720002</v>
      </c>
      <c r="O75">
        <f t="shared" si="52"/>
        <v>1256079.8429032753</v>
      </c>
      <c r="P75">
        <f t="shared" si="53"/>
        <v>1684.403069333292</v>
      </c>
      <c r="Q75">
        <f t="shared" si="54"/>
        <v>0.61251020703028802</v>
      </c>
      <c r="U75">
        <f t="shared" si="57"/>
        <v>0.19318121083970061</v>
      </c>
      <c r="V75">
        <f t="shared" si="55"/>
        <v>0.54151854545454547</v>
      </c>
      <c r="X75">
        <f t="shared" si="56"/>
        <v>0.61251020703028802</v>
      </c>
    </row>
    <row r="76" spans="1:24" x14ac:dyDescent="0.2">
      <c r="C76" s="4"/>
      <c r="E76" s="4"/>
      <c r="F76" s="4"/>
      <c r="G76" s="5"/>
      <c r="H76" s="6"/>
      <c r="I76" s="6"/>
      <c r="J76" s="6"/>
      <c r="K76" s="4"/>
      <c r="U76">
        <f t="shared" si="57"/>
        <v>0</v>
      </c>
    </row>
    <row r="77" spans="1:24" x14ac:dyDescent="0.2">
      <c r="A77">
        <f t="shared" ref="A77:A89" si="58">$H$3+$I$3*C77/1000</f>
        <v>238.61999999999998</v>
      </c>
      <c r="B77">
        <f t="shared" ref="B77:B89" si="59">SQRT($F$3*$G$3*A77)</f>
        <v>309.67257869890909</v>
      </c>
      <c r="C77" s="4">
        <f t="shared" ref="C77:C89" si="60">E77*0.3048</f>
        <v>7620</v>
      </c>
      <c r="E77" s="4">
        <v>25000</v>
      </c>
      <c r="F77" s="4">
        <f t="shared" ref="F77:F89" si="61">G77*B77</f>
        <v>0</v>
      </c>
      <c r="G77" s="5">
        <v>0</v>
      </c>
      <c r="H77" s="6">
        <v>2421.096</v>
      </c>
      <c r="I77" s="6"/>
      <c r="J77" s="6">
        <v>634.70434</v>
      </c>
      <c r="K77" s="4">
        <v>35</v>
      </c>
      <c r="M77">
        <f t="shared" ref="M77:M89" si="62">J77/H77</f>
        <v>0.26215579225276486</v>
      </c>
      <c r="N77">
        <f t="shared" ref="N77:N89" si="63">4.448222*H77</f>
        <v>10769.572491312001</v>
      </c>
      <c r="O77">
        <f t="shared" ref="O77:O89" si="64">N77*F77</f>
        <v>0</v>
      </c>
      <c r="P77">
        <f t="shared" ref="P77:P89" si="65">O77*0.001341</f>
        <v>0</v>
      </c>
      <c r="Q77">
        <f t="shared" ref="Q77:Q89" si="66">P77/$C$3</f>
        <v>0</v>
      </c>
      <c r="U77">
        <f t="shared" si="57"/>
        <v>0.3140731900320417</v>
      </c>
      <c r="V77">
        <f t="shared" ref="V77:V89" si="67">H77/$C$3</f>
        <v>0.88039854545454543</v>
      </c>
      <c r="X77">
        <f t="shared" ref="X77:X89" si="68">P77/$C$3</f>
        <v>0</v>
      </c>
    </row>
    <row r="78" spans="1:24" x14ac:dyDescent="0.2">
      <c r="A78">
        <f t="shared" si="58"/>
        <v>238.61999999999998</v>
      </c>
      <c r="B78">
        <f t="shared" si="59"/>
        <v>309.67257869890909</v>
      </c>
      <c r="C78" s="4">
        <f t="shared" si="60"/>
        <v>7620</v>
      </c>
      <c r="E78" s="4">
        <v>25000</v>
      </c>
      <c r="F78" s="4">
        <f t="shared" si="61"/>
        <v>15.483628934945456</v>
      </c>
      <c r="G78" s="5">
        <v>0.05</v>
      </c>
      <c r="H78" s="6">
        <v>2539.4906666666702</v>
      </c>
      <c r="I78" s="6"/>
      <c r="J78" s="6">
        <v>633.31077112238597</v>
      </c>
      <c r="K78" s="4">
        <v>35</v>
      </c>
      <c r="M78">
        <f t="shared" si="62"/>
        <v>0.24938495716295278</v>
      </c>
      <c r="N78">
        <f t="shared" si="63"/>
        <v>11296.218252261349</v>
      </c>
      <c r="O78">
        <f t="shared" si="64"/>
        <v>174906.45178617281</v>
      </c>
      <c r="P78">
        <f t="shared" si="65"/>
        <v>234.54955184525772</v>
      </c>
      <c r="Q78">
        <f t="shared" si="66"/>
        <v>8.5290746125548267E-2</v>
      </c>
      <c r="U78">
        <f t="shared" si="57"/>
        <v>0.3294317675699755</v>
      </c>
      <c r="V78">
        <f t="shared" si="67"/>
        <v>0.92345115151515278</v>
      </c>
      <c r="X78">
        <f t="shared" si="68"/>
        <v>8.5290746125548267E-2</v>
      </c>
    </row>
    <row r="79" spans="1:24" x14ac:dyDescent="0.2">
      <c r="A79">
        <f t="shared" si="58"/>
        <v>238.61999999999998</v>
      </c>
      <c r="B79">
        <f t="shared" si="59"/>
        <v>309.67257869890909</v>
      </c>
      <c r="C79" s="4">
        <f t="shared" si="60"/>
        <v>7620</v>
      </c>
      <c r="E79" s="4">
        <v>25000</v>
      </c>
      <c r="F79" s="4">
        <f t="shared" si="61"/>
        <v>30.967257869890911</v>
      </c>
      <c r="G79" s="5">
        <v>0.1</v>
      </c>
      <c r="H79" s="6">
        <v>2582.9520000000002</v>
      </c>
      <c r="I79" s="6"/>
      <c r="J79" s="6">
        <v>630.51559999999995</v>
      </c>
      <c r="K79" s="4">
        <v>35</v>
      </c>
      <c r="M79">
        <f t="shared" si="62"/>
        <v>0.24410658812087871</v>
      </c>
      <c r="N79">
        <f t="shared" si="63"/>
        <v>11489.543911344002</v>
      </c>
      <c r="O79">
        <f t="shared" si="64"/>
        <v>355799.66911002476</v>
      </c>
      <c r="P79">
        <f t="shared" si="65"/>
        <v>477.1273562765432</v>
      </c>
      <c r="Q79">
        <f t="shared" si="66"/>
        <v>0.17350085682783389</v>
      </c>
      <c r="U79">
        <f t="shared" si="57"/>
        <v>0.33506972641301391</v>
      </c>
      <c r="V79">
        <f t="shared" si="67"/>
        <v>0.93925527272727283</v>
      </c>
      <c r="X79">
        <f t="shared" si="68"/>
        <v>0.17350085682783389</v>
      </c>
    </row>
    <row r="80" spans="1:24" x14ac:dyDescent="0.2">
      <c r="A80">
        <f t="shared" si="58"/>
        <v>238.61999999999998</v>
      </c>
      <c r="B80">
        <f t="shared" si="59"/>
        <v>309.67257869890909</v>
      </c>
      <c r="C80" s="4">
        <f t="shared" si="60"/>
        <v>7620</v>
      </c>
      <c r="E80" s="4">
        <v>25000</v>
      </c>
      <c r="F80" s="4">
        <f t="shared" si="61"/>
        <v>46.450886804836365</v>
      </c>
      <c r="G80" s="5">
        <v>0.15</v>
      </c>
      <c r="H80" s="6">
        <v>2560.4720000000002</v>
      </c>
      <c r="I80" s="6"/>
      <c r="J80" s="6">
        <v>625.66548</v>
      </c>
      <c r="K80" s="4">
        <v>35</v>
      </c>
      <c r="M80">
        <f t="shared" si="62"/>
        <v>0.24435552507506428</v>
      </c>
      <c r="N80">
        <f t="shared" si="63"/>
        <v>11389.547880784003</v>
      </c>
      <c r="O80">
        <f t="shared" si="64"/>
        <v>529054.59936856164</v>
      </c>
      <c r="P80">
        <f t="shared" si="65"/>
        <v>709.46221775324113</v>
      </c>
      <c r="Q80">
        <f t="shared" si="66"/>
        <v>0.25798626100117861</v>
      </c>
      <c r="U80">
        <f t="shared" si="57"/>
        <v>0.33215354080454557</v>
      </c>
      <c r="V80">
        <f t="shared" si="67"/>
        <v>0.93108072727272739</v>
      </c>
      <c r="X80">
        <f t="shared" si="68"/>
        <v>0.25798626100117861</v>
      </c>
    </row>
    <row r="81" spans="1:24" x14ac:dyDescent="0.2">
      <c r="A81">
        <f t="shared" si="58"/>
        <v>238.61999999999998</v>
      </c>
      <c r="B81">
        <f t="shared" si="59"/>
        <v>309.67257869890909</v>
      </c>
      <c r="C81" s="4">
        <f t="shared" si="60"/>
        <v>7620</v>
      </c>
      <c r="E81" s="4">
        <v>25000</v>
      </c>
      <c r="F81" s="4">
        <f t="shared" si="61"/>
        <v>61.934515739781823</v>
      </c>
      <c r="G81" s="5">
        <v>0.2</v>
      </c>
      <c r="H81" s="6">
        <v>2328.9279999999999</v>
      </c>
      <c r="I81" s="6"/>
      <c r="J81" s="6">
        <v>613.98109999999997</v>
      </c>
      <c r="K81" s="4">
        <v>35</v>
      </c>
      <c r="M81">
        <f t="shared" si="62"/>
        <v>0.26363249529397215</v>
      </c>
      <c r="N81">
        <f t="shared" si="63"/>
        <v>10359.588766016001</v>
      </c>
      <c r="O81">
        <f t="shared" si="64"/>
        <v>641616.11348648497</v>
      </c>
      <c r="P81">
        <f t="shared" si="65"/>
        <v>860.40720818537636</v>
      </c>
      <c r="Q81">
        <f t="shared" si="66"/>
        <v>0.31287534843104597</v>
      </c>
      <c r="U81">
        <f t="shared" si="57"/>
        <v>0.30211682903732145</v>
      </c>
      <c r="V81">
        <f t="shared" si="67"/>
        <v>0.84688290909090902</v>
      </c>
      <c r="X81">
        <f t="shared" si="68"/>
        <v>0.31287534843104597</v>
      </c>
    </row>
    <row r="82" spans="1:24" x14ac:dyDescent="0.2">
      <c r="A82">
        <f t="shared" si="58"/>
        <v>238.61999999999998</v>
      </c>
      <c r="B82">
        <f t="shared" si="59"/>
        <v>309.67257869890909</v>
      </c>
      <c r="C82" s="4">
        <f t="shared" si="60"/>
        <v>7620</v>
      </c>
      <c r="E82" s="4">
        <v>25000</v>
      </c>
      <c r="F82" s="4">
        <f t="shared" si="61"/>
        <v>77.418144674727273</v>
      </c>
      <c r="G82" s="5">
        <v>0.25</v>
      </c>
      <c r="H82" s="6">
        <v>2068.16</v>
      </c>
      <c r="I82" s="6"/>
      <c r="J82" s="6">
        <v>602.07626000000005</v>
      </c>
      <c r="K82" s="4">
        <v>35</v>
      </c>
      <c r="M82">
        <f t="shared" si="62"/>
        <v>0.2911168671669504</v>
      </c>
      <c r="N82">
        <f t="shared" si="63"/>
        <v>9199.6348115199999</v>
      </c>
      <c r="O82">
        <f t="shared" si="64"/>
        <v>712218.65879291273</v>
      </c>
      <c r="P82">
        <f t="shared" si="65"/>
        <v>955.08522144129597</v>
      </c>
      <c r="Q82">
        <f t="shared" si="66"/>
        <v>0.34730371688774397</v>
      </c>
      <c r="U82">
        <f t="shared" si="57"/>
        <v>0.26828907597908858</v>
      </c>
      <c r="V82">
        <f t="shared" si="67"/>
        <v>0.75205818181818174</v>
      </c>
      <c r="X82">
        <f t="shared" si="68"/>
        <v>0.34730371688774397</v>
      </c>
    </row>
    <row r="83" spans="1:24" x14ac:dyDescent="0.2">
      <c r="A83">
        <f t="shared" si="58"/>
        <v>238.61999999999998</v>
      </c>
      <c r="B83">
        <f t="shared" si="59"/>
        <v>309.67257869890909</v>
      </c>
      <c r="C83" s="4">
        <f t="shared" si="60"/>
        <v>7620</v>
      </c>
      <c r="E83" s="4">
        <v>25000</v>
      </c>
      <c r="F83" s="4">
        <f t="shared" si="61"/>
        <v>92.90177360967273</v>
      </c>
      <c r="G83" s="5">
        <v>0.3</v>
      </c>
      <c r="H83" s="6">
        <v>1820.88</v>
      </c>
      <c r="I83" s="6"/>
      <c r="J83" s="6">
        <v>572.09370000000001</v>
      </c>
      <c r="K83" s="4">
        <v>35</v>
      </c>
      <c r="M83">
        <f t="shared" si="62"/>
        <v>0.31418528403848689</v>
      </c>
      <c r="N83">
        <f t="shared" si="63"/>
        <v>8099.6784753600014</v>
      </c>
      <c r="O83">
        <f t="shared" si="64"/>
        <v>752474.49602903402</v>
      </c>
      <c r="P83">
        <f t="shared" si="65"/>
        <v>1009.0682991749346</v>
      </c>
      <c r="Q83">
        <f t="shared" si="66"/>
        <v>0.36693392697270349</v>
      </c>
      <c r="U83">
        <f t="shared" si="57"/>
        <v>0.23621103428593668</v>
      </c>
      <c r="V83">
        <f t="shared" si="67"/>
        <v>0.66213818181818185</v>
      </c>
      <c r="X83">
        <f t="shared" si="68"/>
        <v>0.36693392697270349</v>
      </c>
    </row>
    <row r="84" spans="1:24" x14ac:dyDescent="0.2">
      <c r="A84">
        <f t="shared" si="58"/>
        <v>238.61999999999998</v>
      </c>
      <c r="B84">
        <f t="shared" si="59"/>
        <v>309.67257869890909</v>
      </c>
      <c r="C84" s="4">
        <f t="shared" si="60"/>
        <v>7620</v>
      </c>
      <c r="E84" s="4">
        <v>25000</v>
      </c>
      <c r="F84" s="4">
        <f t="shared" si="61"/>
        <v>108.38540254461817</v>
      </c>
      <c r="G84" s="5">
        <v>0.35</v>
      </c>
      <c r="H84" s="6">
        <v>1656.7760000000001</v>
      </c>
      <c r="I84" s="6"/>
      <c r="J84" s="6">
        <v>583.55762000000004</v>
      </c>
      <c r="K84" s="4">
        <v>35</v>
      </c>
      <c r="M84">
        <f t="shared" si="62"/>
        <v>0.35222481494179059</v>
      </c>
      <c r="N84">
        <f t="shared" si="63"/>
        <v>7369.7074522720013</v>
      </c>
      <c r="O84">
        <f t="shared" si="64"/>
        <v>798768.70885057328</v>
      </c>
      <c r="P84">
        <f t="shared" si="65"/>
        <v>1071.1488385686187</v>
      </c>
      <c r="Q84">
        <f t="shared" si="66"/>
        <v>0.38950866857040678</v>
      </c>
      <c r="U84">
        <f t="shared" si="57"/>
        <v>0.21492287934411769</v>
      </c>
      <c r="V84">
        <f t="shared" si="67"/>
        <v>0.602464</v>
      </c>
      <c r="X84">
        <f t="shared" si="68"/>
        <v>0.38950866857040678</v>
      </c>
    </row>
    <row r="85" spans="1:24" x14ac:dyDescent="0.2">
      <c r="A85">
        <f t="shared" si="58"/>
        <v>238.61999999999998</v>
      </c>
      <c r="B85">
        <f t="shared" si="59"/>
        <v>309.67257869890909</v>
      </c>
      <c r="C85" s="4">
        <f t="shared" si="60"/>
        <v>7620</v>
      </c>
      <c r="E85" s="4">
        <v>25000</v>
      </c>
      <c r="F85" s="4">
        <f t="shared" si="61"/>
        <v>123.86903147956365</v>
      </c>
      <c r="G85" s="5">
        <v>0.4</v>
      </c>
      <c r="H85" s="6">
        <v>1530.8879999999999</v>
      </c>
      <c r="I85" s="6"/>
      <c r="J85" s="6">
        <v>600.97396000000003</v>
      </c>
      <c r="K85" s="4">
        <v>35</v>
      </c>
      <c r="M85">
        <f t="shared" si="62"/>
        <v>0.39256559591557322</v>
      </c>
      <c r="N85">
        <f t="shared" si="63"/>
        <v>6809.7296811360002</v>
      </c>
      <c r="O85">
        <f t="shared" si="64"/>
        <v>843514.62023995409</v>
      </c>
      <c r="P85">
        <f t="shared" si="65"/>
        <v>1131.1531057417785</v>
      </c>
      <c r="Q85">
        <f t="shared" si="66"/>
        <v>0.41132840208791949</v>
      </c>
      <c r="U85">
        <f t="shared" si="57"/>
        <v>0.19859223993669489</v>
      </c>
      <c r="V85">
        <f t="shared" si="67"/>
        <v>0.55668654545454543</v>
      </c>
      <c r="X85">
        <f t="shared" si="68"/>
        <v>0.41132840208791949</v>
      </c>
    </row>
    <row r="86" spans="1:24" x14ac:dyDescent="0.2">
      <c r="A86">
        <f t="shared" si="58"/>
        <v>238.61999999999998</v>
      </c>
      <c r="B86">
        <f t="shared" si="59"/>
        <v>309.67257869890909</v>
      </c>
      <c r="C86" s="4">
        <f t="shared" si="60"/>
        <v>7620</v>
      </c>
      <c r="E86" s="4">
        <v>25000</v>
      </c>
      <c r="F86" s="4">
        <f t="shared" si="61"/>
        <v>139.3526604145091</v>
      </c>
      <c r="G86" s="5">
        <v>0.45</v>
      </c>
      <c r="H86" s="6">
        <v>1427.48</v>
      </c>
      <c r="I86" s="6"/>
      <c r="J86" s="6">
        <v>619.71306000000004</v>
      </c>
      <c r="K86" s="4">
        <v>35</v>
      </c>
      <c r="M86">
        <f t="shared" si="62"/>
        <v>0.43413081794490993</v>
      </c>
      <c r="N86">
        <f t="shared" si="63"/>
        <v>6349.7479405600006</v>
      </c>
      <c r="O86">
        <f t="shared" si="64"/>
        <v>884854.26847858634</v>
      </c>
      <c r="P86">
        <f t="shared" si="65"/>
        <v>1186.5895740297842</v>
      </c>
      <c r="Q86">
        <f t="shared" si="66"/>
        <v>0.43148711782901245</v>
      </c>
      <c r="U86">
        <f t="shared" si="57"/>
        <v>0.18517778613774047</v>
      </c>
      <c r="V86">
        <f t="shared" si="67"/>
        <v>0.51908363636363641</v>
      </c>
      <c r="X86">
        <f t="shared" si="68"/>
        <v>0.43148711782901245</v>
      </c>
    </row>
    <row r="87" spans="1:24" x14ac:dyDescent="0.2">
      <c r="A87">
        <f t="shared" si="58"/>
        <v>238.61999999999998</v>
      </c>
      <c r="B87">
        <f t="shared" si="59"/>
        <v>309.67257869890909</v>
      </c>
      <c r="C87" s="4">
        <f t="shared" si="60"/>
        <v>7620</v>
      </c>
      <c r="E87" s="4">
        <v>25000</v>
      </c>
      <c r="F87" s="4">
        <f t="shared" si="61"/>
        <v>154.83628934945455</v>
      </c>
      <c r="G87" s="5">
        <v>0.5</v>
      </c>
      <c r="H87" s="6">
        <v>1344.3040000000001</v>
      </c>
      <c r="I87" s="6"/>
      <c r="J87" s="6">
        <v>642.19997999999998</v>
      </c>
      <c r="K87" s="4">
        <v>35</v>
      </c>
      <c r="M87">
        <f t="shared" si="62"/>
        <v>0.47771931051309818</v>
      </c>
      <c r="N87">
        <f t="shared" si="63"/>
        <v>5979.7626274880013</v>
      </c>
      <c r="O87">
        <f t="shared" si="64"/>
        <v>925884.25643078669</v>
      </c>
      <c r="P87">
        <f t="shared" si="65"/>
        <v>1241.610787873685</v>
      </c>
      <c r="Q87">
        <f t="shared" si="66"/>
        <v>0.45149483195406725</v>
      </c>
      <c r="U87">
        <f t="shared" si="57"/>
        <v>0.17438789938640759</v>
      </c>
      <c r="V87">
        <f t="shared" si="67"/>
        <v>0.48883781818181821</v>
      </c>
      <c r="X87">
        <f t="shared" si="68"/>
        <v>0.45149483195406725</v>
      </c>
    </row>
    <row r="88" spans="1:24" x14ac:dyDescent="0.2">
      <c r="A88">
        <f t="shared" si="58"/>
        <v>238.61999999999998</v>
      </c>
      <c r="B88">
        <f t="shared" si="59"/>
        <v>309.67257869890909</v>
      </c>
      <c r="C88" s="4">
        <f t="shared" si="60"/>
        <v>7620</v>
      </c>
      <c r="E88" s="4">
        <v>25000</v>
      </c>
      <c r="F88" s="4">
        <f t="shared" si="61"/>
        <v>170.31991828440002</v>
      </c>
      <c r="G88" s="5">
        <v>0.55000000000000004</v>
      </c>
      <c r="H88" s="6">
        <v>1272.3679999999999</v>
      </c>
      <c r="I88" s="6"/>
      <c r="J88" s="6">
        <v>667.99379999999996</v>
      </c>
      <c r="K88" s="4">
        <v>35</v>
      </c>
      <c r="M88">
        <f t="shared" si="62"/>
        <v>0.5250004715616865</v>
      </c>
      <c r="N88">
        <f t="shared" si="63"/>
        <v>5659.775329696</v>
      </c>
      <c r="O88">
        <f t="shared" si="64"/>
        <v>963972.47166188585</v>
      </c>
      <c r="P88">
        <f t="shared" si="65"/>
        <v>1292.687084498589</v>
      </c>
      <c r="Q88">
        <f t="shared" si="66"/>
        <v>0.47006803072675962</v>
      </c>
      <c r="U88">
        <f t="shared" si="57"/>
        <v>0.16505610543930882</v>
      </c>
      <c r="V88">
        <f t="shared" si="67"/>
        <v>0.46267927272727272</v>
      </c>
      <c r="X88">
        <f t="shared" si="68"/>
        <v>0.47006803072675962</v>
      </c>
    </row>
    <row r="89" spans="1:24" x14ac:dyDescent="0.2">
      <c r="A89">
        <f t="shared" si="58"/>
        <v>238.61999999999998</v>
      </c>
      <c r="B89">
        <f t="shared" si="59"/>
        <v>309.67257869890909</v>
      </c>
      <c r="C89" s="4">
        <f t="shared" si="60"/>
        <v>7620</v>
      </c>
      <c r="E89" s="4">
        <v>25000</v>
      </c>
      <c r="F89" s="4">
        <f t="shared" si="61"/>
        <v>185.80354721934546</v>
      </c>
      <c r="G89" s="5">
        <v>0.6</v>
      </c>
      <c r="H89" s="6">
        <v>1191.44</v>
      </c>
      <c r="I89" s="6"/>
      <c r="J89" s="6">
        <v>698.41728000000001</v>
      </c>
      <c r="K89" s="4">
        <v>35</v>
      </c>
      <c r="M89">
        <f t="shared" si="62"/>
        <v>0.58619593097428324</v>
      </c>
      <c r="N89">
        <f t="shared" si="63"/>
        <v>5299.7896196800002</v>
      </c>
      <c r="O89">
        <f t="shared" si="64"/>
        <v>984719.71085280983</v>
      </c>
      <c r="P89">
        <f t="shared" si="65"/>
        <v>1320.509132253618</v>
      </c>
      <c r="Q89">
        <f t="shared" si="66"/>
        <v>0.4801851390013156</v>
      </c>
      <c r="U89">
        <f t="shared" si="57"/>
        <v>0.15455783724882277</v>
      </c>
      <c r="V89">
        <f t="shared" si="67"/>
        <v>0.43325090909090913</v>
      </c>
      <c r="X89">
        <f t="shared" si="68"/>
        <v>0.4801851390013156</v>
      </c>
    </row>
    <row r="90" spans="1:24" x14ac:dyDescent="0.2">
      <c r="C90" s="4"/>
      <c r="E90" s="4"/>
      <c r="F90" s="4"/>
      <c r="G90" s="5"/>
      <c r="H90" s="6"/>
      <c r="I90" s="6"/>
      <c r="J90" s="6"/>
      <c r="K90" s="4"/>
      <c r="U90">
        <f t="shared" si="57"/>
        <v>0</v>
      </c>
    </row>
    <row r="91" spans="1:24" x14ac:dyDescent="0.2">
      <c r="A91">
        <f t="shared" ref="A91:A103" si="69">$H$3+$I$3*C91/1000</f>
        <v>228.71399999999997</v>
      </c>
      <c r="B91">
        <f t="shared" ref="B91:B103" si="70">SQRT($F$3*$G$3*A91)</f>
        <v>303.17661840032514</v>
      </c>
      <c r="C91" s="4">
        <f t="shared" ref="C91:C103" si="71">E91*0.3048</f>
        <v>9144</v>
      </c>
      <c r="E91" s="4">
        <v>30000</v>
      </c>
      <c r="F91" s="4">
        <f t="shared" ref="F91:F103" si="72">G91*B91</f>
        <v>0</v>
      </c>
      <c r="G91" s="5">
        <v>0</v>
      </c>
      <c r="H91" s="6">
        <v>2025.4480000000001</v>
      </c>
      <c r="I91" s="6"/>
      <c r="J91" s="6">
        <v>547.84310000000005</v>
      </c>
      <c r="K91" s="4">
        <v>35</v>
      </c>
      <c r="M91">
        <f t="shared" ref="M91:M103" si="73">J91/H91</f>
        <v>0.27047996295140631</v>
      </c>
      <c r="N91">
        <f t="shared" ref="N91:N103" si="74">4.448222*H91</f>
        <v>9009.6423534560017</v>
      </c>
      <c r="O91">
        <f t="shared" ref="O91:O103" si="75">N91*F91</f>
        <v>0</v>
      </c>
      <c r="P91">
        <f t="shared" ref="P91:P103" si="76">O91*0.001341</f>
        <v>0</v>
      </c>
      <c r="Q91">
        <f t="shared" ref="Q91:Q103" si="77">P91/$C$3</f>
        <v>0</v>
      </c>
      <c r="U91">
        <f t="shared" si="57"/>
        <v>0.26274832332299869</v>
      </c>
      <c r="V91">
        <f t="shared" ref="V91:V103" si="78">H91/$C$3</f>
        <v>0.73652654545454543</v>
      </c>
      <c r="X91">
        <f t="shared" ref="X91:X103" si="79">P91/$C$3</f>
        <v>0</v>
      </c>
    </row>
    <row r="92" spans="1:24" x14ac:dyDescent="0.2">
      <c r="A92">
        <f t="shared" si="69"/>
        <v>228.71399999999997</v>
      </c>
      <c r="B92">
        <f t="shared" si="70"/>
        <v>303.17661840032514</v>
      </c>
      <c r="C92" s="4">
        <f t="shared" si="71"/>
        <v>9144</v>
      </c>
      <c r="E92" s="4">
        <v>30000</v>
      </c>
      <c r="F92" s="4">
        <f t="shared" si="72"/>
        <v>15.158830920016257</v>
      </c>
      <c r="G92" s="5">
        <v>0.05</v>
      </c>
      <c r="H92" s="6">
        <v>2122.5803333333301</v>
      </c>
      <c r="I92" s="6"/>
      <c r="J92" s="6">
        <v>546.38043269230798</v>
      </c>
      <c r="K92" s="4">
        <v>35</v>
      </c>
      <c r="M92">
        <f t="shared" si="73"/>
        <v>0.25741331157735942</v>
      </c>
      <c r="N92">
        <f t="shared" si="74"/>
        <v>9441.7085355006529</v>
      </c>
      <c r="O92">
        <f t="shared" si="75"/>
        <v>143125.2632857287</v>
      </c>
      <c r="P92">
        <f t="shared" si="76"/>
        <v>191.93097806616217</v>
      </c>
      <c r="Q92">
        <f t="shared" si="77"/>
        <v>6.9793082933149883E-2</v>
      </c>
      <c r="U92">
        <f t="shared" si="57"/>
        <v>0.27534867530625529</v>
      </c>
      <c r="V92">
        <f t="shared" si="78"/>
        <v>0.77184739393939283</v>
      </c>
      <c r="X92">
        <f t="shared" si="79"/>
        <v>6.9793082933149883E-2</v>
      </c>
    </row>
    <row r="93" spans="1:24" x14ac:dyDescent="0.2">
      <c r="A93">
        <f t="shared" si="69"/>
        <v>228.71399999999997</v>
      </c>
      <c r="B93">
        <f t="shared" si="70"/>
        <v>303.17661840032514</v>
      </c>
      <c r="C93" s="4">
        <f t="shared" si="71"/>
        <v>9144</v>
      </c>
      <c r="E93" s="4">
        <v>30000</v>
      </c>
      <c r="F93" s="4">
        <f t="shared" si="72"/>
        <v>30.317661840032514</v>
      </c>
      <c r="G93" s="5">
        <v>0.1</v>
      </c>
      <c r="H93" s="6">
        <v>2162.576</v>
      </c>
      <c r="I93" s="6"/>
      <c r="J93" s="6">
        <v>543.87482</v>
      </c>
      <c r="K93" s="4">
        <v>35</v>
      </c>
      <c r="M93">
        <f t="shared" si="73"/>
        <v>0.25149396830446652</v>
      </c>
      <c r="N93">
        <f t="shared" si="74"/>
        <v>9619.618139872</v>
      </c>
      <c r="O93">
        <f t="shared" si="75"/>
        <v>291644.32979488187</v>
      </c>
      <c r="P93">
        <f t="shared" si="76"/>
        <v>391.09504625493656</v>
      </c>
      <c r="Q93">
        <f t="shared" si="77"/>
        <v>0.14221638045634058</v>
      </c>
      <c r="U93">
        <f t="shared" si="57"/>
        <v>0.28053705553465563</v>
      </c>
      <c r="V93">
        <f t="shared" si="78"/>
        <v>0.78639127272727272</v>
      </c>
      <c r="X93">
        <f t="shared" si="79"/>
        <v>0.14221638045634058</v>
      </c>
    </row>
    <row r="94" spans="1:24" x14ac:dyDescent="0.2">
      <c r="A94">
        <f t="shared" si="69"/>
        <v>228.71399999999997</v>
      </c>
      <c r="B94">
        <f t="shared" si="70"/>
        <v>303.17661840032514</v>
      </c>
      <c r="C94" s="4">
        <f t="shared" si="71"/>
        <v>9144</v>
      </c>
      <c r="E94" s="4">
        <v>30000</v>
      </c>
      <c r="F94" s="4">
        <f t="shared" si="72"/>
        <v>45.476492760048771</v>
      </c>
      <c r="G94" s="5">
        <v>0.15</v>
      </c>
      <c r="H94" s="6">
        <v>2162.576</v>
      </c>
      <c r="I94" s="6"/>
      <c r="J94" s="6">
        <v>539.90653999999995</v>
      </c>
      <c r="K94" s="4">
        <v>35</v>
      </c>
      <c r="M94">
        <f t="shared" si="73"/>
        <v>0.24965899001931027</v>
      </c>
      <c r="N94">
        <f t="shared" si="74"/>
        <v>9619.618139872</v>
      </c>
      <c r="O94">
        <f t="shared" si="75"/>
        <v>437466.49469232286</v>
      </c>
      <c r="P94">
        <f t="shared" si="76"/>
        <v>586.64256938240499</v>
      </c>
      <c r="Q94">
        <f t="shared" si="77"/>
        <v>0.21332457068451091</v>
      </c>
      <c r="U94">
        <f t="shared" si="57"/>
        <v>0.28053705553465563</v>
      </c>
      <c r="V94">
        <f t="shared" si="78"/>
        <v>0.78639127272727272</v>
      </c>
      <c r="X94">
        <f t="shared" si="79"/>
        <v>0.21332457068451091</v>
      </c>
    </row>
    <row r="95" spans="1:24" x14ac:dyDescent="0.2">
      <c r="A95">
        <f t="shared" si="69"/>
        <v>228.71399999999997</v>
      </c>
      <c r="B95">
        <f t="shared" si="70"/>
        <v>303.17661840032514</v>
      </c>
      <c r="C95" s="4">
        <f t="shared" si="71"/>
        <v>9144</v>
      </c>
      <c r="E95" s="4">
        <v>30000</v>
      </c>
      <c r="F95" s="4">
        <f t="shared" si="72"/>
        <v>60.635323680065028</v>
      </c>
      <c r="G95" s="5">
        <v>0.2</v>
      </c>
      <c r="H95" s="6">
        <v>1975.992</v>
      </c>
      <c r="I95" s="6"/>
      <c r="J95" s="6">
        <v>529.10400000000004</v>
      </c>
      <c r="K95" s="4">
        <v>35</v>
      </c>
      <c r="M95">
        <f t="shared" si="73"/>
        <v>0.26776626626018729</v>
      </c>
      <c r="N95">
        <f t="shared" si="74"/>
        <v>8789.6510862240011</v>
      </c>
      <c r="O95">
        <f t="shared" si="75"/>
        <v>532963.33864802751</v>
      </c>
      <c r="P95">
        <f t="shared" si="76"/>
        <v>714.70383712700482</v>
      </c>
      <c r="Q95">
        <f t="shared" si="77"/>
        <v>0.25989230440981992</v>
      </c>
      <c r="U95">
        <f t="shared" si="57"/>
        <v>0.25633271498436833</v>
      </c>
      <c r="V95">
        <f t="shared" si="78"/>
        <v>0.71854254545454543</v>
      </c>
      <c r="X95">
        <f t="shared" si="79"/>
        <v>0.25989230440981992</v>
      </c>
    </row>
    <row r="96" spans="1:24" x14ac:dyDescent="0.2">
      <c r="A96">
        <f t="shared" si="69"/>
        <v>228.71399999999997</v>
      </c>
      <c r="B96">
        <f t="shared" si="70"/>
        <v>303.17661840032514</v>
      </c>
      <c r="C96" s="4">
        <f t="shared" si="71"/>
        <v>9144</v>
      </c>
      <c r="E96" s="4">
        <v>30000</v>
      </c>
      <c r="F96" s="4">
        <f t="shared" si="72"/>
        <v>75.794154600081285</v>
      </c>
      <c r="G96" s="5">
        <v>0.25</v>
      </c>
      <c r="H96" s="6">
        <v>1762.432</v>
      </c>
      <c r="I96" s="6"/>
      <c r="J96" s="6">
        <v>516.9787</v>
      </c>
      <c r="K96" s="4">
        <v>35</v>
      </c>
      <c r="M96">
        <f t="shared" si="73"/>
        <v>0.29333256545500763</v>
      </c>
      <c r="N96">
        <f t="shared" si="74"/>
        <v>7839.6887959040005</v>
      </c>
      <c r="O96">
        <f t="shared" si="75"/>
        <v>594202.58461327292</v>
      </c>
      <c r="P96">
        <f t="shared" si="76"/>
        <v>796.82566596639901</v>
      </c>
      <c r="Q96">
        <f t="shared" si="77"/>
        <v>0.28975478762414508</v>
      </c>
      <c r="U96">
        <f t="shared" si="57"/>
        <v>0.22862895170391895</v>
      </c>
      <c r="V96">
        <f t="shared" si="78"/>
        <v>0.6408843636363637</v>
      </c>
      <c r="X96">
        <f t="shared" si="79"/>
        <v>0.28975478762414508</v>
      </c>
    </row>
    <row r="97" spans="1:24" x14ac:dyDescent="0.2">
      <c r="A97">
        <f t="shared" si="69"/>
        <v>228.71399999999997</v>
      </c>
      <c r="B97">
        <f t="shared" si="70"/>
        <v>303.17661840032514</v>
      </c>
      <c r="C97" s="4">
        <f t="shared" si="71"/>
        <v>9144</v>
      </c>
      <c r="E97" s="4">
        <v>30000</v>
      </c>
      <c r="F97" s="4">
        <f t="shared" si="72"/>
        <v>90.952985520097542</v>
      </c>
      <c r="G97" s="5">
        <v>0.3</v>
      </c>
      <c r="H97" s="6">
        <v>1555.616</v>
      </c>
      <c r="I97" s="6"/>
      <c r="J97" s="6">
        <v>484.13015999999999</v>
      </c>
      <c r="K97" s="4">
        <v>35</v>
      </c>
      <c r="M97">
        <f t="shared" si="73"/>
        <v>0.31121443852467445</v>
      </c>
      <c r="N97">
        <f t="shared" si="74"/>
        <v>6919.7253147520005</v>
      </c>
      <c r="O97">
        <f t="shared" si="75"/>
        <v>629369.67635569116</v>
      </c>
      <c r="P97">
        <f t="shared" si="76"/>
        <v>843.98473599298177</v>
      </c>
      <c r="Q97">
        <f t="shared" si="77"/>
        <v>0.3069035403610843</v>
      </c>
      <c r="U97">
        <f t="shared" si="57"/>
        <v>0.2018000441060101</v>
      </c>
      <c r="V97">
        <f t="shared" si="78"/>
        <v>0.56567854545454543</v>
      </c>
      <c r="X97">
        <f t="shared" si="79"/>
        <v>0.3069035403610843</v>
      </c>
    </row>
    <row r="98" spans="1:24" x14ac:dyDescent="0.2">
      <c r="A98">
        <f t="shared" si="69"/>
        <v>228.71399999999997</v>
      </c>
      <c r="B98">
        <f t="shared" si="70"/>
        <v>303.17661840032514</v>
      </c>
      <c r="C98" s="4">
        <f t="shared" si="71"/>
        <v>9144</v>
      </c>
      <c r="E98" s="4">
        <v>30000</v>
      </c>
      <c r="F98" s="4">
        <f t="shared" si="72"/>
        <v>106.1118164401138</v>
      </c>
      <c r="G98" s="5">
        <v>0.35</v>
      </c>
      <c r="H98" s="6">
        <v>1382.52</v>
      </c>
      <c r="I98" s="6"/>
      <c r="J98" s="6">
        <v>478.17773999999997</v>
      </c>
      <c r="K98" s="4">
        <v>35</v>
      </c>
      <c r="M98">
        <f t="shared" si="73"/>
        <v>0.34587401267251106</v>
      </c>
      <c r="N98">
        <f t="shared" si="74"/>
        <v>6149.7558794400002</v>
      </c>
      <c r="O98">
        <f t="shared" si="75"/>
        <v>652561.76703064796</v>
      </c>
      <c r="P98">
        <f t="shared" si="76"/>
        <v>875.08532958809883</v>
      </c>
      <c r="Q98">
        <f t="shared" si="77"/>
        <v>0.31821284712294501</v>
      </c>
      <c r="U98">
        <f t="shared" si="57"/>
        <v>0.17934541492080378</v>
      </c>
      <c r="V98">
        <f t="shared" si="78"/>
        <v>0.50273454545454543</v>
      </c>
      <c r="X98">
        <f t="shared" si="79"/>
        <v>0.31821284712294501</v>
      </c>
    </row>
    <row r="99" spans="1:24" x14ac:dyDescent="0.2">
      <c r="A99">
        <f t="shared" si="69"/>
        <v>228.71399999999997</v>
      </c>
      <c r="B99">
        <f t="shared" si="70"/>
        <v>303.17661840032514</v>
      </c>
      <c r="C99" s="4">
        <f t="shared" si="71"/>
        <v>9144</v>
      </c>
      <c r="E99" s="4">
        <v>30000</v>
      </c>
      <c r="F99" s="4">
        <f t="shared" si="72"/>
        <v>121.27064736013006</v>
      </c>
      <c r="G99" s="5">
        <v>0.4</v>
      </c>
      <c r="H99" s="6">
        <v>1276.864</v>
      </c>
      <c r="I99" s="6"/>
      <c r="J99" s="6">
        <v>493.38947999999999</v>
      </c>
      <c r="K99" s="4">
        <v>35</v>
      </c>
      <c r="M99">
        <f t="shared" si="73"/>
        <v>0.38640722896095431</v>
      </c>
      <c r="N99">
        <f t="shared" si="74"/>
        <v>5679.774535808001</v>
      </c>
      <c r="O99">
        <f t="shared" si="75"/>
        <v>688789.93481701845</v>
      </c>
      <c r="P99">
        <f t="shared" si="76"/>
        <v>923.66730258962173</v>
      </c>
      <c r="Q99">
        <f t="shared" si="77"/>
        <v>0.33587901912349882</v>
      </c>
      <c r="U99">
        <f t="shared" si="57"/>
        <v>0.16563934256100252</v>
      </c>
      <c r="V99">
        <f t="shared" si="78"/>
        <v>0.46431418181818185</v>
      </c>
      <c r="X99">
        <f t="shared" si="79"/>
        <v>0.33587901912349882</v>
      </c>
    </row>
    <row r="100" spans="1:24" x14ac:dyDescent="0.2">
      <c r="A100">
        <f t="shared" si="69"/>
        <v>228.71399999999997</v>
      </c>
      <c r="B100">
        <f t="shared" si="70"/>
        <v>303.17661840032514</v>
      </c>
      <c r="C100" s="4">
        <f t="shared" si="71"/>
        <v>9144</v>
      </c>
      <c r="E100" s="4">
        <v>30000</v>
      </c>
      <c r="F100" s="4">
        <f t="shared" si="72"/>
        <v>136.42947828014633</v>
      </c>
      <c r="G100" s="5">
        <v>0.45</v>
      </c>
      <c r="H100" s="6">
        <v>1193.6880000000001</v>
      </c>
      <c r="I100" s="6"/>
      <c r="J100" s="6">
        <v>509.26260000000002</v>
      </c>
      <c r="K100" s="4">
        <v>35</v>
      </c>
      <c r="M100">
        <f t="shared" si="73"/>
        <v>0.42662957154633369</v>
      </c>
      <c r="N100">
        <f t="shared" si="74"/>
        <v>5309.7892227360007</v>
      </c>
      <c r="O100">
        <f t="shared" si="75"/>
        <v>724411.77343541628</v>
      </c>
      <c r="P100">
        <f t="shared" si="76"/>
        <v>971.43618817689321</v>
      </c>
      <c r="Q100">
        <f t="shared" si="77"/>
        <v>0.35324952297341572</v>
      </c>
      <c r="U100">
        <f t="shared" si="57"/>
        <v>0.15484945580966961</v>
      </c>
      <c r="V100">
        <f t="shared" si="78"/>
        <v>0.4340683636363637</v>
      </c>
      <c r="X100">
        <f t="shared" si="79"/>
        <v>0.35324952297341572</v>
      </c>
    </row>
    <row r="101" spans="1:24" x14ac:dyDescent="0.2">
      <c r="A101">
        <f t="shared" si="69"/>
        <v>228.71399999999997</v>
      </c>
      <c r="B101">
        <f t="shared" si="70"/>
        <v>303.17661840032514</v>
      </c>
      <c r="C101" s="4">
        <f t="shared" si="71"/>
        <v>9144</v>
      </c>
      <c r="E101" s="4">
        <v>30000</v>
      </c>
      <c r="F101" s="4">
        <f t="shared" si="72"/>
        <v>151.58830920016257</v>
      </c>
      <c r="G101" s="5">
        <v>0.5</v>
      </c>
      <c r="H101" s="6">
        <v>1124</v>
      </c>
      <c r="I101" s="6"/>
      <c r="J101" s="6">
        <v>528.22216000000003</v>
      </c>
      <c r="K101" s="4">
        <v>35</v>
      </c>
      <c r="M101">
        <f t="shared" si="73"/>
        <v>0.46994854092526694</v>
      </c>
      <c r="N101">
        <f t="shared" si="74"/>
        <v>4999.801528</v>
      </c>
      <c r="O101">
        <f t="shared" si="75"/>
        <v>757911.45996590925</v>
      </c>
      <c r="P101">
        <f t="shared" si="76"/>
        <v>1016.3592678142843</v>
      </c>
      <c r="Q101">
        <f t="shared" si="77"/>
        <v>0.36958518829610337</v>
      </c>
      <c r="U101">
        <f t="shared" si="57"/>
        <v>0.1458092804234177</v>
      </c>
      <c r="V101">
        <f t="shared" si="78"/>
        <v>0.40872727272727272</v>
      </c>
      <c r="X101">
        <f t="shared" si="79"/>
        <v>0.36958518829610337</v>
      </c>
    </row>
    <row r="102" spans="1:24" x14ac:dyDescent="0.2">
      <c r="A102">
        <f t="shared" si="69"/>
        <v>228.71399999999997</v>
      </c>
      <c r="B102">
        <f t="shared" si="70"/>
        <v>303.17661840032514</v>
      </c>
      <c r="C102" s="4">
        <f t="shared" si="71"/>
        <v>9144</v>
      </c>
      <c r="E102" s="4">
        <v>30000</v>
      </c>
      <c r="F102" s="4">
        <f t="shared" si="72"/>
        <v>166.74714012017884</v>
      </c>
      <c r="G102" s="5">
        <v>0.55000000000000004</v>
      </c>
      <c r="H102" s="6">
        <v>1067.8</v>
      </c>
      <c r="I102" s="6"/>
      <c r="J102" s="6">
        <v>551.37045999999998</v>
      </c>
      <c r="K102" s="4">
        <v>35</v>
      </c>
      <c r="M102">
        <f t="shared" si="73"/>
        <v>0.51636117250421432</v>
      </c>
      <c r="N102">
        <f t="shared" si="74"/>
        <v>4749.8114516000005</v>
      </c>
      <c r="O102">
        <f t="shared" si="75"/>
        <v>792017.47566437535</v>
      </c>
      <c r="P102">
        <f t="shared" si="76"/>
        <v>1062.0954348659272</v>
      </c>
      <c r="Q102">
        <f t="shared" si="77"/>
        <v>0.38621652176942811</v>
      </c>
      <c r="U102">
        <f t="shared" si="57"/>
        <v>0.13851881640224681</v>
      </c>
      <c r="V102">
        <f t="shared" si="78"/>
        <v>0.38829090909090908</v>
      </c>
      <c r="X102">
        <f t="shared" si="79"/>
        <v>0.38621652176942811</v>
      </c>
    </row>
    <row r="103" spans="1:24" x14ac:dyDescent="0.2">
      <c r="A103">
        <f t="shared" si="69"/>
        <v>228.71399999999997</v>
      </c>
      <c r="B103">
        <f t="shared" si="70"/>
        <v>303.17661840032514</v>
      </c>
      <c r="C103" s="4">
        <f t="shared" si="71"/>
        <v>9144</v>
      </c>
      <c r="E103" s="4">
        <v>30000</v>
      </c>
      <c r="F103" s="4">
        <f t="shared" si="72"/>
        <v>181.90597104019508</v>
      </c>
      <c r="G103" s="5">
        <v>0.6</v>
      </c>
      <c r="H103" s="6">
        <v>1002.6079999999999</v>
      </c>
      <c r="I103" s="6"/>
      <c r="J103" s="6">
        <v>579.14841999999999</v>
      </c>
      <c r="K103" s="4">
        <v>35</v>
      </c>
      <c r="M103">
        <f t="shared" si="73"/>
        <v>0.57764192984695917</v>
      </c>
      <c r="N103">
        <f t="shared" si="74"/>
        <v>4459.8229629759999</v>
      </c>
      <c r="O103">
        <f t="shared" si="75"/>
        <v>811268.42674750928</v>
      </c>
      <c r="P103">
        <f t="shared" si="76"/>
        <v>1087.91096026841</v>
      </c>
      <c r="Q103">
        <f t="shared" si="77"/>
        <v>0.3956039855521491</v>
      </c>
      <c r="U103">
        <f t="shared" si="57"/>
        <v>0.13006187813768857</v>
      </c>
      <c r="V103">
        <f t="shared" si="78"/>
        <v>0.36458472727272723</v>
      </c>
      <c r="X103">
        <f t="shared" si="79"/>
        <v>0.3956039855521491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Roman,Normale"&amp;12&amp;A</oddHeader>
    <oddFooter>&amp;C&amp;"Times New Roman,Normale"&amp;12Pagina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4"/>
  <sheetViews>
    <sheetView topLeftCell="A48" workbookViewId="0">
      <selection activeCell="V7" sqref="V7"/>
    </sheetView>
  </sheetViews>
  <sheetFormatPr defaultRowHeight="12.75" x14ac:dyDescent="0.2"/>
  <cols>
    <col min="22" max="22" width="14.57031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4" ht="18" x14ac:dyDescent="0.25">
      <c r="A2" s="3"/>
      <c r="B2" s="3" t="s">
        <v>18</v>
      </c>
      <c r="C2" s="3" t="s">
        <v>19</v>
      </c>
      <c r="D2" s="3"/>
      <c r="E2" s="24"/>
      <c r="F2" s="3"/>
      <c r="G2" s="3"/>
      <c r="H2" s="3" t="s">
        <v>25</v>
      </c>
      <c r="I2" s="3" t="s">
        <v>26</v>
      </c>
      <c r="J2" s="25"/>
      <c r="K2" s="25"/>
    </row>
    <row r="3" spans="1:24" ht="18" x14ac:dyDescent="0.25">
      <c r="A3" s="3" t="s">
        <v>37</v>
      </c>
      <c r="B3">
        <v>9676</v>
      </c>
      <c r="C3" s="8">
        <v>3130</v>
      </c>
      <c r="D3">
        <f>B3/C3</f>
        <v>3.0913738019169328</v>
      </c>
      <c r="E3" s="27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  <c r="J3" s="27"/>
      <c r="K3" s="27"/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70" si="0">$H$3+$I$3*C7/1000</f>
        <v>288.14999999999998</v>
      </c>
      <c r="B7">
        <f t="shared" ref="B7:B70" si="1">SQRT($F$3*$G$3*A7)</f>
        <v>340.29740854862598</v>
      </c>
      <c r="C7" s="4">
        <f t="shared" ref="C7:C70" si="2">E7*0.3048</f>
        <v>0</v>
      </c>
      <c r="E7" s="31">
        <v>0</v>
      </c>
      <c r="F7">
        <f>G7*B7</f>
        <v>0</v>
      </c>
      <c r="G7" s="32">
        <v>0</v>
      </c>
      <c r="H7" s="33">
        <v>6106.0586145836496</v>
      </c>
      <c r="J7" s="33">
        <v>1032.98941798942</v>
      </c>
      <c r="K7" s="31">
        <v>35</v>
      </c>
      <c r="M7">
        <f t="shared" ref="M7:M31" si="3">J7/H7</f>
        <v>0.16917450080191473</v>
      </c>
      <c r="N7">
        <f t="shared" ref="N7:N70" si="4">4.448222*H7</f>
        <v>27161.104262680514</v>
      </c>
      <c r="O7">
        <f t="shared" ref="O7:O70" si="5">N7*F7</f>
        <v>0</v>
      </c>
      <c r="P7">
        <f t="shared" ref="P7:P70" si="6">O7*0.001341</f>
        <v>0</v>
      </c>
      <c r="Q7">
        <f>P7/$C$3</f>
        <v>0</v>
      </c>
      <c r="U7">
        <f>H7/$B$3</f>
        <v>0.63105194445883106</v>
      </c>
      <c r="V7">
        <f>H7/$C$3</f>
        <v>1.9508174487487699</v>
      </c>
      <c r="X7">
        <f>P7/$C$3</f>
        <v>0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E8" s="31">
        <v>0</v>
      </c>
      <c r="F8">
        <f t="shared" ref="F8:F71" si="7">G8*B8</f>
        <v>8.5074352137156506</v>
      </c>
      <c r="G8" s="32">
        <v>2.5000000000000001E-2</v>
      </c>
      <c r="H8" s="33">
        <v>5858.5805180985599</v>
      </c>
      <c r="J8" s="33">
        <v>1030.3439153439199</v>
      </c>
      <c r="K8" s="31">
        <v>35</v>
      </c>
      <c r="M8">
        <f t="shared" si="3"/>
        <v>0.17586920793542746</v>
      </c>
      <c r="N8">
        <f t="shared" si="4"/>
        <v>26060.266749377413</v>
      </c>
      <c r="O8">
        <f t="shared" si="5"/>
        <v>221706.0310224765</v>
      </c>
      <c r="P8">
        <f t="shared" si="6"/>
        <v>297.307787601141</v>
      </c>
      <c r="Q8">
        <f t="shared" ref="Q8:Q71" si="8">P8/$C$3</f>
        <v>9.4986513610588186E-2</v>
      </c>
      <c r="U8">
        <f t="shared" ref="U8:U71" si="9">H8/$B$3</f>
        <v>0.60547545660381974</v>
      </c>
      <c r="V8">
        <f t="shared" ref="V8:V71" si="10">H8/$C$3</f>
        <v>1.8717509642487411</v>
      </c>
      <c r="X8">
        <f t="shared" ref="X8:X71" si="11">P8/$C$3</f>
        <v>9.4986513610588186E-2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E9" s="31">
        <v>0</v>
      </c>
      <c r="F9">
        <f t="shared" si="7"/>
        <v>17.014870427431301</v>
      </c>
      <c r="G9" s="32">
        <v>0.05</v>
      </c>
      <c r="H9" s="33">
        <v>5598.7413951700401</v>
      </c>
      <c r="J9" s="33">
        <v>1027.69841269841</v>
      </c>
      <c r="K9" s="31">
        <v>35</v>
      </c>
      <c r="M9">
        <f t="shared" si="3"/>
        <v>0.18355882870121343</v>
      </c>
      <c r="N9">
        <f t="shared" si="4"/>
        <v>24904.444646306067</v>
      </c>
      <c r="O9">
        <f t="shared" si="5"/>
        <v>423745.89872403286</v>
      </c>
      <c r="P9">
        <f t="shared" si="6"/>
        <v>568.24325018892807</v>
      </c>
      <c r="Q9">
        <f t="shared" si="8"/>
        <v>0.18154736427761281</v>
      </c>
      <c r="U9">
        <f t="shared" si="9"/>
        <v>0.57862147531728403</v>
      </c>
      <c r="V9">
        <f t="shared" si="10"/>
        <v>1.7887352700223771</v>
      </c>
      <c r="X9">
        <f t="shared" si="11"/>
        <v>0.18154736427761281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E10" s="31">
        <v>0</v>
      </c>
      <c r="F10">
        <f t="shared" si="7"/>
        <v>25.522305641146946</v>
      </c>
      <c r="G10" s="32">
        <v>7.4999999999999997E-2</v>
      </c>
      <c r="H10" s="33">
        <v>5329.2292408272597</v>
      </c>
      <c r="J10" s="33">
        <v>1025.05291005291</v>
      </c>
      <c r="K10" s="31">
        <v>35</v>
      </c>
      <c r="M10">
        <f t="shared" si="3"/>
        <v>0.19234543378242636</v>
      </c>
      <c r="N10">
        <f t="shared" si="4"/>
        <v>23705.594752091118</v>
      </c>
      <c r="O10">
        <f t="shared" si="5"/>
        <v>605021.43466803862</v>
      </c>
      <c r="P10">
        <f t="shared" si="6"/>
        <v>811.33374388983975</v>
      </c>
      <c r="Q10">
        <f t="shared" si="8"/>
        <v>0.25921205875074754</v>
      </c>
      <c r="U10">
        <f t="shared" si="9"/>
        <v>0.55076780082960519</v>
      </c>
      <c r="V10">
        <f t="shared" si="10"/>
        <v>1.7026291504240447</v>
      </c>
      <c r="X10">
        <f t="shared" si="11"/>
        <v>0.25921205875074754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E11" s="31">
        <v>0</v>
      </c>
      <c r="F11">
        <f t="shared" si="7"/>
        <v>34.029740854862602</v>
      </c>
      <c r="G11" s="32">
        <v>0.1</v>
      </c>
      <c r="H11" s="33">
        <v>5052.7320500993901</v>
      </c>
      <c r="J11" s="33">
        <v>1022.40740740741</v>
      </c>
      <c r="K11" s="31">
        <v>35</v>
      </c>
      <c r="M11">
        <f t="shared" si="3"/>
        <v>0.20234744238758884</v>
      </c>
      <c r="N11">
        <f t="shared" si="4"/>
        <v>22475.67386535721</v>
      </c>
      <c r="O11">
        <f t="shared" si="5"/>
        <v>764841.35717651388</v>
      </c>
      <c r="P11">
        <f t="shared" si="6"/>
        <v>1025.652259973705</v>
      </c>
      <c r="Q11">
        <f t="shared" si="8"/>
        <v>0.32768442810661502</v>
      </c>
      <c r="U11">
        <f t="shared" si="9"/>
        <v>0.52219223337116472</v>
      </c>
      <c r="V11">
        <f t="shared" si="10"/>
        <v>1.6142913898081119</v>
      </c>
      <c r="X11">
        <f t="shared" si="11"/>
        <v>0.32768442810661502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E12" s="31">
        <v>0</v>
      </c>
      <c r="F12">
        <f t="shared" si="7"/>
        <v>42.537176068578248</v>
      </c>
      <c r="G12" s="32">
        <v>0.125</v>
      </c>
      <c r="H12" s="33">
        <v>4771.93781801559</v>
      </c>
      <c r="J12" s="33">
        <v>1019.7619047619</v>
      </c>
      <c r="K12" s="31">
        <v>35</v>
      </c>
      <c r="M12">
        <f t="shared" si="3"/>
        <v>0.21369974707381412</v>
      </c>
      <c r="N12">
        <f t="shared" si="4"/>
        <v>21226.638784728944</v>
      </c>
      <c r="O12">
        <f t="shared" si="5"/>
        <v>902921.27133012691</v>
      </c>
      <c r="P12">
        <f t="shared" si="6"/>
        <v>1210.8174248537002</v>
      </c>
      <c r="Q12">
        <f t="shared" si="8"/>
        <v>0.38684262774878603</v>
      </c>
      <c r="U12">
        <f t="shared" si="9"/>
        <v>0.49317257317234292</v>
      </c>
      <c r="V12">
        <f t="shared" si="10"/>
        <v>1.5245807725289424</v>
      </c>
      <c r="X12">
        <f t="shared" si="11"/>
        <v>0.38684262774878603</v>
      </c>
    </row>
    <row r="13" spans="1:24" x14ac:dyDescent="0.2">
      <c r="A13">
        <f t="shared" si="0"/>
        <v>288.14999999999998</v>
      </c>
      <c r="B13">
        <f t="shared" si="1"/>
        <v>340.29740854862598</v>
      </c>
      <c r="C13" s="4">
        <f t="shared" si="2"/>
        <v>0</v>
      </c>
      <c r="E13" s="31">
        <v>0</v>
      </c>
      <c r="F13">
        <f t="shared" si="7"/>
        <v>51.044611282293893</v>
      </c>
      <c r="G13" s="32">
        <v>0.15</v>
      </c>
      <c r="H13" s="33">
        <v>4489.5345396050197</v>
      </c>
      <c r="J13" s="33">
        <v>1017.1164021164</v>
      </c>
      <c r="K13" s="31">
        <v>35</v>
      </c>
      <c r="M13">
        <f t="shared" si="3"/>
        <v>0.22655275132505914</v>
      </c>
      <c r="N13">
        <f t="shared" si="4"/>
        <v>19970.44630883092</v>
      </c>
      <c r="O13">
        <f t="shared" si="5"/>
        <v>1019383.6689681952</v>
      </c>
      <c r="P13">
        <f t="shared" si="6"/>
        <v>1366.9935000863497</v>
      </c>
      <c r="Q13">
        <f t="shared" si="8"/>
        <v>0.43673913740777948</v>
      </c>
      <c r="U13">
        <f t="shared" si="9"/>
        <v>0.46398662046352002</v>
      </c>
      <c r="V13">
        <f t="shared" si="10"/>
        <v>1.4343560829409008</v>
      </c>
      <c r="X13">
        <f t="shared" si="11"/>
        <v>0.43673913740777948</v>
      </c>
    </row>
    <row r="14" spans="1:24" x14ac:dyDescent="0.2">
      <c r="A14">
        <f t="shared" si="0"/>
        <v>288.14999999999998</v>
      </c>
      <c r="B14">
        <f t="shared" si="1"/>
        <v>340.29740854862598</v>
      </c>
      <c r="C14" s="4">
        <f t="shared" si="2"/>
        <v>0</v>
      </c>
      <c r="E14" s="31">
        <v>0</v>
      </c>
      <c r="F14">
        <f t="shared" si="7"/>
        <v>59.552046496009545</v>
      </c>
      <c r="G14" s="32">
        <v>0.17499999999999999</v>
      </c>
      <c r="H14" s="33">
        <v>4208.2102098968599</v>
      </c>
      <c r="J14" s="33">
        <v>1014.4708994709</v>
      </c>
      <c r="K14" s="31">
        <v>35</v>
      </c>
      <c r="M14">
        <f t="shared" si="3"/>
        <v>0.24106944493530041</v>
      </c>
      <c r="N14">
        <f t="shared" si="4"/>
        <v>18719.053236287829</v>
      </c>
      <c r="O14">
        <f t="shared" si="5"/>
        <v>1114757.9286886908</v>
      </c>
      <c r="P14">
        <f t="shared" si="6"/>
        <v>1494.8903823715343</v>
      </c>
      <c r="Q14">
        <f t="shared" si="8"/>
        <v>0.47760076114106526</v>
      </c>
      <c r="U14">
        <f t="shared" si="9"/>
        <v>0.43491217547507854</v>
      </c>
      <c r="V14">
        <f t="shared" si="10"/>
        <v>1.3444761053983578</v>
      </c>
      <c r="X14">
        <f t="shared" si="11"/>
        <v>0.47760076114106526</v>
      </c>
    </row>
    <row r="15" spans="1:24" x14ac:dyDescent="0.2">
      <c r="A15">
        <f t="shared" si="0"/>
        <v>288.14999999999998</v>
      </c>
      <c r="B15">
        <f t="shared" si="1"/>
        <v>340.29740854862598</v>
      </c>
      <c r="C15" s="4">
        <f t="shared" si="2"/>
        <v>0</v>
      </c>
      <c r="E15" s="31">
        <v>0</v>
      </c>
      <c r="F15">
        <f t="shared" si="7"/>
        <v>68.059481709725205</v>
      </c>
      <c r="G15" s="32">
        <v>0.2</v>
      </c>
      <c r="H15" s="33">
        <v>3930.6528239202698</v>
      </c>
      <c r="J15" s="33">
        <v>1011.8253968254</v>
      </c>
      <c r="K15" s="31">
        <v>35</v>
      </c>
      <c r="M15">
        <f t="shared" si="3"/>
        <v>0.25741917237458978</v>
      </c>
      <c r="N15">
        <f t="shared" si="4"/>
        <v>17484.416365724272</v>
      </c>
      <c r="O15">
        <f t="shared" si="5"/>
        <v>1189980.3158482311</v>
      </c>
      <c r="P15">
        <f t="shared" si="6"/>
        <v>1595.7636035524779</v>
      </c>
      <c r="Q15">
        <f t="shared" si="8"/>
        <v>0.50982862733306</v>
      </c>
      <c r="U15">
        <f t="shared" si="9"/>
        <v>0.40622703843739871</v>
      </c>
      <c r="V15">
        <f t="shared" si="10"/>
        <v>1.2557996242556773</v>
      </c>
      <c r="X15">
        <f t="shared" si="11"/>
        <v>0.50982862733306</v>
      </c>
    </row>
    <row r="16" spans="1:24" x14ac:dyDescent="0.2">
      <c r="A16">
        <f t="shared" si="0"/>
        <v>288.14999999999998</v>
      </c>
      <c r="B16">
        <f t="shared" si="1"/>
        <v>340.29740854862598</v>
      </c>
      <c r="C16" s="4">
        <f t="shared" si="2"/>
        <v>0</v>
      </c>
      <c r="E16" s="31">
        <v>0</v>
      </c>
      <c r="F16">
        <f t="shared" si="7"/>
        <v>76.566916923440843</v>
      </c>
      <c r="G16" s="32">
        <v>0.22500000000000001</v>
      </c>
      <c r="H16" s="33">
        <v>3659.5503767044202</v>
      </c>
      <c r="J16" s="33">
        <v>1009.17989417989</v>
      </c>
      <c r="K16" s="31">
        <v>35</v>
      </c>
      <c r="M16">
        <f t="shared" si="3"/>
        <v>0.27576608880807352</v>
      </c>
      <c r="N16">
        <f t="shared" si="4"/>
        <v>16278.492495764891</v>
      </c>
      <c r="O16">
        <f t="shared" si="5"/>
        <v>1246393.9825620856</v>
      </c>
      <c r="P16">
        <f t="shared" si="6"/>
        <v>1671.4143306157569</v>
      </c>
      <c r="Q16">
        <f t="shared" si="8"/>
        <v>0.53399818869512994</v>
      </c>
      <c r="U16">
        <f t="shared" si="9"/>
        <v>0.37820900958086195</v>
      </c>
      <c r="V16">
        <f t="shared" si="10"/>
        <v>1.1691854238672268</v>
      </c>
      <c r="X16">
        <f t="shared" si="11"/>
        <v>0.53399818869512994</v>
      </c>
    </row>
    <row r="17" spans="1:24" x14ac:dyDescent="0.2">
      <c r="A17">
        <f t="shared" si="0"/>
        <v>288.14999999999998</v>
      </c>
      <c r="B17">
        <f t="shared" si="1"/>
        <v>340.29740854862598</v>
      </c>
      <c r="C17" s="4">
        <f t="shared" si="2"/>
        <v>0</v>
      </c>
      <c r="E17" s="31">
        <v>0</v>
      </c>
      <c r="F17">
        <f t="shared" si="7"/>
        <v>85.074352137156495</v>
      </c>
      <c r="G17" s="32">
        <v>0.25</v>
      </c>
      <c r="H17" s="33">
        <v>3397.5908632784699</v>
      </c>
      <c r="J17" s="33">
        <v>1006.53439153439</v>
      </c>
      <c r="K17" s="31">
        <v>35</v>
      </c>
      <c r="M17">
        <f t="shared" si="3"/>
        <v>0.29624944027638017</v>
      </c>
      <c r="N17">
        <f t="shared" si="4"/>
        <v>15113.238425034284</v>
      </c>
      <c r="O17">
        <f t="shared" si="5"/>
        <v>1285748.9677041711</v>
      </c>
      <c r="P17">
        <f t="shared" si="6"/>
        <v>1724.1893656912935</v>
      </c>
      <c r="Q17">
        <f t="shared" si="8"/>
        <v>0.55085922226558892</v>
      </c>
      <c r="U17">
        <f t="shared" si="9"/>
        <v>0.35113588913584848</v>
      </c>
      <c r="V17">
        <f t="shared" si="10"/>
        <v>1.0854922885873706</v>
      </c>
      <c r="X17">
        <f t="shared" si="11"/>
        <v>0.55085922226558892</v>
      </c>
    </row>
    <row r="18" spans="1:24" x14ac:dyDescent="0.2">
      <c r="A18">
        <f t="shared" si="0"/>
        <v>288.14999999999998</v>
      </c>
      <c r="B18">
        <f t="shared" si="1"/>
        <v>340.29740854862598</v>
      </c>
      <c r="C18" s="4">
        <f t="shared" si="2"/>
        <v>0</v>
      </c>
      <c r="E18" s="31">
        <v>0</v>
      </c>
      <c r="F18">
        <f t="shared" si="7"/>
        <v>93.581787350872148</v>
      </c>
      <c r="G18" s="32">
        <v>0.27500000000000002</v>
      </c>
      <c r="H18" s="33">
        <v>3147.46227867159</v>
      </c>
      <c r="J18" s="33">
        <v>1003.8888888888901</v>
      </c>
      <c r="K18" s="31">
        <v>35</v>
      </c>
      <c r="M18">
        <f t="shared" si="3"/>
        <v>0.31895184119969466</v>
      </c>
      <c r="N18">
        <f t="shared" si="4"/>
        <v>14000.610952157098</v>
      </c>
      <c r="O18">
        <f t="shared" si="5"/>
        <v>1310202.1969070572</v>
      </c>
      <c r="P18">
        <f t="shared" si="6"/>
        <v>1756.9811460523636</v>
      </c>
      <c r="Q18">
        <f t="shared" si="8"/>
        <v>0.56133582940970084</v>
      </c>
      <c r="U18">
        <f t="shared" si="9"/>
        <v>0.32528547733273977</v>
      </c>
      <c r="V18">
        <f t="shared" si="10"/>
        <v>1.0055790027704761</v>
      </c>
      <c r="X18">
        <f t="shared" si="11"/>
        <v>0.56133582940970084</v>
      </c>
    </row>
    <row r="19" spans="1:24" x14ac:dyDescent="0.2">
      <c r="A19">
        <f t="shared" si="0"/>
        <v>288.14999999999998</v>
      </c>
      <c r="B19">
        <f t="shared" si="1"/>
        <v>340.29740854862598</v>
      </c>
      <c r="C19" s="4">
        <f t="shared" si="2"/>
        <v>0</v>
      </c>
      <c r="E19" s="31">
        <v>0</v>
      </c>
      <c r="F19">
        <f t="shared" si="7"/>
        <v>102.08922256458779</v>
      </c>
      <c r="G19" s="32">
        <v>0.3</v>
      </c>
      <c r="H19" s="33">
        <v>2911.8526179129499</v>
      </c>
      <c r="J19" s="33">
        <v>1001.24338624339</v>
      </c>
      <c r="K19" s="31">
        <v>35</v>
      </c>
      <c r="M19">
        <f t="shared" si="3"/>
        <v>0.34385098341997278</v>
      </c>
      <c r="N19">
        <f t="shared" si="4"/>
        <v>12952.566875757979</v>
      </c>
      <c r="O19">
        <f t="shared" si="5"/>
        <v>1322317.4825619638</v>
      </c>
      <c r="P19">
        <f t="shared" si="6"/>
        <v>1773.2277441155934</v>
      </c>
      <c r="Q19">
        <f t="shared" si="8"/>
        <v>0.56652643581967843</v>
      </c>
      <c r="U19">
        <f t="shared" si="9"/>
        <v>0.30093557440191709</v>
      </c>
      <c r="V19">
        <f t="shared" si="10"/>
        <v>0.93030435077091056</v>
      </c>
      <c r="X19">
        <f t="shared" si="11"/>
        <v>0.56652643581967843</v>
      </c>
    </row>
    <row r="20" spans="1:24" x14ac:dyDescent="0.2">
      <c r="A20">
        <f t="shared" si="0"/>
        <v>288.14999999999998</v>
      </c>
      <c r="B20">
        <f t="shared" si="1"/>
        <v>340.29740854862598</v>
      </c>
      <c r="C20" s="4">
        <f t="shared" si="2"/>
        <v>0</v>
      </c>
      <c r="E20" s="31">
        <v>0</v>
      </c>
      <c r="F20">
        <f t="shared" si="7"/>
        <v>110.59665777830345</v>
      </c>
      <c r="G20" s="32">
        <v>0.32500000000000001</v>
      </c>
      <c r="H20" s="33">
        <v>2693.4498760317001</v>
      </c>
      <c r="J20" s="33">
        <v>998.59788359788399</v>
      </c>
      <c r="K20" s="31">
        <v>35</v>
      </c>
      <c r="M20">
        <f t="shared" si="3"/>
        <v>0.37075049826772094</v>
      </c>
      <c r="N20">
        <f t="shared" si="4"/>
        <v>11981.062994461483</v>
      </c>
      <c r="O20">
        <f t="shared" si="5"/>
        <v>1325065.5238187523</v>
      </c>
      <c r="P20">
        <f t="shared" si="6"/>
        <v>1776.9128674409467</v>
      </c>
      <c r="Q20">
        <f t="shared" si="8"/>
        <v>0.56770379151467942</v>
      </c>
      <c r="U20">
        <f t="shared" si="9"/>
        <v>0.27836398057375983</v>
      </c>
      <c r="V20">
        <f t="shared" si="10"/>
        <v>0.86052711694303519</v>
      </c>
      <c r="X20">
        <f t="shared" si="11"/>
        <v>0.56770379151467942</v>
      </c>
    </row>
    <row r="21" spans="1:24" x14ac:dyDescent="0.2">
      <c r="A21">
        <f t="shared" si="0"/>
        <v>288.14999999999998</v>
      </c>
      <c r="B21">
        <f t="shared" si="1"/>
        <v>340.29740854862598</v>
      </c>
      <c r="C21" s="4">
        <f t="shared" si="2"/>
        <v>0</v>
      </c>
      <c r="E21" s="31">
        <v>0</v>
      </c>
      <c r="F21">
        <f t="shared" si="7"/>
        <v>119.10409299201909</v>
      </c>
      <c r="G21" s="32">
        <v>0.35</v>
      </c>
      <c r="H21" s="33">
        <v>2494.6887096209002</v>
      </c>
      <c r="J21" s="33">
        <v>995.97488272204805</v>
      </c>
      <c r="K21" s="31">
        <v>35</v>
      </c>
      <c r="M21">
        <f t="shared" si="3"/>
        <v>0.3992381409676557</v>
      </c>
      <c r="N21">
        <f t="shared" si="4"/>
        <v>11096.929201287301</v>
      </c>
      <c r="O21">
        <f t="shared" si="5"/>
        <v>1321689.6875159747</v>
      </c>
      <c r="P21">
        <f t="shared" si="6"/>
        <v>1772.3858709589222</v>
      </c>
      <c r="Q21">
        <f t="shared" si="8"/>
        <v>0.56625746676003907</v>
      </c>
      <c r="U21">
        <f t="shared" si="9"/>
        <v>0.25782231393353661</v>
      </c>
      <c r="V21">
        <f t="shared" si="10"/>
        <v>0.79702514684373804</v>
      </c>
      <c r="X21">
        <f t="shared" si="11"/>
        <v>0.56625746676003907</v>
      </c>
    </row>
    <row r="22" spans="1:24" x14ac:dyDescent="0.2">
      <c r="A22">
        <f t="shared" si="0"/>
        <v>288.14999999999998</v>
      </c>
      <c r="B22">
        <f t="shared" si="1"/>
        <v>340.29740854862598</v>
      </c>
      <c r="C22" s="4">
        <f t="shared" si="2"/>
        <v>0</v>
      </c>
      <c r="E22" s="31">
        <v>0</v>
      </c>
      <c r="F22">
        <f t="shared" si="7"/>
        <v>127.61152820573474</v>
      </c>
      <c r="G22" s="32">
        <v>0.375</v>
      </c>
      <c r="H22" s="33">
        <v>2313.9584172280702</v>
      </c>
      <c r="J22" s="33">
        <v>993.33594468601996</v>
      </c>
      <c r="K22" s="31">
        <v>35</v>
      </c>
      <c r="M22">
        <f t="shared" si="3"/>
        <v>0.4292799461262376</v>
      </c>
      <c r="N22">
        <f t="shared" si="4"/>
        <v>10293.000738599081</v>
      </c>
      <c r="O22">
        <f t="shared" si="5"/>
        <v>1313505.5540753852</v>
      </c>
      <c r="P22">
        <f t="shared" si="6"/>
        <v>1761.4109480150914</v>
      </c>
      <c r="Q22">
        <f t="shared" si="8"/>
        <v>0.5627511016022656</v>
      </c>
      <c r="U22">
        <f t="shared" si="9"/>
        <v>0.23914411091650167</v>
      </c>
      <c r="V22">
        <f t="shared" si="10"/>
        <v>0.73928383936999043</v>
      </c>
      <c r="X22">
        <f t="shared" si="11"/>
        <v>0.5627511016022656</v>
      </c>
    </row>
    <row r="23" spans="1:24" x14ac:dyDescent="0.2">
      <c r="A23">
        <f t="shared" si="0"/>
        <v>288.14999999999998</v>
      </c>
      <c r="B23">
        <f t="shared" si="1"/>
        <v>340.29740854862598</v>
      </c>
      <c r="C23" s="4">
        <f t="shared" si="2"/>
        <v>0</v>
      </c>
      <c r="E23" s="31">
        <v>0</v>
      </c>
      <c r="F23">
        <f t="shared" si="7"/>
        <v>136.11896341945041</v>
      </c>
      <c r="G23" s="32">
        <v>0.4</v>
      </c>
      <c r="H23" s="33">
        <v>2148.4551560418899</v>
      </c>
      <c r="J23" s="33">
        <v>990.13275255075098</v>
      </c>
      <c r="K23" s="31">
        <v>35</v>
      </c>
      <c r="M23">
        <f t="shared" si="3"/>
        <v>0.46085800290794882</v>
      </c>
      <c r="N23">
        <f t="shared" si="4"/>
        <v>9556.8054911189683</v>
      </c>
      <c r="O23">
        <f t="shared" si="5"/>
        <v>1300862.4570524257</v>
      </c>
      <c r="P23">
        <f t="shared" si="6"/>
        <v>1744.4565549073029</v>
      </c>
      <c r="Q23">
        <f t="shared" si="8"/>
        <v>0.55733436259019264</v>
      </c>
      <c r="U23">
        <f t="shared" si="9"/>
        <v>0.22203959859878977</v>
      </c>
      <c r="V23">
        <f t="shared" si="10"/>
        <v>0.68640739809645046</v>
      </c>
      <c r="X23">
        <f t="shared" si="11"/>
        <v>0.55733436259019264</v>
      </c>
    </row>
    <row r="24" spans="1:24" x14ac:dyDescent="0.2">
      <c r="A24">
        <f t="shared" si="0"/>
        <v>288.14999999999998</v>
      </c>
      <c r="B24">
        <f t="shared" si="1"/>
        <v>340.29740854862598</v>
      </c>
      <c r="C24" s="4">
        <f t="shared" si="2"/>
        <v>0</v>
      </c>
      <c r="E24" s="31">
        <v>0</v>
      </c>
      <c r="F24">
        <f t="shared" si="7"/>
        <v>144.62639863316605</v>
      </c>
      <c r="G24" s="32">
        <v>0.42499999999999999</v>
      </c>
      <c r="H24" s="33">
        <v>1995.4300390656599</v>
      </c>
      <c r="J24" s="33">
        <v>986.79058623342496</v>
      </c>
      <c r="K24" s="31">
        <v>35</v>
      </c>
      <c r="M24">
        <f t="shared" si="3"/>
        <v>0.49452527370765642</v>
      </c>
      <c r="N24">
        <f t="shared" si="4"/>
        <v>8876.115799232728</v>
      </c>
      <c r="O24">
        <f t="shared" si="5"/>
        <v>1283720.6618939757</v>
      </c>
      <c r="P24">
        <f t="shared" si="6"/>
        <v>1721.4694075998214</v>
      </c>
      <c r="Q24">
        <f t="shared" si="8"/>
        <v>0.54999022607023051</v>
      </c>
      <c r="U24">
        <f t="shared" si="9"/>
        <v>0.20622468365705457</v>
      </c>
      <c r="V24">
        <f t="shared" si="10"/>
        <v>0.63751758436602557</v>
      </c>
      <c r="X24">
        <f t="shared" si="11"/>
        <v>0.54999022607023051</v>
      </c>
    </row>
    <row r="25" spans="1:24" x14ac:dyDescent="0.2">
      <c r="A25">
        <f t="shared" si="0"/>
        <v>288.14999999999998</v>
      </c>
      <c r="B25">
        <f t="shared" si="1"/>
        <v>340.29740854862598</v>
      </c>
      <c r="C25" s="4">
        <f t="shared" si="2"/>
        <v>0</v>
      </c>
      <c r="E25" s="31">
        <v>0</v>
      </c>
      <c r="F25">
        <f t="shared" si="7"/>
        <v>153.13383384688169</v>
      </c>
      <c r="G25" s="32">
        <v>0.45</v>
      </c>
      <c r="H25" s="33">
        <v>1852.6228300498699</v>
      </c>
      <c r="J25" s="33">
        <v>983.49761734861204</v>
      </c>
      <c r="K25" s="31">
        <v>35</v>
      </c>
      <c r="M25">
        <f t="shared" si="3"/>
        <v>0.53086769816074098</v>
      </c>
      <c r="N25">
        <f t="shared" si="4"/>
        <v>8240.8776303300929</v>
      </c>
      <c r="O25">
        <f t="shared" si="5"/>
        <v>1261957.1857954524</v>
      </c>
      <c r="P25">
        <f t="shared" si="6"/>
        <v>1692.2845861517017</v>
      </c>
      <c r="Q25">
        <f t="shared" si="8"/>
        <v>0.54066600196539993</v>
      </c>
      <c r="U25">
        <f t="shared" si="9"/>
        <v>0.1914657740853524</v>
      </c>
      <c r="V25">
        <f t="shared" si="10"/>
        <v>0.59189227797120447</v>
      </c>
      <c r="X25">
        <f t="shared" si="11"/>
        <v>0.54066600196539993</v>
      </c>
    </row>
    <row r="26" spans="1:24" x14ac:dyDescent="0.2">
      <c r="A26">
        <f t="shared" si="0"/>
        <v>288.14999999999998</v>
      </c>
      <c r="B26">
        <f t="shared" si="1"/>
        <v>340.29740854862598</v>
      </c>
      <c r="C26" s="4">
        <f t="shared" si="2"/>
        <v>0</v>
      </c>
      <c r="E26" s="31">
        <v>0</v>
      </c>
      <c r="F26">
        <f t="shared" si="7"/>
        <v>161.64126906059732</v>
      </c>
      <c r="G26" s="32">
        <v>0.47499999999999998</v>
      </c>
      <c r="H26" s="33">
        <v>1716.0274024416301</v>
      </c>
      <c r="J26" s="33">
        <v>979.56889757250894</v>
      </c>
      <c r="K26" s="31">
        <v>35</v>
      </c>
      <c r="M26">
        <f t="shared" si="3"/>
        <v>0.57083523035747596</v>
      </c>
      <c r="N26">
        <f t="shared" si="4"/>
        <v>7633.2708441437135</v>
      </c>
      <c r="O26">
        <f t="shared" si="5"/>
        <v>1233851.5863306469</v>
      </c>
      <c r="P26">
        <f t="shared" si="6"/>
        <v>1654.5949772693975</v>
      </c>
      <c r="Q26">
        <f t="shared" si="8"/>
        <v>0.52862459337680434</v>
      </c>
      <c r="U26">
        <f t="shared" si="9"/>
        <v>0.17734884274923834</v>
      </c>
      <c r="V26">
        <f t="shared" si="10"/>
        <v>0.54825156627528115</v>
      </c>
      <c r="X26">
        <f t="shared" si="11"/>
        <v>0.52862459337680434</v>
      </c>
    </row>
    <row r="27" spans="1:24" x14ac:dyDescent="0.2">
      <c r="A27">
        <f t="shared" si="0"/>
        <v>288.14999999999998</v>
      </c>
      <c r="B27">
        <f t="shared" si="1"/>
        <v>340.29740854862598</v>
      </c>
      <c r="C27" s="4">
        <f t="shared" si="2"/>
        <v>0</v>
      </c>
      <c r="E27" s="31">
        <v>0</v>
      </c>
      <c r="F27">
        <f t="shared" si="7"/>
        <v>170.14870427431299</v>
      </c>
      <c r="G27" s="32">
        <v>0.5</v>
      </c>
      <c r="H27" s="33">
        <v>1577.91167404868</v>
      </c>
      <c r="J27" s="33">
        <v>975.76681372538303</v>
      </c>
      <c r="K27" s="31">
        <v>35</v>
      </c>
      <c r="M27">
        <f t="shared" si="3"/>
        <v>0.61839127612365952</v>
      </c>
      <c r="N27">
        <f t="shared" si="4"/>
        <v>7018.9014225601677</v>
      </c>
      <c r="O27">
        <f t="shared" si="5"/>
        <v>1194256.9824777448</v>
      </c>
      <c r="P27">
        <f t="shared" si="6"/>
        <v>1601.4986135026556</v>
      </c>
      <c r="Q27">
        <f t="shared" si="8"/>
        <v>0.51166089888263755</v>
      </c>
      <c r="U27">
        <f t="shared" si="9"/>
        <v>0.16307479062098801</v>
      </c>
      <c r="V27">
        <f t="shared" si="10"/>
        <v>0.50412513547881144</v>
      </c>
      <c r="X27">
        <f t="shared" si="11"/>
        <v>0.51166089888263755</v>
      </c>
    </row>
    <row r="28" spans="1:24" x14ac:dyDescent="0.2">
      <c r="A28">
        <f t="shared" si="0"/>
        <v>288.14999999999998</v>
      </c>
      <c r="B28">
        <f t="shared" si="1"/>
        <v>340.29740854862598</v>
      </c>
      <c r="C28" s="4">
        <f t="shared" si="2"/>
        <v>0</v>
      </c>
      <c r="E28" s="31">
        <v>0</v>
      </c>
      <c r="F28">
        <f t="shared" si="7"/>
        <v>178.65613948802866</v>
      </c>
      <c r="G28" s="32">
        <v>0.52500000000000002</v>
      </c>
      <c r="H28" s="33">
        <v>1433.2274886692401</v>
      </c>
      <c r="J28" s="33">
        <v>972.49445439190094</v>
      </c>
      <c r="K28" s="31">
        <v>35</v>
      </c>
      <c r="M28">
        <f t="shared" si="3"/>
        <v>0.67853460953003886</v>
      </c>
      <c r="N28">
        <f t="shared" si="4"/>
        <v>6375.3140461032654</v>
      </c>
      <c r="O28">
        <f t="shared" si="5"/>
        <v>1138988.9955006132</v>
      </c>
      <c r="P28">
        <f t="shared" si="6"/>
        <v>1527.3842429663223</v>
      </c>
      <c r="Q28">
        <f t="shared" si="8"/>
        <v>0.48798218625122119</v>
      </c>
      <c r="U28">
        <f t="shared" si="9"/>
        <v>0.14812189837424969</v>
      </c>
      <c r="V28">
        <f t="shared" si="10"/>
        <v>0.45790015612435786</v>
      </c>
      <c r="X28">
        <f t="shared" si="11"/>
        <v>0.48798218625122119</v>
      </c>
    </row>
    <row r="29" spans="1:24" x14ac:dyDescent="0.2">
      <c r="A29">
        <f t="shared" si="0"/>
        <v>288.14999999999998</v>
      </c>
      <c r="B29">
        <f t="shared" si="1"/>
        <v>340.29740854862598</v>
      </c>
      <c r="C29" s="4">
        <f t="shared" si="2"/>
        <v>0</v>
      </c>
      <c r="E29" s="31">
        <v>0</v>
      </c>
      <c r="F29">
        <f t="shared" si="7"/>
        <v>187.1635747017443</v>
      </c>
      <c r="G29" s="32">
        <v>0.55000000000000004</v>
      </c>
      <c r="H29" s="33">
        <v>1283.3945071125399</v>
      </c>
      <c r="J29" s="33">
        <v>969.68633858871601</v>
      </c>
      <c r="K29" s="31">
        <v>35</v>
      </c>
      <c r="M29">
        <f t="shared" si="3"/>
        <v>0.75556372823378848</v>
      </c>
      <c r="N29">
        <f t="shared" si="4"/>
        <v>5708.8236812171572</v>
      </c>
      <c r="O29">
        <f t="shared" si="5"/>
        <v>1068483.8475185742</v>
      </c>
      <c r="P29">
        <f t="shared" si="6"/>
        <v>1432.8368395224079</v>
      </c>
      <c r="Q29">
        <f t="shared" si="8"/>
        <v>0.45777534809022619</v>
      </c>
      <c r="U29">
        <f t="shared" si="9"/>
        <v>0.13263688581154814</v>
      </c>
      <c r="V29">
        <f t="shared" si="10"/>
        <v>0.4100301939656677</v>
      </c>
      <c r="X29">
        <f t="shared" si="11"/>
        <v>0.45777534809022619</v>
      </c>
    </row>
    <row r="30" spans="1:24" x14ac:dyDescent="0.2">
      <c r="A30">
        <f t="shared" si="0"/>
        <v>288.14999999999998</v>
      </c>
      <c r="B30">
        <f t="shared" si="1"/>
        <v>340.29740854862598</v>
      </c>
      <c r="C30" s="4">
        <f t="shared" si="2"/>
        <v>0</v>
      </c>
      <c r="E30" s="31">
        <v>0</v>
      </c>
      <c r="F30">
        <f t="shared" si="7"/>
        <v>195.67100991545993</v>
      </c>
      <c r="G30" s="32">
        <v>0.57499999999999996</v>
      </c>
      <c r="H30" s="33">
        <v>1128.7074852852199</v>
      </c>
      <c r="J30" s="33">
        <v>967.42136562417204</v>
      </c>
      <c r="K30" s="31">
        <v>35</v>
      </c>
      <c r="M30">
        <f t="shared" si="3"/>
        <v>0.85710547527706749</v>
      </c>
      <c r="N30">
        <f t="shared" si="4"/>
        <v>5020.7414676103917</v>
      </c>
      <c r="O30">
        <f t="shared" si="5"/>
        <v>982413.55349175388</v>
      </c>
      <c r="P30">
        <f t="shared" si="6"/>
        <v>1317.4165752324418</v>
      </c>
      <c r="Q30">
        <f t="shared" si="8"/>
        <v>0.42089986429151494</v>
      </c>
      <c r="U30">
        <f t="shared" si="9"/>
        <v>0.11665021551108103</v>
      </c>
      <c r="V30">
        <f t="shared" si="10"/>
        <v>0.36060942021892012</v>
      </c>
      <c r="X30">
        <f t="shared" si="11"/>
        <v>0.42089986429151494</v>
      </c>
    </row>
    <row r="31" spans="1:24" x14ac:dyDescent="0.2">
      <c r="A31">
        <f t="shared" si="0"/>
        <v>288.14999999999998</v>
      </c>
      <c r="B31">
        <f t="shared" si="1"/>
        <v>340.29740854862598</v>
      </c>
      <c r="C31" s="4">
        <f t="shared" si="2"/>
        <v>0</v>
      </c>
      <c r="E31" s="31">
        <v>0</v>
      </c>
      <c r="F31">
        <f t="shared" si="7"/>
        <v>204.17844512917557</v>
      </c>
      <c r="G31" s="32">
        <v>0.6</v>
      </c>
      <c r="H31" s="33">
        <v>969.46117909392797</v>
      </c>
      <c r="J31" s="33">
        <v>965.77843480661295</v>
      </c>
      <c r="K31" s="31">
        <v>35</v>
      </c>
      <c r="M31">
        <f t="shared" si="3"/>
        <v>0.99620124625231821</v>
      </c>
      <c r="N31">
        <f t="shared" si="4"/>
        <v>4312.3785449915504</v>
      </c>
      <c r="O31">
        <f t="shared" si="5"/>
        <v>880494.74612479121</v>
      </c>
      <c r="P31">
        <f t="shared" si="6"/>
        <v>1180.7434545533449</v>
      </c>
      <c r="Q31">
        <f t="shared" si="8"/>
        <v>0.37723433052822519</v>
      </c>
      <c r="U31">
        <f t="shared" si="9"/>
        <v>0.10019235005104671</v>
      </c>
      <c r="V31">
        <f t="shared" si="10"/>
        <v>0.3097320061002965</v>
      </c>
      <c r="X31">
        <f t="shared" si="11"/>
        <v>0.37723433052822519</v>
      </c>
    </row>
    <row r="32" spans="1:24" ht="18" x14ac:dyDescent="0.25">
      <c r="C32" s="4"/>
      <c r="E32" s="27"/>
      <c r="F32">
        <f t="shared" si="7"/>
        <v>0</v>
      </c>
      <c r="G32" s="27"/>
      <c r="H32" s="27"/>
      <c r="J32" s="27"/>
      <c r="K32" s="27"/>
      <c r="Q32">
        <f t="shared" si="8"/>
        <v>0</v>
      </c>
      <c r="U32">
        <f t="shared" si="9"/>
        <v>0</v>
      </c>
      <c r="V32">
        <f t="shared" si="10"/>
        <v>0</v>
      </c>
      <c r="X32">
        <f t="shared" si="11"/>
        <v>0</v>
      </c>
    </row>
    <row r="33" spans="1:24" x14ac:dyDescent="0.2">
      <c r="A33">
        <f t="shared" si="0"/>
        <v>278.24399999999997</v>
      </c>
      <c r="B33">
        <f t="shared" si="1"/>
        <v>334.39689324444208</v>
      </c>
      <c r="C33" s="4">
        <f t="shared" si="2"/>
        <v>1524</v>
      </c>
      <c r="E33" s="31">
        <v>5000</v>
      </c>
      <c r="F33">
        <f t="shared" si="7"/>
        <v>0</v>
      </c>
      <c r="G33" s="32">
        <v>0</v>
      </c>
      <c r="H33" s="33">
        <f t="shared" ref="H33:H57" si="12">(H7+H59)/2</f>
        <v>5954.8928928588548</v>
      </c>
      <c r="J33" s="33">
        <f t="shared" ref="J33:J57" si="13">(J7+J59)/2</f>
        <v>973.43226246686754</v>
      </c>
      <c r="K33" s="31">
        <v>35</v>
      </c>
      <c r="M33">
        <f t="shared" ref="M33:M57" si="14">J33/H33</f>
        <v>0.16346763577128542</v>
      </c>
      <c r="N33">
        <f t="shared" si="4"/>
        <v>26488.685573658404</v>
      </c>
      <c r="O33">
        <f t="shared" si="5"/>
        <v>0</v>
      </c>
      <c r="P33">
        <f t="shared" si="6"/>
        <v>0</v>
      </c>
      <c r="Q33">
        <f t="shared" si="8"/>
        <v>0</v>
      </c>
      <c r="U33">
        <f t="shared" si="9"/>
        <v>0.6154291952107126</v>
      </c>
      <c r="V33">
        <f t="shared" si="10"/>
        <v>1.9025216910092189</v>
      </c>
      <c r="X33">
        <f t="shared" si="11"/>
        <v>0</v>
      </c>
    </row>
    <row r="34" spans="1:24" x14ac:dyDescent="0.2">
      <c r="A34">
        <f t="shared" si="0"/>
        <v>278.24399999999997</v>
      </c>
      <c r="B34">
        <f t="shared" si="1"/>
        <v>334.39689324444208</v>
      </c>
      <c r="C34" s="4">
        <f t="shared" si="2"/>
        <v>1524</v>
      </c>
      <c r="E34" s="31">
        <v>5000</v>
      </c>
      <c r="F34">
        <f t="shared" si="7"/>
        <v>8.3599223311110524</v>
      </c>
      <c r="G34" s="32">
        <v>2.5000000000000001E-2</v>
      </c>
      <c r="H34" s="33">
        <f t="shared" si="12"/>
        <v>5720.0007581985446</v>
      </c>
      <c r="J34" s="33">
        <f t="shared" si="13"/>
        <v>972.60300712566641</v>
      </c>
      <c r="K34" s="31">
        <v>35</v>
      </c>
      <c r="M34">
        <f t="shared" si="14"/>
        <v>0.17003546821766116</v>
      </c>
      <c r="N34">
        <f t="shared" si="4"/>
        <v>25443.833212635447</v>
      </c>
      <c r="O34">
        <f t="shared" si="5"/>
        <v>212708.46946337615</v>
      </c>
      <c r="P34">
        <f t="shared" si="6"/>
        <v>285.24205755038741</v>
      </c>
      <c r="Q34">
        <f t="shared" si="8"/>
        <v>9.1131647779676486E-2</v>
      </c>
      <c r="U34">
        <f t="shared" si="9"/>
        <v>0.59115344751948584</v>
      </c>
      <c r="V34">
        <f t="shared" si="10"/>
        <v>1.827476280574615</v>
      </c>
      <c r="X34">
        <f t="shared" si="11"/>
        <v>9.1131647779676486E-2</v>
      </c>
    </row>
    <row r="35" spans="1:24" x14ac:dyDescent="0.2">
      <c r="A35">
        <f t="shared" si="0"/>
        <v>278.24399999999997</v>
      </c>
      <c r="B35">
        <f t="shared" si="1"/>
        <v>334.39689324444208</v>
      </c>
      <c r="C35" s="4">
        <f t="shared" si="2"/>
        <v>1524</v>
      </c>
      <c r="E35" s="31">
        <v>5000</v>
      </c>
      <c r="F35">
        <f t="shared" si="7"/>
        <v>16.719844662222105</v>
      </c>
      <c r="G35" s="32">
        <v>0.05</v>
      </c>
      <c r="H35" s="33">
        <f t="shared" si="12"/>
        <v>5474.2514079831253</v>
      </c>
      <c r="J35" s="33">
        <f t="shared" si="13"/>
        <v>971.30706288187002</v>
      </c>
      <c r="K35" s="31">
        <v>35</v>
      </c>
      <c r="M35">
        <f t="shared" si="14"/>
        <v>0.177431942834304</v>
      </c>
      <c r="N35">
        <f t="shared" si="4"/>
        <v>24350.685546521516</v>
      </c>
      <c r="O35">
        <f t="shared" si="5"/>
        <v>407139.6797564567</v>
      </c>
      <c r="P35">
        <f t="shared" si="6"/>
        <v>545.97431055340837</v>
      </c>
      <c r="Q35">
        <f t="shared" si="8"/>
        <v>0.17443268707776624</v>
      </c>
      <c r="U35">
        <f t="shared" si="9"/>
        <v>0.56575562298296045</v>
      </c>
      <c r="V35">
        <f t="shared" si="10"/>
        <v>1.7489621111767173</v>
      </c>
      <c r="X35">
        <f t="shared" si="11"/>
        <v>0.17443268707776624</v>
      </c>
    </row>
    <row r="36" spans="1:24" x14ac:dyDescent="0.2">
      <c r="A36">
        <f t="shared" si="0"/>
        <v>278.24399999999997</v>
      </c>
      <c r="B36">
        <f t="shared" si="1"/>
        <v>334.39689324444208</v>
      </c>
      <c r="C36" s="4">
        <f t="shared" si="2"/>
        <v>1524</v>
      </c>
      <c r="E36" s="31">
        <v>5000</v>
      </c>
      <c r="F36">
        <f t="shared" si="7"/>
        <v>25.079766993333156</v>
      </c>
      <c r="G36" s="32">
        <v>7.4999999999999997E-2</v>
      </c>
      <c r="H36" s="33">
        <f t="shared" si="12"/>
        <v>5220.0178687754142</v>
      </c>
      <c r="J36" s="33">
        <f t="shared" si="13"/>
        <v>969.60001440706799</v>
      </c>
      <c r="K36" s="31">
        <v>35</v>
      </c>
      <c r="M36">
        <f t="shared" si="14"/>
        <v>0.18574649336105251</v>
      </c>
      <c r="N36">
        <f t="shared" si="4"/>
        <v>23219.798324279913</v>
      </c>
      <c r="O36">
        <f t="shared" si="5"/>
        <v>582347.13160512783</v>
      </c>
      <c r="P36">
        <f t="shared" si="6"/>
        <v>780.92750348247637</v>
      </c>
      <c r="Q36">
        <f t="shared" si="8"/>
        <v>0.24949760494647807</v>
      </c>
      <c r="U36">
        <f t="shared" si="9"/>
        <v>0.53948097031577247</v>
      </c>
      <c r="V36">
        <f t="shared" si="10"/>
        <v>1.6677373382669054</v>
      </c>
      <c r="X36">
        <f t="shared" si="11"/>
        <v>0.24949760494647807</v>
      </c>
    </row>
    <row r="37" spans="1:24" x14ac:dyDescent="0.2">
      <c r="A37">
        <f t="shared" si="0"/>
        <v>278.24399999999997</v>
      </c>
      <c r="B37">
        <f t="shared" si="1"/>
        <v>334.39689324444208</v>
      </c>
      <c r="C37" s="4">
        <f t="shared" si="2"/>
        <v>1524</v>
      </c>
      <c r="E37" s="31">
        <v>5000</v>
      </c>
      <c r="F37">
        <f t="shared" si="7"/>
        <v>33.43968932444421</v>
      </c>
      <c r="G37" s="32">
        <v>0.1</v>
      </c>
      <c r="H37" s="33">
        <f t="shared" si="12"/>
        <v>4959.6731671382349</v>
      </c>
      <c r="J37" s="33">
        <f t="shared" si="13"/>
        <v>967.53744637283694</v>
      </c>
      <c r="K37" s="31">
        <v>35</v>
      </c>
      <c r="M37">
        <f t="shared" si="14"/>
        <v>0.19508088814874724</v>
      </c>
      <c r="N37">
        <f t="shared" si="4"/>
        <v>22061.727294873974</v>
      </c>
      <c r="O37">
        <f t="shared" si="5"/>
        <v>737737.30670119671</v>
      </c>
      <c r="P37">
        <f t="shared" si="6"/>
        <v>989.30572828630477</v>
      </c>
      <c r="Q37">
        <f t="shared" si="8"/>
        <v>0.31607211766335613</v>
      </c>
      <c r="U37">
        <f t="shared" si="9"/>
        <v>0.51257473823255839</v>
      </c>
      <c r="V37">
        <f t="shared" si="10"/>
        <v>1.5845601172965607</v>
      </c>
      <c r="X37">
        <f t="shared" si="11"/>
        <v>0.31607211766335613</v>
      </c>
    </row>
    <row r="38" spans="1:24" x14ac:dyDescent="0.2">
      <c r="A38">
        <f t="shared" si="0"/>
        <v>278.24399999999997</v>
      </c>
      <c r="B38">
        <f t="shared" si="1"/>
        <v>334.39689324444208</v>
      </c>
      <c r="C38" s="4">
        <f t="shared" si="2"/>
        <v>1524</v>
      </c>
      <c r="E38" s="31">
        <v>5000</v>
      </c>
      <c r="F38">
        <f t="shared" si="7"/>
        <v>41.79961165555526</v>
      </c>
      <c r="G38" s="32">
        <v>0.125</v>
      </c>
      <c r="H38" s="33">
        <f t="shared" si="12"/>
        <v>4695.5903296344004</v>
      </c>
      <c r="J38" s="33">
        <f t="shared" si="13"/>
        <v>965.17494345075147</v>
      </c>
      <c r="K38" s="31">
        <v>35</v>
      </c>
      <c r="M38">
        <f t="shared" si="14"/>
        <v>0.2055492229293138</v>
      </c>
      <c r="N38">
        <f t="shared" si="4"/>
        <v>20887.028207266994</v>
      </c>
      <c r="O38">
        <f t="shared" si="5"/>
        <v>873069.66770238895</v>
      </c>
      <c r="P38">
        <f t="shared" si="6"/>
        <v>1170.7864243889035</v>
      </c>
      <c r="Q38">
        <f t="shared" si="8"/>
        <v>0.37405317073127908</v>
      </c>
      <c r="U38">
        <f t="shared" si="9"/>
        <v>0.48528217544795377</v>
      </c>
      <c r="V38">
        <f t="shared" si="10"/>
        <v>1.5001886037170609</v>
      </c>
      <c r="X38">
        <f t="shared" si="11"/>
        <v>0.37405317073127908</v>
      </c>
    </row>
    <row r="39" spans="1:24" x14ac:dyDescent="0.2">
      <c r="A39">
        <f t="shared" si="0"/>
        <v>278.24399999999997</v>
      </c>
      <c r="B39">
        <f t="shared" si="1"/>
        <v>334.39689324444208</v>
      </c>
      <c r="C39" s="4">
        <f t="shared" si="2"/>
        <v>1524</v>
      </c>
      <c r="E39" s="31">
        <v>5000</v>
      </c>
      <c r="F39">
        <f t="shared" si="7"/>
        <v>50.159533986666311</v>
      </c>
      <c r="G39" s="32">
        <v>0.15</v>
      </c>
      <c r="H39" s="33">
        <f t="shared" si="12"/>
        <v>4430.1423828267298</v>
      </c>
      <c r="J39" s="33">
        <f t="shared" si="13"/>
        <v>962.568090312403</v>
      </c>
      <c r="K39" s="31">
        <v>35</v>
      </c>
      <c r="M39">
        <f t="shared" si="14"/>
        <v>0.21727700988658058</v>
      </c>
      <c r="N39">
        <f t="shared" si="4"/>
        <v>19706.256810422285</v>
      </c>
      <c r="O39">
        <f t="shared" si="5"/>
        <v>988456.65823235107</v>
      </c>
      <c r="P39">
        <f t="shared" si="6"/>
        <v>1325.5203786895827</v>
      </c>
      <c r="Q39">
        <f t="shared" si="8"/>
        <v>0.4234889388784609</v>
      </c>
      <c r="U39">
        <f t="shared" si="9"/>
        <v>0.45784853067659464</v>
      </c>
      <c r="V39">
        <f t="shared" si="10"/>
        <v>1.4153809529797858</v>
      </c>
      <c r="X39">
        <f t="shared" si="11"/>
        <v>0.4234889388784609</v>
      </c>
    </row>
    <row r="40" spans="1:24" x14ac:dyDescent="0.2">
      <c r="A40">
        <f t="shared" si="0"/>
        <v>278.24399999999997</v>
      </c>
      <c r="B40">
        <f t="shared" si="1"/>
        <v>334.39689324444208</v>
      </c>
      <c r="C40" s="4">
        <f t="shared" si="2"/>
        <v>1524</v>
      </c>
      <c r="E40" s="31">
        <v>5000</v>
      </c>
      <c r="F40">
        <f t="shared" si="7"/>
        <v>58.519456317777362</v>
      </c>
      <c r="G40" s="32">
        <v>0.17499999999999999</v>
      </c>
      <c r="H40" s="33">
        <f t="shared" si="12"/>
        <v>4165.7023532780449</v>
      </c>
      <c r="J40" s="33">
        <f t="shared" si="13"/>
        <v>959.77247162936692</v>
      </c>
      <c r="K40" s="31">
        <v>35</v>
      </c>
      <c r="M40">
        <f t="shared" si="14"/>
        <v>0.23039871556692224</v>
      </c>
      <c r="N40">
        <f t="shared" si="4"/>
        <v>18529.968853303173</v>
      </c>
      <c r="O40">
        <f t="shared" si="5"/>
        <v>1084363.7028806501</v>
      </c>
      <c r="P40">
        <f t="shared" si="6"/>
        <v>1454.1317255629517</v>
      </c>
      <c r="Q40">
        <f t="shared" si="8"/>
        <v>0.46457882605845102</v>
      </c>
      <c r="U40">
        <f t="shared" si="9"/>
        <v>0.43051905263311752</v>
      </c>
      <c r="V40">
        <f t="shared" si="10"/>
        <v>1.3308953205361167</v>
      </c>
      <c r="X40">
        <f t="shared" si="11"/>
        <v>0.46457882605845102</v>
      </c>
    </row>
    <row r="41" spans="1:24" x14ac:dyDescent="0.2">
      <c r="A41">
        <f t="shared" si="0"/>
        <v>278.24399999999997</v>
      </c>
      <c r="B41">
        <f t="shared" si="1"/>
        <v>334.39689324444208</v>
      </c>
      <c r="C41" s="4">
        <f t="shared" si="2"/>
        <v>1524</v>
      </c>
      <c r="E41" s="31">
        <v>5000</v>
      </c>
      <c r="F41">
        <f t="shared" si="7"/>
        <v>66.879378648888419</v>
      </c>
      <c r="G41" s="32">
        <v>0.2</v>
      </c>
      <c r="H41" s="33">
        <f t="shared" si="12"/>
        <v>3904.6432675511651</v>
      </c>
      <c r="J41" s="33">
        <f t="shared" si="13"/>
        <v>956.8436720732235</v>
      </c>
      <c r="K41" s="31">
        <v>35</v>
      </c>
      <c r="M41">
        <f t="shared" si="14"/>
        <v>0.24505277601795292</v>
      </c>
      <c r="N41">
        <f t="shared" si="4"/>
        <v>17368.720084872981</v>
      </c>
      <c r="O41">
        <f t="shared" si="5"/>
        <v>1161609.2072027735</v>
      </c>
      <c r="P41">
        <f t="shared" si="6"/>
        <v>1557.7179468589193</v>
      </c>
      <c r="Q41">
        <f t="shared" si="8"/>
        <v>0.49767346545013397</v>
      </c>
      <c r="U41">
        <f t="shared" si="9"/>
        <v>0.40353899003215843</v>
      </c>
      <c r="V41">
        <f t="shared" si="10"/>
        <v>1.2474898618374328</v>
      </c>
      <c r="X41">
        <f t="shared" si="11"/>
        <v>0.49767346545013397</v>
      </c>
    </row>
    <row r="42" spans="1:24" x14ac:dyDescent="0.2">
      <c r="A42">
        <f t="shared" si="0"/>
        <v>278.24399999999997</v>
      </c>
      <c r="B42">
        <f t="shared" si="1"/>
        <v>334.39689324444208</v>
      </c>
      <c r="C42" s="4">
        <f t="shared" si="2"/>
        <v>1524</v>
      </c>
      <c r="E42" s="31">
        <v>5000</v>
      </c>
      <c r="F42">
        <f t="shared" si="7"/>
        <v>75.23930097999947</v>
      </c>
      <c r="G42" s="32">
        <v>0.22500000000000001</v>
      </c>
      <c r="H42" s="33">
        <f t="shared" si="12"/>
        <v>3649.3381522089048</v>
      </c>
      <c r="J42" s="33">
        <f t="shared" si="13"/>
        <v>953.83727631554893</v>
      </c>
      <c r="K42" s="31">
        <v>35</v>
      </c>
      <c r="M42">
        <f t="shared" si="14"/>
        <v>0.26137267540915649</v>
      </c>
      <c r="N42">
        <f t="shared" si="4"/>
        <v>16233.066254095</v>
      </c>
      <c r="O42">
        <f t="shared" si="5"/>
        <v>1221364.5577201264</v>
      </c>
      <c r="P42">
        <f t="shared" si="6"/>
        <v>1637.8498719026893</v>
      </c>
      <c r="Q42">
        <f t="shared" si="8"/>
        <v>0.52327471945772819</v>
      </c>
      <c r="U42">
        <f t="shared" si="9"/>
        <v>0.3771535915883531</v>
      </c>
      <c r="V42">
        <f t="shared" si="10"/>
        <v>1.1659227323351133</v>
      </c>
      <c r="X42">
        <f t="shared" si="11"/>
        <v>0.52327471945772819</v>
      </c>
    </row>
    <row r="43" spans="1:24" x14ac:dyDescent="0.2">
      <c r="A43">
        <f t="shared" si="0"/>
        <v>278.24399999999997</v>
      </c>
      <c r="B43">
        <f t="shared" si="1"/>
        <v>334.39689324444208</v>
      </c>
      <c r="C43" s="4">
        <f t="shared" si="2"/>
        <v>1524</v>
      </c>
      <c r="E43" s="31">
        <v>5000</v>
      </c>
      <c r="F43">
        <f t="shared" si="7"/>
        <v>83.599223311110521</v>
      </c>
      <c r="G43" s="32">
        <v>0.25</v>
      </c>
      <c r="H43" s="33">
        <f t="shared" si="12"/>
        <v>3402.1600338140897</v>
      </c>
      <c r="J43" s="33">
        <f t="shared" si="13"/>
        <v>950.80886902793304</v>
      </c>
      <c r="K43" s="31">
        <v>35</v>
      </c>
      <c r="M43">
        <f t="shared" si="14"/>
        <v>0.27947211758936608</v>
      </c>
      <c r="N43">
        <f t="shared" si="4"/>
        <v>15133.563109932578</v>
      </c>
      <c r="O43">
        <f t="shared" si="5"/>
        <v>1265154.1219200378</v>
      </c>
      <c r="P43">
        <f t="shared" si="6"/>
        <v>1696.5716774947707</v>
      </c>
      <c r="Q43">
        <f t="shared" si="8"/>
        <v>0.54203567971078936</v>
      </c>
      <c r="U43">
        <f t="shared" si="9"/>
        <v>0.35160810601633835</v>
      </c>
      <c r="V43">
        <f t="shared" si="10"/>
        <v>1.0869520874805398</v>
      </c>
      <c r="X43">
        <f t="shared" si="11"/>
        <v>0.54203567971078936</v>
      </c>
    </row>
    <row r="44" spans="1:24" x14ac:dyDescent="0.2">
      <c r="A44">
        <f t="shared" si="0"/>
        <v>278.24399999999997</v>
      </c>
      <c r="B44">
        <f t="shared" si="1"/>
        <v>334.39689324444208</v>
      </c>
      <c r="C44" s="4">
        <f t="shared" si="2"/>
        <v>1524</v>
      </c>
      <c r="E44" s="31">
        <v>5000</v>
      </c>
      <c r="F44">
        <f t="shared" si="7"/>
        <v>91.959145642221586</v>
      </c>
      <c r="G44" s="32">
        <v>0.27500000000000002</v>
      </c>
      <c r="H44" s="33">
        <f t="shared" si="12"/>
        <v>3165.4819389295299</v>
      </c>
      <c r="J44" s="33">
        <f t="shared" si="13"/>
        <v>947.81403488195201</v>
      </c>
      <c r="K44" s="31">
        <v>35</v>
      </c>
      <c r="M44">
        <f t="shared" si="14"/>
        <v>0.2994217162402999</v>
      </c>
      <c r="N44">
        <f t="shared" si="4"/>
        <v>14080.766401348992</v>
      </c>
      <c r="O44">
        <f t="shared" si="5"/>
        <v>1294855.2482557523</v>
      </c>
      <c r="P44">
        <f t="shared" si="6"/>
        <v>1736.4008879109638</v>
      </c>
      <c r="Q44">
        <f t="shared" si="8"/>
        <v>0.55476066706420568</v>
      </c>
      <c r="U44">
        <f t="shared" si="9"/>
        <v>0.32714778203074923</v>
      </c>
      <c r="V44">
        <f t="shared" si="10"/>
        <v>1.0113360827250895</v>
      </c>
      <c r="X44">
        <f t="shared" si="11"/>
        <v>0.55476066706420568</v>
      </c>
    </row>
    <row r="45" spans="1:24" x14ac:dyDescent="0.2">
      <c r="A45">
        <f t="shared" si="0"/>
        <v>278.24399999999997</v>
      </c>
      <c r="B45">
        <f t="shared" si="1"/>
        <v>334.39689324444208</v>
      </c>
      <c r="C45" s="4">
        <f t="shared" si="2"/>
        <v>1524</v>
      </c>
      <c r="E45" s="31">
        <v>5000</v>
      </c>
      <c r="F45">
        <f t="shared" si="7"/>
        <v>100.31906797333262</v>
      </c>
      <c r="G45" s="32">
        <v>0.3</v>
      </c>
      <c r="H45" s="33">
        <f t="shared" si="12"/>
        <v>2941.6768941180549</v>
      </c>
      <c r="J45" s="33">
        <f t="shared" si="13"/>
        <v>944.908358549186</v>
      </c>
      <c r="K45" s="31">
        <v>35</v>
      </c>
      <c r="M45">
        <f t="shared" si="14"/>
        <v>0.32121418923966472</v>
      </c>
      <c r="N45">
        <f t="shared" si="4"/>
        <v>13085.231877307604</v>
      </c>
      <c r="O45">
        <f t="shared" si="5"/>
        <v>1312698.2661464403</v>
      </c>
      <c r="P45">
        <f t="shared" si="6"/>
        <v>1760.3283749023765</v>
      </c>
      <c r="Q45">
        <f t="shared" si="8"/>
        <v>0.56240523159820333</v>
      </c>
      <c r="U45">
        <f t="shared" si="9"/>
        <v>0.30401786834622313</v>
      </c>
      <c r="V45">
        <f t="shared" si="10"/>
        <v>0.93983287352014533</v>
      </c>
      <c r="X45">
        <f t="shared" si="11"/>
        <v>0.56240523159820333</v>
      </c>
    </row>
    <row r="46" spans="1:24" x14ac:dyDescent="0.2">
      <c r="A46">
        <f t="shared" si="0"/>
        <v>278.24399999999997</v>
      </c>
      <c r="B46">
        <f t="shared" si="1"/>
        <v>334.39689324444208</v>
      </c>
      <c r="C46" s="4">
        <f t="shared" si="2"/>
        <v>1524</v>
      </c>
      <c r="E46" s="31">
        <v>5000</v>
      </c>
      <c r="F46">
        <f t="shared" si="7"/>
        <v>108.67899030444369</v>
      </c>
      <c r="G46" s="32">
        <v>0.32500000000000001</v>
      </c>
      <c r="H46" s="33">
        <f t="shared" si="12"/>
        <v>2733.1179259424753</v>
      </c>
      <c r="J46" s="33">
        <f t="shared" si="13"/>
        <v>942.14742470121348</v>
      </c>
      <c r="K46" s="31">
        <v>35</v>
      </c>
      <c r="M46">
        <f t="shared" si="14"/>
        <v>0.34471524838297196</v>
      </c>
      <c r="N46">
        <f t="shared" si="4"/>
        <v>12157.51528677169</v>
      </c>
      <c r="O46">
        <f t="shared" si="5"/>
        <v>1321266.4859771864</v>
      </c>
      <c r="P46">
        <f t="shared" si="6"/>
        <v>1771.8183576954068</v>
      </c>
      <c r="Q46">
        <f t="shared" si="8"/>
        <v>0.56607615261834088</v>
      </c>
      <c r="U46">
        <f t="shared" si="9"/>
        <v>0.28246361367739514</v>
      </c>
      <c r="V46">
        <f t="shared" si="10"/>
        <v>0.87320061531708471</v>
      </c>
      <c r="X46">
        <f t="shared" si="11"/>
        <v>0.56607615261834088</v>
      </c>
    </row>
    <row r="47" spans="1:24" x14ac:dyDescent="0.2">
      <c r="A47">
        <f t="shared" si="0"/>
        <v>278.24399999999997</v>
      </c>
      <c r="B47">
        <f t="shared" si="1"/>
        <v>334.39689324444208</v>
      </c>
      <c r="C47" s="4">
        <f t="shared" si="2"/>
        <v>1524</v>
      </c>
      <c r="E47" s="31">
        <v>5000</v>
      </c>
      <c r="F47">
        <f t="shared" si="7"/>
        <v>117.03891263555472</v>
      </c>
      <c r="G47" s="32">
        <v>0.35</v>
      </c>
      <c r="H47" s="33">
        <f t="shared" si="12"/>
        <v>2542.051391747545</v>
      </c>
      <c r="J47" s="33">
        <f t="shared" si="13"/>
        <v>939.59806889445201</v>
      </c>
      <c r="K47" s="31">
        <v>35</v>
      </c>
      <c r="M47">
        <f t="shared" si="14"/>
        <v>0.36962198008456509</v>
      </c>
      <c r="N47">
        <f t="shared" si="4"/>
        <v>11307.60892590205</v>
      </c>
      <c r="O47">
        <f t="shared" si="5"/>
        <v>1323430.2531956688</v>
      </c>
      <c r="P47">
        <f t="shared" si="6"/>
        <v>1774.7199695353918</v>
      </c>
      <c r="Q47">
        <f t="shared" si="8"/>
        <v>0.56700318515507719</v>
      </c>
      <c r="U47">
        <f t="shared" si="9"/>
        <v>0.26271717566634406</v>
      </c>
      <c r="V47">
        <f t="shared" si="10"/>
        <v>0.8121569941685447</v>
      </c>
      <c r="X47">
        <f t="shared" si="11"/>
        <v>0.56700318515507719</v>
      </c>
    </row>
    <row r="48" spans="1:24" x14ac:dyDescent="0.2">
      <c r="A48">
        <f t="shared" si="0"/>
        <v>278.24399999999997</v>
      </c>
      <c r="B48">
        <f t="shared" si="1"/>
        <v>334.39689324444208</v>
      </c>
      <c r="C48" s="4">
        <f t="shared" si="2"/>
        <v>1524</v>
      </c>
      <c r="E48" s="31">
        <v>5000</v>
      </c>
      <c r="F48">
        <f t="shared" si="7"/>
        <v>125.39883496666579</v>
      </c>
      <c r="G48" s="32">
        <v>0.375</v>
      </c>
      <c r="H48" s="33">
        <f t="shared" si="12"/>
        <v>2368.1061197798799</v>
      </c>
      <c r="J48" s="33">
        <f t="shared" si="13"/>
        <v>937.31503393538242</v>
      </c>
      <c r="K48" s="31">
        <v>35</v>
      </c>
      <c r="M48">
        <f t="shared" si="14"/>
        <v>0.39580786777516019</v>
      </c>
      <c r="N48">
        <f t="shared" si="4"/>
        <v>10533.861740339498</v>
      </c>
      <c r="O48">
        <f t="shared" si="5"/>
        <v>1320933.9899385076</v>
      </c>
      <c r="P48">
        <f t="shared" si="6"/>
        <v>1771.3724805075385</v>
      </c>
      <c r="Q48">
        <f t="shared" si="8"/>
        <v>0.56593369984266406</v>
      </c>
      <c r="U48">
        <f t="shared" si="9"/>
        <v>0.24474019427241422</v>
      </c>
      <c r="V48">
        <f t="shared" si="10"/>
        <v>0.7565834248498019</v>
      </c>
      <c r="X48">
        <f t="shared" si="11"/>
        <v>0.56593369984266406</v>
      </c>
    </row>
    <row r="49" spans="1:24" x14ac:dyDescent="0.2">
      <c r="A49">
        <f t="shared" si="0"/>
        <v>278.24399999999997</v>
      </c>
      <c r="B49">
        <f t="shared" si="1"/>
        <v>334.39689324444208</v>
      </c>
      <c r="C49" s="4">
        <f t="shared" si="2"/>
        <v>1524</v>
      </c>
      <c r="E49" s="31">
        <v>5000</v>
      </c>
      <c r="F49">
        <f t="shared" si="7"/>
        <v>133.75875729777684</v>
      </c>
      <c r="G49" s="32">
        <v>0.4</v>
      </c>
      <c r="H49" s="33">
        <f t="shared" si="12"/>
        <v>2208.2287244219497</v>
      </c>
      <c r="J49" s="33">
        <f t="shared" si="13"/>
        <v>934.68756831082851</v>
      </c>
      <c r="K49" s="31">
        <v>35</v>
      </c>
      <c r="M49">
        <f t="shared" si="14"/>
        <v>0.42327479847247373</v>
      </c>
      <c r="N49">
        <f t="shared" si="4"/>
        <v>9822.6915930056548</v>
      </c>
      <c r="O49">
        <f t="shared" si="5"/>
        <v>1313871.0207997563</v>
      </c>
      <c r="P49">
        <f t="shared" si="6"/>
        <v>1761.901038892473</v>
      </c>
      <c r="Q49">
        <f t="shared" si="8"/>
        <v>0.56290768015733961</v>
      </c>
      <c r="U49">
        <f t="shared" si="9"/>
        <v>0.22821710669925069</v>
      </c>
      <c r="V49">
        <f t="shared" si="10"/>
        <v>0.70550438479934496</v>
      </c>
      <c r="X49">
        <f t="shared" si="11"/>
        <v>0.56290768015733961</v>
      </c>
    </row>
    <row r="50" spans="1:24" x14ac:dyDescent="0.2">
      <c r="A50">
        <f t="shared" si="0"/>
        <v>278.24399999999997</v>
      </c>
      <c r="B50">
        <f t="shared" si="1"/>
        <v>334.39689324444208</v>
      </c>
      <c r="C50" s="4">
        <f t="shared" si="2"/>
        <v>1524</v>
      </c>
      <c r="E50" s="31">
        <v>5000</v>
      </c>
      <c r="F50">
        <f t="shared" si="7"/>
        <v>142.11867962888789</v>
      </c>
      <c r="G50" s="32">
        <v>0.42499999999999999</v>
      </c>
      <c r="H50" s="33">
        <f t="shared" si="12"/>
        <v>2060.0509696457748</v>
      </c>
      <c r="J50" s="33">
        <f t="shared" si="13"/>
        <v>931.72099454998249</v>
      </c>
      <c r="K50" s="31">
        <v>35</v>
      </c>
      <c r="M50">
        <f t="shared" si="14"/>
        <v>0.45228055435453213</v>
      </c>
      <c r="N50">
        <f t="shared" si="4"/>
        <v>9163.5640442996682</v>
      </c>
      <c r="O50">
        <f t="shared" si="5"/>
        <v>1302313.6226706207</v>
      </c>
      <c r="P50">
        <f t="shared" si="6"/>
        <v>1746.4025680013024</v>
      </c>
      <c r="Q50">
        <f t="shared" si="8"/>
        <v>0.55795609201319563</v>
      </c>
      <c r="U50">
        <f t="shared" si="9"/>
        <v>0.21290315932676465</v>
      </c>
      <c r="V50">
        <f t="shared" si="10"/>
        <v>0.65816324908810697</v>
      </c>
      <c r="X50">
        <f t="shared" si="11"/>
        <v>0.55795609201319563</v>
      </c>
    </row>
    <row r="51" spans="1:24" x14ac:dyDescent="0.2">
      <c r="A51">
        <f t="shared" si="0"/>
        <v>278.24399999999997</v>
      </c>
      <c r="B51">
        <f t="shared" si="1"/>
        <v>334.39689324444208</v>
      </c>
      <c r="C51" s="4">
        <f t="shared" si="2"/>
        <v>1524</v>
      </c>
      <c r="E51" s="31">
        <v>5000</v>
      </c>
      <c r="F51">
        <f t="shared" si="7"/>
        <v>150.47860195999894</v>
      </c>
      <c r="G51" s="32">
        <v>0.45</v>
      </c>
      <c r="H51" s="33">
        <f t="shared" si="12"/>
        <v>1922.588388822285</v>
      </c>
      <c r="J51" s="33">
        <f t="shared" si="13"/>
        <v>928.55934611579505</v>
      </c>
      <c r="K51" s="31">
        <v>35</v>
      </c>
      <c r="M51">
        <f t="shared" si="14"/>
        <v>0.48297355352520371</v>
      </c>
      <c r="N51">
        <f t="shared" si="4"/>
        <v>8552.0999681038429</v>
      </c>
      <c r="O51">
        <f t="shared" si="5"/>
        <v>1286908.0470224179</v>
      </c>
      <c r="P51">
        <f t="shared" si="6"/>
        <v>1725.7436910570623</v>
      </c>
      <c r="Q51">
        <f t="shared" si="8"/>
        <v>0.55135581183931703</v>
      </c>
      <c r="U51">
        <f t="shared" si="9"/>
        <v>0.19869660901429154</v>
      </c>
      <c r="V51">
        <f t="shared" si="10"/>
        <v>0.61424549163651276</v>
      </c>
      <c r="X51">
        <f t="shared" si="11"/>
        <v>0.55135581183931703</v>
      </c>
    </row>
    <row r="52" spans="1:24" x14ac:dyDescent="0.2">
      <c r="A52">
        <f t="shared" si="0"/>
        <v>278.24399999999997</v>
      </c>
      <c r="B52">
        <f t="shared" si="1"/>
        <v>334.39689324444208</v>
      </c>
      <c r="C52" s="4">
        <f t="shared" si="2"/>
        <v>1524</v>
      </c>
      <c r="E52" s="31">
        <v>5000</v>
      </c>
      <c r="F52">
        <f t="shared" si="7"/>
        <v>158.83852429110999</v>
      </c>
      <c r="G52" s="32">
        <v>0.47499999999999998</v>
      </c>
      <c r="H52" s="33">
        <f t="shared" si="12"/>
        <v>1792.3775799211301</v>
      </c>
      <c r="J52" s="33">
        <f t="shared" si="13"/>
        <v>924.96561657416146</v>
      </c>
      <c r="K52" s="31">
        <v>35</v>
      </c>
      <c r="M52">
        <f t="shared" si="14"/>
        <v>0.51605511413218119</v>
      </c>
      <c r="N52">
        <f t="shared" si="4"/>
        <v>7972.8933833119299</v>
      </c>
      <c r="O52">
        <f t="shared" si="5"/>
        <v>1266402.6193356221</v>
      </c>
      <c r="P52">
        <f t="shared" si="6"/>
        <v>1698.2459125290691</v>
      </c>
      <c r="Q52">
        <f t="shared" si="8"/>
        <v>0.54257057908276962</v>
      </c>
      <c r="U52">
        <f t="shared" si="9"/>
        <v>0.18523951838788033</v>
      </c>
      <c r="V52">
        <f t="shared" si="10"/>
        <v>0.57264459422400327</v>
      </c>
      <c r="X52">
        <f t="shared" si="11"/>
        <v>0.54257057908276962</v>
      </c>
    </row>
    <row r="53" spans="1:24" x14ac:dyDescent="0.2">
      <c r="A53">
        <f t="shared" si="0"/>
        <v>278.24399999999997</v>
      </c>
      <c r="B53">
        <f t="shared" si="1"/>
        <v>334.39689324444208</v>
      </c>
      <c r="C53" s="4">
        <f t="shared" si="2"/>
        <v>1524</v>
      </c>
      <c r="E53" s="31">
        <v>5000</v>
      </c>
      <c r="F53">
        <f t="shared" si="7"/>
        <v>167.19844662222104</v>
      </c>
      <c r="G53" s="32">
        <v>0.5</v>
      </c>
      <c r="H53" s="33">
        <f t="shared" si="12"/>
        <v>1664.6316553510451</v>
      </c>
      <c r="J53" s="33">
        <f t="shared" si="13"/>
        <v>921.47058062828751</v>
      </c>
      <c r="K53" s="31">
        <v>35</v>
      </c>
      <c r="M53">
        <f t="shared" si="14"/>
        <v>0.55355824675457321</v>
      </c>
      <c r="N53">
        <f t="shared" si="4"/>
        <v>7404.6511512289371</v>
      </c>
      <c r="O53">
        <f t="shared" si="5"/>
        <v>1238046.1702649191</v>
      </c>
      <c r="P53">
        <f t="shared" si="6"/>
        <v>1660.2199143252565</v>
      </c>
      <c r="Q53">
        <f t="shared" si="8"/>
        <v>0.53042169786749405</v>
      </c>
      <c r="U53">
        <f t="shared" si="9"/>
        <v>0.17203716983785089</v>
      </c>
      <c r="V53">
        <f t="shared" si="10"/>
        <v>0.53183119979266613</v>
      </c>
      <c r="X53">
        <f t="shared" si="11"/>
        <v>0.53042169786749405</v>
      </c>
    </row>
    <row r="54" spans="1:24" x14ac:dyDescent="0.2">
      <c r="A54">
        <f t="shared" si="0"/>
        <v>278.24399999999997</v>
      </c>
      <c r="B54">
        <f t="shared" si="1"/>
        <v>334.39689324444208</v>
      </c>
      <c r="C54" s="4">
        <f t="shared" si="2"/>
        <v>1524</v>
      </c>
      <c r="E54" s="31">
        <v>5000</v>
      </c>
      <c r="F54">
        <f t="shared" si="7"/>
        <v>175.55836895333209</v>
      </c>
      <c r="G54" s="32">
        <v>0.52500000000000002</v>
      </c>
      <c r="H54" s="33">
        <f t="shared" si="12"/>
        <v>1532.8391016970299</v>
      </c>
      <c r="J54" s="33">
        <f t="shared" si="13"/>
        <v>918.23776487269993</v>
      </c>
      <c r="K54" s="31">
        <v>35</v>
      </c>
      <c r="M54">
        <f t="shared" si="14"/>
        <v>0.59904380300326676</v>
      </c>
      <c r="N54">
        <f t="shared" si="4"/>
        <v>6818.4086146289665</v>
      </c>
      <c r="O54">
        <f t="shared" si="5"/>
        <v>1197028.6952416101</v>
      </c>
      <c r="P54">
        <f t="shared" si="6"/>
        <v>1605.215480318999</v>
      </c>
      <c r="Q54">
        <f t="shared" si="8"/>
        <v>0.51284839626805079</v>
      </c>
      <c r="U54">
        <f t="shared" si="9"/>
        <v>0.15841660827790718</v>
      </c>
      <c r="V54">
        <f t="shared" si="10"/>
        <v>0.4897249526188594</v>
      </c>
      <c r="X54">
        <f t="shared" si="11"/>
        <v>0.51284839626805079</v>
      </c>
    </row>
    <row r="55" spans="1:24" x14ac:dyDescent="0.2">
      <c r="A55">
        <f t="shared" si="0"/>
        <v>278.24399999999997</v>
      </c>
      <c r="B55">
        <f t="shared" si="1"/>
        <v>334.39689324444208</v>
      </c>
      <c r="C55" s="4">
        <f t="shared" si="2"/>
        <v>1524</v>
      </c>
      <c r="E55" s="31">
        <v>5000</v>
      </c>
      <c r="F55">
        <f t="shared" si="7"/>
        <v>183.91829128444317</v>
      </c>
      <c r="G55" s="32">
        <v>0.55000000000000004</v>
      </c>
      <c r="H55" s="33">
        <f t="shared" si="12"/>
        <v>1397.570985474445</v>
      </c>
      <c r="J55" s="33">
        <f t="shared" si="13"/>
        <v>915.23432916999252</v>
      </c>
      <c r="K55" s="31">
        <v>35</v>
      </c>
      <c r="M55">
        <f t="shared" si="14"/>
        <v>0.65487502150689703</v>
      </c>
      <c r="N55">
        <f t="shared" si="4"/>
        <v>6216.7060041491077</v>
      </c>
      <c r="O55">
        <f t="shared" si="5"/>
        <v>1143365.9457008424</v>
      </c>
      <c r="P55">
        <f t="shared" si="6"/>
        <v>1533.2537331848296</v>
      </c>
      <c r="Q55">
        <f t="shared" si="8"/>
        <v>0.48985742274275706</v>
      </c>
      <c r="U55">
        <f t="shared" si="9"/>
        <v>0.14443685257073635</v>
      </c>
      <c r="V55">
        <f t="shared" si="10"/>
        <v>0.44650830206851277</v>
      </c>
      <c r="X55">
        <f t="shared" si="11"/>
        <v>0.48985742274275706</v>
      </c>
    </row>
    <row r="56" spans="1:24" x14ac:dyDescent="0.2">
      <c r="A56">
        <f t="shared" si="0"/>
        <v>278.24399999999997</v>
      </c>
      <c r="B56">
        <f t="shared" si="1"/>
        <v>334.39689324444208</v>
      </c>
      <c r="C56" s="4">
        <f t="shared" si="2"/>
        <v>1524</v>
      </c>
      <c r="E56" s="31">
        <v>5000</v>
      </c>
      <c r="F56">
        <f t="shared" si="7"/>
        <v>192.27821361555419</v>
      </c>
      <c r="G56" s="32">
        <v>0.57499999999999996</v>
      </c>
      <c r="H56" s="33">
        <f t="shared" si="12"/>
        <v>1259.175225774155</v>
      </c>
      <c r="J56" s="33">
        <f t="shared" si="13"/>
        <v>912.49986725335407</v>
      </c>
      <c r="K56" s="31">
        <v>35</v>
      </c>
      <c r="M56">
        <f t="shared" si="14"/>
        <v>0.72468060725411665</v>
      </c>
      <c r="N56">
        <f t="shared" si="4"/>
        <v>5601.0909411435641</v>
      </c>
      <c r="O56">
        <f t="shared" si="5"/>
        <v>1076967.7604613476</v>
      </c>
      <c r="P56">
        <f t="shared" si="6"/>
        <v>1444.2137667786671</v>
      </c>
      <c r="Q56">
        <f t="shared" si="8"/>
        <v>0.46141014913056461</v>
      </c>
      <c r="U56">
        <f t="shared" si="9"/>
        <v>0.13013385962940832</v>
      </c>
      <c r="V56">
        <f t="shared" si="10"/>
        <v>0.40229240440068853</v>
      </c>
      <c r="X56">
        <f t="shared" si="11"/>
        <v>0.46141014913056461</v>
      </c>
    </row>
    <row r="57" spans="1:24" x14ac:dyDescent="0.2">
      <c r="A57">
        <f t="shared" si="0"/>
        <v>278.24399999999997</v>
      </c>
      <c r="B57">
        <f t="shared" si="1"/>
        <v>334.39689324444208</v>
      </c>
      <c r="C57" s="4">
        <f t="shared" si="2"/>
        <v>1524</v>
      </c>
      <c r="E57" s="31">
        <v>5000</v>
      </c>
      <c r="F57">
        <f t="shared" si="7"/>
        <v>200.63813594666524</v>
      </c>
      <c r="G57" s="32">
        <v>0.6</v>
      </c>
      <c r="H57" s="33">
        <f t="shared" si="12"/>
        <v>1117.813046852109</v>
      </c>
      <c r="J57" s="33">
        <f t="shared" si="13"/>
        <v>910.07383942211254</v>
      </c>
      <c r="K57" s="31">
        <v>35</v>
      </c>
      <c r="M57">
        <f t="shared" si="14"/>
        <v>0.81415567834441183</v>
      </c>
      <c r="N57">
        <f t="shared" si="4"/>
        <v>4972.2805868945825</v>
      </c>
      <c r="O57">
        <f t="shared" si="5"/>
        <v>997629.10835831973</v>
      </c>
      <c r="P57">
        <f t="shared" si="6"/>
        <v>1337.8206343085067</v>
      </c>
      <c r="Q57">
        <f t="shared" si="8"/>
        <v>0.42741873300591265</v>
      </c>
      <c r="U57">
        <f t="shared" si="9"/>
        <v>0.1155242917375061</v>
      </c>
      <c r="V57">
        <f t="shared" si="10"/>
        <v>0.35712876896233514</v>
      </c>
      <c r="X57">
        <f t="shared" si="11"/>
        <v>0.42741873300591265</v>
      </c>
    </row>
    <row r="58" spans="1:24" ht="18" x14ac:dyDescent="0.25">
      <c r="C58" s="4"/>
      <c r="E58" s="27"/>
      <c r="F58">
        <f t="shared" si="7"/>
        <v>0</v>
      </c>
      <c r="G58" s="27"/>
      <c r="H58" s="27"/>
      <c r="J58" s="27"/>
      <c r="K58" s="27"/>
      <c r="Q58">
        <f t="shared" si="8"/>
        <v>0</v>
      </c>
      <c r="U58">
        <f t="shared" si="9"/>
        <v>0</v>
      </c>
      <c r="V58">
        <f t="shared" si="10"/>
        <v>0</v>
      </c>
      <c r="X58">
        <f t="shared" si="11"/>
        <v>0</v>
      </c>
    </row>
    <row r="59" spans="1:24" x14ac:dyDescent="0.2">
      <c r="A59">
        <f t="shared" si="0"/>
        <v>268.33799999999997</v>
      </c>
      <c r="B59">
        <f t="shared" si="1"/>
        <v>328.39037464298355</v>
      </c>
      <c r="C59" s="4">
        <f t="shared" si="2"/>
        <v>3048</v>
      </c>
      <c r="E59" s="31">
        <v>10000</v>
      </c>
      <c r="F59">
        <f t="shared" si="7"/>
        <v>0</v>
      </c>
      <c r="G59" s="32">
        <v>0</v>
      </c>
      <c r="H59" s="33">
        <v>5803.72717113406</v>
      </c>
      <c r="J59" s="33">
        <v>913.87510694431501</v>
      </c>
      <c r="K59" s="31">
        <v>35</v>
      </c>
      <c r="M59">
        <f t="shared" ref="M59:M83" si="15">J59/H59</f>
        <v>0.15746348510137528</v>
      </c>
      <c r="N59">
        <f t="shared" si="4"/>
        <v>25816.266884636294</v>
      </c>
      <c r="O59">
        <f t="shared" si="5"/>
        <v>0</v>
      </c>
      <c r="P59">
        <f t="shared" si="6"/>
        <v>0</v>
      </c>
      <c r="Q59">
        <f t="shared" si="8"/>
        <v>0</v>
      </c>
      <c r="U59">
        <f t="shared" si="9"/>
        <v>0.59980644596259403</v>
      </c>
      <c r="V59">
        <f t="shared" si="10"/>
        <v>1.8542259332696678</v>
      </c>
      <c r="X59">
        <f t="shared" si="11"/>
        <v>0</v>
      </c>
    </row>
    <row r="60" spans="1:24" x14ac:dyDescent="0.2">
      <c r="A60">
        <f t="shared" si="0"/>
        <v>268.33799999999997</v>
      </c>
      <c r="B60">
        <f t="shared" si="1"/>
        <v>328.39037464298355</v>
      </c>
      <c r="C60" s="4">
        <f t="shared" si="2"/>
        <v>3048</v>
      </c>
      <c r="E60" s="31">
        <v>10000</v>
      </c>
      <c r="F60">
        <f t="shared" si="7"/>
        <v>8.2097593660745893</v>
      </c>
      <c r="G60" s="32">
        <v>2.5000000000000001E-2</v>
      </c>
      <c r="H60" s="33">
        <v>5581.4209982985303</v>
      </c>
      <c r="J60" s="33">
        <v>914.86209890741304</v>
      </c>
      <c r="K60" s="31">
        <v>35</v>
      </c>
      <c r="M60">
        <f t="shared" si="15"/>
        <v>0.16391203945846486</v>
      </c>
      <c r="N60">
        <f t="shared" si="4"/>
        <v>24827.399675893488</v>
      </c>
      <c r="O60">
        <f t="shared" si="5"/>
        <v>203826.9770244438</v>
      </c>
      <c r="P60">
        <f t="shared" si="6"/>
        <v>273.33197618977914</v>
      </c>
      <c r="Q60">
        <f t="shared" si="8"/>
        <v>8.7326509964785665E-2</v>
      </c>
      <c r="U60">
        <f t="shared" si="9"/>
        <v>0.57683143843515194</v>
      </c>
      <c r="V60">
        <f t="shared" si="10"/>
        <v>1.7832015969004889</v>
      </c>
      <c r="X60">
        <f t="shared" si="11"/>
        <v>8.7326509964785665E-2</v>
      </c>
    </row>
    <row r="61" spans="1:24" x14ac:dyDescent="0.2">
      <c r="A61">
        <f t="shared" si="0"/>
        <v>268.33799999999997</v>
      </c>
      <c r="B61">
        <f t="shared" si="1"/>
        <v>328.39037464298355</v>
      </c>
      <c r="C61" s="4">
        <f t="shared" si="2"/>
        <v>3048</v>
      </c>
      <c r="E61" s="31">
        <v>10000</v>
      </c>
      <c r="F61">
        <f t="shared" si="7"/>
        <v>16.419518732149179</v>
      </c>
      <c r="G61" s="32">
        <v>0.05</v>
      </c>
      <c r="H61" s="33">
        <v>5349.7614207962097</v>
      </c>
      <c r="J61" s="33">
        <v>914.91571306533001</v>
      </c>
      <c r="K61" s="31">
        <v>35</v>
      </c>
      <c r="M61">
        <f t="shared" si="15"/>
        <v>0.17101990931946312</v>
      </c>
      <c r="N61">
        <f t="shared" si="4"/>
        <v>23796.926446736958</v>
      </c>
      <c r="O61">
        <f t="shared" si="5"/>
        <v>390734.07955977367</v>
      </c>
      <c r="P61">
        <f t="shared" si="6"/>
        <v>523.97440068965648</v>
      </c>
      <c r="Q61">
        <f t="shared" si="8"/>
        <v>0.16740396188167939</v>
      </c>
      <c r="U61">
        <f t="shared" si="9"/>
        <v>0.55288977064863676</v>
      </c>
      <c r="V61">
        <f t="shared" si="10"/>
        <v>1.7091889523310575</v>
      </c>
      <c r="X61">
        <f t="shared" si="11"/>
        <v>0.16740396188167939</v>
      </c>
    </row>
    <row r="62" spans="1:24" x14ac:dyDescent="0.2">
      <c r="A62">
        <f t="shared" si="0"/>
        <v>268.33799999999997</v>
      </c>
      <c r="B62">
        <f t="shared" si="1"/>
        <v>328.39037464298355</v>
      </c>
      <c r="C62" s="4">
        <f t="shared" si="2"/>
        <v>3048</v>
      </c>
      <c r="E62" s="31">
        <v>10000</v>
      </c>
      <c r="F62">
        <f t="shared" si="7"/>
        <v>24.629278098223764</v>
      </c>
      <c r="G62" s="32">
        <v>7.4999999999999997E-2</v>
      </c>
      <c r="H62" s="33">
        <v>5110.8064967235696</v>
      </c>
      <c r="J62" s="33">
        <v>914.14711876122601</v>
      </c>
      <c r="K62" s="31">
        <v>35</v>
      </c>
      <c r="M62">
        <f t="shared" si="15"/>
        <v>0.17886553117345891</v>
      </c>
      <c r="N62">
        <f t="shared" si="4"/>
        <v>22734.001896468711</v>
      </c>
      <c r="O62">
        <f t="shared" si="5"/>
        <v>559922.05499367439</v>
      </c>
      <c r="P62">
        <f t="shared" si="6"/>
        <v>750.8554757465173</v>
      </c>
      <c r="Q62">
        <f t="shared" si="8"/>
        <v>0.23988992835351991</v>
      </c>
      <c r="U62">
        <f t="shared" si="9"/>
        <v>0.52819413980193985</v>
      </c>
      <c r="V62">
        <f t="shared" si="10"/>
        <v>1.6328455261097667</v>
      </c>
      <c r="X62">
        <f t="shared" si="11"/>
        <v>0.23988992835351991</v>
      </c>
    </row>
    <row r="63" spans="1:24" x14ac:dyDescent="0.2">
      <c r="A63">
        <f t="shared" si="0"/>
        <v>268.33799999999997</v>
      </c>
      <c r="B63">
        <f t="shared" si="1"/>
        <v>328.39037464298355</v>
      </c>
      <c r="C63" s="4">
        <f t="shared" si="2"/>
        <v>3048</v>
      </c>
      <c r="E63" s="31">
        <v>10000</v>
      </c>
      <c r="F63">
        <f t="shared" si="7"/>
        <v>32.839037464298357</v>
      </c>
      <c r="G63" s="32">
        <v>0.1</v>
      </c>
      <c r="H63" s="33">
        <v>4866.6142841770798</v>
      </c>
      <c r="J63" s="33">
        <v>912.66748533826399</v>
      </c>
      <c r="K63" s="31">
        <v>35</v>
      </c>
      <c r="M63">
        <f t="shared" si="15"/>
        <v>0.18753643334867076</v>
      </c>
      <c r="N63">
        <f t="shared" si="4"/>
        <v>21647.780724390741</v>
      </c>
      <c r="O63">
        <f t="shared" si="5"/>
        <v>710892.28222718334</v>
      </c>
      <c r="P63">
        <f t="shared" si="6"/>
        <v>953.30655046665288</v>
      </c>
      <c r="Q63">
        <f t="shared" si="8"/>
        <v>0.3045707828966942</v>
      </c>
      <c r="U63">
        <f t="shared" si="9"/>
        <v>0.50295724309395207</v>
      </c>
      <c r="V63">
        <f t="shared" si="10"/>
        <v>1.5548288447850096</v>
      </c>
      <c r="X63">
        <f t="shared" si="11"/>
        <v>0.3045707828966942</v>
      </c>
    </row>
    <row r="64" spans="1:24" x14ac:dyDescent="0.2">
      <c r="A64">
        <f t="shared" si="0"/>
        <v>268.33799999999997</v>
      </c>
      <c r="B64">
        <f t="shared" si="1"/>
        <v>328.39037464298355</v>
      </c>
      <c r="C64" s="4">
        <f t="shared" si="2"/>
        <v>3048</v>
      </c>
      <c r="E64" s="31">
        <v>10000</v>
      </c>
      <c r="F64">
        <f t="shared" si="7"/>
        <v>41.048796830372943</v>
      </c>
      <c r="G64" s="32">
        <v>0.125</v>
      </c>
      <c r="H64" s="33">
        <v>4619.2428412532099</v>
      </c>
      <c r="J64" s="33">
        <v>910.58798213960301</v>
      </c>
      <c r="K64" s="31">
        <v>35</v>
      </c>
      <c r="M64">
        <f t="shared" si="15"/>
        <v>0.19712927279063741</v>
      </c>
      <c r="N64">
        <f t="shared" si="4"/>
        <v>20547.417629805037</v>
      </c>
      <c r="O64">
        <f t="shared" si="5"/>
        <v>843446.77167469019</v>
      </c>
      <c r="P64">
        <f t="shared" si="6"/>
        <v>1131.0621208157595</v>
      </c>
      <c r="Q64">
        <f t="shared" si="8"/>
        <v>0.3613616999411372</v>
      </c>
      <c r="U64">
        <f t="shared" si="9"/>
        <v>0.4773917777235645</v>
      </c>
      <c r="V64">
        <f t="shared" si="10"/>
        <v>1.4757964349051789</v>
      </c>
      <c r="X64">
        <f t="shared" si="11"/>
        <v>0.3613616999411372</v>
      </c>
    </row>
    <row r="65" spans="1:24" x14ac:dyDescent="0.2">
      <c r="A65">
        <f t="shared" si="0"/>
        <v>268.33799999999997</v>
      </c>
      <c r="B65">
        <f t="shared" si="1"/>
        <v>328.39037464298355</v>
      </c>
      <c r="C65" s="4">
        <f t="shared" si="2"/>
        <v>3048</v>
      </c>
      <c r="E65" s="31">
        <v>10000</v>
      </c>
      <c r="F65">
        <f t="shared" si="7"/>
        <v>49.258556196447529</v>
      </c>
      <c r="G65" s="32">
        <v>0.15</v>
      </c>
      <c r="H65" s="33">
        <v>4370.7502260484398</v>
      </c>
      <c r="J65" s="33">
        <v>908.01977850840603</v>
      </c>
      <c r="K65" s="31">
        <v>35</v>
      </c>
      <c r="M65">
        <f t="shared" si="15"/>
        <v>0.20774918070057263</v>
      </c>
      <c r="N65">
        <f t="shared" si="4"/>
        <v>19442.067312013645</v>
      </c>
      <c r="O65">
        <f t="shared" si="5"/>
        <v>957688.16526393965</v>
      </c>
      <c r="P65">
        <f t="shared" si="6"/>
        <v>1284.2598296189431</v>
      </c>
      <c r="Q65">
        <f t="shared" si="8"/>
        <v>0.41030665483033324</v>
      </c>
      <c r="U65">
        <f t="shared" si="9"/>
        <v>0.45171044088966927</v>
      </c>
      <c r="V65">
        <f t="shared" si="10"/>
        <v>1.3964058230186709</v>
      </c>
      <c r="X65">
        <f t="shared" si="11"/>
        <v>0.41030665483033324</v>
      </c>
    </row>
    <row r="66" spans="1:24" x14ac:dyDescent="0.2">
      <c r="A66">
        <f t="shared" si="0"/>
        <v>268.33799999999997</v>
      </c>
      <c r="B66">
        <f t="shared" si="1"/>
        <v>328.39037464298355</v>
      </c>
      <c r="C66" s="4">
        <f t="shared" si="2"/>
        <v>3048</v>
      </c>
      <c r="E66" s="31">
        <v>10000</v>
      </c>
      <c r="F66">
        <f t="shared" si="7"/>
        <v>57.468315562522115</v>
      </c>
      <c r="G66" s="32">
        <v>0.17499999999999999</v>
      </c>
      <c r="H66" s="33">
        <v>4123.19449665923</v>
      </c>
      <c r="J66" s="33">
        <v>905.07404378783394</v>
      </c>
      <c r="K66" s="31">
        <v>35</v>
      </c>
      <c r="M66">
        <f t="shared" si="15"/>
        <v>0.2195079675531095</v>
      </c>
      <c r="N66">
        <f t="shared" si="4"/>
        <v>18340.884470318513</v>
      </c>
      <c r="O66">
        <f t="shared" si="5"/>
        <v>1054019.7364360255</v>
      </c>
      <c r="P66">
        <f t="shared" si="6"/>
        <v>1413.4404665607101</v>
      </c>
      <c r="Q66">
        <f t="shared" si="8"/>
        <v>0.45157842382131314</v>
      </c>
      <c r="U66">
        <f t="shared" si="9"/>
        <v>0.42612592979115649</v>
      </c>
      <c r="V66">
        <f t="shared" si="10"/>
        <v>1.3173145356738754</v>
      </c>
      <c r="X66">
        <f t="shared" si="11"/>
        <v>0.45157842382131314</v>
      </c>
    </row>
    <row r="67" spans="1:24" x14ac:dyDescent="0.2">
      <c r="A67">
        <f t="shared" si="0"/>
        <v>268.33799999999997</v>
      </c>
      <c r="B67">
        <f t="shared" si="1"/>
        <v>328.39037464298355</v>
      </c>
      <c r="C67" s="4">
        <f t="shared" si="2"/>
        <v>3048</v>
      </c>
      <c r="E67" s="31">
        <v>10000</v>
      </c>
      <c r="F67">
        <f t="shared" si="7"/>
        <v>65.678074928596715</v>
      </c>
      <c r="G67" s="32">
        <v>0.2</v>
      </c>
      <c r="H67" s="33">
        <v>3878.6337111820599</v>
      </c>
      <c r="J67" s="33">
        <v>901.86194732104696</v>
      </c>
      <c r="K67" s="31">
        <v>35</v>
      </c>
      <c r="M67">
        <f t="shared" si="15"/>
        <v>0.23252052513259722</v>
      </c>
      <c r="N67">
        <f t="shared" si="4"/>
        <v>17253.023804021686</v>
      </c>
      <c r="O67">
        <f t="shared" si="5"/>
        <v>1133145.3901453991</v>
      </c>
      <c r="P67">
        <f t="shared" si="6"/>
        <v>1519.5479681849802</v>
      </c>
      <c r="Q67">
        <f t="shared" si="8"/>
        <v>0.48547858408465822</v>
      </c>
      <c r="U67">
        <f t="shared" si="9"/>
        <v>0.40085094162691814</v>
      </c>
      <c r="V67">
        <f t="shared" si="10"/>
        <v>1.2391800994191884</v>
      </c>
      <c r="X67">
        <f t="shared" si="11"/>
        <v>0.48547858408465822</v>
      </c>
    </row>
    <row r="68" spans="1:24" x14ac:dyDescent="0.2">
      <c r="A68">
        <f t="shared" si="0"/>
        <v>268.33799999999997</v>
      </c>
      <c r="B68">
        <f t="shared" si="1"/>
        <v>328.39037464298355</v>
      </c>
      <c r="C68" s="4">
        <f t="shared" si="2"/>
        <v>3048</v>
      </c>
      <c r="E68" s="31">
        <v>10000</v>
      </c>
      <c r="F68">
        <f t="shared" si="7"/>
        <v>73.887834294671293</v>
      </c>
      <c r="G68" s="32">
        <v>0.22500000000000001</v>
      </c>
      <c r="H68" s="33">
        <v>3639.12592771339</v>
      </c>
      <c r="J68" s="33">
        <v>898.49465845120801</v>
      </c>
      <c r="K68" s="31">
        <v>35</v>
      </c>
      <c r="M68">
        <f t="shared" si="15"/>
        <v>0.24689847955214031</v>
      </c>
      <c r="N68">
        <f t="shared" si="4"/>
        <v>16187.640012425112</v>
      </c>
      <c r="O68">
        <f t="shared" si="5"/>
        <v>1196069.6628598575</v>
      </c>
      <c r="P68">
        <f t="shared" si="6"/>
        <v>1603.929417895069</v>
      </c>
      <c r="Q68">
        <f t="shared" si="8"/>
        <v>0.51243751370449486</v>
      </c>
      <c r="U68">
        <f t="shared" si="9"/>
        <v>0.37609817359584435</v>
      </c>
      <c r="V68">
        <f t="shared" si="10"/>
        <v>1.1626600408029999</v>
      </c>
      <c r="X68">
        <f t="shared" si="11"/>
        <v>0.51243751370449486</v>
      </c>
    </row>
    <row r="69" spans="1:24" x14ac:dyDescent="0.2">
      <c r="A69">
        <f t="shared" si="0"/>
        <v>268.33799999999997</v>
      </c>
      <c r="B69">
        <f t="shared" si="1"/>
        <v>328.39037464298355</v>
      </c>
      <c r="C69" s="4">
        <f t="shared" si="2"/>
        <v>3048</v>
      </c>
      <c r="E69" s="31">
        <v>10000</v>
      </c>
      <c r="F69">
        <f t="shared" si="7"/>
        <v>82.097593660745886</v>
      </c>
      <c r="G69" s="32">
        <v>0.25</v>
      </c>
      <c r="H69" s="33">
        <v>3406.72920434971</v>
      </c>
      <c r="J69" s="33">
        <v>895.08334652147596</v>
      </c>
      <c r="K69" s="31">
        <v>35</v>
      </c>
      <c r="M69">
        <f t="shared" si="15"/>
        <v>0.26273979903616468</v>
      </c>
      <c r="N69">
        <f t="shared" si="4"/>
        <v>15153.887794830876</v>
      </c>
      <c r="O69">
        <f t="shared" si="5"/>
        <v>1244097.7225605617</v>
      </c>
      <c r="P69">
        <f t="shared" si="6"/>
        <v>1668.3350459537132</v>
      </c>
      <c r="Q69">
        <f t="shared" si="8"/>
        <v>0.53301439167850262</v>
      </c>
      <c r="U69">
        <f t="shared" si="9"/>
        <v>0.35208032289682822</v>
      </c>
      <c r="V69">
        <f t="shared" si="10"/>
        <v>1.0884118863737093</v>
      </c>
      <c r="X69">
        <f t="shared" si="11"/>
        <v>0.53301439167850262</v>
      </c>
    </row>
    <row r="70" spans="1:24" x14ac:dyDescent="0.2">
      <c r="A70">
        <f t="shared" si="0"/>
        <v>268.33799999999997</v>
      </c>
      <c r="B70">
        <f t="shared" si="1"/>
        <v>328.39037464298355</v>
      </c>
      <c r="C70" s="4">
        <f t="shared" si="2"/>
        <v>3048</v>
      </c>
      <c r="E70" s="31">
        <v>10000</v>
      </c>
      <c r="F70">
        <f t="shared" si="7"/>
        <v>90.307353026820479</v>
      </c>
      <c r="G70" s="32">
        <v>0.27500000000000002</v>
      </c>
      <c r="H70" s="33">
        <v>3183.5015991874702</v>
      </c>
      <c r="J70" s="33">
        <v>891.73918087501397</v>
      </c>
      <c r="K70" s="31">
        <v>35</v>
      </c>
      <c r="M70">
        <f t="shared" si="15"/>
        <v>0.2801126850706197</v>
      </c>
      <c r="N70">
        <f t="shared" si="4"/>
        <v>14160.921850540888</v>
      </c>
      <c r="O70">
        <f t="shared" si="5"/>
        <v>1278835.368742012</v>
      </c>
      <c r="P70">
        <f t="shared" si="6"/>
        <v>1714.918229483038</v>
      </c>
      <c r="Q70">
        <f t="shared" si="8"/>
        <v>0.54789719791790348</v>
      </c>
      <c r="U70">
        <f t="shared" si="9"/>
        <v>0.32901008672875881</v>
      </c>
      <c r="V70">
        <f t="shared" si="10"/>
        <v>1.0170931626797028</v>
      </c>
      <c r="X70">
        <f t="shared" si="11"/>
        <v>0.54789719791790348</v>
      </c>
    </row>
    <row r="71" spans="1:24" x14ac:dyDescent="0.2">
      <c r="A71">
        <f t="shared" ref="A71:A134" si="16">$H$3+$I$3*C71/1000</f>
        <v>268.33799999999997</v>
      </c>
      <c r="B71">
        <f t="shared" ref="B71:B134" si="17">SQRT($F$3*$G$3*A71)</f>
        <v>328.39037464298355</v>
      </c>
      <c r="C71" s="4">
        <f t="shared" ref="C71:C134" si="18">E71*0.3048</f>
        <v>3048</v>
      </c>
      <c r="E71" s="31">
        <v>10000</v>
      </c>
      <c r="F71">
        <f t="shared" si="7"/>
        <v>98.517112392895058</v>
      </c>
      <c r="G71" s="32">
        <v>0.3</v>
      </c>
      <c r="H71" s="33">
        <v>2971.5011703231598</v>
      </c>
      <c r="J71" s="33">
        <v>888.57333085498203</v>
      </c>
      <c r="K71" s="31">
        <v>35</v>
      </c>
      <c r="M71">
        <f t="shared" si="15"/>
        <v>0.29903179568943161</v>
      </c>
      <c r="N71">
        <f t="shared" ref="N71:N134" si="19">4.448222*H71</f>
        <v>13217.896878857227</v>
      </c>
      <c r="O71">
        <f t="shared" ref="O71:O134" si="20">N71*F71</f>
        <v>1302189.0324120743</v>
      </c>
      <c r="P71">
        <f t="shared" ref="P71:P134" si="21">O71*0.001341</f>
        <v>1746.2354924645915</v>
      </c>
      <c r="Q71">
        <f t="shared" si="8"/>
        <v>0.55790271324747331</v>
      </c>
      <c r="U71">
        <f t="shared" si="9"/>
        <v>0.30710016229052911</v>
      </c>
      <c r="V71">
        <f t="shared" si="10"/>
        <v>0.9493613962693801</v>
      </c>
      <c r="X71">
        <f t="shared" si="11"/>
        <v>0.55790271324747331</v>
      </c>
    </row>
    <row r="72" spans="1:24" x14ac:dyDescent="0.2">
      <c r="A72">
        <f t="shared" si="16"/>
        <v>268.33799999999997</v>
      </c>
      <c r="B72">
        <f t="shared" si="17"/>
        <v>328.39037464298355</v>
      </c>
      <c r="C72" s="4">
        <f t="shared" si="18"/>
        <v>3048</v>
      </c>
      <c r="E72" s="31">
        <v>10000</v>
      </c>
      <c r="F72">
        <f t="shared" ref="F72:F135" si="22">G72*B72</f>
        <v>106.72687175896965</v>
      </c>
      <c r="G72" s="32">
        <v>0.32500000000000001</v>
      </c>
      <c r="H72" s="33">
        <v>2772.78597585325</v>
      </c>
      <c r="J72" s="33">
        <v>885.69696580454297</v>
      </c>
      <c r="K72" s="31">
        <v>35</v>
      </c>
      <c r="M72">
        <f t="shared" si="15"/>
        <v>0.31942492984226584</v>
      </c>
      <c r="N72">
        <f t="shared" si="19"/>
        <v>12333.967579081896</v>
      </c>
      <c r="O72">
        <f t="shared" si="20"/>
        <v>1316365.7760919628</v>
      </c>
      <c r="P72">
        <f t="shared" si="21"/>
        <v>1765.2465057393222</v>
      </c>
      <c r="Q72">
        <f t="shared" ref="Q72:Q135" si="23">P72/$C$3</f>
        <v>0.56397651940553428</v>
      </c>
      <c r="U72">
        <f t="shared" ref="U72:U135" si="24">H72/$B$3</f>
        <v>0.2865632467810304</v>
      </c>
      <c r="V72">
        <f t="shared" ref="V72:V135" si="25">H72/$C$3</f>
        <v>0.88587411369113422</v>
      </c>
      <c r="X72">
        <f t="shared" ref="X72:X135" si="26">P72/$C$3</f>
        <v>0.56397651940553428</v>
      </c>
    </row>
    <row r="73" spans="1:24" x14ac:dyDescent="0.2">
      <c r="A73">
        <f t="shared" si="16"/>
        <v>268.33799999999997</v>
      </c>
      <c r="B73">
        <f t="shared" si="17"/>
        <v>328.39037464298355</v>
      </c>
      <c r="C73" s="4">
        <f t="shared" si="18"/>
        <v>3048</v>
      </c>
      <c r="E73" s="31">
        <v>10000</v>
      </c>
      <c r="F73">
        <f t="shared" si="22"/>
        <v>114.93663112504423</v>
      </c>
      <c r="G73" s="32">
        <v>0.35</v>
      </c>
      <c r="H73" s="33">
        <v>2589.4140738741899</v>
      </c>
      <c r="J73" s="33">
        <v>883.22125506685597</v>
      </c>
      <c r="K73" s="31">
        <v>35</v>
      </c>
      <c r="M73">
        <f t="shared" si="15"/>
        <v>0.34108923094922844</v>
      </c>
      <c r="N73">
        <f t="shared" si="19"/>
        <v>11518.288650516797</v>
      </c>
      <c r="O73">
        <f t="shared" si="20"/>
        <v>1323873.2938162326</v>
      </c>
      <c r="P73">
        <f t="shared" si="21"/>
        <v>1775.3140870075679</v>
      </c>
      <c r="Q73">
        <f t="shared" si="23"/>
        <v>0.56719299904395137</v>
      </c>
      <c r="U73">
        <f t="shared" si="24"/>
        <v>0.26761203739915151</v>
      </c>
      <c r="V73">
        <f t="shared" si="25"/>
        <v>0.82728884149335136</v>
      </c>
      <c r="X73">
        <f t="shared" si="26"/>
        <v>0.56719299904395137</v>
      </c>
    </row>
    <row r="74" spans="1:24" x14ac:dyDescent="0.2">
      <c r="A74">
        <f t="shared" si="16"/>
        <v>268.33799999999997</v>
      </c>
      <c r="B74">
        <f t="shared" si="17"/>
        <v>328.39037464298355</v>
      </c>
      <c r="C74" s="4">
        <f t="shared" si="18"/>
        <v>3048</v>
      </c>
      <c r="E74" s="31">
        <v>10000</v>
      </c>
      <c r="F74">
        <f t="shared" si="22"/>
        <v>123.14639049111884</v>
      </c>
      <c r="G74" s="32">
        <v>0.375</v>
      </c>
      <c r="H74" s="33">
        <v>2422.2538223316901</v>
      </c>
      <c r="J74" s="33">
        <v>881.29412318474499</v>
      </c>
      <c r="K74" s="31">
        <v>35</v>
      </c>
      <c r="M74">
        <f t="shared" si="15"/>
        <v>0.36383227680755637</v>
      </c>
      <c r="N74">
        <f t="shared" si="19"/>
        <v>10774.722742079915</v>
      </c>
      <c r="O74">
        <f t="shared" si="20"/>
        <v>1326868.214229712</v>
      </c>
      <c r="P74">
        <f t="shared" si="21"/>
        <v>1779.3302752820439</v>
      </c>
      <c r="Q74">
        <f t="shared" si="23"/>
        <v>0.56847612628819288</v>
      </c>
      <c r="U74">
        <f t="shared" si="24"/>
        <v>0.25033627762832678</v>
      </c>
      <c r="V74">
        <f t="shared" si="25"/>
        <v>0.77388301032961349</v>
      </c>
      <c r="X74">
        <f t="shared" si="26"/>
        <v>0.56847612628819288</v>
      </c>
    </row>
    <row r="75" spans="1:24" x14ac:dyDescent="0.2">
      <c r="A75">
        <f t="shared" si="16"/>
        <v>268.33799999999997</v>
      </c>
      <c r="B75">
        <f t="shared" si="17"/>
        <v>328.39037464298355</v>
      </c>
      <c r="C75" s="4">
        <f t="shared" si="18"/>
        <v>3048</v>
      </c>
      <c r="E75" s="31">
        <v>10000</v>
      </c>
      <c r="F75">
        <f t="shared" si="22"/>
        <v>131.35614985719343</v>
      </c>
      <c r="G75" s="32">
        <v>0.4</v>
      </c>
      <c r="H75" s="33">
        <v>2268.0022928020098</v>
      </c>
      <c r="J75" s="33">
        <v>879.24238407090604</v>
      </c>
      <c r="K75" s="31">
        <v>35</v>
      </c>
      <c r="M75">
        <f t="shared" si="15"/>
        <v>0.38767261693754446</v>
      </c>
      <c r="N75">
        <f t="shared" si="19"/>
        <v>10088.577694892343</v>
      </c>
      <c r="O75">
        <f t="shared" si="20"/>
        <v>1325196.7235362176</v>
      </c>
      <c r="P75">
        <f t="shared" si="21"/>
        <v>1777.0888062620677</v>
      </c>
      <c r="Q75">
        <f t="shared" si="23"/>
        <v>0.56776000200066057</v>
      </c>
      <c r="U75">
        <f t="shared" si="24"/>
        <v>0.23439461479971163</v>
      </c>
      <c r="V75">
        <f t="shared" si="25"/>
        <v>0.72460137150223958</v>
      </c>
      <c r="X75">
        <f t="shared" si="26"/>
        <v>0.56776000200066057</v>
      </c>
    </row>
    <row r="76" spans="1:24" x14ac:dyDescent="0.2">
      <c r="A76">
        <f t="shared" si="16"/>
        <v>268.33799999999997</v>
      </c>
      <c r="B76">
        <f t="shared" si="17"/>
        <v>328.39037464298355</v>
      </c>
      <c r="C76" s="4">
        <f t="shared" si="18"/>
        <v>3048</v>
      </c>
      <c r="E76" s="31">
        <v>10000</v>
      </c>
      <c r="F76">
        <f t="shared" si="22"/>
        <v>139.56590922326799</v>
      </c>
      <c r="G76" s="32">
        <v>0.42499999999999999</v>
      </c>
      <c r="H76" s="33">
        <v>2124.6719002258901</v>
      </c>
      <c r="J76" s="33">
        <v>876.65140286654002</v>
      </c>
      <c r="K76" s="31">
        <v>35</v>
      </c>
      <c r="M76">
        <f t="shared" si="15"/>
        <v>0.4126055428950402</v>
      </c>
      <c r="N76">
        <f t="shared" si="19"/>
        <v>9451.0122893666103</v>
      </c>
      <c r="O76">
        <f t="shared" si="20"/>
        <v>1319039.1232457305</v>
      </c>
      <c r="P76">
        <f t="shared" si="21"/>
        <v>1768.8314642725245</v>
      </c>
      <c r="Q76">
        <f t="shared" si="23"/>
        <v>0.56512187356949661</v>
      </c>
      <c r="U76">
        <f t="shared" si="24"/>
        <v>0.21958163499647479</v>
      </c>
      <c r="V76">
        <f t="shared" si="25"/>
        <v>0.67880891381018849</v>
      </c>
      <c r="X76">
        <f t="shared" si="26"/>
        <v>0.56512187356949661</v>
      </c>
    </row>
    <row r="77" spans="1:24" x14ac:dyDescent="0.2">
      <c r="A77">
        <f t="shared" si="16"/>
        <v>268.33799999999997</v>
      </c>
      <c r="B77">
        <f t="shared" si="17"/>
        <v>328.39037464298355</v>
      </c>
      <c r="C77" s="4">
        <f t="shared" si="18"/>
        <v>3048</v>
      </c>
      <c r="E77" s="31">
        <v>10000</v>
      </c>
      <c r="F77">
        <f t="shared" si="22"/>
        <v>147.77566858934259</v>
      </c>
      <c r="G77" s="32">
        <v>0.45</v>
      </c>
      <c r="H77" s="33">
        <v>1992.5539475947</v>
      </c>
      <c r="J77" s="33">
        <v>873.62107488297795</v>
      </c>
      <c r="K77" s="31">
        <v>35</v>
      </c>
      <c r="M77">
        <f t="shared" si="15"/>
        <v>0.43844287174134711</v>
      </c>
      <c r="N77">
        <f t="shared" si="19"/>
        <v>8863.322305877593</v>
      </c>
      <c r="O77">
        <f t="shared" si="20"/>
        <v>1309783.379673895</v>
      </c>
      <c r="P77">
        <f t="shared" si="21"/>
        <v>1756.4195121426931</v>
      </c>
      <c r="Q77">
        <f t="shared" si="23"/>
        <v>0.56115639365581249</v>
      </c>
      <c r="U77">
        <f t="shared" si="24"/>
        <v>0.20592744394323068</v>
      </c>
      <c r="V77">
        <f t="shared" si="25"/>
        <v>0.63659870530182106</v>
      </c>
      <c r="X77">
        <f t="shared" si="26"/>
        <v>0.56115639365581249</v>
      </c>
    </row>
    <row r="78" spans="1:24" x14ac:dyDescent="0.2">
      <c r="A78">
        <f t="shared" si="16"/>
        <v>268.33799999999997</v>
      </c>
      <c r="B78">
        <f t="shared" si="17"/>
        <v>328.39037464298355</v>
      </c>
      <c r="C78" s="4">
        <f t="shared" si="18"/>
        <v>3048</v>
      </c>
      <c r="E78" s="31">
        <v>10000</v>
      </c>
      <c r="F78">
        <f t="shared" si="22"/>
        <v>155.98542795541718</v>
      </c>
      <c r="G78" s="32">
        <v>0.47499999999999998</v>
      </c>
      <c r="H78" s="33">
        <v>1868.72775740063</v>
      </c>
      <c r="J78" s="33">
        <v>870.36233557581397</v>
      </c>
      <c r="K78" s="31">
        <v>35</v>
      </c>
      <c r="M78">
        <f t="shared" si="15"/>
        <v>0.46575127496713264</v>
      </c>
      <c r="N78">
        <f t="shared" si="19"/>
        <v>8312.5159224801464</v>
      </c>
      <c r="O78">
        <f t="shared" si="20"/>
        <v>1296631.3535542851</v>
      </c>
      <c r="P78">
        <f t="shared" si="21"/>
        <v>1738.7826451162964</v>
      </c>
      <c r="Q78">
        <f t="shared" si="23"/>
        <v>0.55552161185824167</v>
      </c>
      <c r="U78">
        <f t="shared" si="24"/>
        <v>0.19313019402652232</v>
      </c>
      <c r="V78">
        <f t="shared" si="25"/>
        <v>0.59703762217272527</v>
      </c>
      <c r="X78">
        <f t="shared" si="26"/>
        <v>0.55552161185824167</v>
      </c>
    </row>
    <row r="79" spans="1:24" x14ac:dyDescent="0.2">
      <c r="A79">
        <f t="shared" si="16"/>
        <v>268.33799999999997</v>
      </c>
      <c r="B79">
        <f t="shared" si="17"/>
        <v>328.39037464298355</v>
      </c>
      <c r="C79" s="4">
        <f t="shared" si="18"/>
        <v>3048</v>
      </c>
      <c r="E79" s="31">
        <v>10000</v>
      </c>
      <c r="F79">
        <f t="shared" si="22"/>
        <v>164.19518732149177</v>
      </c>
      <c r="G79" s="32">
        <v>0.5</v>
      </c>
      <c r="H79" s="33">
        <v>1751.35163665341</v>
      </c>
      <c r="J79" s="33">
        <v>867.17434753119198</v>
      </c>
      <c r="K79" s="31">
        <v>35</v>
      </c>
      <c r="M79">
        <f t="shared" si="15"/>
        <v>0.49514576592296555</v>
      </c>
      <c r="N79">
        <f t="shared" si="19"/>
        <v>7790.4008798977056</v>
      </c>
      <c r="O79">
        <f t="shared" si="20"/>
        <v>1279146.3317843182</v>
      </c>
      <c r="P79">
        <f t="shared" si="21"/>
        <v>1715.3352309227707</v>
      </c>
      <c r="Q79">
        <f t="shared" si="23"/>
        <v>0.54803042521494272</v>
      </c>
      <c r="U79">
        <f t="shared" si="24"/>
        <v>0.18099954905471372</v>
      </c>
      <c r="V79">
        <f t="shared" si="25"/>
        <v>0.55953726410652072</v>
      </c>
      <c r="X79">
        <f t="shared" si="26"/>
        <v>0.54803042521494272</v>
      </c>
    </row>
    <row r="80" spans="1:24" x14ac:dyDescent="0.2">
      <c r="A80">
        <f t="shared" si="16"/>
        <v>268.33799999999997</v>
      </c>
      <c r="B80">
        <f t="shared" si="17"/>
        <v>328.39037464298355</v>
      </c>
      <c r="C80" s="4">
        <f t="shared" si="18"/>
        <v>3048</v>
      </c>
      <c r="E80" s="31">
        <v>10000</v>
      </c>
      <c r="F80">
        <f t="shared" si="22"/>
        <v>172.40494668756637</v>
      </c>
      <c r="G80" s="32">
        <v>0.52500000000000002</v>
      </c>
      <c r="H80" s="33">
        <v>1632.45071472482</v>
      </c>
      <c r="J80" s="33">
        <v>863.98107535349902</v>
      </c>
      <c r="K80" s="31">
        <v>35</v>
      </c>
      <c r="M80">
        <f t="shared" si="15"/>
        <v>0.52925400292966218</v>
      </c>
      <c r="N80">
        <f t="shared" si="19"/>
        <v>7261.5031831546694</v>
      </c>
      <c r="O80">
        <f t="shared" si="20"/>
        <v>1251919.0691633741</v>
      </c>
      <c r="P80">
        <f t="shared" si="21"/>
        <v>1678.8234717480846</v>
      </c>
      <c r="Q80">
        <f t="shared" si="23"/>
        <v>0.53636532643708767</v>
      </c>
      <c r="U80">
        <f t="shared" si="24"/>
        <v>0.16871131818156471</v>
      </c>
      <c r="V80">
        <f t="shared" si="25"/>
        <v>0.52154974911336105</v>
      </c>
      <c r="X80">
        <f t="shared" si="26"/>
        <v>0.53636532643708767</v>
      </c>
    </row>
    <row r="81" spans="1:24" x14ac:dyDescent="0.2">
      <c r="A81">
        <f t="shared" si="16"/>
        <v>268.33799999999997</v>
      </c>
      <c r="B81">
        <f t="shared" si="17"/>
        <v>328.39037464298355</v>
      </c>
      <c r="C81" s="4">
        <f t="shared" si="18"/>
        <v>3048</v>
      </c>
      <c r="E81" s="31">
        <v>10000</v>
      </c>
      <c r="F81">
        <f t="shared" si="22"/>
        <v>180.61470605364096</v>
      </c>
      <c r="G81" s="32">
        <v>0.55000000000000004</v>
      </c>
      <c r="H81" s="33">
        <v>1511.7474638363501</v>
      </c>
      <c r="J81" s="33">
        <v>860.78231975126903</v>
      </c>
      <c r="K81" s="31">
        <v>35</v>
      </c>
      <c r="M81">
        <f t="shared" si="15"/>
        <v>0.56939557719969192</v>
      </c>
      <c r="N81">
        <f t="shared" si="19"/>
        <v>6724.5883270810573</v>
      </c>
      <c r="O81">
        <f t="shared" si="20"/>
        <v>1214559.5440274903</v>
      </c>
      <c r="P81">
        <f t="shared" si="21"/>
        <v>1628.7243485408644</v>
      </c>
      <c r="Q81">
        <f t="shared" si="23"/>
        <v>0.52035921678621866</v>
      </c>
      <c r="U81">
        <f t="shared" si="24"/>
        <v>0.15623681932992456</v>
      </c>
      <c r="V81">
        <f t="shared" si="25"/>
        <v>0.48298641017135785</v>
      </c>
      <c r="X81">
        <f t="shared" si="26"/>
        <v>0.52035921678621866</v>
      </c>
    </row>
    <row r="82" spans="1:24" x14ac:dyDescent="0.2">
      <c r="A82">
        <f t="shared" si="16"/>
        <v>268.33799999999997</v>
      </c>
      <c r="B82">
        <f t="shared" si="17"/>
        <v>328.39037464298355</v>
      </c>
      <c r="C82" s="4">
        <f t="shared" si="18"/>
        <v>3048</v>
      </c>
      <c r="E82" s="31">
        <v>10000</v>
      </c>
      <c r="F82">
        <f t="shared" si="22"/>
        <v>188.82446541971552</v>
      </c>
      <c r="G82" s="32">
        <v>0.57499999999999996</v>
      </c>
      <c r="H82" s="33">
        <v>1389.6429662630901</v>
      </c>
      <c r="J82" s="33">
        <v>857.57836888253598</v>
      </c>
      <c r="K82" s="31">
        <v>35</v>
      </c>
      <c r="M82">
        <f t="shared" si="15"/>
        <v>0.6171213683674901</v>
      </c>
      <c r="N82">
        <f t="shared" si="19"/>
        <v>6181.4404146767356</v>
      </c>
      <c r="O82">
        <f t="shared" si="20"/>
        <v>1167207.1818251594</v>
      </c>
      <c r="P82">
        <f t="shared" si="21"/>
        <v>1565.2248308275387</v>
      </c>
      <c r="Q82">
        <f t="shared" si="23"/>
        <v>0.50007183093531582</v>
      </c>
      <c r="U82">
        <f t="shared" si="24"/>
        <v>0.14361750374773566</v>
      </c>
      <c r="V82">
        <f t="shared" si="25"/>
        <v>0.44397538858245689</v>
      </c>
      <c r="X82">
        <f t="shared" si="26"/>
        <v>0.50007183093531582</v>
      </c>
    </row>
    <row r="83" spans="1:24" x14ac:dyDescent="0.2">
      <c r="A83">
        <f t="shared" si="16"/>
        <v>268.33799999999997</v>
      </c>
      <c r="B83">
        <f t="shared" si="17"/>
        <v>328.39037464298355</v>
      </c>
      <c r="C83" s="4">
        <f t="shared" si="18"/>
        <v>3048</v>
      </c>
      <c r="E83" s="31">
        <v>10000</v>
      </c>
      <c r="F83">
        <f t="shared" si="22"/>
        <v>197.03422478579012</v>
      </c>
      <c r="G83" s="32">
        <v>0.6</v>
      </c>
      <c r="H83" s="33">
        <v>1266.16491461029</v>
      </c>
      <c r="J83" s="33">
        <v>854.36924403761202</v>
      </c>
      <c r="K83" s="31">
        <v>35</v>
      </c>
      <c r="M83">
        <f t="shared" si="15"/>
        <v>0.67476932442135817</v>
      </c>
      <c r="N83">
        <f t="shared" si="19"/>
        <v>5632.1826287976137</v>
      </c>
      <c r="O83">
        <f t="shared" si="20"/>
        <v>1109732.7381171314</v>
      </c>
      <c r="P83">
        <f t="shared" si="21"/>
        <v>1488.1516018150733</v>
      </c>
      <c r="Q83">
        <f t="shared" si="23"/>
        <v>0.47544779610705218</v>
      </c>
      <c r="U83">
        <f t="shared" si="24"/>
        <v>0.13085623342396549</v>
      </c>
      <c r="V83">
        <f t="shared" si="25"/>
        <v>0.40452553182437379</v>
      </c>
      <c r="X83">
        <f t="shared" si="26"/>
        <v>0.47544779610705218</v>
      </c>
    </row>
    <row r="84" spans="1:24" ht="18" x14ac:dyDescent="0.25">
      <c r="C84" s="4"/>
      <c r="E84" s="27"/>
      <c r="F84">
        <f t="shared" si="22"/>
        <v>0</v>
      </c>
      <c r="G84" s="27"/>
      <c r="H84" s="27"/>
      <c r="J84" s="27"/>
      <c r="K84" s="27"/>
      <c r="Q84">
        <f t="shared" si="23"/>
        <v>0</v>
      </c>
      <c r="U84">
        <f t="shared" si="24"/>
        <v>0</v>
      </c>
      <c r="V84">
        <f t="shared" si="25"/>
        <v>0</v>
      </c>
      <c r="X84">
        <f t="shared" si="26"/>
        <v>0</v>
      </c>
    </row>
    <row r="85" spans="1:24" x14ac:dyDescent="0.2">
      <c r="A85">
        <f t="shared" si="16"/>
        <v>258.43199999999996</v>
      </c>
      <c r="B85">
        <f t="shared" si="17"/>
        <v>322.27192571613091</v>
      </c>
      <c r="C85" s="4">
        <f t="shared" si="18"/>
        <v>4572</v>
      </c>
      <c r="E85" s="31">
        <v>15000</v>
      </c>
      <c r="F85">
        <f t="shared" si="22"/>
        <v>0</v>
      </c>
      <c r="G85" s="32">
        <v>0</v>
      </c>
      <c r="H85" s="33">
        <f t="shared" ref="H85:H109" si="27">(H59+H111)/2</f>
        <v>4811.5830977621399</v>
      </c>
      <c r="J85" s="33">
        <f t="shared" ref="J85:J109" si="28">(J59+J111)/2</f>
        <v>762.93755347215756</v>
      </c>
      <c r="K85" s="31">
        <v>35</v>
      </c>
      <c r="M85">
        <f t="shared" ref="M85:M148" si="29">J85/H85</f>
        <v>0.15856268882210486</v>
      </c>
      <c r="N85">
        <f t="shared" si="19"/>
        <v>21402.989790293705</v>
      </c>
      <c r="O85">
        <f t="shared" si="20"/>
        <v>0</v>
      </c>
      <c r="P85">
        <f t="shared" si="21"/>
        <v>0</v>
      </c>
      <c r="Q85">
        <f t="shared" si="23"/>
        <v>0</v>
      </c>
      <c r="U85">
        <f t="shared" si="24"/>
        <v>0.49726985301386317</v>
      </c>
      <c r="V85">
        <f t="shared" si="25"/>
        <v>1.5372469960901405</v>
      </c>
      <c r="X85">
        <f t="shared" si="26"/>
        <v>0</v>
      </c>
    </row>
    <row r="86" spans="1:24" x14ac:dyDescent="0.2">
      <c r="A86">
        <f t="shared" si="16"/>
        <v>258.43199999999996</v>
      </c>
      <c r="B86">
        <f t="shared" si="17"/>
        <v>322.27192571613091</v>
      </c>
      <c r="C86" s="4">
        <f t="shared" si="18"/>
        <v>4572</v>
      </c>
      <c r="E86" s="31">
        <v>15000</v>
      </c>
      <c r="F86">
        <f t="shared" si="22"/>
        <v>8.0567981429032738</v>
      </c>
      <c r="G86" s="32">
        <v>2.5000000000000001E-2</v>
      </c>
      <c r="H86" s="33">
        <f t="shared" si="27"/>
        <v>4641.7356268861649</v>
      </c>
      <c r="J86" s="33">
        <f t="shared" si="28"/>
        <v>765.27380129645849</v>
      </c>
      <c r="K86" s="31">
        <v>35</v>
      </c>
      <c r="M86">
        <f t="shared" si="29"/>
        <v>0.1648680284296653</v>
      </c>
      <c r="N86">
        <f t="shared" si="19"/>
        <v>20647.470533698834</v>
      </c>
      <c r="O86">
        <f t="shared" si="20"/>
        <v>166352.50225155483</v>
      </c>
      <c r="P86">
        <f t="shared" si="21"/>
        <v>223.07870551933502</v>
      </c>
      <c r="Q86">
        <f t="shared" si="23"/>
        <v>7.1271151923110232E-2</v>
      </c>
      <c r="U86">
        <f t="shared" si="24"/>
        <v>0.47971637317963672</v>
      </c>
      <c r="V86">
        <f t="shared" si="25"/>
        <v>1.4829826283981358</v>
      </c>
      <c r="X86">
        <f t="shared" si="26"/>
        <v>7.1271151923110232E-2</v>
      </c>
    </row>
    <row r="87" spans="1:24" x14ac:dyDescent="0.2">
      <c r="A87">
        <f t="shared" si="16"/>
        <v>258.43199999999996</v>
      </c>
      <c r="B87">
        <f t="shared" si="17"/>
        <v>322.27192571613091</v>
      </c>
      <c r="C87" s="4">
        <f t="shared" si="18"/>
        <v>4572</v>
      </c>
      <c r="E87" s="31">
        <v>15000</v>
      </c>
      <c r="F87">
        <f t="shared" si="22"/>
        <v>16.113596285806548</v>
      </c>
      <c r="G87" s="32">
        <v>0.05</v>
      </c>
      <c r="H87" s="33">
        <f t="shared" si="27"/>
        <v>4463.1127035256495</v>
      </c>
      <c r="J87" s="33">
        <f t="shared" si="28"/>
        <v>767.14336021816894</v>
      </c>
      <c r="K87" s="31">
        <v>35</v>
      </c>
      <c r="M87">
        <f t="shared" si="29"/>
        <v>0.17188527630327635</v>
      </c>
      <c r="N87">
        <f t="shared" si="19"/>
        <v>19852.916116302273</v>
      </c>
      <c r="O87">
        <f t="shared" si="20"/>
        <v>319901.87539407727</v>
      </c>
      <c r="P87">
        <f t="shared" si="21"/>
        <v>428.98841490345762</v>
      </c>
      <c r="Q87">
        <f t="shared" si="23"/>
        <v>0.13705700156659989</v>
      </c>
      <c r="U87">
        <f t="shared" si="24"/>
        <v>0.46125596357230775</v>
      </c>
      <c r="V87">
        <f t="shared" si="25"/>
        <v>1.4259146017653832</v>
      </c>
      <c r="X87">
        <f t="shared" si="26"/>
        <v>0.13705700156659989</v>
      </c>
    </row>
    <row r="88" spans="1:24" x14ac:dyDescent="0.2">
      <c r="A88">
        <f t="shared" si="16"/>
        <v>258.43199999999996</v>
      </c>
      <c r="B88">
        <f t="shared" si="17"/>
        <v>322.27192571613091</v>
      </c>
      <c r="C88" s="4">
        <f t="shared" si="18"/>
        <v>4572</v>
      </c>
      <c r="E88" s="31">
        <v>15000</v>
      </c>
      <c r="F88">
        <f t="shared" si="22"/>
        <v>24.170394428709816</v>
      </c>
      <c r="G88" s="32">
        <v>7.4999999999999997E-2</v>
      </c>
      <c r="H88" s="33">
        <f t="shared" si="27"/>
        <v>4277.4598315118747</v>
      </c>
      <c r="J88" s="33">
        <f t="shared" si="28"/>
        <v>768.6018149088685</v>
      </c>
      <c r="K88" s="31">
        <v>35</v>
      </c>
      <c r="M88">
        <f t="shared" si="29"/>
        <v>0.17968650675492259</v>
      </c>
      <c r="N88">
        <f t="shared" si="19"/>
        <v>19027.090926647415</v>
      </c>
      <c r="O88">
        <f t="shared" si="20"/>
        <v>459892.29252799379</v>
      </c>
      <c r="P88">
        <f t="shared" si="21"/>
        <v>616.71556428003964</v>
      </c>
      <c r="Q88">
        <f t="shared" si="23"/>
        <v>0.19703372660704141</v>
      </c>
      <c r="U88">
        <f t="shared" si="24"/>
        <v>0.44206901937906928</v>
      </c>
      <c r="V88">
        <f t="shared" si="25"/>
        <v>1.3666005851475638</v>
      </c>
      <c r="X88">
        <f t="shared" si="26"/>
        <v>0.19703372660704141</v>
      </c>
    </row>
    <row r="89" spans="1:24" x14ac:dyDescent="0.2">
      <c r="A89">
        <f t="shared" si="16"/>
        <v>258.43199999999996</v>
      </c>
      <c r="B89">
        <f t="shared" si="17"/>
        <v>322.27192571613091</v>
      </c>
      <c r="C89" s="4">
        <f t="shared" si="18"/>
        <v>4572</v>
      </c>
      <c r="E89" s="31">
        <v>15000</v>
      </c>
      <c r="F89">
        <f t="shared" si="22"/>
        <v>32.227192571613095</v>
      </c>
      <c r="G89" s="32">
        <v>0.1</v>
      </c>
      <c r="H89" s="33">
        <f t="shared" si="27"/>
        <v>4086.522514676115</v>
      </c>
      <c r="J89" s="33">
        <f t="shared" si="28"/>
        <v>769.70475004013952</v>
      </c>
      <c r="K89" s="31">
        <v>35</v>
      </c>
      <c r="M89">
        <f t="shared" si="29"/>
        <v>0.1883520150141994</v>
      </c>
      <c r="N89">
        <f t="shared" si="19"/>
        <v>18177.759353277619</v>
      </c>
      <c r="O89">
        <f t="shared" si="20"/>
        <v>585818.15119851893</v>
      </c>
      <c r="P89">
        <f t="shared" si="21"/>
        <v>785.58214075721389</v>
      </c>
      <c r="Q89">
        <f t="shared" si="23"/>
        <v>0.25098470950709711</v>
      </c>
      <c r="U89">
        <f t="shared" si="24"/>
        <v>0.42233593578711398</v>
      </c>
      <c r="V89">
        <f t="shared" si="25"/>
        <v>1.3055982475003562</v>
      </c>
      <c r="X89">
        <f t="shared" si="26"/>
        <v>0.25098470950709711</v>
      </c>
    </row>
    <row r="90" spans="1:24" x14ac:dyDescent="0.2">
      <c r="A90">
        <f t="shared" si="16"/>
        <v>258.43199999999996</v>
      </c>
      <c r="B90">
        <f t="shared" si="17"/>
        <v>322.27192571613091</v>
      </c>
      <c r="C90" s="4">
        <f t="shared" si="18"/>
        <v>4572</v>
      </c>
      <c r="E90" s="31">
        <v>15000</v>
      </c>
      <c r="F90">
        <f t="shared" si="22"/>
        <v>40.283990714516364</v>
      </c>
      <c r="G90" s="32">
        <v>0.125</v>
      </c>
      <c r="H90" s="33">
        <f t="shared" si="27"/>
        <v>3892.04625684965</v>
      </c>
      <c r="J90" s="33">
        <f t="shared" si="28"/>
        <v>770.50775028356099</v>
      </c>
      <c r="K90" s="31">
        <v>35</v>
      </c>
      <c r="M90">
        <f t="shared" si="29"/>
        <v>0.19796983371601426</v>
      </c>
      <c r="N90">
        <f t="shared" si="19"/>
        <v>17312.685784736266</v>
      </c>
      <c r="O90">
        <f t="shared" si="20"/>
        <v>697424.07339565514</v>
      </c>
      <c r="P90">
        <f t="shared" si="21"/>
        <v>935.2456824235735</v>
      </c>
      <c r="Q90">
        <f t="shared" si="23"/>
        <v>0.29880053751551872</v>
      </c>
      <c r="U90">
        <f t="shared" si="24"/>
        <v>0.40223710798363477</v>
      </c>
      <c r="V90">
        <f t="shared" si="25"/>
        <v>1.2434652577794409</v>
      </c>
      <c r="X90">
        <f t="shared" si="26"/>
        <v>0.29880053751551872</v>
      </c>
    </row>
    <row r="91" spans="1:24" x14ac:dyDescent="0.2">
      <c r="A91">
        <f t="shared" si="16"/>
        <v>258.43199999999996</v>
      </c>
      <c r="B91">
        <f t="shared" si="17"/>
        <v>322.27192571613091</v>
      </c>
      <c r="C91" s="4">
        <f t="shared" si="18"/>
        <v>4572</v>
      </c>
      <c r="E91" s="31">
        <v>15000</v>
      </c>
      <c r="F91">
        <f t="shared" si="22"/>
        <v>48.340788857419632</v>
      </c>
      <c r="G91" s="32">
        <v>0.15</v>
      </c>
      <c r="H91" s="33">
        <f t="shared" si="27"/>
        <v>3695.77656186375</v>
      </c>
      <c r="J91" s="33">
        <f t="shared" si="28"/>
        <v>771.06640031071402</v>
      </c>
      <c r="K91" s="31">
        <v>35</v>
      </c>
      <c r="M91">
        <f t="shared" si="29"/>
        <v>0.20863447435303598</v>
      </c>
      <c r="N91">
        <f t="shared" si="19"/>
        <v>16439.634609566696</v>
      </c>
      <c r="O91">
        <f t="shared" si="20"/>
        <v>794704.90555419191</v>
      </c>
      <c r="P91">
        <f t="shared" si="21"/>
        <v>1065.6992783481712</v>
      </c>
      <c r="Q91">
        <f t="shared" si="23"/>
        <v>0.34047900266714737</v>
      </c>
      <c r="U91">
        <f t="shared" si="24"/>
        <v>0.38195293115582368</v>
      </c>
      <c r="V91">
        <f t="shared" si="25"/>
        <v>1.1807592849404951</v>
      </c>
      <c r="X91">
        <f t="shared" si="26"/>
        <v>0.34047900266714737</v>
      </c>
    </row>
    <row r="92" spans="1:24" x14ac:dyDescent="0.2">
      <c r="A92">
        <f t="shared" si="16"/>
        <v>258.43199999999996</v>
      </c>
      <c r="B92">
        <f t="shared" si="17"/>
        <v>322.27192571613091</v>
      </c>
      <c r="C92" s="4">
        <f t="shared" si="18"/>
        <v>4572</v>
      </c>
      <c r="E92" s="31">
        <v>15000</v>
      </c>
      <c r="F92">
        <f t="shared" si="22"/>
        <v>56.397587000322908</v>
      </c>
      <c r="G92" s="32">
        <v>0.17499999999999999</v>
      </c>
      <c r="H92" s="33">
        <f t="shared" si="27"/>
        <v>3499.4589335496848</v>
      </c>
      <c r="J92" s="33">
        <f t="shared" si="28"/>
        <v>771.43628479317999</v>
      </c>
      <c r="K92" s="31">
        <v>35</v>
      </c>
      <c r="M92">
        <f t="shared" si="29"/>
        <v>0.22044444568197052</v>
      </c>
      <c r="N92">
        <f t="shared" si="19"/>
        <v>15566.370216312247</v>
      </c>
      <c r="O92">
        <f t="shared" si="20"/>
        <v>877905.71855370526</v>
      </c>
      <c r="P92">
        <f t="shared" si="21"/>
        <v>1177.2715685805188</v>
      </c>
      <c r="Q92">
        <f t="shared" si="23"/>
        <v>0.37612510178291336</v>
      </c>
      <c r="U92">
        <f t="shared" si="24"/>
        <v>0.36166380049087277</v>
      </c>
      <c r="V92">
        <f t="shared" si="25"/>
        <v>1.1180379979391963</v>
      </c>
      <c r="X92">
        <f t="shared" si="26"/>
        <v>0.37612510178291336</v>
      </c>
    </row>
    <row r="93" spans="1:24" x14ac:dyDescent="0.2">
      <c r="A93">
        <f t="shared" si="16"/>
        <v>258.43199999999996</v>
      </c>
      <c r="B93">
        <f t="shared" si="17"/>
        <v>322.27192571613091</v>
      </c>
      <c r="C93" s="4">
        <f t="shared" si="18"/>
        <v>4572</v>
      </c>
      <c r="E93" s="31">
        <v>15000</v>
      </c>
      <c r="F93">
        <f t="shared" si="22"/>
        <v>64.45438514322619</v>
      </c>
      <c r="G93" s="32">
        <v>0.2</v>
      </c>
      <c r="H93" s="33">
        <f t="shared" si="27"/>
        <v>3304.8388757387447</v>
      </c>
      <c r="J93" s="33">
        <f t="shared" si="28"/>
        <v>771.67298840253852</v>
      </c>
      <c r="K93" s="31">
        <v>35</v>
      </c>
      <c r="M93">
        <f t="shared" si="29"/>
        <v>0.23349791545587625</v>
      </c>
      <c r="N93">
        <f t="shared" si="19"/>
        <v>14700.656993516352</v>
      </c>
      <c r="O93">
        <f t="shared" si="20"/>
        <v>947521.80771856452</v>
      </c>
      <c r="P93">
        <f t="shared" si="21"/>
        <v>1270.626744150595</v>
      </c>
      <c r="Q93">
        <f t="shared" si="23"/>
        <v>0.40595103646983866</v>
      </c>
      <c r="U93">
        <f t="shared" si="24"/>
        <v>0.34155011117597611</v>
      </c>
      <c r="V93">
        <f t="shared" si="25"/>
        <v>1.0558590657312283</v>
      </c>
      <c r="X93">
        <f t="shared" si="26"/>
        <v>0.40595103646983866</v>
      </c>
    </row>
    <row r="94" spans="1:24" x14ac:dyDescent="0.2">
      <c r="A94">
        <f t="shared" si="16"/>
        <v>258.43199999999996</v>
      </c>
      <c r="B94">
        <f t="shared" si="17"/>
        <v>322.27192571613091</v>
      </c>
      <c r="C94" s="4">
        <f t="shared" si="18"/>
        <v>4572</v>
      </c>
      <c r="E94" s="31">
        <v>15000</v>
      </c>
      <c r="F94">
        <f t="shared" si="22"/>
        <v>72.511183286129452</v>
      </c>
      <c r="G94" s="32">
        <v>0.22500000000000001</v>
      </c>
      <c r="H94" s="33">
        <f t="shared" si="27"/>
        <v>3113.6618922621947</v>
      </c>
      <c r="J94" s="33">
        <f t="shared" si="28"/>
        <v>771.83209581037045</v>
      </c>
      <c r="K94" s="31">
        <v>35</v>
      </c>
      <c r="M94">
        <f t="shared" si="29"/>
        <v>0.2478856479980891</v>
      </c>
      <c r="N94">
        <f t="shared" si="19"/>
        <v>13850.259329722325</v>
      </c>
      <c r="O94">
        <f t="shared" si="20"/>
        <v>1004298.6928179199</v>
      </c>
      <c r="P94">
        <f t="shared" si="21"/>
        <v>1346.7645470688306</v>
      </c>
      <c r="Q94">
        <f t="shared" si="23"/>
        <v>0.43027621312103215</v>
      </c>
      <c r="U94">
        <f t="shared" si="24"/>
        <v>0.3217922583983252</v>
      </c>
      <c r="V94">
        <f t="shared" si="25"/>
        <v>0.99478015727226665</v>
      </c>
      <c r="X94">
        <f t="shared" si="26"/>
        <v>0.43027621312103215</v>
      </c>
    </row>
    <row r="95" spans="1:24" x14ac:dyDescent="0.2">
      <c r="A95">
        <f t="shared" si="16"/>
        <v>258.43199999999996</v>
      </c>
      <c r="B95">
        <f t="shared" si="17"/>
        <v>322.27192571613091</v>
      </c>
      <c r="C95" s="4">
        <f t="shared" si="18"/>
        <v>4572</v>
      </c>
      <c r="E95" s="31">
        <v>15000</v>
      </c>
      <c r="F95">
        <f t="shared" si="22"/>
        <v>80.567981429032727</v>
      </c>
      <c r="G95" s="32">
        <v>0.25</v>
      </c>
      <c r="H95" s="33">
        <f t="shared" si="27"/>
        <v>2927.6734869513148</v>
      </c>
      <c r="J95" s="33">
        <f t="shared" si="28"/>
        <v>771.9691916882565</v>
      </c>
      <c r="K95" s="31">
        <v>35</v>
      </c>
      <c r="M95">
        <f t="shared" si="29"/>
        <v>0.26368008424741862</v>
      </c>
      <c r="N95">
        <f t="shared" si="19"/>
        <v>13022.941613473553</v>
      </c>
      <c r="O95">
        <f t="shared" si="20"/>
        <v>1049232.1180657146</v>
      </c>
      <c r="P95">
        <f t="shared" si="21"/>
        <v>1407.0202703261232</v>
      </c>
      <c r="Q95">
        <f t="shared" si="23"/>
        <v>0.44952724291569429</v>
      </c>
      <c r="U95">
        <f t="shared" si="24"/>
        <v>0.30257063734511314</v>
      </c>
      <c r="V95">
        <f t="shared" si="25"/>
        <v>0.93535894151799193</v>
      </c>
      <c r="X95">
        <f t="shared" si="26"/>
        <v>0.44952724291569429</v>
      </c>
    </row>
    <row r="96" spans="1:24" x14ac:dyDescent="0.2">
      <c r="A96">
        <f t="shared" si="16"/>
        <v>258.43199999999996</v>
      </c>
      <c r="B96">
        <f t="shared" si="17"/>
        <v>322.27192571613091</v>
      </c>
      <c r="C96" s="4">
        <f t="shared" si="18"/>
        <v>4572</v>
      </c>
      <c r="E96" s="31">
        <v>15000</v>
      </c>
      <c r="F96">
        <f t="shared" si="22"/>
        <v>88.624779571936003</v>
      </c>
      <c r="G96" s="32">
        <v>0.27500000000000002</v>
      </c>
      <c r="H96" s="33">
        <f t="shared" si="27"/>
        <v>2748.6191636373751</v>
      </c>
      <c r="J96" s="33">
        <f t="shared" si="28"/>
        <v>772.13986070777742</v>
      </c>
      <c r="K96" s="31">
        <v>35</v>
      </c>
      <c r="M96">
        <f t="shared" si="29"/>
        <v>0.28091918695857776</v>
      </c>
      <c r="N96">
        <f t="shared" si="19"/>
        <v>12226.468233313373</v>
      </c>
      <c r="O96">
        <f t="shared" si="20"/>
        <v>1083568.0521206756</v>
      </c>
      <c r="P96">
        <f t="shared" si="21"/>
        <v>1453.0647578938258</v>
      </c>
      <c r="Q96">
        <f t="shared" si="23"/>
        <v>0.46423794181911365</v>
      </c>
      <c r="U96">
        <f t="shared" si="24"/>
        <v>0.28406564320353195</v>
      </c>
      <c r="V96">
        <f t="shared" si="25"/>
        <v>0.87815308742408149</v>
      </c>
      <c r="X96">
        <f t="shared" si="26"/>
        <v>0.46423794181911365</v>
      </c>
    </row>
    <row r="97" spans="1:24" x14ac:dyDescent="0.2">
      <c r="A97">
        <f t="shared" si="16"/>
        <v>258.43199999999996</v>
      </c>
      <c r="B97">
        <f t="shared" si="17"/>
        <v>322.27192571613091</v>
      </c>
      <c r="C97" s="4">
        <f t="shared" si="18"/>
        <v>4572</v>
      </c>
      <c r="E97" s="31">
        <v>15000</v>
      </c>
      <c r="F97">
        <f t="shared" si="22"/>
        <v>96.681577714839264</v>
      </c>
      <c r="G97" s="32">
        <v>0.3</v>
      </c>
      <c r="H97" s="33">
        <f t="shared" si="27"/>
        <v>2578.2444261516548</v>
      </c>
      <c r="J97" s="33">
        <f t="shared" si="28"/>
        <v>772.39968754051301</v>
      </c>
      <c r="K97" s="31">
        <v>35</v>
      </c>
      <c r="M97">
        <f t="shared" si="29"/>
        <v>0.2995835769897946</v>
      </c>
      <c r="N97">
        <f t="shared" si="19"/>
        <v>11468.603577785167</v>
      </c>
      <c r="O97">
        <f t="shared" si="20"/>
        <v>1108802.6880863202</v>
      </c>
      <c r="P97">
        <f t="shared" si="21"/>
        <v>1486.9044047237553</v>
      </c>
      <c r="Q97">
        <f t="shared" si="23"/>
        <v>0.4750493305826694</v>
      </c>
      <c r="U97">
        <f t="shared" si="24"/>
        <v>0.26645767116077457</v>
      </c>
      <c r="V97">
        <f t="shared" si="25"/>
        <v>0.82372026394621556</v>
      </c>
      <c r="X97">
        <f t="shared" si="26"/>
        <v>0.4750493305826694</v>
      </c>
    </row>
    <row r="98" spans="1:24" x14ac:dyDescent="0.2">
      <c r="A98">
        <f t="shared" si="16"/>
        <v>258.43199999999996</v>
      </c>
      <c r="B98">
        <f t="shared" si="17"/>
        <v>322.27192571613091</v>
      </c>
      <c r="C98" s="4">
        <f t="shared" si="18"/>
        <v>4572</v>
      </c>
      <c r="E98" s="31">
        <v>15000</v>
      </c>
      <c r="F98">
        <f t="shared" si="22"/>
        <v>104.73837585774255</v>
      </c>
      <c r="G98" s="32">
        <v>0.32500000000000001</v>
      </c>
      <c r="H98" s="33">
        <f t="shared" si="27"/>
        <v>2418.2947783254399</v>
      </c>
      <c r="J98" s="33">
        <f t="shared" si="28"/>
        <v>772.80425685804551</v>
      </c>
      <c r="K98" s="31">
        <v>35</v>
      </c>
      <c r="M98">
        <f t="shared" si="29"/>
        <v>0.31956577989767548</v>
      </c>
      <c r="N98">
        <f t="shared" si="19"/>
        <v>10757.112035432347</v>
      </c>
      <c r="O98">
        <f t="shared" si="20"/>
        <v>1126682.4435109592</v>
      </c>
      <c r="P98">
        <f t="shared" si="21"/>
        <v>1510.8811567481962</v>
      </c>
      <c r="Q98">
        <f t="shared" si="23"/>
        <v>0.48270963474383266</v>
      </c>
      <c r="U98">
        <f t="shared" si="24"/>
        <v>0.24992711640403473</v>
      </c>
      <c r="V98">
        <f t="shared" si="25"/>
        <v>0.77261814004007667</v>
      </c>
      <c r="X98">
        <f t="shared" si="26"/>
        <v>0.48270963474383266</v>
      </c>
    </row>
    <row r="99" spans="1:24" x14ac:dyDescent="0.2">
      <c r="A99">
        <f t="shared" si="16"/>
        <v>258.43199999999996</v>
      </c>
      <c r="B99">
        <f t="shared" si="17"/>
        <v>322.27192571613091</v>
      </c>
      <c r="C99" s="4">
        <f t="shared" si="18"/>
        <v>4572</v>
      </c>
      <c r="E99" s="31">
        <v>15000</v>
      </c>
      <c r="F99">
        <f t="shared" si="22"/>
        <v>112.79517400064582</v>
      </c>
      <c r="G99" s="32">
        <v>0.35</v>
      </c>
      <c r="H99" s="33">
        <f t="shared" si="27"/>
        <v>2270.515723989985</v>
      </c>
      <c r="J99" s="33">
        <f t="shared" si="28"/>
        <v>773.40915333195403</v>
      </c>
      <c r="K99" s="31">
        <v>35</v>
      </c>
      <c r="M99">
        <f t="shared" si="29"/>
        <v>0.34063148964801682</v>
      </c>
      <c r="N99">
        <f t="shared" si="19"/>
        <v>10099.757994798179</v>
      </c>
      <c r="O99">
        <f t="shared" si="20"/>
        <v>1139203.9603876744</v>
      </c>
      <c r="P99">
        <f t="shared" si="21"/>
        <v>1527.6725108798714</v>
      </c>
      <c r="Q99">
        <f t="shared" si="23"/>
        <v>0.48807428462615698</v>
      </c>
      <c r="U99">
        <f t="shared" si="24"/>
        <v>0.23465437412050277</v>
      </c>
      <c r="V99">
        <f t="shared" si="25"/>
        <v>0.72540438466133705</v>
      </c>
      <c r="X99">
        <f t="shared" si="26"/>
        <v>0.48807428462615698</v>
      </c>
    </row>
    <row r="100" spans="1:24" x14ac:dyDescent="0.2">
      <c r="A100">
        <f t="shared" si="16"/>
        <v>258.43199999999996</v>
      </c>
      <c r="B100">
        <f t="shared" si="17"/>
        <v>322.27192571613091</v>
      </c>
      <c r="C100" s="4">
        <f t="shared" si="18"/>
        <v>4572</v>
      </c>
      <c r="E100" s="31">
        <v>15000</v>
      </c>
      <c r="F100">
        <f t="shared" si="22"/>
        <v>120.85197214354909</v>
      </c>
      <c r="G100" s="32">
        <v>0.375</v>
      </c>
      <c r="H100" s="33">
        <f t="shared" si="27"/>
        <v>2133.4848713430902</v>
      </c>
      <c r="J100" s="33">
        <f t="shared" si="28"/>
        <v>774.19264928132543</v>
      </c>
      <c r="K100" s="31">
        <v>35</v>
      </c>
      <c r="M100">
        <f t="shared" si="29"/>
        <v>0.36287702794627685</v>
      </c>
      <c r="N100">
        <f t="shared" si="19"/>
        <v>9490.2143413755039</v>
      </c>
      <c r="O100">
        <f t="shared" si="20"/>
        <v>1146911.1192202226</v>
      </c>
      <c r="P100">
        <f t="shared" si="21"/>
        <v>1538.0078108743185</v>
      </c>
      <c r="Q100">
        <f t="shared" si="23"/>
        <v>0.49137629740393562</v>
      </c>
      <c r="U100">
        <f t="shared" si="24"/>
        <v>0.22049244226365131</v>
      </c>
      <c r="V100">
        <f t="shared" si="25"/>
        <v>0.6816245595345336</v>
      </c>
      <c r="X100">
        <f t="shared" si="26"/>
        <v>0.49137629740393562</v>
      </c>
    </row>
    <row r="101" spans="1:24" x14ac:dyDescent="0.2">
      <c r="A101">
        <f t="shared" si="16"/>
        <v>258.43199999999996</v>
      </c>
      <c r="B101">
        <f t="shared" si="17"/>
        <v>322.27192571613091</v>
      </c>
      <c r="C101" s="4">
        <f t="shared" si="18"/>
        <v>4572</v>
      </c>
      <c r="E101" s="31">
        <v>15000</v>
      </c>
      <c r="F101">
        <f t="shared" si="22"/>
        <v>128.90877028645238</v>
      </c>
      <c r="G101" s="32">
        <v>0.4</v>
      </c>
      <c r="H101" s="33">
        <f t="shared" si="27"/>
        <v>2004.43712304574</v>
      </c>
      <c r="J101" s="33">
        <f t="shared" si="28"/>
        <v>774.79114483593401</v>
      </c>
      <c r="K101" s="31">
        <v>35</v>
      </c>
      <c r="M101">
        <f t="shared" si="29"/>
        <v>0.38653801405286276</v>
      </c>
      <c r="N101">
        <f t="shared" si="19"/>
        <v>8916.1813083487687</v>
      </c>
      <c r="O101">
        <f t="shared" si="20"/>
        <v>1149373.9681102918</v>
      </c>
      <c r="P101">
        <f t="shared" si="21"/>
        <v>1541.3104912359013</v>
      </c>
      <c r="Q101">
        <f t="shared" si="23"/>
        <v>0.49243146684853079</v>
      </c>
      <c r="U101">
        <f t="shared" si="24"/>
        <v>0.20715555219571516</v>
      </c>
      <c r="V101">
        <f t="shared" si="25"/>
        <v>0.6403952469794697</v>
      </c>
      <c r="X101">
        <f t="shared" si="26"/>
        <v>0.49243146684853079</v>
      </c>
    </row>
    <row r="102" spans="1:24" x14ac:dyDescent="0.2">
      <c r="A102">
        <f t="shared" si="16"/>
        <v>258.43199999999996</v>
      </c>
      <c r="B102">
        <f t="shared" si="17"/>
        <v>322.27192571613091</v>
      </c>
      <c r="C102" s="4">
        <f t="shared" si="18"/>
        <v>4572</v>
      </c>
      <c r="E102" s="31">
        <v>15000</v>
      </c>
      <c r="F102">
        <f t="shared" si="22"/>
        <v>136.96556842935564</v>
      </c>
      <c r="G102" s="32">
        <v>0.42499999999999999</v>
      </c>
      <c r="H102" s="33">
        <f t="shared" si="27"/>
        <v>1986.7645417000549</v>
      </c>
      <c r="J102" s="33">
        <f t="shared" si="28"/>
        <v>795.00791080486647</v>
      </c>
      <c r="K102" s="31">
        <v>35</v>
      </c>
      <c r="M102">
        <f t="shared" si="29"/>
        <v>0.4001520533100445</v>
      </c>
      <c r="N102">
        <f t="shared" si="19"/>
        <v>8837.5697432101024</v>
      </c>
      <c r="O102">
        <f t="shared" si="20"/>
        <v>1210442.7634128463</v>
      </c>
      <c r="P102">
        <f t="shared" si="21"/>
        <v>1623.2037457366268</v>
      </c>
      <c r="Q102">
        <f t="shared" si="23"/>
        <v>0.51859544592224505</v>
      </c>
      <c r="U102">
        <f t="shared" si="24"/>
        <v>0.20532911757958403</v>
      </c>
      <c r="V102">
        <f t="shared" si="25"/>
        <v>0.63474905485624755</v>
      </c>
      <c r="X102">
        <f t="shared" si="26"/>
        <v>0.51859544592224505</v>
      </c>
    </row>
    <row r="103" spans="1:24" x14ac:dyDescent="0.2">
      <c r="A103">
        <f t="shared" si="16"/>
        <v>258.43199999999996</v>
      </c>
      <c r="B103">
        <f t="shared" si="17"/>
        <v>322.27192571613091</v>
      </c>
      <c r="C103" s="4">
        <f t="shared" si="18"/>
        <v>4572</v>
      </c>
      <c r="E103" s="31">
        <v>15000</v>
      </c>
      <c r="F103">
        <f t="shared" si="22"/>
        <v>145.0223665722589</v>
      </c>
      <c r="G103" s="32">
        <v>0.45</v>
      </c>
      <c r="H103" s="33">
        <f t="shared" si="27"/>
        <v>2002.3539439702099</v>
      </c>
      <c r="J103" s="33">
        <f t="shared" si="28"/>
        <v>823.79929595930946</v>
      </c>
      <c r="K103" s="31">
        <v>35</v>
      </c>
      <c r="M103">
        <f t="shared" si="29"/>
        <v>0.41141542355189409</v>
      </c>
      <c r="N103">
        <f t="shared" si="19"/>
        <v>8906.9148653550565</v>
      </c>
      <c r="O103">
        <f t="shared" si="20"/>
        <v>1291701.8726314229</v>
      </c>
      <c r="P103">
        <f t="shared" si="21"/>
        <v>1732.1722111987381</v>
      </c>
      <c r="Q103">
        <f t="shared" si="23"/>
        <v>0.5534096521401719</v>
      </c>
      <c r="U103">
        <f t="shared" si="24"/>
        <v>0.20694025878154299</v>
      </c>
      <c r="V103">
        <f t="shared" si="25"/>
        <v>0.6397296945591725</v>
      </c>
      <c r="X103">
        <f t="shared" si="26"/>
        <v>0.5534096521401719</v>
      </c>
    </row>
    <row r="104" spans="1:24" x14ac:dyDescent="0.2">
      <c r="A104">
        <f t="shared" si="16"/>
        <v>258.43199999999996</v>
      </c>
      <c r="B104">
        <f t="shared" si="17"/>
        <v>322.27192571613091</v>
      </c>
      <c r="C104" s="4">
        <f t="shared" si="18"/>
        <v>4572</v>
      </c>
      <c r="E104" s="31">
        <v>15000</v>
      </c>
      <c r="F104">
        <f t="shared" si="22"/>
        <v>153.07916471516216</v>
      </c>
      <c r="G104" s="32">
        <v>0.47499999999999998</v>
      </c>
      <c r="H104" s="33">
        <f t="shared" si="27"/>
        <v>1900.587221394125</v>
      </c>
      <c r="J104" s="33">
        <f t="shared" si="28"/>
        <v>825.3330181176359</v>
      </c>
      <c r="K104" s="31">
        <v>35</v>
      </c>
      <c r="M104">
        <f t="shared" si="29"/>
        <v>0.43425158752368909</v>
      </c>
      <c r="N104">
        <f t="shared" si="19"/>
        <v>8454.2338911242186</v>
      </c>
      <c r="O104">
        <f t="shared" si="20"/>
        <v>1294167.0623599107</v>
      </c>
      <c r="P104">
        <f t="shared" si="21"/>
        <v>1735.4780306246403</v>
      </c>
      <c r="Q104">
        <f t="shared" si="23"/>
        <v>0.55446582448071569</v>
      </c>
      <c r="U104">
        <f t="shared" si="24"/>
        <v>0.19642282155788807</v>
      </c>
      <c r="V104">
        <f t="shared" si="25"/>
        <v>0.60721636466265971</v>
      </c>
      <c r="X104">
        <f t="shared" si="26"/>
        <v>0.55446582448071569</v>
      </c>
    </row>
    <row r="105" spans="1:24" x14ac:dyDescent="0.2">
      <c r="A105">
        <f t="shared" si="16"/>
        <v>258.43199999999996</v>
      </c>
      <c r="B105">
        <f t="shared" si="17"/>
        <v>322.27192571613091</v>
      </c>
      <c r="C105" s="4">
        <f t="shared" si="18"/>
        <v>4572</v>
      </c>
      <c r="E105" s="31">
        <v>15000</v>
      </c>
      <c r="F105">
        <f t="shared" si="22"/>
        <v>161.13596285806545</v>
      </c>
      <c r="G105" s="32">
        <v>0.5</v>
      </c>
      <c r="H105" s="33">
        <f t="shared" si="27"/>
        <v>1798.6448980503001</v>
      </c>
      <c r="J105" s="33">
        <f t="shared" si="28"/>
        <v>826.80263461029995</v>
      </c>
      <c r="K105" s="31">
        <v>35</v>
      </c>
      <c r="M105">
        <f t="shared" si="29"/>
        <v>0.45968086057817176</v>
      </c>
      <c r="N105">
        <f t="shared" si="19"/>
        <v>8000.7718056951026</v>
      </c>
      <c r="O105">
        <f t="shared" si="20"/>
        <v>1289212.0685183434</v>
      </c>
      <c r="P105">
        <f t="shared" si="21"/>
        <v>1728.8333838830983</v>
      </c>
      <c r="Q105">
        <f t="shared" si="23"/>
        <v>0.55234293414795477</v>
      </c>
      <c r="U105">
        <f t="shared" si="24"/>
        <v>0.18588723625984913</v>
      </c>
      <c r="V105">
        <f t="shared" si="25"/>
        <v>0.57464693228444097</v>
      </c>
      <c r="X105">
        <f t="shared" si="26"/>
        <v>0.55234293414795477</v>
      </c>
    </row>
    <row r="106" spans="1:24" x14ac:dyDescent="0.2">
      <c r="A106">
        <f t="shared" si="16"/>
        <v>258.43199999999996</v>
      </c>
      <c r="B106">
        <f t="shared" si="17"/>
        <v>322.27192571613091</v>
      </c>
      <c r="C106" s="4">
        <f t="shared" si="18"/>
        <v>4572</v>
      </c>
      <c r="E106" s="31">
        <v>15000</v>
      </c>
      <c r="F106">
        <f t="shared" si="22"/>
        <v>169.19276100096874</v>
      </c>
      <c r="G106" s="32">
        <v>0.52500000000000002</v>
      </c>
      <c r="H106" s="33">
        <f t="shared" si="27"/>
        <v>1702.9694201347302</v>
      </c>
      <c r="J106" s="33">
        <f t="shared" si="28"/>
        <v>828.3941694241895</v>
      </c>
      <c r="K106" s="31">
        <v>35</v>
      </c>
      <c r="M106">
        <f t="shared" si="29"/>
        <v>0.48644101275679469</v>
      </c>
      <c r="N106">
        <f t="shared" si="19"/>
        <v>7575.1860399705502</v>
      </c>
      <c r="O106">
        <f t="shared" si="20"/>
        <v>1281666.6411986121</v>
      </c>
      <c r="P106">
        <f t="shared" si="21"/>
        <v>1718.7149658473388</v>
      </c>
      <c r="Q106">
        <f t="shared" si="23"/>
        <v>0.5491102127307792</v>
      </c>
      <c r="U106">
        <f t="shared" si="24"/>
        <v>0.17599931998085264</v>
      </c>
      <c r="V106">
        <f t="shared" si="25"/>
        <v>0.54407968694400322</v>
      </c>
      <c r="X106">
        <f t="shared" si="26"/>
        <v>0.5491102127307792</v>
      </c>
    </row>
    <row r="107" spans="1:24" x14ac:dyDescent="0.2">
      <c r="A107">
        <f t="shared" si="16"/>
        <v>258.43199999999996</v>
      </c>
      <c r="B107">
        <f t="shared" si="17"/>
        <v>322.27192571613091</v>
      </c>
      <c r="C107" s="4">
        <f t="shared" si="18"/>
        <v>4572</v>
      </c>
      <c r="E107" s="31">
        <v>15000</v>
      </c>
      <c r="F107">
        <f t="shared" si="22"/>
        <v>177.24955914387201</v>
      </c>
      <c r="G107" s="32">
        <v>0.55000000000000004</v>
      </c>
      <c r="H107" s="33">
        <f t="shared" si="27"/>
        <v>1597.0922764499951</v>
      </c>
      <c r="J107" s="33">
        <f t="shared" si="28"/>
        <v>826.22835609303547</v>
      </c>
      <c r="K107" s="31">
        <v>35</v>
      </c>
      <c r="M107">
        <f t="shared" si="29"/>
        <v>0.51733288569247216</v>
      </c>
      <c r="N107">
        <f t="shared" si="19"/>
        <v>7104.2210001349504</v>
      </c>
      <c r="O107">
        <f t="shared" si="20"/>
        <v>1259220.0403345574</v>
      </c>
      <c r="P107">
        <f t="shared" si="21"/>
        <v>1688.6140740886415</v>
      </c>
      <c r="Q107">
        <f t="shared" si="23"/>
        <v>0.53949331440531678</v>
      </c>
      <c r="U107">
        <f t="shared" si="24"/>
        <v>0.16505707693778371</v>
      </c>
      <c r="V107">
        <f t="shared" si="25"/>
        <v>0.51025312346645213</v>
      </c>
      <c r="X107">
        <f t="shared" si="26"/>
        <v>0.53949331440531678</v>
      </c>
    </row>
    <row r="108" spans="1:24" x14ac:dyDescent="0.2">
      <c r="A108">
        <f t="shared" si="16"/>
        <v>258.43199999999996</v>
      </c>
      <c r="B108">
        <f t="shared" si="17"/>
        <v>322.27192571613091</v>
      </c>
      <c r="C108" s="4">
        <f t="shared" si="18"/>
        <v>4572</v>
      </c>
      <c r="E108" s="31">
        <v>15000</v>
      </c>
      <c r="F108">
        <f t="shared" si="22"/>
        <v>185.30635728677527</v>
      </c>
      <c r="G108" s="32">
        <v>0.57499999999999996</v>
      </c>
      <c r="H108" s="33">
        <f t="shared" si="27"/>
        <v>1481.9884558183201</v>
      </c>
      <c r="J108" s="33">
        <f t="shared" si="28"/>
        <v>821.31113160544351</v>
      </c>
      <c r="K108" s="31">
        <v>35</v>
      </c>
      <c r="M108">
        <f t="shared" si="29"/>
        <v>0.55419536392537838</v>
      </c>
      <c r="N108">
        <f t="shared" si="19"/>
        <v>6592.2136529170803</v>
      </c>
      <c r="O108">
        <f t="shared" si="20"/>
        <v>1221579.0984782104</v>
      </c>
      <c r="P108">
        <f t="shared" si="21"/>
        <v>1638.1375710592802</v>
      </c>
      <c r="Q108">
        <f t="shared" si="23"/>
        <v>0.52336663612117573</v>
      </c>
      <c r="U108">
        <f t="shared" si="24"/>
        <v>0.15316127075427036</v>
      </c>
      <c r="V108">
        <f t="shared" si="25"/>
        <v>0.47347873987805755</v>
      </c>
      <c r="X108">
        <f t="shared" si="26"/>
        <v>0.52336663612117573</v>
      </c>
    </row>
    <row r="109" spans="1:24" x14ac:dyDescent="0.2">
      <c r="A109">
        <f t="shared" si="16"/>
        <v>258.43199999999996</v>
      </c>
      <c r="B109">
        <f t="shared" si="17"/>
        <v>322.27192571613091</v>
      </c>
      <c r="C109" s="4">
        <f t="shared" si="18"/>
        <v>4572</v>
      </c>
      <c r="E109" s="31">
        <v>15000</v>
      </c>
      <c r="F109">
        <f t="shared" si="22"/>
        <v>193.36315542967853</v>
      </c>
      <c r="G109" s="32">
        <v>0.6</v>
      </c>
      <c r="H109" s="33">
        <f t="shared" si="27"/>
        <v>1359.906870752935</v>
      </c>
      <c r="J109" s="33">
        <f t="shared" si="28"/>
        <v>812.32904660011502</v>
      </c>
      <c r="K109" s="31">
        <v>35</v>
      </c>
      <c r="M109">
        <f t="shared" si="29"/>
        <v>0.59734167395621407</v>
      </c>
      <c r="N109">
        <f t="shared" si="19"/>
        <v>6049.1676604343629</v>
      </c>
      <c r="O109">
        <f t="shared" si="20"/>
        <v>1169686.1465447545</v>
      </c>
      <c r="P109">
        <f t="shared" si="21"/>
        <v>1568.5491225165158</v>
      </c>
      <c r="Q109">
        <f t="shared" si="23"/>
        <v>0.50113390495735333</v>
      </c>
      <c r="U109">
        <f t="shared" si="24"/>
        <v>0.14054432314519791</v>
      </c>
      <c r="V109">
        <f t="shared" si="25"/>
        <v>0.43447503857921244</v>
      </c>
      <c r="X109">
        <f t="shared" si="26"/>
        <v>0.50113390495735333</v>
      </c>
    </row>
    <row r="110" spans="1:24" ht="18" x14ac:dyDescent="0.25">
      <c r="A110">
        <f t="shared" si="16"/>
        <v>288.14999999999998</v>
      </c>
      <c r="B110">
        <f t="shared" si="17"/>
        <v>340.29740854862598</v>
      </c>
      <c r="C110" s="4">
        <f t="shared" si="18"/>
        <v>0</v>
      </c>
      <c r="E110" s="27"/>
      <c r="F110">
        <f t="shared" si="22"/>
        <v>0</v>
      </c>
      <c r="G110" s="27"/>
      <c r="H110" s="27"/>
      <c r="J110" s="27"/>
      <c r="K110" s="27"/>
      <c r="M110" t="e">
        <f t="shared" si="29"/>
        <v>#DIV/0!</v>
      </c>
      <c r="N110">
        <f t="shared" si="19"/>
        <v>0</v>
      </c>
      <c r="O110">
        <f t="shared" si="20"/>
        <v>0</v>
      </c>
      <c r="P110">
        <f t="shared" si="21"/>
        <v>0</v>
      </c>
      <c r="Q110">
        <f t="shared" si="23"/>
        <v>0</v>
      </c>
      <c r="U110">
        <f t="shared" si="24"/>
        <v>0</v>
      </c>
      <c r="V110">
        <f t="shared" si="25"/>
        <v>0</v>
      </c>
      <c r="X110">
        <f t="shared" si="26"/>
        <v>0</v>
      </c>
    </row>
    <row r="111" spans="1:24" x14ac:dyDescent="0.2">
      <c r="A111">
        <f t="shared" si="16"/>
        <v>248.52599999999998</v>
      </c>
      <c r="B111">
        <f t="shared" si="17"/>
        <v>316.03504560635002</v>
      </c>
      <c r="C111" s="4">
        <f t="shared" si="18"/>
        <v>6096</v>
      </c>
      <c r="E111" s="31">
        <v>20000</v>
      </c>
      <c r="F111">
        <f t="shared" si="22"/>
        <v>0</v>
      </c>
      <c r="G111" s="32">
        <v>0</v>
      </c>
      <c r="H111" s="33">
        <v>3819.4390243902199</v>
      </c>
      <c r="J111" s="33">
        <v>612</v>
      </c>
      <c r="K111" s="31">
        <v>35</v>
      </c>
      <c r="M111">
        <f t="shared" si="29"/>
        <v>0.16023295465430473</v>
      </c>
      <c r="N111">
        <f t="shared" si="19"/>
        <v>16989.712695951115</v>
      </c>
      <c r="O111">
        <f t="shared" si="20"/>
        <v>0</v>
      </c>
      <c r="P111">
        <f t="shared" si="21"/>
        <v>0</v>
      </c>
      <c r="Q111">
        <f t="shared" si="23"/>
        <v>0</v>
      </c>
      <c r="U111">
        <f t="shared" si="24"/>
        <v>0.39473326006513226</v>
      </c>
      <c r="V111">
        <f t="shared" si="25"/>
        <v>1.2202680589106134</v>
      </c>
      <c r="X111">
        <f t="shared" si="26"/>
        <v>0</v>
      </c>
    </row>
    <row r="112" spans="1:24" x14ac:dyDescent="0.2">
      <c r="A112">
        <f t="shared" si="16"/>
        <v>248.52599999999998</v>
      </c>
      <c r="B112">
        <f t="shared" si="17"/>
        <v>316.03504560635002</v>
      </c>
      <c r="C112" s="4">
        <f t="shared" si="18"/>
        <v>6096</v>
      </c>
      <c r="E112" s="31">
        <v>20000</v>
      </c>
      <c r="F112">
        <f t="shared" si="22"/>
        <v>7.9008761401587506</v>
      </c>
      <c r="G112" s="32">
        <v>2.5000000000000001E-2</v>
      </c>
      <c r="H112" s="33">
        <v>3702.0502554738</v>
      </c>
      <c r="J112" s="33">
        <v>615.68550368550405</v>
      </c>
      <c r="K112" s="31">
        <v>35</v>
      </c>
      <c r="M112">
        <f t="shared" si="29"/>
        <v>0.16630933163999057</v>
      </c>
      <c r="N112">
        <f t="shared" si="19"/>
        <v>16467.541391504179</v>
      </c>
      <c r="O112">
        <f t="shared" si="20"/>
        <v>130108.004867212</v>
      </c>
      <c r="P112">
        <f t="shared" si="21"/>
        <v>174.47483452693129</v>
      </c>
      <c r="Q112">
        <f t="shared" si="23"/>
        <v>5.5742758634802332E-2</v>
      </c>
      <c r="U112">
        <f t="shared" si="24"/>
        <v>0.38260130792412156</v>
      </c>
      <c r="V112">
        <f t="shared" si="25"/>
        <v>1.1827636598957827</v>
      </c>
      <c r="X112">
        <f t="shared" si="26"/>
        <v>5.5742758634802332E-2</v>
      </c>
    </row>
    <row r="113" spans="1:24" x14ac:dyDescent="0.2">
      <c r="A113">
        <f t="shared" si="16"/>
        <v>248.52599999999998</v>
      </c>
      <c r="B113">
        <f t="shared" si="17"/>
        <v>316.03504560635002</v>
      </c>
      <c r="C113" s="4">
        <f t="shared" si="18"/>
        <v>6096</v>
      </c>
      <c r="E113" s="31">
        <v>20000</v>
      </c>
      <c r="F113">
        <f t="shared" si="22"/>
        <v>15.801752280317501</v>
      </c>
      <c r="G113" s="32">
        <v>0.05</v>
      </c>
      <c r="H113" s="33">
        <v>3576.4639862550898</v>
      </c>
      <c r="J113" s="33">
        <v>619.37100737100798</v>
      </c>
      <c r="K113" s="31">
        <v>35</v>
      </c>
      <c r="M113">
        <f t="shared" si="29"/>
        <v>0.17317971318915767</v>
      </c>
      <c r="N113">
        <f t="shared" si="19"/>
        <v>15908.90578586759</v>
      </c>
      <c r="O113">
        <f t="shared" si="20"/>
        <v>251388.58827918948</v>
      </c>
      <c r="P113">
        <f t="shared" si="21"/>
        <v>337.11209688239308</v>
      </c>
      <c r="Q113">
        <f t="shared" si="23"/>
        <v>0.10770354532983804</v>
      </c>
      <c r="U113">
        <f t="shared" si="24"/>
        <v>0.36962215649597868</v>
      </c>
      <c r="V113">
        <f t="shared" si="25"/>
        <v>1.1426402511997091</v>
      </c>
      <c r="X113">
        <f t="shared" si="26"/>
        <v>0.10770354532983804</v>
      </c>
    </row>
    <row r="114" spans="1:24" x14ac:dyDescent="0.2">
      <c r="A114">
        <f t="shared" si="16"/>
        <v>248.52599999999998</v>
      </c>
      <c r="B114">
        <f t="shared" si="17"/>
        <v>316.03504560635002</v>
      </c>
      <c r="C114" s="4">
        <f t="shared" si="18"/>
        <v>6096</v>
      </c>
      <c r="E114" s="31">
        <v>20000</v>
      </c>
      <c r="F114">
        <f t="shared" si="22"/>
        <v>23.702628420476252</v>
      </c>
      <c r="G114" s="32">
        <v>7.4999999999999997E-2</v>
      </c>
      <c r="H114" s="33">
        <v>3444.1131663001802</v>
      </c>
      <c r="J114" s="33">
        <v>623.056511056511</v>
      </c>
      <c r="K114" s="31">
        <v>35</v>
      </c>
      <c r="M114">
        <f t="shared" si="29"/>
        <v>0.18090477315117554</v>
      </c>
      <c r="N114">
        <f t="shared" si="19"/>
        <v>15320.179956826121</v>
      </c>
      <c r="O114">
        <f t="shared" si="20"/>
        <v>363128.53285147744</v>
      </c>
      <c r="P114">
        <f t="shared" si="21"/>
        <v>486.95536255383126</v>
      </c>
      <c r="Q114">
        <f t="shared" si="23"/>
        <v>0.1555767931481889</v>
      </c>
      <c r="U114">
        <f t="shared" si="24"/>
        <v>0.35594389895619888</v>
      </c>
      <c r="V114">
        <f t="shared" si="25"/>
        <v>1.100355644185361</v>
      </c>
      <c r="X114">
        <f t="shared" si="26"/>
        <v>0.1555767931481889</v>
      </c>
    </row>
    <row r="115" spans="1:24" x14ac:dyDescent="0.2">
      <c r="A115">
        <f t="shared" si="16"/>
        <v>248.52599999999998</v>
      </c>
      <c r="B115">
        <f t="shared" si="17"/>
        <v>316.03504560635002</v>
      </c>
      <c r="C115" s="4">
        <f t="shared" si="18"/>
        <v>6096</v>
      </c>
      <c r="E115" s="31">
        <v>20000</v>
      </c>
      <c r="F115">
        <f t="shared" si="22"/>
        <v>31.603504560635002</v>
      </c>
      <c r="G115" s="32">
        <v>0.1</v>
      </c>
      <c r="H115" s="33">
        <v>3306.4307451751502</v>
      </c>
      <c r="J115" s="33">
        <v>626.74201474201504</v>
      </c>
      <c r="K115" s="31">
        <v>35</v>
      </c>
      <c r="M115">
        <f t="shared" si="29"/>
        <v>0.18955243978921291</v>
      </c>
      <c r="N115">
        <f t="shared" si="19"/>
        <v>14707.737982164497</v>
      </c>
      <c r="O115">
        <f t="shared" si="20"/>
        <v>464816.06439596036</v>
      </c>
      <c r="P115">
        <f t="shared" si="21"/>
        <v>623.31834235498286</v>
      </c>
      <c r="Q115">
        <f t="shared" si="23"/>
        <v>0.1991432403690041</v>
      </c>
      <c r="U115">
        <f t="shared" si="24"/>
        <v>0.34171462848027595</v>
      </c>
      <c r="V115">
        <f t="shared" si="25"/>
        <v>1.0563676502157029</v>
      </c>
      <c r="X115">
        <f t="shared" si="26"/>
        <v>0.1991432403690041</v>
      </c>
    </row>
    <row r="116" spans="1:24" x14ac:dyDescent="0.2">
      <c r="A116">
        <f t="shared" si="16"/>
        <v>248.52599999999998</v>
      </c>
      <c r="B116">
        <f t="shared" si="17"/>
        <v>316.03504560635002</v>
      </c>
      <c r="C116" s="4">
        <f t="shared" si="18"/>
        <v>6096</v>
      </c>
      <c r="E116" s="31">
        <v>20000</v>
      </c>
      <c r="F116">
        <f t="shared" si="22"/>
        <v>39.504380700793753</v>
      </c>
      <c r="G116" s="32">
        <v>0.125</v>
      </c>
      <c r="H116" s="33">
        <v>3164.8496724460902</v>
      </c>
      <c r="J116" s="33">
        <v>630.42751842751898</v>
      </c>
      <c r="K116" s="31">
        <v>35</v>
      </c>
      <c r="M116">
        <f t="shared" si="29"/>
        <v>0.19919667082963405</v>
      </c>
      <c r="N116">
        <f t="shared" si="19"/>
        <v>14077.953939667494</v>
      </c>
      <c r="O116">
        <f t="shared" si="20"/>
        <v>556140.85192086396</v>
      </c>
      <c r="P116">
        <f t="shared" si="21"/>
        <v>745.78488242587855</v>
      </c>
      <c r="Q116">
        <f t="shared" si="23"/>
        <v>0.23826993048750114</v>
      </c>
      <c r="U116">
        <f t="shared" si="24"/>
        <v>0.32708243824370509</v>
      </c>
      <c r="V116">
        <f t="shared" si="25"/>
        <v>1.011134080653703</v>
      </c>
      <c r="X116">
        <f t="shared" si="26"/>
        <v>0.23826993048750114</v>
      </c>
    </row>
    <row r="117" spans="1:24" x14ac:dyDescent="0.2">
      <c r="A117">
        <f t="shared" si="16"/>
        <v>248.52599999999998</v>
      </c>
      <c r="B117">
        <f t="shared" si="17"/>
        <v>316.03504560635002</v>
      </c>
      <c r="C117" s="4">
        <f t="shared" si="18"/>
        <v>6096</v>
      </c>
      <c r="E117" s="31">
        <v>20000</v>
      </c>
      <c r="F117">
        <f t="shared" si="22"/>
        <v>47.405256840952504</v>
      </c>
      <c r="G117" s="32">
        <v>0.15</v>
      </c>
      <c r="H117" s="33">
        <v>3020.8028976790602</v>
      </c>
      <c r="J117" s="33">
        <v>634.113022113022</v>
      </c>
      <c r="K117" s="31">
        <v>35</v>
      </c>
      <c r="M117">
        <f t="shared" si="29"/>
        <v>0.20991539123596015</v>
      </c>
      <c r="N117">
        <f t="shared" si="19"/>
        <v>13437.201907119745</v>
      </c>
      <c r="O117">
        <f t="shared" si="20"/>
        <v>636994.00763074833</v>
      </c>
      <c r="P117">
        <f t="shared" si="21"/>
        <v>854.20896423283352</v>
      </c>
      <c r="Q117">
        <f t="shared" si="23"/>
        <v>0.27291021221496281</v>
      </c>
      <c r="U117">
        <f t="shared" si="24"/>
        <v>0.31219542142197809</v>
      </c>
      <c r="V117">
        <f t="shared" si="25"/>
        <v>0.96511274686231951</v>
      </c>
      <c r="X117">
        <f t="shared" si="26"/>
        <v>0.27291021221496281</v>
      </c>
    </row>
    <row r="118" spans="1:24" x14ac:dyDescent="0.2">
      <c r="A118">
        <f t="shared" si="16"/>
        <v>248.52599999999998</v>
      </c>
      <c r="B118">
        <f t="shared" si="17"/>
        <v>316.03504560635002</v>
      </c>
      <c r="C118" s="4">
        <f t="shared" si="18"/>
        <v>6096</v>
      </c>
      <c r="E118" s="31">
        <v>20000</v>
      </c>
      <c r="F118">
        <f t="shared" si="22"/>
        <v>55.306132981111254</v>
      </c>
      <c r="G118" s="32">
        <v>0.17499999999999999</v>
      </c>
      <c r="H118" s="33">
        <v>2875.7233704401401</v>
      </c>
      <c r="J118" s="33">
        <v>637.79852579852604</v>
      </c>
      <c r="K118" s="31">
        <v>35</v>
      </c>
      <c r="M118">
        <f t="shared" si="29"/>
        <v>0.22178716226829168</v>
      </c>
      <c r="N118">
        <f t="shared" si="19"/>
        <v>12791.855962305983</v>
      </c>
      <c r="O118">
        <f t="shared" si="20"/>
        <v>707468.08692651556</v>
      </c>
      <c r="P118">
        <f t="shared" si="21"/>
        <v>948.71470456845736</v>
      </c>
      <c r="Q118">
        <f t="shared" si="23"/>
        <v>0.30310373947874036</v>
      </c>
      <c r="U118">
        <f t="shared" si="24"/>
        <v>0.2972016711905891</v>
      </c>
      <c r="V118">
        <f t="shared" si="25"/>
        <v>0.91876146020451765</v>
      </c>
      <c r="X118">
        <f t="shared" si="26"/>
        <v>0.30310373947874036</v>
      </c>
    </row>
    <row r="119" spans="1:24" x14ac:dyDescent="0.2">
      <c r="A119">
        <f t="shared" si="16"/>
        <v>248.52599999999998</v>
      </c>
      <c r="B119">
        <f t="shared" si="17"/>
        <v>316.03504560635002</v>
      </c>
      <c r="C119" s="4">
        <f t="shared" si="18"/>
        <v>6096</v>
      </c>
      <c r="E119" s="31">
        <v>20000</v>
      </c>
      <c r="F119">
        <f t="shared" si="22"/>
        <v>63.207009121270005</v>
      </c>
      <c r="G119" s="32">
        <v>0.2</v>
      </c>
      <c r="H119" s="33">
        <v>2731.04404029543</v>
      </c>
      <c r="J119" s="33">
        <v>641.48402948402997</v>
      </c>
      <c r="K119" s="31">
        <v>35</v>
      </c>
      <c r="M119">
        <f t="shared" si="29"/>
        <v>0.23488600696993434</v>
      </c>
      <c r="N119">
        <f t="shared" si="19"/>
        <v>12148.290183011019</v>
      </c>
      <c r="O119">
        <f t="shared" si="20"/>
        <v>767857.08840541227</v>
      </c>
      <c r="P119">
        <f t="shared" si="21"/>
        <v>1029.6963555516579</v>
      </c>
      <c r="Q119">
        <f t="shared" si="23"/>
        <v>0.32897647142225495</v>
      </c>
      <c r="U119">
        <f t="shared" si="24"/>
        <v>0.28224928072503408</v>
      </c>
      <c r="V119">
        <f t="shared" si="25"/>
        <v>0.87253803204326841</v>
      </c>
      <c r="X119">
        <f t="shared" si="26"/>
        <v>0.32897647142225495</v>
      </c>
    </row>
    <row r="120" spans="1:24" x14ac:dyDescent="0.2">
      <c r="A120">
        <f t="shared" si="16"/>
        <v>248.52599999999998</v>
      </c>
      <c r="B120">
        <f t="shared" si="17"/>
        <v>316.03504560635002</v>
      </c>
      <c r="C120" s="4">
        <f t="shared" si="18"/>
        <v>6096</v>
      </c>
      <c r="E120" s="31">
        <v>20000</v>
      </c>
      <c r="F120">
        <f t="shared" si="22"/>
        <v>71.107885261428763</v>
      </c>
      <c r="G120" s="32">
        <v>0.22500000000000001</v>
      </c>
      <c r="H120" s="33">
        <v>2588.1978568109998</v>
      </c>
      <c r="J120" s="33">
        <v>645.169533169533</v>
      </c>
      <c r="K120" s="31">
        <v>35</v>
      </c>
      <c r="M120">
        <f t="shared" si="29"/>
        <v>0.24927365250370259</v>
      </c>
      <c r="N120">
        <f t="shared" si="19"/>
        <v>11512.878647019541</v>
      </c>
      <c r="O120">
        <f t="shared" si="20"/>
        <v>818656.45386101876</v>
      </c>
      <c r="P120">
        <f t="shared" si="21"/>
        <v>1097.818304627626</v>
      </c>
      <c r="Q120">
        <f t="shared" si="23"/>
        <v>0.35074067240499235</v>
      </c>
      <c r="U120">
        <f t="shared" si="24"/>
        <v>0.26748634320080611</v>
      </c>
      <c r="V120">
        <f t="shared" si="25"/>
        <v>0.82690027374153352</v>
      </c>
      <c r="X120">
        <f t="shared" si="26"/>
        <v>0.35074067240499235</v>
      </c>
    </row>
    <row r="121" spans="1:24" x14ac:dyDescent="0.2">
      <c r="A121">
        <f t="shared" si="16"/>
        <v>248.52599999999998</v>
      </c>
      <c r="B121">
        <f t="shared" si="17"/>
        <v>316.03504560635002</v>
      </c>
      <c r="C121" s="4">
        <f t="shared" si="18"/>
        <v>6096</v>
      </c>
      <c r="E121" s="31">
        <v>20000</v>
      </c>
      <c r="F121">
        <f t="shared" si="22"/>
        <v>79.008761401587506</v>
      </c>
      <c r="G121" s="32">
        <v>0.25</v>
      </c>
      <c r="H121" s="33">
        <v>2448.61776955292</v>
      </c>
      <c r="J121" s="33">
        <v>648.85503685503704</v>
      </c>
      <c r="K121" s="31">
        <v>35</v>
      </c>
      <c r="M121">
        <f t="shared" si="29"/>
        <v>0.26498829050542583</v>
      </c>
      <c r="N121">
        <f t="shared" si="19"/>
        <v>10891.995432116229</v>
      </c>
      <c r="O121">
        <f t="shared" si="20"/>
        <v>860563.06828325219</v>
      </c>
      <c r="P121">
        <f t="shared" si="21"/>
        <v>1154.0150745678411</v>
      </c>
      <c r="Q121">
        <f t="shared" si="23"/>
        <v>0.36869491200250515</v>
      </c>
      <c r="U121">
        <f t="shared" si="24"/>
        <v>0.2530609517933981</v>
      </c>
      <c r="V121">
        <f t="shared" si="25"/>
        <v>0.78230599666227474</v>
      </c>
      <c r="X121">
        <f t="shared" si="26"/>
        <v>0.36869491200250515</v>
      </c>
    </row>
    <row r="122" spans="1:24" x14ac:dyDescent="0.2">
      <c r="A122">
        <f t="shared" si="16"/>
        <v>248.52599999999998</v>
      </c>
      <c r="B122">
        <f t="shared" si="17"/>
        <v>316.03504560635002</v>
      </c>
      <c r="C122" s="4">
        <f t="shared" si="18"/>
        <v>6096</v>
      </c>
      <c r="E122" s="31">
        <v>20000</v>
      </c>
      <c r="F122">
        <f t="shared" si="22"/>
        <v>86.909637541746264</v>
      </c>
      <c r="G122" s="32">
        <v>0.27500000000000002</v>
      </c>
      <c r="H122" s="33">
        <v>2313.73672808728</v>
      </c>
      <c r="J122" s="33">
        <v>652.54054054054097</v>
      </c>
      <c r="K122" s="31">
        <v>35</v>
      </c>
      <c r="M122">
        <f t="shared" si="29"/>
        <v>0.28202886379384368</v>
      </c>
      <c r="N122">
        <f t="shared" si="19"/>
        <v>10292.014616085857</v>
      </c>
      <c r="O122">
        <f t="shared" si="20"/>
        <v>894475.25985837658</v>
      </c>
      <c r="P122">
        <f t="shared" si="21"/>
        <v>1199.491323470083</v>
      </c>
      <c r="Q122">
        <f t="shared" si="23"/>
        <v>0.38322406500641631</v>
      </c>
      <c r="U122">
        <f t="shared" si="24"/>
        <v>0.23912119967830509</v>
      </c>
      <c r="V122">
        <f t="shared" si="25"/>
        <v>0.73921301216846003</v>
      </c>
      <c r="X122">
        <f t="shared" si="26"/>
        <v>0.38322406500641631</v>
      </c>
    </row>
    <row r="123" spans="1:24" x14ac:dyDescent="0.2">
      <c r="A123">
        <f t="shared" si="16"/>
        <v>248.52599999999998</v>
      </c>
      <c r="B123">
        <f t="shared" si="17"/>
        <v>316.03504560635002</v>
      </c>
      <c r="C123" s="4">
        <f t="shared" si="18"/>
        <v>6096</v>
      </c>
      <c r="E123" s="31">
        <v>20000</v>
      </c>
      <c r="F123">
        <f t="shared" si="22"/>
        <v>94.810513681905007</v>
      </c>
      <c r="G123" s="32">
        <v>0.3</v>
      </c>
      <c r="H123" s="33">
        <v>2184.9876819801498</v>
      </c>
      <c r="J123" s="33">
        <v>656.226044226044</v>
      </c>
      <c r="K123" s="31">
        <v>35</v>
      </c>
      <c r="M123">
        <f t="shared" si="29"/>
        <v>0.30033397883110158</v>
      </c>
      <c r="N123">
        <f t="shared" si="19"/>
        <v>9719.3102767131058</v>
      </c>
      <c r="O123">
        <f t="shared" si="20"/>
        <v>921492.79996898782</v>
      </c>
      <c r="P123">
        <f t="shared" si="21"/>
        <v>1235.7218447584125</v>
      </c>
      <c r="Q123">
        <f t="shared" si="23"/>
        <v>0.39479931142441294</v>
      </c>
      <c r="U123">
        <f t="shared" si="24"/>
        <v>0.22581518003102002</v>
      </c>
      <c r="V123">
        <f t="shared" si="25"/>
        <v>0.69807913162305102</v>
      </c>
      <c r="X123">
        <f t="shared" si="26"/>
        <v>0.39479931142441294</v>
      </c>
    </row>
    <row r="124" spans="1:24" x14ac:dyDescent="0.2">
      <c r="A124">
        <f t="shared" si="16"/>
        <v>248.52599999999998</v>
      </c>
      <c r="B124">
        <f t="shared" si="17"/>
        <v>316.03504560635002</v>
      </c>
      <c r="C124" s="4">
        <f t="shared" si="18"/>
        <v>6096</v>
      </c>
      <c r="E124" s="31">
        <v>20000</v>
      </c>
      <c r="F124">
        <f t="shared" si="22"/>
        <v>102.71138982206377</v>
      </c>
      <c r="G124" s="32">
        <v>0.32500000000000001</v>
      </c>
      <c r="H124" s="33">
        <v>2063.8035807976298</v>
      </c>
      <c r="J124" s="33">
        <v>659.91154791154804</v>
      </c>
      <c r="K124" s="31">
        <v>35</v>
      </c>
      <c r="M124">
        <f t="shared" si="29"/>
        <v>0.31975501644226334</v>
      </c>
      <c r="N124">
        <f t="shared" si="19"/>
        <v>9180.2564917827949</v>
      </c>
      <c r="O124">
        <f t="shared" si="20"/>
        <v>942916.90319403412</v>
      </c>
      <c r="P124">
        <f t="shared" si="21"/>
        <v>1264.4515671831998</v>
      </c>
      <c r="Q124">
        <f t="shared" si="23"/>
        <v>0.40397813648025555</v>
      </c>
      <c r="U124">
        <f t="shared" si="24"/>
        <v>0.21329098602703905</v>
      </c>
      <c r="V124">
        <f t="shared" si="25"/>
        <v>0.65936216638901912</v>
      </c>
      <c r="X124">
        <f t="shared" si="26"/>
        <v>0.40397813648025555</v>
      </c>
    </row>
    <row r="125" spans="1:24" x14ac:dyDescent="0.2">
      <c r="A125">
        <f t="shared" si="16"/>
        <v>248.52599999999998</v>
      </c>
      <c r="B125">
        <f t="shared" si="17"/>
        <v>316.03504560635002</v>
      </c>
      <c r="C125" s="4">
        <f t="shared" si="18"/>
        <v>6096</v>
      </c>
      <c r="E125" s="31">
        <v>20000</v>
      </c>
      <c r="F125">
        <f t="shared" si="22"/>
        <v>110.61226596222251</v>
      </c>
      <c r="G125" s="32">
        <v>0.35</v>
      </c>
      <c r="H125" s="33">
        <v>1951.6173741057801</v>
      </c>
      <c r="J125" s="33">
        <v>663.59705159705197</v>
      </c>
      <c r="K125" s="31">
        <v>35</v>
      </c>
      <c r="M125">
        <f t="shared" si="29"/>
        <v>0.34002415657992813</v>
      </c>
      <c r="N125">
        <f t="shared" si="19"/>
        <v>8681.2273390795617</v>
      </c>
      <c r="O125">
        <f t="shared" si="20"/>
        <v>960250.22730878566</v>
      </c>
      <c r="P125">
        <f t="shared" si="21"/>
        <v>1287.6955548210815</v>
      </c>
      <c r="Q125">
        <f t="shared" si="23"/>
        <v>0.41140433061376408</v>
      </c>
      <c r="U125">
        <f t="shared" si="24"/>
        <v>0.20169671084185409</v>
      </c>
      <c r="V125">
        <f t="shared" si="25"/>
        <v>0.62351992782932275</v>
      </c>
      <c r="X125">
        <f t="shared" si="26"/>
        <v>0.41140433061376408</v>
      </c>
    </row>
    <row r="126" spans="1:24" x14ac:dyDescent="0.2">
      <c r="A126">
        <f t="shared" si="16"/>
        <v>248.52599999999998</v>
      </c>
      <c r="B126">
        <f t="shared" si="17"/>
        <v>316.03504560635002</v>
      </c>
      <c r="C126" s="4">
        <f t="shared" si="18"/>
        <v>6096</v>
      </c>
      <c r="E126" s="31">
        <v>20000</v>
      </c>
      <c r="F126">
        <f t="shared" si="22"/>
        <v>118.51314210238127</v>
      </c>
      <c r="G126" s="32">
        <v>0.375</v>
      </c>
      <c r="H126" s="33">
        <v>1844.71592035449</v>
      </c>
      <c r="J126" s="33">
        <v>667.09117537790598</v>
      </c>
      <c r="K126" s="31">
        <v>35</v>
      </c>
      <c r="M126">
        <f t="shared" si="29"/>
        <v>0.36162271275336222</v>
      </c>
      <c r="N126">
        <f t="shared" si="19"/>
        <v>8205.7059406710905</v>
      </c>
      <c r="O126">
        <f t="shared" si="20"/>
        <v>972483.99419710704</v>
      </c>
      <c r="P126">
        <f t="shared" si="21"/>
        <v>1304.1010362183206</v>
      </c>
      <c r="Q126">
        <f t="shared" si="23"/>
        <v>0.41664569847230692</v>
      </c>
      <c r="U126">
        <f t="shared" si="24"/>
        <v>0.19064860689897581</v>
      </c>
      <c r="V126">
        <f t="shared" si="25"/>
        <v>0.58936610873945372</v>
      </c>
      <c r="X126">
        <f t="shared" si="26"/>
        <v>0.41664569847230692</v>
      </c>
    </row>
    <row r="127" spans="1:24" x14ac:dyDescent="0.2">
      <c r="A127">
        <f t="shared" si="16"/>
        <v>248.52599999999998</v>
      </c>
      <c r="B127">
        <f t="shared" si="17"/>
        <v>316.03504560635002</v>
      </c>
      <c r="C127" s="4">
        <f t="shared" si="18"/>
        <v>6096</v>
      </c>
      <c r="E127" s="31">
        <v>20000</v>
      </c>
      <c r="F127">
        <f t="shared" si="22"/>
        <v>126.41401824254001</v>
      </c>
      <c r="G127" s="32">
        <v>0.4</v>
      </c>
      <c r="H127" s="33">
        <v>1740.87195328947</v>
      </c>
      <c r="J127" s="33">
        <v>670.33990560096197</v>
      </c>
      <c r="K127" s="31">
        <v>35</v>
      </c>
      <c r="M127">
        <f t="shared" si="29"/>
        <v>0.38505985712178264</v>
      </c>
      <c r="N127">
        <f t="shared" si="19"/>
        <v>7743.7849218051933</v>
      </c>
      <c r="O127">
        <f t="shared" si="20"/>
        <v>978922.96837138792</v>
      </c>
      <c r="P127">
        <f t="shared" si="21"/>
        <v>1312.7357005860313</v>
      </c>
      <c r="Q127">
        <f t="shared" si="23"/>
        <v>0.41940437718403556</v>
      </c>
      <c r="U127">
        <f t="shared" si="24"/>
        <v>0.17991648959171869</v>
      </c>
      <c r="V127">
        <f t="shared" si="25"/>
        <v>0.55618912245669971</v>
      </c>
      <c r="X127">
        <f t="shared" si="26"/>
        <v>0.41940437718403556</v>
      </c>
    </row>
    <row r="128" spans="1:24" x14ac:dyDescent="0.2">
      <c r="A128">
        <f t="shared" si="16"/>
        <v>248.52599999999998</v>
      </c>
      <c r="B128">
        <f t="shared" si="17"/>
        <v>316.03504560635002</v>
      </c>
      <c r="C128" s="4">
        <f t="shared" si="18"/>
        <v>6096</v>
      </c>
      <c r="E128" s="31">
        <v>20000</v>
      </c>
      <c r="F128">
        <f t="shared" si="22"/>
        <v>134.31489438269875</v>
      </c>
      <c r="G128" s="32">
        <v>0.42499999999999999</v>
      </c>
      <c r="H128" s="33">
        <v>1848.8571831742199</v>
      </c>
      <c r="J128" s="33">
        <v>713.36441874319303</v>
      </c>
      <c r="K128" s="31">
        <v>35</v>
      </c>
      <c r="M128">
        <f t="shared" si="29"/>
        <v>0.38584073731344121</v>
      </c>
      <c r="N128">
        <f t="shared" si="19"/>
        <v>8224.1271970535963</v>
      </c>
      <c r="O128">
        <f t="shared" si="20"/>
        <v>1104622.7758621341</v>
      </c>
      <c r="P128">
        <f t="shared" si="21"/>
        <v>1481.2991424311217</v>
      </c>
      <c r="Q128">
        <f t="shared" si="23"/>
        <v>0.47325851195882485</v>
      </c>
      <c r="U128">
        <f t="shared" si="24"/>
        <v>0.19107660016269326</v>
      </c>
      <c r="V128">
        <f t="shared" si="25"/>
        <v>0.59068919590230673</v>
      </c>
      <c r="X128">
        <f t="shared" si="26"/>
        <v>0.47325851195882485</v>
      </c>
    </row>
    <row r="129" spans="1:24" x14ac:dyDescent="0.2">
      <c r="A129">
        <f t="shared" si="16"/>
        <v>248.52599999999998</v>
      </c>
      <c r="B129">
        <f t="shared" si="17"/>
        <v>316.03504560635002</v>
      </c>
      <c r="C129" s="4">
        <f t="shared" si="18"/>
        <v>6096</v>
      </c>
      <c r="E129" s="31">
        <v>20000</v>
      </c>
      <c r="F129">
        <f t="shared" si="22"/>
        <v>142.21577052285753</v>
      </c>
      <c r="G129" s="32">
        <v>0.45</v>
      </c>
      <c r="H129" s="33">
        <v>2012.15394034572</v>
      </c>
      <c r="J129" s="33">
        <v>773.97751703564097</v>
      </c>
      <c r="K129" s="31">
        <v>35</v>
      </c>
      <c r="M129">
        <f t="shared" si="29"/>
        <v>0.38465124437877718</v>
      </c>
      <c r="N129">
        <f t="shared" si="19"/>
        <v>8950.50742483252</v>
      </c>
      <c r="O129">
        <f t="shared" si="20"/>
        <v>1272903.3099931141</v>
      </c>
      <c r="P129">
        <f t="shared" si="21"/>
        <v>1706.9633387007659</v>
      </c>
      <c r="Q129">
        <f t="shared" si="23"/>
        <v>0.54535569926542038</v>
      </c>
      <c r="U129">
        <f t="shared" si="24"/>
        <v>0.20795307361985532</v>
      </c>
      <c r="V129">
        <f t="shared" si="25"/>
        <v>0.64286068381652395</v>
      </c>
      <c r="X129">
        <f t="shared" si="26"/>
        <v>0.54535569926542038</v>
      </c>
    </row>
    <row r="130" spans="1:24" x14ac:dyDescent="0.2">
      <c r="A130">
        <f t="shared" si="16"/>
        <v>248.52599999999998</v>
      </c>
      <c r="B130">
        <f t="shared" si="17"/>
        <v>316.03504560635002</v>
      </c>
      <c r="C130" s="4">
        <f t="shared" si="18"/>
        <v>6096</v>
      </c>
      <c r="E130" s="31">
        <v>20000</v>
      </c>
      <c r="F130">
        <f t="shared" si="22"/>
        <v>150.11664666301627</v>
      </c>
      <c r="G130" s="32">
        <v>0.47499999999999998</v>
      </c>
      <c r="H130" s="33">
        <v>1932.4466853876199</v>
      </c>
      <c r="J130" s="33">
        <v>780.30370065945795</v>
      </c>
      <c r="K130" s="31">
        <v>35</v>
      </c>
      <c r="M130">
        <f t="shared" si="29"/>
        <v>0.4037905451983741</v>
      </c>
      <c r="N130">
        <f t="shared" si="19"/>
        <v>8595.9518597682909</v>
      </c>
      <c r="O130">
        <f t="shared" si="20"/>
        <v>1290395.468065134</v>
      </c>
      <c r="P130">
        <f t="shared" si="21"/>
        <v>1730.4203226753448</v>
      </c>
      <c r="Q130">
        <f t="shared" si="23"/>
        <v>0.55284994334675552</v>
      </c>
      <c r="U130">
        <f t="shared" si="24"/>
        <v>0.19971544908925382</v>
      </c>
      <c r="V130">
        <f t="shared" si="25"/>
        <v>0.61739510715259427</v>
      </c>
      <c r="X130">
        <f t="shared" si="26"/>
        <v>0.55284994334675552</v>
      </c>
    </row>
    <row r="131" spans="1:24" x14ac:dyDescent="0.2">
      <c r="A131">
        <f t="shared" si="16"/>
        <v>248.52599999999998</v>
      </c>
      <c r="B131">
        <f t="shared" si="17"/>
        <v>316.03504560635002</v>
      </c>
      <c r="C131" s="4">
        <f t="shared" si="18"/>
        <v>6096</v>
      </c>
      <c r="E131" s="31">
        <v>20000</v>
      </c>
      <c r="F131">
        <f t="shared" si="22"/>
        <v>158.01752280317501</v>
      </c>
      <c r="G131" s="32">
        <v>0.5</v>
      </c>
      <c r="H131" s="33">
        <v>1845.9381594471899</v>
      </c>
      <c r="J131" s="33">
        <v>786.43092168940802</v>
      </c>
      <c r="K131" s="31">
        <v>35</v>
      </c>
      <c r="M131">
        <f t="shared" si="29"/>
        <v>0.4260331895001962</v>
      </c>
      <c r="N131">
        <f t="shared" si="19"/>
        <v>8211.1427314924986</v>
      </c>
      <c r="O131">
        <f t="shared" si="20"/>
        <v>1297504.4338137407</v>
      </c>
      <c r="P131">
        <f t="shared" si="21"/>
        <v>1739.9534457442262</v>
      </c>
      <c r="Q131">
        <f t="shared" si="23"/>
        <v>0.55589566956684544</v>
      </c>
      <c r="U131">
        <f t="shared" si="24"/>
        <v>0.19077492346498448</v>
      </c>
      <c r="V131">
        <f t="shared" si="25"/>
        <v>0.589756600462361</v>
      </c>
      <c r="X131">
        <f t="shared" si="26"/>
        <v>0.55589566956684544</v>
      </c>
    </row>
    <row r="132" spans="1:24" x14ac:dyDescent="0.2">
      <c r="A132">
        <f t="shared" si="16"/>
        <v>248.52599999999998</v>
      </c>
      <c r="B132">
        <f t="shared" si="17"/>
        <v>316.03504560635002</v>
      </c>
      <c r="C132" s="4">
        <f t="shared" si="18"/>
        <v>6096</v>
      </c>
      <c r="E132" s="31">
        <v>20000</v>
      </c>
      <c r="F132">
        <f t="shared" si="22"/>
        <v>165.91839894333376</v>
      </c>
      <c r="G132" s="32">
        <v>0.52500000000000002</v>
      </c>
      <c r="H132" s="33">
        <v>1773.4881255446401</v>
      </c>
      <c r="J132" s="33">
        <v>792.80726349487998</v>
      </c>
      <c r="K132" s="31">
        <v>35</v>
      </c>
      <c r="M132">
        <f t="shared" si="29"/>
        <v>0.44703274415858185</v>
      </c>
      <c r="N132">
        <f t="shared" si="19"/>
        <v>7888.8688967864309</v>
      </c>
      <c r="O132">
        <f t="shared" si="20"/>
        <v>1308908.4968286683</v>
      </c>
      <c r="P132">
        <f t="shared" si="21"/>
        <v>1755.2462942472441</v>
      </c>
      <c r="Q132">
        <f t="shared" si="23"/>
        <v>0.5607815636572665</v>
      </c>
      <c r="U132">
        <f t="shared" si="24"/>
        <v>0.18328732178014057</v>
      </c>
      <c r="V132">
        <f t="shared" si="25"/>
        <v>0.56660962477464538</v>
      </c>
      <c r="X132">
        <f t="shared" si="26"/>
        <v>0.5607815636572665</v>
      </c>
    </row>
    <row r="133" spans="1:24" x14ac:dyDescent="0.2">
      <c r="A133">
        <f t="shared" si="16"/>
        <v>248.52599999999998</v>
      </c>
      <c r="B133">
        <f t="shared" si="17"/>
        <v>316.03504560635002</v>
      </c>
      <c r="C133" s="4">
        <f t="shared" si="18"/>
        <v>6096</v>
      </c>
      <c r="E133" s="31">
        <v>20000</v>
      </c>
      <c r="F133">
        <f t="shared" si="22"/>
        <v>173.81927508349253</v>
      </c>
      <c r="G133" s="32">
        <v>0.55000000000000004</v>
      </c>
      <c r="H133" s="33">
        <v>1682.4370890636401</v>
      </c>
      <c r="J133" s="33">
        <v>791.67439243480203</v>
      </c>
      <c r="K133" s="31">
        <v>35</v>
      </c>
      <c r="M133">
        <f t="shared" si="29"/>
        <v>0.47055215174518544</v>
      </c>
      <c r="N133">
        <f t="shared" si="19"/>
        <v>7483.8536731888435</v>
      </c>
      <c r="O133">
        <f t="shared" si="20"/>
        <v>1300838.0203046175</v>
      </c>
      <c r="P133">
        <f t="shared" si="21"/>
        <v>1744.4237852284921</v>
      </c>
      <c r="Q133">
        <f t="shared" si="23"/>
        <v>0.55732389304424668</v>
      </c>
      <c r="U133">
        <f t="shared" si="24"/>
        <v>0.17387733454564283</v>
      </c>
      <c r="V133">
        <f t="shared" si="25"/>
        <v>0.53751983676154635</v>
      </c>
      <c r="X133">
        <f t="shared" si="26"/>
        <v>0.55732389304424668</v>
      </c>
    </row>
    <row r="134" spans="1:24" x14ac:dyDescent="0.2">
      <c r="A134">
        <f t="shared" si="16"/>
        <v>248.52599999999998</v>
      </c>
      <c r="B134">
        <f t="shared" si="17"/>
        <v>316.03504560635002</v>
      </c>
      <c r="C134" s="4">
        <f t="shared" si="18"/>
        <v>6096</v>
      </c>
      <c r="E134" s="31">
        <v>20000</v>
      </c>
      <c r="F134">
        <f t="shared" si="22"/>
        <v>181.72015122365124</v>
      </c>
      <c r="G134" s="32">
        <v>0.57499999999999996</v>
      </c>
      <c r="H134" s="33">
        <v>1574.33394537355</v>
      </c>
      <c r="J134" s="33">
        <v>785.04389432835103</v>
      </c>
      <c r="K134" s="31">
        <v>35</v>
      </c>
      <c r="M134">
        <f t="shared" si="29"/>
        <v>0.49865144344713963</v>
      </c>
      <c r="N134">
        <f t="shared" si="19"/>
        <v>7002.986891157424</v>
      </c>
      <c r="O134">
        <f t="shared" si="20"/>
        <v>1272583.8368783745</v>
      </c>
      <c r="P134">
        <f t="shared" si="21"/>
        <v>1706.5349252539002</v>
      </c>
      <c r="Q134">
        <f t="shared" si="23"/>
        <v>0.54521882595971249</v>
      </c>
      <c r="U134">
        <f t="shared" si="24"/>
        <v>0.16270503776080508</v>
      </c>
      <c r="V134">
        <f t="shared" si="25"/>
        <v>0.50298209117365811</v>
      </c>
      <c r="X134">
        <f t="shared" si="26"/>
        <v>0.54521882595971249</v>
      </c>
    </row>
    <row r="135" spans="1:24" x14ac:dyDescent="0.2">
      <c r="A135">
        <f t="shared" ref="A135:A187" si="30">$H$3+$I$3*C135/1000</f>
        <v>248.52599999999998</v>
      </c>
      <c r="B135">
        <f t="shared" ref="B135:B187" si="31">SQRT($F$3*$G$3*A135)</f>
        <v>316.03504560635002</v>
      </c>
      <c r="C135" s="4">
        <f t="shared" ref="C135:C187" si="32">E135*0.3048</f>
        <v>6096</v>
      </c>
      <c r="E135" s="31">
        <v>20000</v>
      </c>
      <c r="F135">
        <f t="shared" si="22"/>
        <v>189.62102736381001</v>
      </c>
      <c r="G135" s="32">
        <v>0.6</v>
      </c>
      <c r="H135" s="33">
        <v>1453.64882689558</v>
      </c>
      <c r="J135" s="33">
        <v>770.28884916261802</v>
      </c>
      <c r="K135" s="31">
        <v>35</v>
      </c>
      <c r="M135">
        <f t="shared" si="29"/>
        <v>0.52990023099846673</v>
      </c>
      <c r="N135">
        <f t="shared" ref="N135:N187" si="33">4.448222*H135</f>
        <v>6466.1526920711112</v>
      </c>
      <c r="O135">
        <f t="shared" ref="O135:O187" si="34">N135*F135</f>
        <v>1226118.5165617899</v>
      </c>
      <c r="P135">
        <f t="shared" ref="P135:P187" si="35">O135*0.001341</f>
        <v>1644.2249307093603</v>
      </c>
      <c r="Q135">
        <f t="shared" si="23"/>
        <v>0.52531147945985945</v>
      </c>
      <c r="U135">
        <f t="shared" si="24"/>
        <v>0.15023241286643035</v>
      </c>
      <c r="V135">
        <f t="shared" si="25"/>
        <v>0.46442454533405109</v>
      </c>
      <c r="X135">
        <f t="shared" si="26"/>
        <v>0.52531147945985945</v>
      </c>
    </row>
    <row r="136" spans="1:24" ht="18" x14ac:dyDescent="0.25">
      <c r="A136">
        <f t="shared" si="30"/>
        <v>288.14999999999998</v>
      </c>
      <c r="B136">
        <f t="shared" si="31"/>
        <v>340.29740854862598</v>
      </c>
      <c r="C136" s="4">
        <f t="shared" si="32"/>
        <v>0</v>
      </c>
      <c r="E136" s="27"/>
      <c r="F136">
        <f t="shared" ref="F136:F187" si="36">G136*B136</f>
        <v>0</v>
      </c>
      <c r="G136" s="27"/>
      <c r="H136" s="27"/>
      <c r="J136" s="27"/>
      <c r="K136" s="27"/>
      <c r="M136" t="e">
        <f t="shared" si="29"/>
        <v>#DIV/0!</v>
      </c>
      <c r="N136">
        <f t="shared" si="33"/>
        <v>0</v>
      </c>
      <c r="O136">
        <f t="shared" si="34"/>
        <v>0</v>
      </c>
      <c r="P136">
        <f t="shared" si="35"/>
        <v>0</v>
      </c>
      <c r="Q136">
        <f t="shared" ref="Q136:Q187" si="37">P136/$C$3</f>
        <v>0</v>
      </c>
      <c r="U136">
        <f t="shared" ref="U136:U187" si="38">H136/$B$3</f>
        <v>0</v>
      </c>
      <c r="V136">
        <f t="shared" ref="V136:V187" si="39">H136/$C$3</f>
        <v>0</v>
      </c>
      <c r="X136">
        <f t="shared" ref="X136:X187" si="40">P136/$C$3</f>
        <v>0</v>
      </c>
    </row>
    <row r="137" spans="1:24" x14ac:dyDescent="0.2">
      <c r="A137">
        <f t="shared" si="30"/>
        <v>238.61999999999998</v>
      </c>
      <c r="B137">
        <f t="shared" si="31"/>
        <v>309.67257869890909</v>
      </c>
      <c r="C137" s="4">
        <f t="shared" si="32"/>
        <v>7620</v>
      </c>
      <c r="E137" s="31">
        <v>25000</v>
      </c>
      <c r="F137">
        <f t="shared" si="36"/>
        <v>0</v>
      </c>
      <c r="G137" s="32">
        <v>0</v>
      </c>
      <c r="H137" s="33">
        <v>3447.8898374064001</v>
      </c>
      <c r="J137" s="33">
        <v>537.61418129502999</v>
      </c>
      <c r="K137" s="31">
        <v>35</v>
      </c>
      <c r="M137">
        <f t="shared" si="29"/>
        <v>0.15592556799884261</v>
      </c>
      <c r="N137">
        <f t="shared" si="33"/>
        <v>15336.979428327573</v>
      </c>
      <c r="O137">
        <f t="shared" si="34"/>
        <v>0</v>
      </c>
      <c r="P137">
        <f t="shared" si="35"/>
        <v>0</v>
      </c>
      <c r="Q137">
        <f t="shared" si="37"/>
        <v>0</v>
      </c>
      <c r="U137">
        <f t="shared" si="38"/>
        <v>0.35633421221645312</v>
      </c>
      <c r="V137">
        <f t="shared" si="39"/>
        <v>1.1015622483726517</v>
      </c>
      <c r="X137">
        <f t="shared" si="40"/>
        <v>0</v>
      </c>
    </row>
    <row r="138" spans="1:24" x14ac:dyDescent="0.2">
      <c r="A138">
        <f t="shared" si="30"/>
        <v>238.61999999999998</v>
      </c>
      <c r="B138">
        <f t="shared" si="31"/>
        <v>309.67257869890909</v>
      </c>
      <c r="C138" s="4">
        <f t="shared" si="32"/>
        <v>7620</v>
      </c>
      <c r="E138" s="31">
        <v>25000</v>
      </c>
      <c r="F138">
        <f t="shared" si="36"/>
        <v>7.7418144674727278</v>
      </c>
      <c r="G138" s="32">
        <v>2.5000000000000001E-2</v>
      </c>
      <c r="H138" s="33">
        <v>3337.4858435696101</v>
      </c>
      <c r="J138" s="33">
        <v>541.14706942012504</v>
      </c>
      <c r="K138" s="31">
        <v>35</v>
      </c>
      <c r="M138">
        <f t="shared" si="29"/>
        <v>0.16214213176746867</v>
      </c>
      <c r="N138">
        <f t="shared" si="33"/>
        <v>14845.877954054899</v>
      </c>
      <c r="O138">
        <f t="shared" si="34"/>
        <v>114934.03272703664</v>
      </c>
      <c r="P138">
        <f t="shared" si="35"/>
        <v>154.12653788695613</v>
      </c>
      <c r="Q138">
        <f t="shared" si="37"/>
        <v>4.9241705395193652E-2</v>
      </c>
      <c r="U138">
        <f t="shared" si="38"/>
        <v>0.34492412604067901</v>
      </c>
      <c r="V138">
        <f t="shared" si="39"/>
        <v>1.0662894068912492</v>
      </c>
      <c r="X138">
        <f t="shared" si="40"/>
        <v>4.9241705395193652E-2</v>
      </c>
    </row>
    <row r="139" spans="1:24" x14ac:dyDescent="0.2">
      <c r="A139">
        <f t="shared" si="30"/>
        <v>238.61999999999998</v>
      </c>
      <c r="B139">
        <f t="shared" si="31"/>
        <v>309.67257869890909</v>
      </c>
      <c r="C139" s="4">
        <f t="shared" si="32"/>
        <v>7620</v>
      </c>
      <c r="E139" s="31">
        <v>25000</v>
      </c>
      <c r="F139">
        <f t="shared" si="36"/>
        <v>15.483628934945456</v>
      </c>
      <c r="G139" s="32">
        <v>0.05</v>
      </c>
      <c r="H139" s="33">
        <v>3222.3405330503501</v>
      </c>
      <c r="J139" s="33">
        <v>544.68542781866302</v>
      </c>
      <c r="K139" s="31">
        <v>35</v>
      </c>
      <c r="M139">
        <f t="shared" si="29"/>
        <v>0.16903409873414274</v>
      </c>
      <c r="N139">
        <f t="shared" si="33"/>
        <v>14333.686050606295</v>
      </c>
      <c r="O139">
        <f t="shared" si="34"/>
        <v>221937.47607759168</v>
      </c>
      <c r="P139">
        <f t="shared" si="35"/>
        <v>297.61815542005041</v>
      </c>
      <c r="Q139">
        <f t="shared" si="37"/>
        <v>9.5085672658163076E-2</v>
      </c>
      <c r="U139">
        <f t="shared" si="38"/>
        <v>0.33302403193988739</v>
      </c>
      <c r="V139">
        <f t="shared" si="39"/>
        <v>1.0295017677477156</v>
      </c>
      <c r="X139">
        <f t="shared" si="40"/>
        <v>9.5085672658163076E-2</v>
      </c>
    </row>
    <row r="140" spans="1:24" x14ac:dyDescent="0.2">
      <c r="A140">
        <f t="shared" si="30"/>
        <v>238.61999999999998</v>
      </c>
      <c r="B140">
        <f t="shared" si="31"/>
        <v>309.67257869890909</v>
      </c>
      <c r="C140" s="4">
        <f t="shared" si="32"/>
        <v>7620</v>
      </c>
      <c r="E140" s="31">
        <v>25000</v>
      </c>
      <c r="F140">
        <f t="shared" si="36"/>
        <v>23.225443402418183</v>
      </c>
      <c r="G140" s="32">
        <v>7.4999999999999997E-2</v>
      </c>
      <c r="H140" s="33">
        <v>3103.4052611769498</v>
      </c>
      <c r="J140" s="33">
        <v>548.22923761020104</v>
      </c>
      <c r="K140" s="31">
        <v>35</v>
      </c>
      <c r="M140">
        <f t="shared" si="29"/>
        <v>0.17665409170643992</v>
      </c>
      <c r="N140">
        <f t="shared" si="33"/>
        <v>13804.635557683056</v>
      </c>
      <c r="O140">
        <f t="shared" si="34"/>
        <v>320618.7818359774</v>
      </c>
      <c r="P140">
        <f t="shared" si="35"/>
        <v>429.94978644204565</v>
      </c>
      <c r="Q140">
        <f t="shared" si="37"/>
        <v>0.13736414902301777</v>
      </c>
      <c r="U140">
        <f t="shared" si="38"/>
        <v>0.32073225105177239</v>
      </c>
      <c r="V140">
        <f t="shared" si="39"/>
        <v>0.99150327833129381</v>
      </c>
      <c r="X140">
        <f t="shared" si="40"/>
        <v>0.13736414902301777</v>
      </c>
    </row>
    <row r="141" spans="1:24" x14ac:dyDescent="0.2">
      <c r="A141">
        <f t="shared" si="30"/>
        <v>238.61999999999998</v>
      </c>
      <c r="B141">
        <f t="shared" si="31"/>
        <v>309.67257869890909</v>
      </c>
      <c r="C141" s="4">
        <f t="shared" si="32"/>
        <v>7620</v>
      </c>
      <c r="E141" s="31">
        <v>25000</v>
      </c>
      <c r="F141">
        <f t="shared" si="36"/>
        <v>30.967257869890911</v>
      </c>
      <c r="G141" s="32">
        <v>0.1</v>
      </c>
      <c r="H141" s="33">
        <v>2981.63138327771</v>
      </c>
      <c r="J141" s="33">
        <v>551.77847991429098</v>
      </c>
      <c r="K141" s="31">
        <v>35</v>
      </c>
      <c r="M141">
        <f t="shared" si="29"/>
        <v>0.18505925414150975</v>
      </c>
      <c r="N141">
        <f t="shared" si="33"/>
        <v>13262.958314986343</v>
      </c>
      <c r="O141">
        <f t="shared" si="34"/>
        <v>410717.45025779592</v>
      </c>
      <c r="P141">
        <f t="shared" si="35"/>
        <v>550.77210079570432</v>
      </c>
      <c r="Q141">
        <f t="shared" si="37"/>
        <v>0.17596552741076815</v>
      </c>
      <c r="U141">
        <f t="shared" si="38"/>
        <v>0.30814710451402544</v>
      </c>
      <c r="V141">
        <f t="shared" si="39"/>
        <v>0.95259788603121731</v>
      </c>
      <c r="X141">
        <f t="shared" si="40"/>
        <v>0.17596552741076815</v>
      </c>
    </row>
    <row r="142" spans="1:24" x14ac:dyDescent="0.2">
      <c r="A142">
        <f t="shared" si="30"/>
        <v>238.61999999999998</v>
      </c>
      <c r="B142">
        <f t="shared" si="31"/>
        <v>309.67257869890909</v>
      </c>
      <c r="C142" s="4">
        <f t="shared" si="32"/>
        <v>7620</v>
      </c>
      <c r="E142" s="31">
        <v>25000</v>
      </c>
      <c r="F142">
        <f t="shared" si="36"/>
        <v>38.709072337363637</v>
      </c>
      <c r="G142" s="32">
        <v>0.125</v>
      </c>
      <c r="H142" s="33">
        <v>2857.9702546809699</v>
      </c>
      <c r="J142" s="33">
        <v>555.333135850487</v>
      </c>
      <c r="K142" s="31">
        <v>35</v>
      </c>
      <c r="M142">
        <f t="shared" si="29"/>
        <v>0.19431032738739187</v>
      </c>
      <c r="N142">
        <f t="shared" si="33"/>
        <v>12712.886162217494</v>
      </c>
      <c r="O142">
        <f t="shared" si="34"/>
        <v>492104.03006994614</v>
      </c>
      <c r="P142">
        <f t="shared" si="35"/>
        <v>659.91150432379777</v>
      </c>
      <c r="Q142">
        <f t="shared" si="37"/>
        <v>0.21083434642932836</v>
      </c>
      <c r="U142">
        <f t="shared" si="38"/>
        <v>0.29536691346434168</v>
      </c>
      <c r="V142">
        <f t="shared" si="39"/>
        <v>0.91308953823673156</v>
      </c>
      <c r="X142">
        <f t="shared" si="40"/>
        <v>0.21083434642932836</v>
      </c>
    </row>
    <row r="143" spans="1:24" x14ac:dyDescent="0.2">
      <c r="A143">
        <f t="shared" si="30"/>
        <v>238.61999999999998</v>
      </c>
      <c r="B143">
        <f t="shared" si="31"/>
        <v>309.67257869890909</v>
      </c>
      <c r="C143" s="4">
        <f t="shared" si="32"/>
        <v>7620</v>
      </c>
      <c r="E143" s="31">
        <v>25000</v>
      </c>
      <c r="F143">
        <f t="shared" si="36"/>
        <v>46.450886804836365</v>
      </c>
      <c r="G143" s="32">
        <v>0.15</v>
      </c>
      <c r="H143" s="33">
        <v>2733.3732307150299</v>
      </c>
      <c r="J143" s="33">
        <v>558.893186538343</v>
      </c>
      <c r="K143" s="31">
        <v>35</v>
      </c>
      <c r="M143">
        <f t="shared" si="29"/>
        <v>0.20447013245686202</v>
      </c>
      <c r="N143">
        <f t="shared" si="33"/>
        <v>12158.650939077672</v>
      </c>
      <c r="O143">
        <f t="shared" si="34"/>
        <v>564780.11847061431</v>
      </c>
      <c r="P143">
        <f t="shared" si="35"/>
        <v>757.37013886909381</v>
      </c>
      <c r="Q143">
        <f t="shared" si="37"/>
        <v>0.24197129037351239</v>
      </c>
      <c r="U143">
        <f t="shared" si="38"/>
        <v>0.28248999904041233</v>
      </c>
      <c r="V143">
        <f t="shared" si="39"/>
        <v>0.87328218233707022</v>
      </c>
      <c r="X143">
        <f t="shared" si="40"/>
        <v>0.24197129037351239</v>
      </c>
    </row>
    <row r="144" spans="1:24" x14ac:dyDescent="0.2">
      <c r="A144">
        <f t="shared" si="30"/>
        <v>238.61999999999998</v>
      </c>
      <c r="B144">
        <f t="shared" si="31"/>
        <v>309.67257869890909</v>
      </c>
      <c r="C144" s="4">
        <f t="shared" si="32"/>
        <v>7620</v>
      </c>
      <c r="E144" s="31">
        <v>25000</v>
      </c>
      <c r="F144">
        <f t="shared" si="36"/>
        <v>54.192701272309087</v>
      </c>
      <c r="G144" s="32">
        <v>0.17499999999999999</v>
      </c>
      <c r="H144" s="33">
        <v>2608.79166670821</v>
      </c>
      <c r="J144" s="33">
        <v>562.45861309741395</v>
      </c>
      <c r="K144" s="31">
        <v>35</v>
      </c>
      <c r="M144">
        <f t="shared" si="29"/>
        <v>0.21560119969530869</v>
      </c>
      <c r="N144">
        <f t="shared" si="33"/>
        <v>11604.484485268127</v>
      </c>
      <c r="O144">
        <f t="shared" si="34"/>
        <v>628878.36112928111</v>
      </c>
      <c r="P144">
        <f t="shared" si="35"/>
        <v>843.32588227436599</v>
      </c>
      <c r="Q144">
        <f t="shared" si="37"/>
        <v>0.26943318922503706</v>
      </c>
      <c r="U144">
        <f t="shared" si="38"/>
        <v>0.26961468237993075</v>
      </c>
      <c r="V144">
        <f t="shared" si="39"/>
        <v>0.83347976572147287</v>
      </c>
      <c r="X144">
        <f t="shared" si="40"/>
        <v>0.26943318922503706</v>
      </c>
    </row>
    <row r="145" spans="1:24" x14ac:dyDescent="0.2">
      <c r="A145">
        <f t="shared" si="30"/>
        <v>238.61999999999998</v>
      </c>
      <c r="B145">
        <f t="shared" si="31"/>
        <v>309.67257869890909</v>
      </c>
      <c r="C145" s="4">
        <f t="shared" si="32"/>
        <v>7620</v>
      </c>
      <c r="E145" s="31">
        <v>25000</v>
      </c>
      <c r="F145">
        <f t="shared" si="36"/>
        <v>61.934515739781823</v>
      </c>
      <c r="G145" s="32">
        <v>0.2</v>
      </c>
      <c r="H145" s="33">
        <v>2485.1769179888202</v>
      </c>
      <c r="J145" s="33">
        <v>566.02939664725204</v>
      </c>
      <c r="K145" s="31">
        <v>35</v>
      </c>
      <c r="M145">
        <f t="shared" si="29"/>
        <v>0.22776221384887271</v>
      </c>
      <c r="N145">
        <f t="shared" si="33"/>
        <v>11054.618640490067</v>
      </c>
      <c r="O145">
        <f t="shared" si="34"/>
        <v>684662.45218671765</v>
      </c>
      <c r="P145">
        <f t="shared" si="35"/>
        <v>918.13234838238839</v>
      </c>
      <c r="Q145">
        <f t="shared" si="37"/>
        <v>0.29333301865252026</v>
      </c>
      <c r="U145">
        <f t="shared" si="38"/>
        <v>0.25683928462058908</v>
      </c>
      <c r="V145">
        <f t="shared" si="39"/>
        <v>0.79398623577917582</v>
      </c>
      <c r="X145">
        <f t="shared" si="40"/>
        <v>0.29333301865252026</v>
      </c>
    </row>
    <row r="146" spans="1:24" x14ac:dyDescent="0.2">
      <c r="A146">
        <f t="shared" si="30"/>
        <v>238.61999999999998</v>
      </c>
      <c r="B146">
        <f t="shared" si="31"/>
        <v>309.67257869890909</v>
      </c>
      <c r="C146" s="4">
        <f t="shared" si="32"/>
        <v>7620</v>
      </c>
      <c r="E146" s="31">
        <v>25000</v>
      </c>
      <c r="F146">
        <f t="shared" si="36"/>
        <v>69.676330207254551</v>
      </c>
      <c r="G146" s="32">
        <v>0.22500000000000001</v>
      </c>
      <c r="H146" s="33">
        <v>2363.4803398852</v>
      </c>
      <c r="J146" s="33">
        <v>569.60551830741201</v>
      </c>
      <c r="K146" s="31">
        <v>35</v>
      </c>
      <c r="M146">
        <f t="shared" si="29"/>
        <v>0.24100285866354154</v>
      </c>
      <c r="N146">
        <f t="shared" si="33"/>
        <v>10513.285244444825</v>
      </c>
      <c r="O146">
        <f t="shared" si="34"/>
        <v>732527.13425499457</v>
      </c>
      <c r="P146">
        <f t="shared" si="35"/>
        <v>982.31888703594768</v>
      </c>
      <c r="Q146">
        <f t="shared" si="37"/>
        <v>0.31383990001148487</v>
      </c>
      <c r="U146">
        <f t="shared" si="38"/>
        <v>0.24426212690008267</v>
      </c>
      <c r="V146">
        <f t="shared" si="39"/>
        <v>0.75510553989942497</v>
      </c>
      <c r="X146">
        <f t="shared" si="40"/>
        <v>0.31383990001148487</v>
      </c>
    </row>
    <row r="147" spans="1:24" x14ac:dyDescent="0.2">
      <c r="A147">
        <f t="shared" si="30"/>
        <v>238.61999999999998</v>
      </c>
      <c r="B147">
        <f t="shared" si="31"/>
        <v>309.67257869890909</v>
      </c>
      <c r="C147" s="4">
        <f t="shared" si="32"/>
        <v>7620</v>
      </c>
      <c r="E147" s="31">
        <v>25000</v>
      </c>
      <c r="F147">
        <f t="shared" si="36"/>
        <v>77.418144674727273</v>
      </c>
      <c r="G147" s="32">
        <v>0.25</v>
      </c>
      <c r="H147" s="33">
        <v>2244.65328772565</v>
      </c>
      <c r="J147" s="33">
        <v>573.186959197448</v>
      </c>
      <c r="K147" s="31">
        <v>35</v>
      </c>
      <c r="M147">
        <f t="shared" si="29"/>
        <v>0.25535656768543447</v>
      </c>
      <c r="N147">
        <f t="shared" si="33"/>
        <v>9984.7161368335674</v>
      </c>
      <c r="O147">
        <f t="shared" si="34"/>
        <v>772998.19841746509</v>
      </c>
      <c r="P147">
        <f t="shared" si="35"/>
        <v>1036.5905840778207</v>
      </c>
      <c r="Q147">
        <f t="shared" si="37"/>
        <v>0.33117910034435166</v>
      </c>
      <c r="U147">
        <f t="shared" si="38"/>
        <v>0.23198153035610272</v>
      </c>
      <c r="V147">
        <f t="shared" si="39"/>
        <v>0.71714162547145366</v>
      </c>
      <c r="X147">
        <f t="shared" si="40"/>
        <v>0.33117910034435166</v>
      </c>
    </row>
    <row r="148" spans="1:24" x14ac:dyDescent="0.2">
      <c r="A148">
        <f t="shared" si="30"/>
        <v>238.61999999999998</v>
      </c>
      <c r="B148">
        <f t="shared" si="31"/>
        <v>309.67257869890909</v>
      </c>
      <c r="C148" s="4">
        <f t="shared" si="32"/>
        <v>7620</v>
      </c>
      <c r="E148" s="31">
        <v>25000</v>
      </c>
      <c r="F148">
        <f t="shared" si="36"/>
        <v>85.159959142200009</v>
      </c>
      <c r="G148" s="32">
        <v>0.27500000000000002</v>
      </c>
      <c r="H148" s="33">
        <v>2129.6471168384901</v>
      </c>
      <c r="J148" s="33">
        <v>576.77370043691405</v>
      </c>
      <c r="K148" s="31">
        <v>35</v>
      </c>
      <c r="M148">
        <f t="shared" si="29"/>
        <v>0.27083064413654961</v>
      </c>
      <c r="N148">
        <f t="shared" si="33"/>
        <v>9473.1431573575428</v>
      </c>
      <c r="O148">
        <f t="shared" si="34"/>
        <v>806732.48422877991</v>
      </c>
      <c r="P148">
        <f t="shared" si="35"/>
        <v>1081.8282613507938</v>
      </c>
      <c r="Q148">
        <f t="shared" si="37"/>
        <v>0.34563203238044532</v>
      </c>
      <c r="U148">
        <f t="shared" si="38"/>
        <v>0.22009581612634252</v>
      </c>
      <c r="V148">
        <f t="shared" si="39"/>
        <v>0.68039843988450166</v>
      </c>
      <c r="X148">
        <f t="shared" si="40"/>
        <v>0.34563203238044532</v>
      </c>
    </row>
    <row r="149" spans="1:24" x14ac:dyDescent="0.2">
      <c r="A149">
        <f t="shared" si="30"/>
        <v>238.61999999999998</v>
      </c>
      <c r="B149">
        <f t="shared" si="31"/>
        <v>309.67257869890909</v>
      </c>
      <c r="C149" s="4">
        <f t="shared" si="32"/>
        <v>7620</v>
      </c>
      <c r="E149" s="31">
        <v>25000</v>
      </c>
      <c r="F149">
        <f t="shared" si="36"/>
        <v>92.90177360967273</v>
      </c>
      <c r="G149" s="32">
        <v>0.3</v>
      </c>
      <c r="H149" s="33">
        <v>2019.4131825520301</v>
      </c>
      <c r="J149" s="33">
        <v>580.36572314536204</v>
      </c>
      <c r="K149" s="31">
        <v>35</v>
      </c>
      <c r="M149">
        <f t="shared" ref="M149:M187" si="41">J149/H149</f>
        <v>0.2873932527329181</v>
      </c>
      <c r="N149">
        <f t="shared" si="33"/>
        <v>8982.7981457179576</v>
      </c>
      <c r="O149">
        <f t="shared" si="34"/>
        <v>834517.87971487769</v>
      </c>
      <c r="P149">
        <f t="shared" si="35"/>
        <v>1119.088476697651</v>
      </c>
      <c r="Q149">
        <f t="shared" si="37"/>
        <v>0.35753625453599075</v>
      </c>
      <c r="U149">
        <f t="shared" si="38"/>
        <v>0.20870330534849421</v>
      </c>
      <c r="V149">
        <f t="shared" si="39"/>
        <v>0.64517993052780509</v>
      </c>
      <c r="X149">
        <f t="shared" si="40"/>
        <v>0.35753625453599075</v>
      </c>
    </row>
    <row r="150" spans="1:24" x14ac:dyDescent="0.2">
      <c r="A150">
        <f t="shared" si="30"/>
        <v>238.61999999999998</v>
      </c>
      <c r="B150">
        <f t="shared" si="31"/>
        <v>309.67257869890909</v>
      </c>
      <c r="C150" s="4">
        <f t="shared" si="32"/>
        <v>7620</v>
      </c>
      <c r="E150" s="31">
        <v>25000</v>
      </c>
      <c r="F150">
        <f t="shared" si="36"/>
        <v>100.64358807714545</v>
      </c>
      <c r="G150" s="32">
        <v>0.32500000000000001</v>
      </c>
      <c r="H150" s="33">
        <v>1914.9028401946</v>
      </c>
      <c r="J150" s="33">
        <v>583.96300844234895</v>
      </c>
      <c r="K150" s="31">
        <v>35</v>
      </c>
      <c r="M150">
        <f t="shared" si="41"/>
        <v>0.30495699112494101</v>
      </c>
      <c r="N150">
        <f t="shared" si="33"/>
        <v>8517.9129416161049</v>
      </c>
      <c r="O150">
        <f t="shared" si="34"/>
        <v>857273.3213729976</v>
      </c>
      <c r="P150">
        <f t="shared" si="35"/>
        <v>1149.6035239611897</v>
      </c>
      <c r="Q150">
        <f t="shared" si="37"/>
        <v>0.36728547091411812</v>
      </c>
      <c r="U150">
        <f t="shared" si="38"/>
        <v>0.19790231916025217</v>
      </c>
      <c r="V150">
        <f t="shared" si="39"/>
        <v>0.61179004479060706</v>
      </c>
      <c r="X150">
        <f t="shared" si="40"/>
        <v>0.36728547091411812</v>
      </c>
    </row>
    <row r="151" spans="1:24" x14ac:dyDescent="0.2">
      <c r="A151">
        <f t="shared" si="30"/>
        <v>238.61999999999998</v>
      </c>
      <c r="B151">
        <f t="shared" si="31"/>
        <v>309.67257869890909</v>
      </c>
      <c r="C151" s="4">
        <f t="shared" si="32"/>
        <v>7620</v>
      </c>
      <c r="E151" s="31">
        <v>25000</v>
      </c>
      <c r="F151">
        <f t="shared" si="36"/>
        <v>108.38540254461817</v>
      </c>
      <c r="G151" s="32">
        <v>0.35</v>
      </c>
      <c r="H151" s="33">
        <v>1817.06744509451</v>
      </c>
      <c r="J151" s="33">
        <v>587.56553744742598</v>
      </c>
      <c r="K151" s="31">
        <v>35</v>
      </c>
      <c r="M151">
        <f t="shared" si="41"/>
        <v>0.32335923415152334</v>
      </c>
      <c r="N151">
        <f t="shared" si="33"/>
        <v>8082.7193847531926</v>
      </c>
      <c r="O151">
        <f t="shared" si="34"/>
        <v>876048.79417166335</v>
      </c>
      <c r="P151">
        <f t="shared" si="35"/>
        <v>1174.7814329842006</v>
      </c>
      <c r="Q151">
        <f t="shared" si="37"/>
        <v>0.37532953130485641</v>
      </c>
      <c r="U151">
        <f t="shared" si="38"/>
        <v>0.18779117869930861</v>
      </c>
      <c r="V151">
        <f t="shared" si="39"/>
        <v>0.58053273006214379</v>
      </c>
      <c r="X151">
        <f t="shared" si="40"/>
        <v>0.37532953130485641</v>
      </c>
    </row>
    <row r="152" spans="1:24" x14ac:dyDescent="0.2">
      <c r="A152">
        <f t="shared" si="30"/>
        <v>238.61999999999998</v>
      </c>
      <c r="B152">
        <f t="shared" si="31"/>
        <v>309.67257869890909</v>
      </c>
      <c r="C152" s="4">
        <f t="shared" si="32"/>
        <v>7620</v>
      </c>
      <c r="E152" s="31">
        <v>25000</v>
      </c>
      <c r="F152">
        <f t="shared" si="36"/>
        <v>116.12721701209091</v>
      </c>
      <c r="G152" s="32">
        <v>0.375</v>
      </c>
      <c r="H152" s="33">
        <v>1726.8573742559099</v>
      </c>
      <c r="J152" s="33">
        <v>591.17329717674204</v>
      </c>
      <c r="K152" s="31">
        <v>35</v>
      </c>
      <c r="M152">
        <f t="shared" si="41"/>
        <v>0.34234054646897183</v>
      </c>
      <c r="N152">
        <f t="shared" si="33"/>
        <v>7681.444963027373</v>
      </c>
      <c r="O152">
        <f t="shared" si="34"/>
        <v>892024.82618791237</v>
      </c>
      <c r="P152">
        <f t="shared" si="35"/>
        <v>1196.2052919179905</v>
      </c>
      <c r="Q152">
        <f t="shared" si="37"/>
        <v>0.38217421467028451</v>
      </c>
      <c r="U152">
        <f t="shared" si="38"/>
        <v>0.17846810399502996</v>
      </c>
      <c r="V152">
        <f t="shared" si="39"/>
        <v>0.5517116211680223</v>
      </c>
      <c r="X152">
        <f t="shared" si="40"/>
        <v>0.38217421467028451</v>
      </c>
    </row>
    <row r="153" spans="1:24" x14ac:dyDescent="0.2">
      <c r="A153">
        <f t="shared" si="30"/>
        <v>238.61999999999998</v>
      </c>
      <c r="B153">
        <f t="shared" si="31"/>
        <v>309.67257869890909</v>
      </c>
      <c r="C153" s="4">
        <f t="shared" si="32"/>
        <v>7620</v>
      </c>
      <c r="E153" s="31">
        <v>25000</v>
      </c>
      <c r="F153">
        <f t="shared" si="36"/>
        <v>123.86903147956365</v>
      </c>
      <c r="G153" s="32">
        <v>0.4</v>
      </c>
      <c r="H153" s="33">
        <v>1644.3308061159501</v>
      </c>
      <c r="J153" s="33">
        <v>594.787332485869</v>
      </c>
      <c r="K153" s="31">
        <v>35</v>
      </c>
      <c r="M153">
        <f t="shared" si="41"/>
        <v>0.36171999592393911</v>
      </c>
      <c r="N153">
        <f t="shared" si="33"/>
        <v>7314.3484670427042</v>
      </c>
      <c r="O153">
        <f t="shared" si="34"/>
        <v>906021.26051661081</v>
      </c>
      <c r="P153">
        <f t="shared" si="35"/>
        <v>1214.974510352775</v>
      </c>
      <c r="Q153">
        <f t="shared" si="37"/>
        <v>0.38817077008075879</v>
      </c>
      <c r="U153">
        <f t="shared" si="38"/>
        <v>0.16993910770111101</v>
      </c>
      <c r="V153">
        <f t="shared" si="39"/>
        <v>0.52534530546835467</v>
      </c>
      <c r="X153">
        <f t="shared" si="40"/>
        <v>0.38817077008075879</v>
      </c>
    </row>
    <row r="154" spans="1:24" x14ac:dyDescent="0.2">
      <c r="A154">
        <f t="shared" si="30"/>
        <v>238.61999999999998</v>
      </c>
      <c r="B154">
        <f t="shared" si="31"/>
        <v>309.67257869890909</v>
      </c>
      <c r="C154" s="4">
        <f t="shared" si="32"/>
        <v>7620</v>
      </c>
      <c r="E154" s="31">
        <v>25000</v>
      </c>
      <c r="F154">
        <f t="shared" si="36"/>
        <v>131.61084594703635</v>
      </c>
      <c r="G154" s="32">
        <v>0.42499999999999999</v>
      </c>
      <c r="H154" s="33">
        <v>1568.0557842825301</v>
      </c>
      <c r="J154" s="33">
        <v>598.38308843408697</v>
      </c>
      <c r="K154" s="31">
        <v>35</v>
      </c>
      <c r="M154">
        <f t="shared" si="41"/>
        <v>0.38160829125596413</v>
      </c>
      <c r="N154">
        <f t="shared" si="33"/>
        <v>6975.060236872805</v>
      </c>
      <c r="O154">
        <f t="shared" si="34"/>
        <v>917993.57830636564</v>
      </c>
      <c r="P154">
        <f t="shared" si="35"/>
        <v>1231.0293885088363</v>
      </c>
      <c r="Q154">
        <f t="shared" si="37"/>
        <v>0.39330012412422882</v>
      </c>
      <c r="U154">
        <f t="shared" si="38"/>
        <v>0.16205619928508994</v>
      </c>
      <c r="V154">
        <f t="shared" si="39"/>
        <v>0.5009762889081566</v>
      </c>
      <c r="X154">
        <f t="shared" si="40"/>
        <v>0.39330012412422882</v>
      </c>
    </row>
    <row r="155" spans="1:24" x14ac:dyDescent="0.2">
      <c r="A155">
        <f t="shared" si="30"/>
        <v>238.61999999999998</v>
      </c>
      <c r="B155">
        <f t="shared" si="31"/>
        <v>309.67257869890909</v>
      </c>
      <c r="C155" s="4">
        <f t="shared" si="32"/>
        <v>7620</v>
      </c>
      <c r="E155" s="31">
        <v>25000</v>
      </c>
      <c r="F155">
        <f t="shared" si="36"/>
        <v>139.3526604145091</v>
      </c>
      <c r="G155" s="32">
        <v>0.45</v>
      </c>
      <c r="H155" s="33">
        <v>1497.24925128417</v>
      </c>
      <c r="J155" s="33">
        <v>601.96399477212503</v>
      </c>
      <c r="K155" s="31">
        <v>35</v>
      </c>
      <c r="M155">
        <f t="shared" si="41"/>
        <v>0.40204661598984193</v>
      </c>
      <c r="N155">
        <f t="shared" si="33"/>
        <v>6660.0970590457737</v>
      </c>
      <c r="O155">
        <f t="shared" si="34"/>
        <v>928102.24379687652</v>
      </c>
      <c r="P155">
        <f t="shared" si="35"/>
        <v>1244.5851089316113</v>
      </c>
      <c r="Q155">
        <f t="shared" si="37"/>
        <v>0.39763102521776722</v>
      </c>
      <c r="U155">
        <f t="shared" si="38"/>
        <v>0.15473845093883526</v>
      </c>
      <c r="V155">
        <f t="shared" si="39"/>
        <v>0.47835439338152397</v>
      </c>
      <c r="X155">
        <f t="shared" si="40"/>
        <v>0.39763102521776722</v>
      </c>
    </row>
    <row r="156" spans="1:24" x14ac:dyDescent="0.2">
      <c r="A156">
        <f t="shared" si="30"/>
        <v>238.61999999999998</v>
      </c>
      <c r="B156">
        <f t="shared" si="31"/>
        <v>309.67257869890909</v>
      </c>
      <c r="C156" s="4">
        <f t="shared" si="32"/>
        <v>7620</v>
      </c>
      <c r="E156" s="31">
        <v>25000</v>
      </c>
      <c r="F156">
        <f t="shared" si="36"/>
        <v>147.09447488198182</v>
      </c>
      <c r="G156" s="32">
        <v>0.47499999999999998</v>
      </c>
      <c r="H156" s="33">
        <v>1432.3999085698299</v>
      </c>
      <c r="J156" s="33">
        <v>605.94597652960294</v>
      </c>
      <c r="K156" s="31">
        <v>35</v>
      </c>
      <c r="M156">
        <f t="shared" si="41"/>
        <v>0.42302849428034778</v>
      </c>
      <c r="N156">
        <f t="shared" si="33"/>
        <v>6371.6327860983065</v>
      </c>
      <c r="O156">
        <f t="shared" si="34"/>
        <v>937231.97881194926</v>
      </c>
      <c r="P156">
        <f t="shared" si="35"/>
        <v>1256.8280835868238</v>
      </c>
      <c r="Q156">
        <f t="shared" si="37"/>
        <v>0.40154251871783508</v>
      </c>
      <c r="U156">
        <f t="shared" si="38"/>
        <v>0.14803636921970131</v>
      </c>
      <c r="V156">
        <f t="shared" si="39"/>
        <v>0.4576357535366869</v>
      </c>
      <c r="X156">
        <f t="shared" si="40"/>
        <v>0.40154251871783508</v>
      </c>
    </row>
    <row r="157" spans="1:24" x14ac:dyDescent="0.2">
      <c r="A157">
        <f t="shared" si="30"/>
        <v>238.61999999999998</v>
      </c>
      <c r="B157">
        <f t="shared" si="31"/>
        <v>309.67257869890909</v>
      </c>
      <c r="C157" s="4">
        <f t="shared" si="32"/>
        <v>7620</v>
      </c>
      <c r="E157" s="31">
        <v>25000</v>
      </c>
      <c r="F157">
        <f t="shared" si="36"/>
        <v>154.83628934945455</v>
      </c>
      <c r="G157" s="32">
        <v>0.5</v>
      </c>
      <c r="H157" s="33">
        <v>1371.9677007033199</v>
      </c>
      <c r="J157" s="33">
        <v>610.30721064603495</v>
      </c>
      <c r="K157" s="31">
        <v>35</v>
      </c>
      <c r="M157">
        <f t="shared" si="41"/>
        <v>0.44484080079521521</v>
      </c>
      <c r="N157">
        <f t="shared" si="33"/>
        <v>6102.8169095579233</v>
      </c>
      <c r="O157">
        <f t="shared" si="34"/>
        <v>944937.52485505457</v>
      </c>
      <c r="P157">
        <f t="shared" si="35"/>
        <v>1267.1612208306281</v>
      </c>
      <c r="Q157">
        <f t="shared" si="37"/>
        <v>0.40484384052096745</v>
      </c>
      <c r="U157">
        <f t="shared" si="38"/>
        <v>0.14179079172212897</v>
      </c>
      <c r="V157">
        <f t="shared" si="39"/>
        <v>0.43832833888284983</v>
      </c>
      <c r="X157">
        <f t="shared" si="40"/>
        <v>0.40484384052096745</v>
      </c>
    </row>
    <row r="158" spans="1:24" x14ac:dyDescent="0.2">
      <c r="A158">
        <f t="shared" si="30"/>
        <v>238.61999999999998</v>
      </c>
      <c r="B158">
        <f t="shared" si="31"/>
        <v>309.67257869890909</v>
      </c>
      <c r="C158" s="4">
        <f t="shared" si="32"/>
        <v>7620</v>
      </c>
      <c r="E158" s="31">
        <v>25000</v>
      </c>
      <c r="F158">
        <f t="shared" si="36"/>
        <v>162.57810381692727</v>
      </c>
      <c r="G158" s="32">
        <v>0.52500000000000002</v>
      </c>
      <c r="H158" s="33">
        <v>1314.5685589801101</v>
      </c>
      <c r="J158" s="33">
        <v>615.09005348335097</v>
      </c>
      <c r="K158" s="31">
        <v>35</v>
      </c>
      <c r="M158">
        <f t="shared" si="41"/>
        <v>0.4679026052171521</v>
      </c>
      <c r="N158">
        <f t="shared" si="33"/>
        <v>5847.4927845636239</v>
      </c>
      <c r="O158">
        <f t="shared" si="34"/>
        <v>950674.28899751802</v>
      </c>
      <c r="P158">
        <f t="shared" si="35"/>
        <v>1274.8542215456716</v>
      </c>
      <c r="Q158">
        <f t="shared" si="37"/>
        <v>0.40730166822545422</v>
      </c>
      <c r="U158">
        <f t="shared" si="38"/>
        <v>0.13585867703390969</v>
      </c>
      <c r="V158">
        <f t="shared" si="39"/>
        <v>0.41998995494572205</v>
      </c>
      <c r="X158">
        <f t="shared" si="40"/>
        <v>0.40730166822545422</v>
      </c>
    </row>
    <row r="159" spans="1:24" x14ac:dyDescent="0.2">
      <c r="A159">
        <f t="shared" si="30"/>
        <v>238.61999999999998</v>
      </c>
      <c r="B159">
        <f t="shared" si="31"/>
        <v>309.67257869890909</v>
      </c>
      <c r="C159" s="4">
        <f t="shared" si="32"/>
        <v>7620</v>
      </c>
      <c r="E159" s="31">
        <v>25000</v>
      </c>
      <c r="F159">
        <f t="shared" si="36"/>
        <v>170.31991828440002</v>
      </c>
      <c r="G159" s="32">
        <v>0.55000000000000004</v>
      </c>
      <c r="H159" s="33">
        <v>1258.20440988225</v>
      </c>
      <c r="J159" s="33">
        <v>619.94521679140598</v>
      </c>
      <c r="K159" s="31">
        <v>35</v>
      </c>
      <c r="M159">
        <f t="shared" si="41"/>
        <v>0.49272217767018001</v>
      </c>
      <c r="N159">
        <f t="shared" si="33"/>
        <v>5596.7725365352426</v>
      </c>
      <c r="O159">
        <f t="shared" si="34"/>
        <v>953241.84107905673</v>
      </c>
      <c r="P159">
        <f t="shared" si="35"/>
        <v>1278.2973088870151</v>
      </c>
      <c r="Q159">
        <f t="shared" si="37"/>
        <v>0.4084016961300368</v>
      </c>
      <c r="U159">
        <f t="shared" si="38"/>
        <v>0.13003352727183237</v>
      </c>
      <c r="V159">
        <f t="shared" si="39"/>
        <v>0.40198223957899365</v>
      </c>
      <c r="X159">
        <f t="shared" si="40"/>
        <v>0.4084016961300368</v>
      </c>
    </row>
    <row r="160" spans="1:24" x14ac:dyDescent="0.2">
      <c r="A160">
        <f t="shared" si="30"/>
        <v>238.61999999999998</v>
      </c>
      <c r="B160">
        <f t="shared" si="31"/>
        <v>309.67257869890909</v>
      </c>
      <c r="C160" s="4">
        <f t="shared" si="32"/>
        <v>7620</v>
      </c>
      <c r="E160" s="31">
        <v>25000</v>
      </c>
      <c r="F160">
        <f t="shared" si="36"/>
        <v>178.06173275187271</v>
      </c>
      <c r="G160" s="32">
        <v>0.57499999999999996</v>
      </c>
      <c r="H160" s="33">
        <v>1202.2269208172299</v>
      </c>
      <c r="J160" s="33">
        <v>624.76501200823895</v>
      </c>
      <c r="K160" s="31">
        <v>35</v>
      </c>
      <c r="M160">
        <f t="shared" si="41"/>
        <v>0.51967311760374368</v>
      </c>
      <c r="N160">
        <f t="shared" si="33"/>
        <v>5347.7722381714602</v>
      </c>
      <c r="O160">
        <f t="shared" si="34"/>
        <v>952233.59109117067</v>
      </c>
      <c r="P160">
        <f t="shared" si="35"/>
        <v>1276.9452456532599</v>
      </c>
      <c r="Q160">
        <f t="shared" si="37"/>
        <v>0.40796972704576995</v>
      </c>
      <c r="U160">
        <f t="shared" si="38"/>
        <v>0.1242483382407224</v>
      </c>
      <c r="V160">
        <f t="shared" si="39"/>
        <v>0.38409805776908307</v>
      </c>
      <c r="X160">
        <f t="shared" si="40"/>
        <v>0.40796972704576995</v>
      </c>
    </row>
    <row r="161" spans="1:24" x14ac:dyDescent="0.2">
      <c r="A161">
        <f t="shared" si="30"/>
        <v>238.61999999999998</v>
      </c>
      <c r="B161">
        <f t="shared" si="31"/>
        <v>309.67257869890909</v>
      </c>
      <c r="C161" s="4">
        <f t="shared" si="32"/>
        <v>7620</v>
      </c>
      <c r="E161" s="31">
        <v>25000</v>
      </c>
      <c r="F161">
        <f t="shared" si="36"/>
        <v>185.80354721934546</v>
      </c>
      <c r="G161" s="32">
        <v>0.6</v>
      </c>
      <c r="H161" s="33">
        <v>1146.89456201908</v>
      </c>
      <c r="J161" s="33">
        <v>629.59177010146698</v>
      </c>
      <c r="K161" s="31">
        <v>35</v>
      </c>
      <c r="M161">
        <f t="shared" si="41"/>
        <v>0.54895348792402154</v>
      </c>
      <c r="N161">
        <f t="shared" si="33"/>
        <v>5101.641622453637</v>
      </c>
      <c r="O161">
        <f t="shared" si="34"/>
        <v>947903.11009374249</v>
      </c>
      <c r="P161">
        <f t="shared" si="35"/>
        <v>1271.1380706357086</v>
      </c>
      <c r="Q161">
        <f t="shared" si="37"/>
        <v>0.40611439956412415</v>
      </c>
      <c r="U161">
        <f t="shared" si="38"/>
        <v>0.11852982244926416</v>
      </c>
      <c r="V161">
        <f t="shared" si="39"/>
        <v>0.36641998786552077</v>
      </c>
      <c r="X161">
        <f t="shared" si="40"/>
        <v>0.40611439956412415</v>
      </c>
    </row>
    <row r="162" spans="1:24" ht="18" x14ac:dyDescent="0.25">
      <c r="A162">
        <f t="shared" si="30"/>
        <v>288.14999999999998</v>
      </c>
      <c r="B162">
        <f t="shared" si="31"/>
        <v>340.29740854862598</v>
      </c>
      <c r="C162" s="4">
        <f t="shared" si="32"/>
        <v>0</v>
      </c>
      <c r="E162" s="27"/>
      <c r="F162">
        <f t="shared" si="36"/>
        <v>0</v>
      </c>
      <c r="G162" s="27"/>
      <c r="H162" s="27"/>
      <c r="J162" s="27"/>
      <c r="K162" s="27"/>
      <c r="M162" t="e">
        <f t="shared" si="41"/>
        <v>#DIV/0!</v>
      </c>
      <c r="N162">
        <f t="shared" si="33"/>
        <v>0</v>
      </c>
      <c r="O162">
        <f t="shared" si="34"/>
        <v>0</v>
      </c>
      <c r="P162">
        <f t="shared" si="35"/>
        <v>0</v>
      </c>
      <c r="Q162">
        <f t="shared" si="37"/>
        <v>0</v>
      </c>
      <c r="U162">
        <f t="shared" si="38"/>
        <v>0</v>
      </c>
      <c r="V162">
        <f t="shared" si="39"/>
        <v>0</v>
      </c>
      <c r="X162">
        <f t="shared" si="40"/>
        <v>0</v>
      </c>
    </row>
    <row r="163" spans="1:24" x14ac:dyDescent="0.2">
      <c r="A163">
        <f t="shared" si="30"/>
        <v>228.71399999999997</v>
      </c>
      <c r="B163">
        <f t="shared" si="31"/>
        <v>303.17661840032514</v>
      </c>
      <c r="C163" s="4">
        <f t="shared" si="32"/>
        <v>9144</v>
      </c>
      <c r="E163" s="31">
        <v>30000</v>
      </c>
      <c r="F163">
        <f t="shared" si="36"/>
        <v>0</v>
      </c>
      <c r="G163" s="32">
        <v>0</v>
      </c>
      <c r="H163" s="33">
        <v>3013.1263715147102</v>
      </c>
      <c r="J163" s="33">
        <v>461.97169811320703</v>
      </c>
      <c r="K163" s="31">
        <v>35</v>
      </c>
      <c r="M163">
        <f t="shared" si="41"/>
        <v>0.15331972215986814</v>
      </c>
      <c r="N163">
        <f t="shared" si="33"/>
        <v>13403.055014551908</v>
      </c>
      <c r="O163">
        <f t="shared" si="34"/>
        <v>0</v>
      </c>
      <c r="P163">
        <f t="shared" si="35"/>
        <v>0</v>
      </c>
      <c r="Q163">
        <f t="shared" si="37"/>
        <v>0</v>
      </c>
      <c r="U163">
        <f t="shared" si="38"/>
        <v>0.31140206402591053</v>
      </c>
      <c r="V163">
        <f t="shared" si="39"/>
        <v>0.96266018259255914</v>
      </c>
      <c r="X163">
        <f t="shared" si="40"/>
        <v>0</v>
      </c>
    </row>
    <row r="164" spans="1:24" x14ac:dyDescent="0.2">
      <c r="A164">
        <f t="shared" si="30"/>
        <v>228.71399999999997</v>
      </c>
      <c r="B164">
        <f t="shared" si="31"/>
        <v>303.17661840032514</v>
      </c>
      <c r="C164" s="4">
        <f t="shared" si="32"/>
        <v>9144</v>
      </c>
      <c r="E164" s="31">
        <v>30000</v>
      </c>
      <c r="F164">
        <f t="shared" si="36"/>
        <v>7.5794154600081285</v>
      </c>
      <c r="G164" s="32">
        <v>2.5000000000000001E-2</v>
      </c>
      <c r="H164" s="33">
        <v>2929.4708064916999</v>
      </c>
      <c r="J164" s="33">
        <v>465.50943396226398</v>
      </c>
      <c r="K164" s="31">
        <v>35</v>
      </c>
      <c r="M164">
        <f t="shared" si="41"/>
        <v>0.15890564020323952</v>
      </c>
      <c r="N164">
        <f t="shared" si="33"/>
        <v>13030.936489794123</v>
      </c>
      <c r="O164">
        <f t="shared" si="34"/>
        <v>98766.881489129635</v>
      </c>
      <c r="P164">
        <f t="shared" si="35"/>
        <v>132.44638807692283</v>
      </c>
      <c r="Q164">
        <f t="shared" si="37"/>
        <v>4.2315139960678219E-2</v>
      </c>
      <c r="U164">
        <f t="shared" si="38"/>
        <v>0.30275638760765811</v>
      </c>
      <c r="V164">
        <f t="shared" si="39"/>
        <v>0.93593316501332269</v>
      </c>
      <c r="X164">
        <f t="shared" si="40"/>
        <v>4.2315139960678219E-2</v>
      </c>
    </row>
    <row r="165" spans="1:24" x14ac:dyDescent="0.2">
      <c r="A165">
        <f t="shared" si="30"/>
        <v>228.71399999999997</v>
      </c>
      <c r="B165">
        <f t="shared" si="31"/>
        <v>303.17661840032514</v>
      </c>
      <c r="C165" s="4">
        <f t="shared" si="32"/>
        <v>9144</v>
      </c>
      <c r="E165" s="31">
        <v>30000</v>
      </c>
      <c r="F165">
        <f t="shared" si="36"/>
        <v>15.158830920016257</v>
      </c>
      <c r="G165" s="32">
        <v>0.05</v>
      </c>
      <c r="H165" s="33">
        <v>2839.73392639954</v>
      </c>
      <c r="J165" s="33">
        <v>469.047169811321</v>
      </c>
      <c r="K165" s="31">
        <v>35</v>
      </c>
      <c r="M165">
        <f t="shared" si="41"/>
        <v>0.16517292886169077</v>
      </c>
      <c r="N165">
        <f t="shared" si="33"/>
        <v>12631.766925556816</v>
      </c>
      <c r="O165">
        <f t="shared" si="34"/>
        <v>191482.81904556937</v>
      </c>
      <c r="P165">
        <f t="shared" si="35"/>
        <v>256.7784603401085</v>
      </c>
      <c r="Q165">
        <f t="shared" si="37"/>
        <v>8.2037846754028268E-2</v>
      </c>
      <c r="U165">
        <f t="shared" si="38"/>
        <v>0.29348221645303224</v>
      </c>
      <c r="V165">
        <f t="shared" si="39"/>
        <v>0.9072632352714185</v>
      </c>
      <c r="X165">
        <f t="shared" si="40"/>
        <v>8.2037846754028268E-2</v>
      </c>
    </row>
    <row r="166" spans="1:24" x14ac:dyDescent="0.2">
      <c r="A166">
        <f t="shared" si="30"/>
        <v>228.71399999999997</v>
      </c>
      <c r="B166">
        <f t="shared" si="31"/>
        <v>303.17661840032514</v>
      </c>
      <c r="C166" s="4">
        <f t="shared" si="32"/>
        <v>9144</v>
      </c>
      <c r="E166" s="31">
        <v>30000</v>
      </c>
      <c r="F166">
        <f t="shared" si="36"/>
        <v>22.738246380024385</v>
      </c>
      <c r="G166" s="32">
        <v>7.4999999999999997E-2</v>
      </c>
      <c r="H166" s="33">
        <v>2744.90759499561</v>
      </c>
      <c r="J166" s="33">
        <v>472.58490566037699</v>
      </c>
      <c r="K166" s="31">
        <v>35</v>
      </c>
      <c r="M166">
        <f t="shared" si="41"/>
        <v>0.17216787425630362</v>
      </c>
      <c r="N166">
        <f t="shared" si="33"/>
        <v>12209.958352026562</v>
      </c>
      <c r="O166">
        <f t="shared" si="34"/>
        <v>277633.0412982165</v>
      </c>
      <c r="P166">
        <f t="shared" si="35"/>
        <v>372.30590838090831</v>
      </c>
      <c r="Q166">
        <f t="shared" si="37"/>
        <v>0.11894757456259052</v>
      </c>
      <c r="U166">
        <f t="shared" si="38"/>
        <v>0.28368205818474679</v>
      </c>
      <c r="V166">
        <f t="shared" si="39"/>
        <v>0.87696728274620128</v>
      </c>
      <c r="X166">
        <f t="shared" si="40"/>
        <v>0.11894757456259052</v>
      </c>
    </row>
    <row r="167" spans="1:24" x14ac:dyDescent="0.2">
      <c r="A167">
        <f t="shared" si="30"/>
        <v>228.71399999999997</v>
      </c>
      <c r="B167">
        <f t="shared" si="31"/>
        <v>303.17661840032514</v>
      </c>
      <c r="C167" s="4">
        <f t="shared" si="32"/>
        <v>9144</v>
      </c>
      <c r="E167" s="31">
        <v>30000</v>
      </c>
      <c r="F167">
        <f t="shared" si="36"/>
        <v>30.317661840032514</v>
      </c>
      <c r="G167" s="32">
        <v>0.1</v>
      </c>
      <c r="H167" s="33">
        <v>2645.98367603726</v>
      </c>
      <c r="J167" s="33">
        <v>476.122641509434</v>
      </c>
      <c r="K167" s="31">
        <v>35</v>
      </c>
      <c r="M167">
        <f t="shared" si="41"/>
        <v>0.17994163978460212</v>
      </c>
      <c r="N167">
        <f t="shared" si="33"/>
        <v>11769.922799389813</v>
      </c>
      <c r="O167">
        <f t="shared" si="34"/>
        <v>356836.53931518918</v>
      </c>
      <c r="P167">
        <f t="shared" si="35"/>
        <v>478.51779922166867</v>
      </c>
      <c r="Q167">
        <f t="shared" si="37"/>
        <v>0.15288108601331268</v>
      </c>
      <c r="U167">
        <f t="shared" si="38"/>
        <v>0.2734584204255126</v>
      </c>
      <c r="V167">
        <f t="shared" si="39"/>
        <v>0.84536219681701597</v>
      </c>
      <c r="X167">
        <f t="shared" si="40"/>
        <v>0.15288108601331268</v>
      </c>
    </row>
    <row r="168" spans="1:24" x14ac:dyDescent="0.2">
      <c r="A168">
        <f t="shared" si="30"/>
        <v>228.71399999999997</v>
      </c>
      <c r="B168">
        <f t="shared" si="31"/>
        <v>303.17661840032514</v>
      </c>
      <c r="C168" s="4">
        <f t="shared" si="32"/>
        <v>9144</v>
      </c>
      <c r="E168" s="31">
        <v>30000</v>
      </c>
      <c r="F168">
        <f t="shared" si="36"/>
        <v>37.897077300040642</v>
      </c>
      <c r="G168" s="32">
        <v>0.125</v>
      </c>
      <c r="H168" s="33">
        <v>2543.9540332818601</v>
      </c>
      <c r="J168" s="33">
        <v>479.66037735849</v>
      </c>
      <c r="K168" s="31">
        <v>35</v>
      </c>
      <c r="M168">
        <f t="shared" si="41"/>
        <v>0.18854915265103986</v>
      </c>
      <c r="N168">
        <f t="shared" si="33"/>
        <v>11316.072297833103</v>
      </c>
      <c r="O168">
        <f t="shared" si="34"/>
        <v>428846.06660382968</v>
      </c>
      <c r="P168">
        <f t="shared" si="35"/>
        <v>575.08257531573554</v>
      </c>
      <c r="Q168">
        <f t="shared" si="37"/>
        <v>0.1837324521775513</v>
      </c>
      <c r="U168">
        <f t="shared" si="38"/>
        <v>0.2629138107980426</v>
      </c>
      <c r="V168">
        <f t="shared" si="39"/>
        <v>0.81276486686321414</v>
      </c>
      <c r="X168">
        <f t="shared" si="40"/>
        <v>0.1837324521775513</v>
      </c>
    </row>
    <row r="169" spans="1:24" x14ac:dyDescent="0.2">
      <c r="A169">
        <f t="shared" si="30"/>
        <v>228.71399999999997</v>
      </c>
      <c r="B169">
        <f t="shared" si="31"/>
        <v>303.17661840032514</v>
      </c>
      <c r="C169" s="4">
        <f t="shared" si="32"/>
        <v>9144</v>
      </c>
      <c r="E169" s="31">
        <v>30000</v>
      </c>
      <c r="F169">
        <f t="shared" si="36"/>
        <v>45.476492760048771</v>
      </c>
      <c r="G169" s="32">
        <v>0.15</v>
      </c>
      <c r="H169" s="33">
        <v>2439.8105304867699</v>
      </c>
      <c r="J169" s="33">
        <v>483.19811320754701</v>
      </c>
      <c r="K169" s="31">
        <v>35</v>
      </c>
      <c r="M169">
        <f t="shared" si="41"/>
        <v>0.19804739227481877</v>
      </c>
      <c r="N169">
        <f t="shared" si="33"/>
        <v>10852.818877542921</v>
      </c>
      <c r="O169">
        <f t="shared" si="34"/>
        <v>493548.13911070128</v>
      </c>
      <c r="P169">
        <f t="shared" si="35"/>
        <v>661.84805454745037</v>
      </c>
      <c r="Q169">
        <f t="shared" si="37"/>
        <v>0.21145305257107042</v>
      </c>
      <c r="U169">
        <f t="shared" si="38"/>
        <v>0.25215073692504858</v>
      </c>
      <c r="V169">
        <f t="shared" si="39"/>
        <v>0.77949218226414374</v>
      </c>
      <c r="X169">
        <f t="shared" si="40"/>
        <v>0.21145305257107042</v>
      </c>
    </row>
    <row r="170" spans="1:24" x14ac:dyDescent="0.2">
      <c r="A170">
        <f t="shared" si="30"/>
        <v>228.71399999999997</v>
      </c>
      <c r="B170">
        <f t="shared" si="31"/>
        <v>303.17661840032514</v>
      </c>
      <c r="C170" s="4">
        <f t="shared" si="32"/>
        <v>9144</v>
      </c>
      <c r="E170" s="31">
        <v>30000</v>
      </c>
      <c r="F170">
        <f t="shared" si="36"/>
        <v>53.055908220056899</v>
      </c>
      <c r="G170" s="32">
        <v>0.17499999999999999</v>
      </c>
      <c r="H170" s="33">
        <v>2334.54503140935</v>
      </c>
      <c r="J170" s="33">
        <v>486.73584905660402</v>
      </c>
      <c r="K170" s="31">
        <v>35</v>
      </c>
      <c r="M170">
        <f t="shared" si="41"/>
        <v>0.20849280802382497</v>
      </c>
      <c r="N170">
        <f t="shared" si="33"/>
        <v>10384.574568705762</v>
      </c>
      <c r="O170">
        <f t="shared" si="34"/>
        <v>550963.03522158985</v>
      </c>
      <c r="P170">
        <f t="shared" si="35"/>
        <v>738.84143023215199</v>
      </c>
      <c r="Q170">
        <f t="shared" si="37"/>
        <v>0.23605157515404218</v>
      </c>
      <c r="U170">
        <f t="shared" si="38"/>
        <v>0.24127170642924245</v>
      </c>
      <c r="V170">
        <f t="shared" si="39"/>
        <v>0.74586103239915336</v>
      </c>
      <c r="X170">
        <f t="shared" si="40"/>
        <v>0.23605157515404218</v>
      </c>
    </row>
    <row r="171" spans="1:24" x14ac:dyDescent="0.2">
      <c r="A171">
        <f t="shared" si="30"/>
        <v>228.71399999999997</v>
      </c>
      <c r="B171">
        <f t="shared" si="31"/>
        <v>303.17661840032514</v>
      </c>
      <c r="C171" s="4">
        <f t="shared" si="32"/>
        <v>9144</v>
      </c>
      <c r="E171" s="31">
        <v>30000</v>
      </c>
      <c r="F171">
        <f t="shared" si="36"/>
        <v>60.635323680065028</v>
      </c>
      <c r="G171" s="32">
        <v>0.2</v>
      </c>
      <c r="H171" s="33">
        <v>2229.14939980696</v>
      </c>
      <c r="J171" s="33">
        <v>490.27358490566002</v>
      </c>
      <c r="K171" s="31">
        <v>35</v>
      </c>
      <c r="M171">
        <f t="shared" si="41"/>
        <v>0.21993751739928996</v>
      </c>
      <c r="N171">
        <f t="shared" si="33"/>
        <v>9915.751401508116</v>
      </c>
      <c r="O171">
        <f t="shared" si="34"/>
        <v>601244.79576150305</v>
      </c>
      <c r="P171">
        <f t="shared" si="35"/>
        <v>806.26927111617556</v>
      </c>
      <c r="Q171">
        <f t="shared" si="37"/>
        <v>0.2575940163310465</v>
      </c>
      <c r="U171">
        <f t="shared" si="38"/>
        <v>0.2303792269333361</v>
      </c>
      <c r="V171">
        <f t="shared" si="39"/>
        <v>0.71218830664759103</v>
      </c>
      <c r="X171">
        <f t="shared" si="40"/>
        <v>0.2575940163310465</v>
      </c>
    </row>
    <row r="172" spans="1:24" x14ac:dyDescent="0.2">
      <c r="A172">
        <f t="shared" si="30"/>
        <v>228.71399999999997</v>
      </c>
      <c r="B172">
        <f t="shared" si="31"/>
        <v>303.17661840032514</v>
      </c>
      <c r="C172" s="4">
        <f t="shared" si="32"/>
        <v>9144</v>
      </c>
      <c r="E172" s="31">
        <v>30000</v>
      </c>
      <c r="F172">
        <f t="shared" si="36"/>
        <v>68.214739140073164</v>
      </c>
      <c r="G172" s="32">
        <v>0.22500000000000001</v>
      </c>
      <c r="H172" s="33">
        <v>2124.6154994369699</v>
      </c>
      <c r="J172" s="33">
        <v>493.81132075471697</v>
      </c>
      <c r="K172" s="31">
        <v>35</v>
      </c>
      <c r="M172">
        <f t="shared" si="41"/>
        <v>0.23242385310922309</v>
      </c>
      <c r="N172">
        <f t="shared" si="33"/>
        <v>9450.7614061365184</v>
      </c>
      <c r="O172">
        <f t="shared" si="34"/>
        <v>644681.2239946737</v>
      </c>
      <c r="P172">
        <f t="shared" si="35"/>
        <v>864.51752137685742</v>
      </c>
      <c r="Q172">
        <f t="shared" si="37"/>
        <v>0.27620368095107267</v>
      </c>
      <c r="U172">
        <f t="shared" si="38"/>
        <v>0.21957580606004237</v>
      </c>
      <c r="V172">
        <f t="shared" si="39"/>
        <v>0.67879089438880824</v>
      </c>
      <c r="X172">
        <f t="shared" si="40"/>
        <v>0.27620368095107267</v>
      </c>
    </row>
    <row r="173" spans="1:24" x14ac:dyDescent="0.2">
      <c r="A173">
        <f t="shared" si="30"/>
        <v>228.71399999999997</v>
      </c>
      <c r="B173">
        <f t="shared" si="31"/>
        <v>303.17661840032514</v>
      </c>
      <c r="C173" s="4">
        <f t="shared" si="32"/>
        <v>9144</v>
      </c>
      <c r="E173" s="31">
        <v>30000</v>
      </c>
      <c r="F173">
        <f t="shared" si="36"/>
        <v>75.794154600081285</v>
      </c>
      <c r="G173" s="32">
        <v>0.25</v>
      </c>
      <c r="H173" s="33">
        <v>2021.9351940567401</v>
      </c>
      <c r="J173" s="33">
        <v>497.34905660377399</v>
      </c>
      <c r="K173" s="31">
        <v>35</v>
      </c>
      <c r="M173">
        <f t="shared" si="41"/>
        <v>0.2459767543814845</v>
      </c>
      <c r="N173">
        <f t="shared" si="33"/>
        <v>8994.016612777461</v>
      </c>
      <c r="O173">
        <f t="shared" si="34"/>
        <v>681693.88562455424</v>
      </c>
      <c r="P173">
        <f t="shared" si="35"/>
        <v>914.15150062252724</v>
      </c>
      <c r="Q173">
        <f t="shared" si="37"/>
        <v>0.29206118230751671</v>
      </c>
      <c r="U173">
        <f t="shared" si="38"/>
        <v>0.20896395143207319</v>
      </c>
      <c r="V173">
        <f t="shared" si="39"/>
        <v>0.64598568500215336</v>
      </c>
      <c r="X173">
        <f t="shared" si="40"/>
        <v>0.29206118230751671</v>
      </c>
    </row>
    <row r="174" spans="1:24" x14ac:dyDescent="0.2">
      <c r="A174">
        <f t="shared" si="30"/>
        <v>228.71399999999997</v>
      </c>
      <c r="B174">
        <f t="shared" si="31"/>
        <v>303.17661840032514</v>
      </c>
      <c r="C174" s="4">
        <f t="shared" si="32"/>
        <v>9144</v>
      </c>
      <c r="E174" s="31">
        <v>30000</v>
      </c>
      <c r="F174">
        <f t="shared" si="36"/>
        <v>83.373570060089421</v>
      </c>
      <c r="G174" s="32">
        <v>0.27500000000000002</v>
      </c>
      <c r="H174" s="33">
        <v>1922.10034742363</v>
      </c>
      <c r="J174" s="33">
        <v>500.88679245282998</v>
      </c>
      <c r="K174" s="31">
        <v>35</v>
      </c>
      <c r="M174">
        <f t="shared" si="41"/>
        <v>0.26059346647755161</v>
      </c>
      <c r="N174">
        <f t="shared" si="33"/>
        <v>8549.9290516174351</v>
      </c>
      <c r="O174">
        <f t="shared" si="34"/>
        <v>712838.10879382014</v>
      </c>
      <c r="P174">
        <f t="shared" si="35"/>
        <v>955.9159038925128</v>
      </c>
      <c r="Q174">
        <f t="shared" si="37"/>
        <v>0.30540444213818302</v>
      </c>
      <c r="U174">
        <f t="shared" si="38"/>
        <v>0.19864617067214035</v>
      </c>
      <c r="V174">
        <f t="shared" si="39"/>
        <v>0.61408956786697444</v>
      </c>
      <c r="X174">
        <f t="shared" si="40"/>
        <v>0.30540444213818302</v>
      </c>
    </row>
    <row r="175" spans="1:24" x14ac:dyDescent="0.2">
      <c r="A175">
        <f t="shared" si="30"/>
        <v>228.71399999999997</v>
      </c>
      <c r="B175">
        <f t="shared" si="31"/>
        <v>303.17661840032514</v>
      </c>
      <c r="C175" s="4">
        <f t="shared" si="32"/>
        <v>9144</v>
      </c>
      <c r="E175" s="31">
        <v>30000</v>
      </c>
      <c r="F175">
        <f t="shared" si="36"/>
        <v>90.952985520097542</v>
      </c>
      <c r="G175" s="32">
        <v>0.3</v>
      </c>
      <c r="H175" s="33">
        <v>1826.102823295</v>
      </c>
      <c r="J175" s="33">
        <v>504.42452830188699</v>
      </c>
      <c r="K175" s="31">
        <v>35</v>
      </c>
      <c r="M175">
        <f t="shared" si="41"/>
        <v>0.27623007963577256</v>
      </c>
      <c r="N175">
        <f t="shared" si="33"/>
        <v>8122.9107528429322</v>
      </c>
      <c r="O175">
        <f t="shared" si="34"/>
        <v>738802.98408436787</v>
      </c>
      <c r="P175">
        <f t="shared" si="35"/>
        <v>990.73480165713727</v>
      </c>
      <c r="Q175">
        <f t="shared" si="37"/>
        <v>0.31652869062528349</v>
      </c>
      <c r="U175">
        <f t="shared" si="38"/>
        <v>0.18872497140295577</v>
      </c>
      <c r="V175">
        <f t="shared" si="39"/>
        <v>0.58341943236261984</v>
      </c>
      <c r="X175">
        <f t="shared" si="40"/>
        <v>0.31652869062528349</v>
      </c>
    </row>
    <row r="176" spans="1:24" x14ac:dyDescent="0.2">
      <c r="A176">
        <f t="shared" si="30"/>
        <v>228.71399999999997</v>
      </c>
      <c r="B176">
        <f t="shared" si="31"/>
        <v>303.17661840032514</v>
      </c>
      <c r="C176" s="4">
        <f t="shared" si="32"/>
        <v>9144</v>
      </c>
      <c r="E176" s="31">
        <v>30000</v>
      </c>
      <c r="F176">
        <f t="shared" si="36"/>
        <v>98.532400980105677</v>
      </c>
      <c r="G176" s="32">
        <v>0.32500000000000001</v>
      </c>
      <c r="H176" s="33">
        <v>1734.9344854282199</v>
      </c>
      <c r="J176" s="33">
        <v>507.96226415094299</v>
      </c>
      <c r="K176" s="31">
        <v>35</v>
      </c>
      <c r="M176">
        <f t="shared" si="41"/>
        <v>0.29278469499415521</v>
      </c>
      <c r="N176">
        <f t="shared" si="33"/>
        <v>7717.3737466404873</v>
      </c>
      <c r="O176">
        <f t="shared" si="34"/>
        <v>760411.364517321</v>
      </c>
      <c r="P176">
        <f t="shared" si="35"/>
        <v>1019.7116398177275</v>
      </c>
      <c r="Q176">
        <f t="shared" si="37"/>
        <v>0.32578646639544007</v>
      </c>
      <c r="U176">
        <f t="shared" si="38"/>
        <v>0.17930286124723233</v>
      </c>
      <c r="V176">
        <f t="shared" si="39"/>
        <v>0.55429216786844082</v>
      </c>
      <c r="X176">
        <f t="shared" si="40"/>
        <v>0.32578646639544007</v>
      </c>
    </row>
    <row r="177" spans="1:24" x14ac:dyDescent="0.2">
      <c r="A177">
        <f t="shared" si="30"/>
        <v>228.71399999999997</v>
      </c>
      <c r="B177">
        <f t="shared" si="31"/>
        <v>303.17661840032514</v>
      </c>
      <c r="C177" s="4">
        <f t="shared" si="32"/>
        <v>9144</v>
      </c>
      <c r="E177" s="31">
        <v>30000</v>
      </c>
      <c r="F177">
        <f t="shared" si="36"/>
        <v>106.1118164401138</v>
      </c>
      <c r="G177" s="32">
        <v>0.35</v>
      </c>
      <c r="H177" s="33">
        <v>1649.5871975806499</v>
      </c>
      <c r="J177" s="33">
        <v>511.5</v>
      </c>
      <c r="K177" s="31">
        <v>35</v>
      </c>
      <c r="M177">
        <f t="shared" si="41"/>
        <v>0.31007757622645604</v>
      </c>
      <c r="N177">
        <f t="shared" si="33"/>
        <v>7337.7300631965945</v>
      </c>
      <c r="O177">
        <f t="shared" si="34"/>
        <v>778619.86555302166</v>
      </c>
      <c r="P177">
        <f t="shared" si="35"/>
        <v>1044.129239706602</v>
      </c>
      <c r="Q177">
        <f t="shared" si="37"/>
        <v>0.33358761651968116</v>
      </c>
      <c r="U177">
        <f t="shared" si="38"/>
        <v>0.17048234782768187</v>
      </c>
      <c r="V177">
        <f t="shared" si="39"/>
        <v>0.52702466376378587</v>
      </c>
      <c r="X177">
        <f t="shared" si="40"/>
        <v>0.33358761651968116</v>
      </c>
    </row>
    <row r="178" spans="1:24" x14ac:dyDescent="0.2">
      <c r="A178">
        <f t="shared" si="30"/>
        <v>228.71399999999997</v>
      </c>
      <c r="B178">
        <f t="shared" si="31"/>
        <v>303.17661840032514</v>
      </c>
      <c r="C178" s="4">
        <f t="shared" si="32"/>
        <v>9144</v>
      </c>
      <c r="E178" s="31">
        <v>30000</v>
      </c>
      <c r="F178">
        <f t="shared" si="36"/>
        <v>113.69123190012192</v>
      </c>
      <c r="G178" s="32">
        <v>0.375</v>
      </c>
      <c r="H178" s="33">
        <v>1571.0528235096399</v>
      </c>
      <c r="J178" s="33">
        <v>515.03773584905696</v>
      </c>
      <c r="K178" s="31">
        <v>35</v>
      </c>
      <c r="M178">
        <f t="shared" si="41"/>
        <v>0.32782967456084183</v>
      </c>
      <c r="N178">
        <f t="shared" si="33"/>
        <v>6988.391732697698</v>
      </c>
      <c r="O178">
        <f t="shared" si="34"/>
        <v>794518.86509102886</v>
      </c>
      <c r="P178">
        <f t="shared" si="35"/>
        <v>1065.4497980870697</v>
      </c>
      <c r="Q178">
        <f t="shared" si="37"/>
        <v>0.34039929651344081</v>
      </c>
      <c r="U178">
        <f t="shared" si="38"/>
        <v>0.16236593876701527</v>
      </c>
      <c r="V178">
        <f t="shared" si="39"/>
        <v>0.50193380942799992</v>
      </c>
      <c r="X178">
        <f t="shared" si="40"/>
        <v>0.34039929651344081</v>
      </c>
    </row>
    <row r="179" spans="1:24" x14ac:dyDescent="0.2">
      <c r="A179">
        <f t="shared" si="30"/>
        <v>228.71399999999997</v>
      </c>
      <c r="B179">
        <f t="shared" si="31"/>
        <v>303.17661840032514</v>
      </c>
      <c r="C179" s="4">
        <f t="shared" si="32"/>
        <v>9144</v>
      </c>
      <c r="E179" s="31">
        <v>30000</v>
      </c>
      <c r="F179">
        <f t="shared" si="36"/>
        <v>121.27064736013006</v>
      </c>
      <c r="G179" s="32">
        <v>0.4</v>
      </c>
      <c r="H179" s="33">
        <v>1499.92249308908</v>
      </c>
      <c r="J179" s="33">
        <v>518.52769425037798</v>
      </c>
      <c r="K179" s="31">
        <v>35</v>
      </c>
      <c r="M179">
        <f t="shared" si="41"/>
        <v>0.34570299241427721</v>
      </c>
      <c r="N179">
        <f t="shared" si="33"/>
        <v>6671.9882320536944</v>
      </c>
      <c r="O179">
        <f t="shared" si="34"/>
        <v>809116.33208032115</v>
      </c>
      <c r="P179">
        <f t="shared" si="35"/>
        <v>1085.0250013197106</v>
      </c>
      <c r="Q179">
        <f t="shared" si="37"/>
        <v>0.34665335505422062</v>
      </c>
      <c r="U179">
        <f t="shared" si="38"/>
        <v>0.15501472644575032</v>
      </c>
      <c r="V179">
        <f t="shared" si="39"/>
        <v>0.47920846424571245</v>
      </c>
      <c r="X179">
        <f t="shared" si="40"/>
        <v>0.34665335505422062</v>
      </c>
    </row>
    <row r="180" spans="1:24" x14ac:dyDescent="0.2">
      <c r="A180">
        <f t="shared" si="30"/>
        <v>228.71399999999997</v>
      </c>
      <c r="B180">
        <f t="shared" si="31"/>
        <v>303.17661840032514</v>
      </c>
      <c r="C180" s="4">
        <f t="shared" si="32"/>
        <v>9144</v>
      </c>
      <c r="E180" s="31">
        <v>30000</v>
      </c>
      <c r="F180">
        <f t="shared" si="36"/>
        <v>128.85006282013819</v>
      </c>
      <c r="G180" s="32">
        <v>0.42499999999999999</v>
      </c>
      <c r="H180" s="33">
        <v>1435.0055946319701</v>
      </c>
      <c r="J180" s="33">
        <v>522.12198684158204</v>
      </c>
      <c r="K180" s="31">
        <v>35</v>
      </c>
      <c r="M180">
        <f t="shared" si="41"/>
        <v>0.36384665592574816</v>
      </c>
      <c r="N180">
        <f t="shared" si="33"/>
        <v>6383.2234561650121</v>
      </c>
      <c r="O180">
        <f t="shared" si="34"/>
        <v>822478.74332184147</v>
      </c>
      <c r="P180">
        <f t="shared" si="35"/>
        <v>1102.9439947945893</v>
      </c>
      <c r="Q180">
        <f t="shared" si="37"/>
        <v>0.3523782730973129</v>
      </c>
      <c r="U180">
        <f t="shared" si="38"/>
        <v>0.14830566294253514</v>
      </c>
      <c r="V180">
        <f t="shared" si="39"/>
        <v>0.45846824109647605</v>
      </c>
      <c r="X180">
        <f t="shared" si="40"/>
        <v>0.3523782730973129</v>
      </c>
    </row>
    <row r="181" spans="1:24" x14ac:dyDescent="0.2">
      <c r="A181">
        <f t="shared" si="30"/>
        <v>228.71399999999997</v>
      </c>
      <c r="B181">
        <f t="shared" si="31"/>
        <v>303.17661840032514</v>
      </c>
      <c r="C181" s="4">
        <f t="shared" si="32"/>
        <v>9144</v>
      </c>
      <c r="E181" s="31">
        <v>30000</v>
      </c>
      <c r="F181">
        <f t="shared" si="36"/>
        <v>136.42947828014633</v>
      </c>
      <c r="G181" s="32">
        <v>0.45</v>
      </c>
      <c r="H181" s="33">
        <v>1375.24559719023</v>
      </c>
      <c r="J181" s="33">
        <v>526.13089731017203</v>
      </c>
      <c r="K181" s="31">
        <v>35</v>
      </c>
      <c r="M181">
        <f t="shared" si="41"/>
        <v>0.38257231899895716</v>
      </c>
      <c r="N181">
        <f t="shared" si="33"/>
        <v>6117.3977208247197</v>
      </c>
      <c r="O181">
        <f t="shared" si="34"/>
        <v>834593.37948427279</v>
      </c>
      <c r="P181">
        <f t="shared" si="35"/>
        <v>1119.1897218884098</v>
      </c>
      <c r="Q181">
        <f t="shared" si="37"/>
        <v>0.35756860124230344</v>
      </c>
      <c r="U181">
        <f t="shared" si="38"/>
        <v>0.14212955737807256</v>
      </c>
      <c r="V181">
        <f t="shared" si="39"/>
        <v>0.43937559015662303</v>
      </c>
      <c r="X181">
        <f t="shared" si="40"/>
        <v>0.35756860124230344</v>
      </c>
    </row>
    <row r="182" spans="1:24" x14ac:dyDescent="0.2">
      <c r="A182">
        <f t="shared" si="30"/>
        <v>228.71399999999997</v>
      </c>
      <c r="B182">
        <f t="shared" si="31"/>
        <v>303.17661840032514</v>
      </c>
      <c r="C182" s="4">
        <f t="shared" si="32"/>
        <v>9144</v>
      </c>
      <c r="E182" s="31">
        <v>30000</v>
      </c>
      <c r="F182">
        <f t="shared" si="36"/>
        <v>144.00889374015443</v>
      </c>
      <c r="G182" s="32">
        <v>0.47499999999999998</v>
      </c>
      <c r="H182" s="33">
        <v>1320.3005598248201</v>
      </c>
      <c r="J182" s="33">
        <v>530.49734655510895</v>
      </c>
      <c r="K182" s="31">
        <v>35</v>
      </c>
      <c r="M182">
        <f t="shared" si="41"/>
        <v>0.40180044051901054</v>
      </c>
      <c r="N182">
        <f t="shared" si="33"/>
        <v>5872.9899968250811</v>
      </c>
      <c r="O182">
        <f t="shared" si="34"/>
        <v>845762.79238977307</v>
      </c>
      <c r="P182">
        <f t="shared" si="35"/>
        <v>1134.1679045946858</v>
      </c>
      <c r="Q182">
        <f t="shared" si="37"/>
        <v>0.36235396312929258</v>
      </c>
      <c r="U182">
        <f t="shared" si="38"/>
        <v>0.13645107067226334</v>
      </c>
      <c r="V182">
        <f t="shared" si="39"/>
        <v>0.42182126511975082</v>
      </c>
      <c r="X182">
        <f t="shared" si="40"/>
        <v>0.36235396312929258</v>
      </c>
    </row>
    <row r="183" spans="1:24" x14ac:dyDescent="0.2">
      <c r="A183">
        <f t="shared" si="30"/>
        <v>228.71399999999997</v>
      </c>
      <c r="B183">
        <f t="shared" si="31"/>
        <v>303.17661840032514</v>
      </c>
      <c r="C183" s="4">
        <f t="shared" si="32"/>
        <v>9144</v>
      </c>
      <c r="E183" s="31">
        <v>30000</v>
      </c>
      <c r="F183">
        <f t="shared" si="36"/>
        <v>151.58830920016257</v>
      </c>
      <c r="G183" s="32">
        <v>0.5</v>
      </c>
      <c r="H183" s="33">
        <v>1269.75966185882</v>
      </c>
      <c r="J183" s="33">
        <v>535.26339244516896</v>
      </c>
      <c r="K183" s="31">
        <v>35</v>
      </c>
      <c r="M183">
        <f t="shared" si="41"/>
        <v>0.42154701281153389</v>
      </c>
      <c r="N183">
        <f t="shared" si="33"/>
        <v>5648.1728625929645</v>
      </c>
      <c r="O183">
        <f t="shared" si="34"/>
        <v>856196.97431070963</v>
      </c>
      <c r="P183">
        <f t="shared" si="35"/>
        <v>1148.1601425506615</v>
      </c>
      <c r="Q183">
        <f t="shared" si="37"/>
        <v>0.36682432669350207</v>
      </c>
      <c r="U183">
        <f t="shared" si="38"/>
        <v>0.13122774512803018</v>
      </c>
      <c r="V183">
        <f t="shared" si="39"/>
        <v>0.4056740133734249</v>
      </c>
      <c r="X183">
        <f t="shared" si="40"/>
        <v>0.36682432669350207</v>
      </c>
    </row>
    <row r="184" spans="1:24" x14ac:dyDescent="0.2">
      <c r="A184">
        <f t="shared" si="30"/>
        <v>228.71399999999997</v>
      </c>
      <c r="B184">
        <f t="shared" si="31"/>
        <v>303.17661840032514</v>
      </c>
      <c r="C184" s="4">
        <f t="shared" si="32"/>
        <v>9144</v>
      </c>
      <c r="E184" s="31">
        <v>30000</v>
      </c>
      <c r="F184">
        <f t="shared" si="36"/>
        <v>159.16772466017071</v>
      </c>
      <c r="G184" s="32">
        <v>0.52500000000000002</v>
      </c>
      <c r="H184" s="33">
        <v>1221.97084738992</v>
      </c>
      <c r="J184" s="33">
        <v>539.95863970588198</v>
      </c>
      <c r="K184" s="31">
        <v>35</v>
      </c>
      <c r="M184">
        <f t="shared" si="41"/>
        <v>0.44187522219471248</v>
      </c>
      <c r="N184">
        <f t="shared" si="33"/>
        <v>5435.5976067184847</v>
      </c>
      <c r="O184">
        <f t="shared" si="34"/>
        <v>865171.70322965062</v>
      </c>
      <c r="P184">
        <f t="shared" si="35"/>
        <v>1160.1952540309615</v>
      </c>
      <c r="Q184">
        <f t="shared" si="37"/>
        <v>0.370669410233534</v>
      </c>
      <c r="U184">
        <f t="shared" si="38"/>
        <v>0.12628884326063664</v>
      </c>
      <c r="V184">
        <f t="shared" si="39"/>
        <v>0.39040602153032589</v>
      </c>
      <c r="X184">
        <f t="shared" si="40"/>
        <v>0.370669410233534</v>
      </c>
    </row>
    <row r="185" spans="1:24" x14ac:dyDescent="0.2">
      <c r="A185">
        <f t="shared" si="30"/>
        <v>228.71399999999997</v>
      </c>
      <c r="B185">
        <f t="shared" si="31"/>
        <v>303.17661840032514</v>
      </c>
      <c r="C185" s="4">
        <f t="shared" si="32"/>
        <v>9144</v>
      </c>
      <c r="E185" s="31">
        <v>30000</v>
      </c>
      <c r="F185">
        <f t="shared" si="36"/>
        <v>166.74714012017884</v>
      </c>
      <c r="G185" s="32">
        <v>0.55000000000000004</v>
      </c>
      <c r="H185" s="33">
        <v>1175.82327214001</v>
      </c>
      <c r="J185" s="33">
        <v>544.70149006369797</v>
      </c>
      <c r="K185" s="31">
        <v>35</v>
      </c>
      <c r="M185">
        <f t="shared" si="41"/>
        <v>0.46325115599416217</v>
      </c>
      <c r="N185">
        <f t="shared" si="33"/>
        <v>5230.3229472451794</v>
      </c>
      <c r="O185">
        <f t="shared" si="34"/>
        <v>872141.39335807867</v>
      </c>
      <c r="P185">
        <f t="shared" si="35"/>
        <v>1169.5416084931835</v>
      </c>
      <c r="Q185">
        <f t="shared" si="37"/>
        <v>0.37365546597226312</v>
      </c>
      <c r="U185">
        <f t="shared" si="38"/>
        <v>0.12151956099007957</v>
      </c>
      <c r="V185">
        <f t="shared" si="39"/>
        <v>0.37566238726517892</v>
      </c>
      <c r="X185">
        <f t="shared" si="40"/>
        <v>0.37365546597226312</v>
      </c>
    </row>
    <row r="186" spans="1:24" x14ac:dyDescent="0.2">
      <c r="A186">
        <f t="shared" si="30"/>
        <v>228.71399999999997</v>
      </c>
      <c r="B186">
        <f t="shared" si="31"/>
        <v>303.17661840032514</v>
      </c>
      <c r="C186" s="4">
        <f t="shared" si="32"/>
        <v>9144</v>
      </c>
      <c r="E186" s="31">
        <v>30000</v>
      </c>
      <c r="F186">
        <f t="shared" si="36"/>
        <v>174.32655558018695</v>
      </c>
      <c r="G186" s="32">
        <v>0.57499999999999996</v>
      </c>
      <c r="H186" s="33">
        <v>1128.3545661125299</v>
      </c>
      <c r="J186" s="33">
        <v>549.86143979243502</v>
      </c>
      <c r="K186" s="31">
        <v>35</v>
      </c>
      <c r="M186">
        <f t="shared" si="41"/>
        <v>0.48731263762847904</v>
      </c>
      <c r="N186">
        <f t="shared" si="33"/>
        <v>5019.1716047822101</v>
      </c>
      <c r="O186">
        <f t="shared" si="34"/>
        <v>874974.89772756211</v>
      </c>
      <c r="P186">
        <f t="shared" si="35"/>
        <v>1173.3413378526607</v>
      </c>
      <c r="Q186">
        <f t="shared" si="37"/>
        <v>0.37486943701362962</v>
      </c>
      <c r="U186">
        <f t="shared" si="38"/>
        <v>0.116613741847099</v>
      </c>
      <c r="V186">
        <f t="shared" si="39"/>
        <v>0.36049666648962619</v>
      </c>
      <c r="X186">
        <f t="shared" si="40"/>
        <v>0.37486943701362962</v>
      </c>
    </row>
    <row r="187" spans="1:24" x14ac:dyDescent="0.2">
      <c r="A187">
        <f t="shared" si="30"/>
        <v>228.71399999999997</v>
      </c>
      <c r="B187">
        <f t="shared" si="31"/>
        <v>303.17661840032514</v>
      </c>
      <c r="C187" s="4">
        <f t="shared" si="32"/>
        <v>9144</v>
      </c>
      <c r="E187" s="31">
        <v>30000</v>
      </c>
      <c r="F187">
        <f t="shared" si="36"/>
        <v>181.90597104019508</v>
      </c>
      <c r="G187" s="32">
        <v>0.6</v>
      </c>
      <c r="H187" s="33">
        <v>1080.18242815591</v>
      </c>
      <c r="J187" s="33">
        <v>555.37639792713503</v>
      </c>
      <c r="K187" s="31">
        <v>35</v>
      </c>
      <c r="M187">
        <f t="shared" si="41"/>
        <v>0.51415055776761243</v>
      </c>
      <c r="N187">
        <f t="shared" si="33"/>
        <v>4804.8912409365385</v>
      </c>
      <c r="O187">
        <f t="shared" si="34"/>
        <v>874038.40692508896</v>
      </c>
      <c r="P187">
        <f t="shared" si="35"/>
        <v>1172.0855036865444</v>
      </c>
      <c r="Q187">
        <f t="shared" si="37"/>
        <v>0.37446821204042952</v>
      </c>
      <c r="U187">
        <f t="shared" si="38"/>
        <v>0.11163522407564179</v>
      </c>
      <c r="V187">
        <f t="shared" si="39"/>
        <v>0.34510620707856549</v>
      </c>
      <c r="X187">
        <f t="shared" si="40"/>
        <v>0.37446821204042952</v>
      </c>
    </row>
    <row r="201" spans="1:7" x14ac:dyDescent="0.2">
      <c r="A201" s="31"/>
      <c r="C201" s="32"/>
      <c r="D201" s="33"/>
      <c r="F201" s="33"/>
      <c r="G201" s="31"/>
    </row>
    <row r="202" spans="1:7" x14ac:dyDescent="0.2">
      <c r="A202" s="31"/>
      <c r="C202" s="32"/>
      <c r="D202" s="33"/>
      <c r="F202" s="33"/>
      <c r="G202" s="31"/>
    </row>
    <row r="203" spans="1:7" x14ac:dyDescent="0.2">
      <c r="A203" s="31"/>
      <c r="C203" s="32"/>
      <c r="D203" s="33"/>
      <c r="F203" s="33"/>
      <c r="G203" s="31"/>
    </row>
    <row r="204" spans="1:7" x14ac:dyDescent="0.2">
      <c r="A204" s="31"/>
      <c r="C204" s="32"/>
      <c r="D204" s="33"/>
      <c r="F204" s="33"/>
      <c r="G204" s="31"/>
    </row>
    <row r="205" spans="1:7" x14ac:dyDescent="0.2">
      <c r="A205" s="31"/>
      <c r="C205" s="32"/>
      <c r="D205" s="33"/>
      <c r="F205" s="33"/>
      <c r="G205" s="31"/>
    </row>
    <row r="206" spans="1:7" x14ac:dyDescent="0.2">
      <c r="A206" s="31"/>
      <c r="C206" s="32"/>
      <c r="D206" s="33"/>
      <c r="F206" s="33"/>
      <c r="G206" s="31"/>
    </row>
    <row r="207" spans="1:7" x14ac:dyDescent="0.2">
      <c r="A207" s="31"/>
      <c r="C207" s="32"/>
      <c r="D207" s="33"/>
      <c r="F207" s="33"/>
      <c r="G207" s="31"/>
    </row>
    <row r="208" spans="1:7" x14ac:dyDescent="0.2">
      <c r="A208" s="31"/>
      <c r="C208" s="32"/>
      <c r="D208" s="33"/>
      <c r="F208" s="33"/>
      <c r="G208" s="31"/>
    </row>
    <row r="209" spans="1:7" x14ac:dyDescent="0.2">
      <c r="A209" s="31"/>
      <c r="C209" s="32"/>
      <c r="D209" s="33"/>
      <c r="F209" s="33"/>
      <c r="G209" s="31"/>
    </row>
    <row r="210" spans="1:7" x14ac:dyDescent="0.2">
      <c r="A210" s="31"/>
      <c r="C210" s="32"/>
      <c r="D210" s="33"/>
      <c r="F210" s="33"/>
      <c r="G210" s="31"/>
    </row>
    <row r="211" spans="1:7" x14ac:dyDescent="0.2">
      <c r="A211" s="31"/>
      <c r="C211" s="32"/>
      <c r="D211" s="33"/>
      <c r="F211" s="33"/>
      <c r="G211" s="31"/>
    </row>
    <row r="212" spans="1:7" x14ac:dyDescent="0.2">
      <c r="A212" s="31"/>
      <c r="C212" s="32"/>
      <c r="D212" s="33"/>
      <c r="F212" s="33"/>
      <c r="G212" s="31"/>
    </row>
    <row r="213" spans="1:7" x14ac:dyDescent="0.2">
      <c r="A213" s="31"/>
      <c r="C213" s="32"/>
      <c r="D213" s="33"/>
      <c r="F213" s="33"/>
      <c r="G213" s="31"/>
    </row>
    <row r="214" spans="1:7" x14ac:dyDescent="0.2">
      <c r="A214" s="31"/>
      <c r="C214" s="32"/>
      <c r="D214" s="33"/>
      <c r="F214" s="33"/>
      <c r="G214" s="31"/>
    </row>
    <row r="215" spans="1:7" x14ac:dyDescent="0.2">
      <c r="A215" s="31"/>
      <c r="C215" s="32"/>
      <c r="D215" s="33"/>
      <c r="F215" s="33"/>
      <c r="G215" s="31"/>
    </row>
    <row r="216" spans="1:7" x14ac:dyDescent="0.2">
      <c r="A216" s="31"/>
      <c r="C216" s="32"/>
      <c r="D216" s="33"/>
      <c r="F216" s="33"/>
      <c r="G216" s="31"/>
    </row>
    <row r="217" spans="1:7" x14ac:dyDescent="0.2">
      <c r="A217" s="31"/>
      <c r="C217" s="32"/>
      <c r="D217" s="33"/>
      <c r="F217" s="33"/>
      <c r="G217" s="31"/>
    </row>
    <row r="218" spans="1:7" x14ac:dyDescent="0.2">
      <c r="A218" s="31"/>
      <c r="C218" s="32"/>
      <c r="D218" s="33"/>
      <c r="F218" s="33"/>
      <c r="G218" s="31"/>
    </row>
    <row r="219" spans="1:7" x14ac:dyDescent="0.2">
      <c r="A219" s="31"/>
      <c r="C219" s="32"/>
      <c r="D219" s="33"/>
      <c r="F219" s="33"/>
      <c r="G219" s="31"/>
    </row>
    <row r="220" spans="1:7" x14ac:dyDescent="0.2">
      <c r="A220" s="31"/>
      <c r="C220" s="32"/>
      <c r="D220" s="33"/>
      <c r="F220" s="33"/>
      <c r="G220" s="31"/>
    </row>
    <row r="221" spans="1:7" x14ac:dyDescent="0.2">
      <c r="A221" s="31"/>
      <c r="C221" s="32"/>
      <c r="D221" s="33"/>
      <c r="F221" s="33"/>
      <c r="G221" s="31"/>
    </row>
    <row r="222" spans="1:7" x14ac:dyDescent="0.2">
      <c r="A222" s="31"/>
      <c r="C222" s="32"/>
      <c r="D222" s="33"/>
      <c r="F222" s="33"/>
      <c r="G222" s="31"/>
    </row>
    <row r="223" spans="1:7" x14ac:dyDescent="0.2">
      <c r="A223" s="31"/>
      <c r="C223" s="32"/>
      <c r="D223" s="33"/>
      <c r="F223" s="33"/>
      <c r="G223" s="31"/>
    </row>
    <row r="224" spans="1:7" x14ac:dyDescent="0.2">
      <c r="A224" s="31"/>
      <c r="C224" s="32"/>
      <c r="D224" s="33"/>
      <c r="F224" s="33"/>
      <c r="G224" s="31"/>
    </row>
    <row r="225" spans="1:7" x14ac:dyDescent="0.2">
      <c r="A225" s="31"/>
      <c r="C225" s="32"/>
      <c r="D225" s="33"/>
      <c r="F225" s="33"/>
      <c r="G225" s="31"/>
    </row>
    <row r="226" spans="1:7" ht="18" x14ac:dyDescent="0.25">
      <c r="A226" s="27"/>
      <c r="C226" s="27"/>
      <c r="D226" s="27"/>
      <c r="F226" s="27"/>
      <c r="G226" s="27"/>
    </row>
    <row r="227" spans="1:7" x14ac:dyDescent="0.2">
      <c r="A227" s="31"/>
      <c r="C227" s="32"/>
      <c r="D227" s="33"/>
      <c r="F227" s="33"/>
      <c r="G227" s="31"/>
    </row>
    <row r="228" spans="1:7" x14ac:dyDescent="0.2">
      <c r="A228" s="31"/>
      <c r="C228" s="32"/>
      <c r="D228" s="33"/>
      <c r="F228" s="33"/>
      <c r="G228" s="31"/>
    </row>
    <row r="229" spans="1:7" x14ac:dyDescent="0.2">
      <c r="A229" s="31"/>
      <c r="C229" s="32"/>
      <c r="D229" s="33"/>
      <c r="F229" s="33"/>
      <c r="G229" s="31"/>
    </row>
    <row r="230" spans="1:7" x14ac:dyDescent="0.2">
      <c r="A230" s="31"/>
      <c r="C230" s="32"/>
      <c r="D230" s="33"/>
      <c r="F230" s="33"/>
      <c r="G230" s="31"/>
    </row>
    <row r="231" spans="1:7" x14ac:dyDescent="0.2">
      <c r="A231" s="31"/>
      <c r="C231" s="32"/>
      <c r="D231" s="33"/>
      <c r="F231" s="33"/>
      <c r="G231" s="31"/>
    </row>
    <row r="232" spans="1:7" x14ac:dyDescent="0.2">
      <c r="A232" s="31"/>
      <c r="C232" s="32"/>
      <c r="D232" s="33"/>
      <c r="F232" s="33"/>
      <c r="G232" s="31"/>
    </row>
    <row r="233" spans="1:7" x14ac:dyDescent="0.2">
      <c r="A233" s="31"/>
      <c r="C233" s="32"/>
      <c r="D233" s="33"/>
      <c r="F233" s="33"/>
      <c r="G233" s="31"/>
    </row>
    <row r="234" spans="1:7" x14ac:dyDescent="0.2">
      <c r="A234" s="31"/>
      <c r="C234" s="32"/>
      <c r="D234" s="33"/>
      <c r="F234" s="33"/>
      <c r="G234" s="31"/>
    </row>
    <row r="235" spans="1:7" x14ac:dyDescent="0.2">
      <c r="A235" s="31"/>
      <c r="C235" s="32"/>
      <c r="D235" s="33"/>
      <c r="F235" s="33"/>
      <c r="G235" s="31"/>
    </row>
    <row r="236" spans="1:7" x14ac:dyDescent="0.2">
      <c r="A236" s="31"/>
      <c r="C236" s="32"/>
      <c r="D236" s="33"/>
      <c r="F236" s="33"/>
      <c r="G236" s="31"/>
    </row>
    <row r="237" spans="1:7" x14ac:dyDescent="0.2">
      <c r="A237" s="31"/>
      <c r="C237" s="32"/>
      <c r="D237" s="33"/>
      <c r="F237" s="33"/>
      <c r="G237" s="31"/>
    </row>
    <row r="238" spans="1:7" x14ac:dyDescent="0.2">
      <c r="A238" s="31"/>
      <c r="C238" s="32"/>
      <c r="D238" s="33"/>
      <c r="F238" s="33"/>
      <c r="G238" s="31"/>
    </row>
    <row r="239" spans="1:7" x14ac:dyDescent="0.2">
      <c r="A239" s="31"/>
      <c r="C239" s="32"/>
      <c r="D239" s="33"/>
      <c r="F239" s="33"/>
      <c r="G239" s="31"/>
    </row>
    <row r="240" spans="1:7" x14ac:dyDescent="0.2">
      <c r="A240" s="31"/>
      <c r="C240" s="32"/>
      <c r="D240" s="33"/>
      <c r="F240" s="33"/>
      <c r="G240" s="31"/>
    </row>
    <row r="241" spans="1:7" x14ac:dyDescent="0.2">
      <c r="A241" s="31"/>
      <c r="C241" s="32"/>
      <c r="D241" s="33"/>
      <c r="F241" s="33"/>
      <c r="G241" s="31"/>
    </row>
    <row r="242" spans="1:7" x14ac:dyDescent="0.2">
      <c r="A242" s="31"/>
      <c r="C242" s="32"/>
      <c r="D242" s="33"/>
      <c r="F242" s="33"/>
      <c r="G242" s="31"/>
    </row>
    <row r="243" spans="1:7" x14ac:dyDescent="0.2">
      <c r="A243" s="31"/>
      <c r="C243" s="32"/>
      <c r="D243" s="33"/>
      <c r="F243" s="33"/>
      <c r="G243" s="31"/>
    </row>
    <row r="244" spans="1:7" x14ac:dyDescent="0.2">
      <c r="A244" s="31"/>
      <c r="C244" s="32"/>
      <c r="D244" s="33"/>
      <c r="F244" s="33"/>
      <c r="G244" s="31"/>
    </row>
    <row r="245" spans="1:7" x14ac:dyDescent="0.2">
      <c r="A245" s="31"/>
      <c r="C245" s="32"/>
      <c r="D245" s="33"/>
      <c r="F245" s="33"/>
      <c r="G245" s="31"/>
    </row>
    <row r="246" spans="1:7" x14ac:dyDescent="0.2">
      <c r="A246" s="31"/>
      <c r="C246" s="32"/>
      <c r="D246" s="33"/>
      <c r="F246" s="33"/>
      <c r="G246" s="31"/>
    </row>
    <row r="247" spans="1:7" x14ac:dyDescent="0.2">
      <c r="A247" s="31"/>
      <c r="C247" s="32"/>
      <c r="D247" s="33"/>
      <c r="F247" s="33"/>
      <c r="G247" s="31"/>
    </row>
    <row r="248" spans="1:7" x14ac:dyDescent="0.2">
      <c r="A248" s="31"/>
      <c r="C248" s="32"/>
      <c r="D248" s="33"/>
      <c r="F248" s="33"/>
      <c r="G248" s="31"/>
    </row>
    <row r="249" spans="1:7" x14ac:dyDescent="0.2">
      <c r="A249" s="31"/>
      <c r="C249" s="32"/>
      <c r="D249" s="33"/>
      <c r="F249" s="33"/>
      <c r="G249" s="31"/>
    </row>
    <row r="250" spans="1:7" x14ac:dyDescent="0.2">
      <c r="A250" s="31"/>
      <c r="C250" s="32"/>
      <c r="D250" s="33"/>
      <c r="F250" s="33"/>
      <c r="G250" s="31"/>
    </row>
    <row r="251" spans="1:7" x14ac:dyDescent="0.2">
      <c r="A251" s="31"/>
      <c r="C251" s="32"/>
      <c r="D251" s="33"/>
      <c r="F251" s="33"/>
      <c r="G251" s="31"/>
    </row>
    <row r="252" spans="1:7" ht="18" x14ac:dyDescent="0.25">
      <c r="A252" s="27"/>
      <c r="C252" s="27"/>
      <c r="D252" s="27"/>
      <c r="F252" s="27"/>
      <c r="G252" s="27"/>
    </row>
    <row r="253" spans="1:7" x14ac:dyDescent="0.2">
      <c r="A253" s="31"/>
      <c r="C253" s="32"/>
      <c r="D253" s="33"/>
      <c r="F253" s="33"/>
      <c r="G253" s="31"/>
    </row>
    <row r="254" spans="1:7" x14ac:dyDescent="0.2">
      <c r="A254" s="31"/>
      <c r="C254" s="32"/>
      <c r="D254" s="33"/>
      <c r="F254" s="33"/>
      <c r="G254" s="31"/>
    </row>
    <row r="255" spans="1:7" x14ac:dyDescent="0.2">
      <c r="A255" s="31"/>
      <c r="C255" s="32"/>
      <c r="D255" s="33"/>
      <c r="F255" s="33"/>
      <c r="G255" s="31"/>
    </row>
    <row r="256" spans="1:7" x14ac:dyDescent="0.2">
      <c r="A256" s="31"/>
      <c r="C256" s="32"/>
      <c r="D256" s="33"/>
      <c r="F256" s="33"/>
      <c r="G256" s="31"/>
    </row>
    <row r="257" spans="1:7" x14ac:dyDescent="0.2">
      <c r="A257" s="31"/>
      <c r="C257" s="32"/>
      <c r="D257" s="33"/>
      <c r="F257" s="33"/>
      <c r="G257" s="31"/>
    </row>
    <row r="258" spans="1:7" x14ac:dyDescent="0.2">
      <c r="A258" s="31"/>
      <c r="C258" s="32"/>
      <c r="D258" s="33"/>
      <c r="F258" s="33"/>
      <c r="G258" s="31"/>
    </row>
    <row r="259" spans="1:7" x14ac:dyDescent="0.2">
      <c r="A259" s="31"/>
      <c r="C259" s="32"/>
      <c r="D259" s="33"/>
      <c r="F259" s="33"/>
      <c r="G259" s="31"/>
    </row>
    <row r="260" spans="1:7" x14ac:dyDescent="0.2">
      <c r="A260" s="31"/>
      <c r="C260" s="32"/>
      <c r="D260" s="33"/>
      <c r="F260" s="33"/>
      <c r="G260" s="31"/>
    </row>
    <row r="261" spans="1:7" x14ac:dyDescent="0.2">
      <c r="A261" s="31"/>
      <c r="C261" s="32"/>
      <c r="D261" s="33"/>
      <c r="F261" s="33"/>
      <c r="G261" s="31"/>
    </row>
    <row r="262" spans="1:7" x14ac:dyDescent="0.2">
      <c r="A262" s="31"/>
      <c r="C262" s="32"/>
      <c r="D262" s="33"/>
      <c r="F262" s="33"/>
      <c r="G262" s="31"/>
    </row>
    <row r="263" spans="1:7" x14ac:dyDescent="0.2">
      <c r="A263" s="31"/>
      <c r="C263" s="32"/>
      <c r="D263" s="33"/>
      <c r="F263" s="33"/>
      <c r="G263" s="31"/>
    </row>
    <row r="264" spans="1:7" x14ac:dyDescent="0.2">
      <c r="A264" s="31"/>
      <c r="C264" s="32"/>
      <c r="D264" s="33"/>
      <c r="F264" s="33"/>
      <c r="G264" s="31"/>
    </row>
    <row r="265" spans="1:7" x14ac:dyDescent="0.2">
      <c r="A265" s="31"/>
      <c r="C265" s="32"/>
      <c r="D265" s="33"/>
      <c r="F265" s="33"/>
      <c r="G265" s="31"/>
    </row>
    <row r="266" spans="1:7" x14ac:dyDescent="0.2">
      <c r="A266" s="31"/>
      <c r="C266" s="32"/>
      <c r="D266" s="33"/>
      <c r="F266" s="33"/>
      <c r="G266" s="31"/>
    </row>
    <row r="267" spans="1:7" x14ac:dyDescent="0.2">
      <c r="A267" s="31"/>
      <c r="C267" s="32"/>
      <c r="D267" s="33"/>
      <c r="F267" s="33"/>
      <c r="G267" s="31"/>
    </row>
    <row r="268" spans="1:7" x14ac:dyDescent="0.2">
      <c r="A268" s="31"/>
      <c r="C268" s="32"/>
      <c r="D268" s="33"/>
      <c r="F268" s="33"/>
      <c r="G268" s="31"/>
    </row>
    <row r="269" spans="1:7" x14ac:dyDescent="0.2">
      <c r="A269" s="31"/>
      <c r="C269" s="32"/>
      <c r="D269" s="33"/>
      <c r="F269" s="33"/>
      <c r="G269" s="31"/>
    </row>
    <row r="270" spans="1:7" x14ac:dyDescent="0.2">
      <c r="A270" s="31"/>
      <c r="C270" s="32"/>
      <c r="D270" s="33"/>
      <c r="F270" s="33"/>
      <c r="G270" s="31"/>
    </row>
    <row r="271" spans="1:7" x14ac:dyDescent="0.2">
      <c r="A271" s="31"/>
      <c r="C271" s="32"/>
      <c r="D271" s="33"/>
      <c r="F271" s="33"/>
      <c r="G271" s="31"/>
    </row>
    <row r="272" spans="1:7" x14ac:dyDescent="0.2">
      <c r="A272" s="31"/>
      <c r="C272" s="32"/>
      <c r="D272" s="33"/>
      <c r="F272" s="33"/>
      <c r="G272" s="31"/>
    </row>
    <row r="273" spans="1:7" x14ac:dyDescent="0.2">
      <c r="A273" s="31"/>
      <c r="C273" s="32"/>
      <c r="D273" s="33"/>
      <c r="F273" s="33"/>
      <c r="G273" s="31"/>
    </row>
    <row r="274" spans="1:7" x14ac:dyDescent="0.2">
      <c r="A274" s="31"/>
      <c r="C274" s="32"/>
      <c r="D274" s="33"/>
      <c r="F274" s="33"/>
      <c r="G274" s="31"/>
    </row>
    <row r="275" spans="1:7" x14ac:dyDescent="0.2">
      <c r="A275" s="31"/>
      <c r="C275" s="32"/>
      <c r="D275" s="33"/>
      <c r="F275" s="33"/>
      <c r="G275" s="31"/>
    </row>
    <row r="276" spans="1:7" x14ac:dyDescent="0.2">
      <c r="A276" s="31"/>
      <c r="C276" s="32"/>
      <c r="D276" s="33"/>
      <c r="F276" s="33"/>
      <c r="G276" s="31"/>
    </row>
    <row r="277" spans="1:7" x14ac:dyDescent="0.2">
      <c r="A277" s="31"/>
      <c r="C277" s="32"/>
      <c r="D277" s="33"/>
      <c r="F277" s="33"/>
      <c r="G277" s="31"/>
    </row>
    <row r="278" spans="1:7" ht="18" x14ac:dyDescent="0.25">
      <c r="A278" s="27"/>
      <c r="C278" s="27"/>
      <c r="D278" s="27"/>
      <c r="F278" s="27"/>
      <c r="G278" s="27"/>
    </row>
    <row r="279" spans="1:7" x14ac:dyDescent="0.2">
      <c r="A279" s="31"/>
      <c r="C279" s="32"/>
      <c r="D279" s="33"/>
      <c r="F279" s="33"/>
      <c r="G279" s="31"/>
    </row>
    <row r="280" spans="1:7" x14ac:dyDescent="0.2">
      <c r="A280" s="31"/>
      <c r="C280" s="32"/>
      <c r="D280" s="33"/>
      <c r="F280" s="33"/>
      <c r="G280" s="31"/>
    </row>
    <row r="281" spans="1:7" x14ac:dyDescent="0.2">
      <c r="A281" s="31"/>
      <c r="C281" s="32"/>
      <c r="D281" s="33"/>
      <c r="F281" s="33"/>
      <c r="G281" s="31"/>
    </row>
    <row r="282" spans="1:7" x14ac:dyDescent="0.2">
      <c r="A282" s="31"/>
      <c r="C282" s="32"/>
      <c r="D282" s="33"/>
      <c r="F282" s="33"/>
      <c r="G282" s="31"/>
    </row>
    <row r="283" spans="1:7" x14ac:dyDescent="0.2">
      <c r="A283" s="31"/>
      <c r="C283" s="32"/>
      <c r="D283" s="33"/>
      <c r="F283" s="33"/>
      <c r="G283" s="31"/>
    </row>
    <row r="284" spans="1:7" x14ac:dyDescent="0.2">
      <c r="A284" s="31"/>
      <c r="C284" s="32"/>
      <c r="D284" s="33"/>
      <c r="F284" s="33"/>
      <c r="G284" s="31"/>
    </row>
    <row r="285" spans="1:7" x14ac:dyDescent="0.2">
      <c r="A285" s="31"/>
      <c r="C285" s="32"/>
      <c r="D285" s="33"/>
      <c r="F285" s="33"/>
      <c r="G285" s="31"/>
    </row>
    <row r="286" spans="1:7" x14ac:dyDescent="0.2">
      <c r="A286" s="31"/>
      <c r="C286" s="32"/>
      <c r="D286" s="33"/>
      <c r="F286" s="33"/>
      <c r="G286" s="31"/>
    </row>
    <row r="287" spans="1:7" x14ac:dyDescent="0.2">
      <c r="A287" s="31"/>
      <c r="C287" s="32"/>
      <c r="D287" s="33"/>
      <c r="F287" s="33"/>
      <c r="G287" s="31"/>
    </row>
    <row r="288" spans="1:7" x14ac:dyDescent="0.2">
      <c r="A288" s="31"/>
      <c r="C288" s="32"/>
      <c r="D288" s="33"/>
      <c r="F288" s="33"/>
      <c r="G288" s="31"/>
    </row>
    <row r="289" spans="1:7" x14ac:dyDescent="0.2">
      <c r="A289" s="31"/>
      <c r="C289" s="32"/>
      <c r="D289" s="33"/>
      <c r="F289" s="33"/>
      <c r="G289" s="31"/>
    </row>
    <row r="290" spans="1:7" x14ac:dyDescent="0.2">
      <c r="A290" s="31"/>
      <c r="C290" s="32"/>
      <c r="D290" s="33"/>
      <c r="F290" s="33"/>
      <c r="G290" s="31"/>
    </row>
    <row r="291" spans="1:7" x14ac:dyDescent="0.2">
      <c r="A291" s="31"/>
      <c r="C291" s="32"/>
      <c r="D291" s="33"/>
      <c r="F291" s="33"/>
      <c r="G291" s="31"/>
    </row>
    <row r="292" spans="1:7" x14ac:dyDescent="0.2">
      <c r="A292" s="31"/>
      <c r="C292" s="32"/>
      <c r="D292" s="33"/>
      <c r="F292" s="33"/>
      <c r="G292" s="31"/>
    </row>
    <row r="293" spans="1:7" x14ac:dyDescent="0.2">
      <c r="A293" s="31"/>
      <c r="C293" s="32"/>
      <c r="D293" s="33"/>
      <c r="F293" s="33"/>
      <c r="G293" s="31"/>
    </row>
    <row r="294" spans="1:7" x14ac:dyDescent="0.2">
      <c r="A294" s="31"/>
      <c r="C294" s="32"/>
      <c r="D294" s="33"/>
      <c r="F294" s="33"/>
      <c r="G294" s="31"/>
    </row>
    <row r="295" spans="1:7" x14ac:dyDescent="0.2">
      <c r="A295" s="31"/>
      <c r="C295" s="32"/>
      <c r="D295" s="33"/>
      <c r="F295" s="33"/>
      <c r="G295" s="31"/>
    </row>
    <row r="296" spans="1:7" x14ac:dyDescent="0.2">
      <c r="A296" s="31"/>
      <c r="C296" s="32"/>
      <c r="D296" s="33"/>
      <c r="F296" s="33"/>
      <c r="G296" s="31"/>
    </row>
    <row r="297" spans="1:7" x14ac:dyDescent="0.2">
      <c r="A297" s="31"/>
      <c r="C297" s="32"/>
      <c r="D297" s="33"/>
      <c r="F297" s="33"/>
      <c r="G297" s="31"/>
    </row>
    <row r="298" spans="1:7" x14ac:dyDescent="0.2">
      <c r="A298" s="31"/>
      <c r="C298" s="32"/>
      <c r="D298" s="33"/>
      <c r="F298" s="33"/>
      <c r="G298" s="31"/>
    </row>
    <row r="299" spans="1:7" x14ac:dyDescent="0.2">
      <c r="A299" s="31"/>
      <c r="C299" s="32"/>
      <c r="D299" s="33"/>
      <c r="F299" s="33"/>
      <c r="G299" s="31"/>
    </row>
    <row r="300" spans="1:7" x14ac:dyDescent="0.2">
      <c r="A300" s="31"/>
      <c r="C300" s="32"/>
      <c r="D300" s="33"/>
      <c r="F300" s="33"/>
      <c r="G300" s="31"/>
    </row>
    <row r="301" spans="1:7" x14ac:dyDescent="0.2">
      <c r="A301" s="31"/>
      <c r="C301" s="32"/>
      <c r="D301" s="33"/>
      <c r="F301" s="33"/>
      <c r="G301" s="31"/>
    </row>
    <row r="302" spans="1:7" x14ac:dyDescent="0.2">
      <c r="A302" s="31"/>
      <c r="C302" s="32"/>
      <c r="D302" s="33"/>
      <c r="F302" s="33"/>
      <c r="G302" s="31"/>
    </row>
    <row r="303" spans="1:7" x14ac:dyDescent="0.2">
      <c r="A303" s="31"/>
      <c r="C303" s="32"/>
      <c r="D303" s="33"/>
      <c r="F303" s="33"/>
      <c r="G303" s="31"/>
    </row>
    <row r="304" spans="1:7" ht="18" x14ac:dyDescent="0.25">
      <c r="A304" s="27"/>
      <c r="C304" s="27"/>
      <c r="D304" s="27"/>
      <c r="F304" s="27"/>
      <c r="G304" s="27"/>
    </row>
    <row r="305" spans="1:7" x14ac:dyDescent="0.2">
      <c r="A305" s="31"/>
      <c r="C305" s="32"/>
      <c r="D305" s="33"/>
      <c r="F305" s="33"/>
      <c r="G305" s="31"/>
    </row>
    <row r="306" spans="1:7" x14ac:dyDescent="0.2">
      <c r="A306" s="31"/>
      <c r="C306" s="32"/>
      <c r="D306" s="33"/>
      <c r="F306" s="33"/>
      <c r="G306" s="31"/>
    </row>
    <row r="307" spans="1:7" x14ac:dyDescent="0.2">
      <c r="A307" s="31"/>
      <c r="C307" s="32"/>
      <c r="D307" s="33"/>
      <c r="F307" s="33"/>
      <c r="G307" s="31"/>
    </row>
    <row r="308" spans="1:7" x14ac:dyDescent="0.2">
      <c r="A308" s="31"/>
      <c r="C308" s="32"/>
      <c r="D308" s="33"/>
      <c r="F308" s="33"/>
      <c r="G308" s="31"/>
    </row>
    <row r="309" spans="1:7" x14ac:dyDescent="0.2">
      <c r="A309" s="31"/>
      <c r="C309" s="32"/>
      <c r="D309" s="33"/>
      <c r="F309" s="33"/>
      <c r="G309" s="31"/>
    </row>
    <row r="310" spans="1:7" x14ac:dyDescent="0.2">
      <c r="A310" s="31"/>
      <c r="C310" s="32"/>
      <c r="D310" s="33"/>
      <c r="F310" s="33"/>
      <c r="G310" s="31"/>
    </row>
    <row r="311" spans="1:7" x14ac:dyDescent="0.2">
      <c r="A311" s="31"/>
      <c r="C311" s="32"/>
      <c r="D311" s="33"/>
      <c r="F311" s="33"/>
      <c r="G311" s="31"/>
    </row>
    <row r="312" spans="1:7" x14ac:dyDescent="0.2">
      <c r="A312" s="31"/>
      <c r="C312" s="32"/>
      <c r="D312" s="33"/>
      <c r="F312" s="33"/>
      <c r="G312" s="31"/>
    </row>
    <row r="313" spans="1:7" x14ac:dyDescent="0.2">
      <c r="A313" s="31"/>
      <c r="C313" s="32"/>
      <c r="D313" s="33"/>
      <c r="F313" s="33"/>
      <c r="G313" s="31"/>
    </row>
    <row r="314" spans="1:7" x14ac:dyDescent="0.2">
      <c r="A314" s="31"/>
      <c r="C314" s="32"/>
      <c r="D314" s="33"/>
      <c r="F314" s="33"/>
      <c r="G314" s="31"/>
    </row>
    <row r="315" spans="1:7" x14ac:dyDescent="0.2">
      <c r="A315" s="31"/>
      <c r="C315" s="32"/>
      <c r="D315" s="33"/>
      <c r="F315" s="33"/>
      <c r="G315" s="31"/>
    </row>
    <row r="316" spans="1:7" x14ac:dyDescent="0.2">
      <c r="A316" s="31"/>
      <c r="C316" s="32"/>
      <c r="D316" s="33"/>
      <c r="F316" s="33"/>
      <c r="G316" s="31"/>
    </row>
    <row r="317" spans="1:7" x14ac:dyDescent="0.2">
      <c r="A317" s="31"/>
      <c r="C317" s="32"/>
      <c r="D317" s="33"/>
      <c r="F317" s="33"/>
      <c r="G317" s="31"/>
    </row>
    <row r="318" spans="1:7" x14ac:dyDescent="0.2">
      <c r="A318" s="31"/>
      <c r="C318" s="32"/>
      <c r="D318" s="33"/>
      <c r="F318" s="33"/>
      <c r="G318" s="31"/>
    </row>
    <row r="319" spans="1:7" x14ac:dyDescent="0.2">
      <c r="A319" s="31"/>
      <c r="C319" s="32"/>
      <c r="D319" s="33"/>
      <c r="F319" s="33"/>
      <c r="G319" s="31"/>
    </row>
    <row r="320" spans="1:7" x14ac:dyDescent="0.2">
      <c r="A320" s="31"/>
      <c r="C320" s="32"/>
      <c r="D320" s="33"/>
      <c r="F320" s="33"/>
      <c r="G320" s="31"/>
    </row>
    <row r="321" spans="1:7" x14ac:dyDescent="0.2">
      <c r="A321" s="31"/>
      <c r="C321" s="32"/>
      <c r="D321" s="33"/>
      <c r="F321" s="33"/>
      <c r="G321" s="31"/>
    </row>
    <row r="322" spans="1:7" x14ac:dyDescent="0.2">
      <c r="A322" s="31"/>
      <c r="C322" s="32"/>
      <c r="D322" s="33"/>
      <c r="F322" s="33"/>
      <c r="G322" s="31"/>
    </row>
    <row r="323" spans="1:7" x14ac:dyDescent="0.2">
      <c r="A323" s="31"/>
      <c r="C323" s="32"/>
      <c r="D323" s="33"/>
      <c r="F323" s="33"/>
      <c r="G323" s="31"/>
    </row>
    <row r="324" spans="1:7" x14ac:dyDescent="0.2">
      <c r="A324" s="31"/>
      <c r="C324" s="32"/>
      <c r="D324" s="33"/>
      <c r="F324" s="33"/>
      <c r="G324" s="31"/>
    </row>
    <row r="325" spans="1:7" x14ac:dyDescent="0.2">
      <c r="A325" s="31"/>
      <c r="C325" s="32"/>
      <c r="D325" s="33"/>
      <c r="F325" s="33"/>
      <c r="G325" s="31"/>
    </row>
    <row r="326" spans="1:7" x14ac:dyDescent="0.2">
      <c r="A326" s="31"/>
      <c r="C326" s="32"/>
      <c r="D326" s="33"/>
      <c r="F326" s="33"/>
      <c r="G326" s="31"/>
    </row>
    <row r="327" spans="1:7" x14ac:dyDescent="0.2">
      <c r="A327" s="31"/>
      <c r="C327" s="32"/>
      <c r="D327" s="33"/>
      <c r="F327" s="33"/>
      <c r="G327" s="31"/>
    </row>
    <row r="328" spans="1:7" x14ac:dyDescent="0.2">
      <c r="A328" s="31"/>
      <c r="C328" s="32"/>
      <c r="D328" s="33"/>
      <c r="F328" s="33"/>
      <c r="G328" s="31"/>
    </row>
    <row r="329" spans="1:7" x14ac:dyDescent="0.2">
      <c r="A329" s="31"/>
      <c r="C329" s="32"/>
      <c r="D329" s="33"/>
      <c r="F329" s="33"/>
      <c r="G329" s="31"/>
    </row>
    <row r="330" spans="1:7" ht="18" x14ac:dyDescent="0.25">
      <c r="A330" s="27"/>
      <c r="C330" s="27"/>
      <c r="D330" s="27"/>
      <c r="F330" s="27"/>
      <c r="G330" s="27"/>
    </row>
    <row r="331" spans="1:7" x14ac:dyDescent="0.2">
      <c r="A331" s="31"/>
      <c r="C331" s="32"/>
      <c r="D331" s="33"/>
      <c r="F331" s="33"/>
      <c r="G331" s="31"/>
    </row>
    <row r="332" spans="1:7" x14ac:dyDescent="0.2">
      <c r="A332" s="31"/>
      <c r="C332" s="32"/>
      <c r="D332" s="33"/>
      <c r="F332" s="33"/>
      <c r="G332" s="31"/>
    </row>
    <row r="333" spans="1:7" x14ac:dyDescent="0.2">
      <c r="A333" s="31"/>
      <c r="C333" s="32"/>
      <c r="D333" s="33"/>
      <c r="F333" s="33"/>
      <c r="G333" s="31"/>
    </row>
    <row r="334" spans="1:7" x14ac:dyDescent="0.2">
      <c r="A334" s="31"/>
      <c r="C334" s="32"/>
      <c r="D334" s="33"/>
      <c r="F334" s="33"/>
      <c r="G334" s="31"/>
    </row>
    <row r="335" spans="1:7" x14ac:dyDescent="0.2">
      <c r="A335" s="31"/>
      <c r="C335" s="32"/>
      <c r="D335" s="33"/>
      <c r="F335" s="33"/>
      <c r="G335" s="31"/>
    </row>
    <row r="336" spans="1:7" x14ac:dyDescent="0.2">
      <c r="A336" s="31"/>
      <c r="C336" s="32"/>
      <c r="D336" s="33"/>
      <c r="F336" s="33"/>
      <c r="G336" s="31"/>
    </row>
    <row r="337" spans="1:7" x14ac:dyDescent="0.2">
      <c r="A337" s="31"/>
      <c r="C337" s="32"/>
      <c r="D337" s="33"/>
      <c r="F337" s="33"/>
      <c r="G337" s="31"/>
    </row>
    <row r="338" spans="1:7" x14ac:dyDescent="0.2">
      <c r="A338" s="31"/>
      <c r="C338" s="32"/>
      <c r="D338" s="33"/>
      <c r="F338" s="33"/>
      <c r="G338" s="31"/>
    </row>
    <row r="339" spans="1:7" x14ac:dyDescent="0.2">
      <c r="A339" s="31"/>
      <c r="C339" s="32"/>
      <c r="D339" s="33"/>
      <c r="F339" s="33"/>
      <c r="G339" s="31"/>
    </row>
    <row r="340" spans="1:7" x14ac:dyDescent="0.2">
      <c r="A340" s="31"/>
      <c r="C340" s="32"/>
      <c r="D340" s="33"/>
      <c r="F340" s="33"/>
      <c r="G340" s="31"/>
    </row>
    <row r="341" spans="1:7" x14ac:dyDescent="0.2">
      <c r="A341" s="31"/>
      <c r="C341" s="32"/>
      <c r="D341" s="33"/>
      <c r="F341" s="33"/>
      <c r="G341" s="31"/>
    </row>
    <row r="342" spans="1:7" x14ac:dyDescent="0.2">
      <c r="A342" s="31"/>
      <c r="C342" s="32"/>
      <c r="D342" s="33"/>
      <c r="F342" s="33"/>
      <c r="G342" s="31"/>
    </row>
    <row r="343" spans="1:7" x14ac:dyDescent="0.2">
      <c r="A343" s="31"/>
      <c r="C343" s="32"/>
      <c r="D343" s="33"/>
      <c r="F343" s="33"/>
      <c r="G343" s="31"/>
    </row>
    <row r="344" spans="1:7" x14ac:dyDescent="0.2">
      <c r="A344" s="31"/>
      <c r="C344" s="32"/>
      <c r="D344" s="33"/>
      <c r="F344" s="33"/>
      <c r="G344" s="31"/>
    </row>
    <row r="345" spans="1:7" x14ac:dyDescent="0.2">
      <c r="A345" s="31"/>
      <c r="C345" s="32"/>
      <c r="D345" s="33"/>
      <c r="F345" s="33"/>
      <c r="G345" s="31"/>
    </row>
    <row r="346" spans="1:7" x14ac:dyDescent="0.2">
      <c r="A346" s="31"/>
      <c r="C346" s="32"/>
      <c r="D346" s="33"/>
      <c r="F346" s="33"/>
      <c r="G346" s="31"/>
    </row>
    <row r="347" spans="1:7" x14ac:dyDescent="0.2">
      <c r="A347" s="31"/>
      <c r="C347" s="32"/>
      <c r="D347" s="33"/>
      <c r="F347" s="33"/>
      <c r="G347" s="31"/>
    </row>
    <row r="348" spans="1:7" x14ac:dyDescent="0.2">
      <c r="A348" s="31"/>
      <c r="C348" s="32"/>
      <c r="D348" s="33"/>
      <c r="F348" s="33"/>
      <c r="G348" s="31"/>
    </row>
    <row r="349" spans="1:7" x14ac:dyDescent="0.2">
      <c r="A349" s="31"/>
      <c r="C349" s="32"/>
      <c r="D349" s="33"/>
      <c r="F349" s="33"/>
      <c r="G349" s="31"/>
    </row>
    <row r="350" spans="1:7" x14ac:dyDescent="0.2">
      <c r="A350" s="31"/>
      <c r="C350" s="32"/>
      <c r="D350" s="33"/>
      <c r="F350" s="33"/>
      <c r="G350" s="31"/>
    </row>
    <row r="351" spans="1:7" x14ac:dyDescent="0.2">
      <c r="A351" s="31"/>
      <c r="C351" s="32"/>
      <c r="D351" s="33"/>
      <c r="F351" s="33"/>
      <c r="G351" s="31"/>
    </row>
    <row r="352" spans="1:7" x14ac:dyDescent="0.2">
      <c r="A352" s="31"/>
      <c r="C352" s="32"/>
      <c r="D352" s="33"/>
      <c r="F352" s="33"/>
      <c r="G352" s="31"/>
    </row>
    <row r="353" spans="1:7" x14ac:dyDescent="0.2">
      <c r="A353" s="31"/>
      <c r="C353" s="32"/>
      <c r="D353" s="33"/>
      <c r="F353" s="33"/>
      <c r="G353" s="31"/>
    </row>
    <row r="354" spans="1:7" x14ac:dyDescent="0.2">
      <c r="A354" s="31"/>
      <c r="C354" s="32"/>
      <c r="D354" s="33"/>
      <c r="F354" s="33"/>
      <c r="G354" s="31"/>
    </row>
    <row r="355" spans="1:7" x14ac:dyDescent="0.2">
      <c r="A355" s="31"/>
      <c r="C355" s="32"/>
      <c r="D355" s="33"/>
      <c r="F355" s="33"/>
      <c r="G355" s="31"/>
    </row>
    <row r="356" spans="1:7" ht="18" x14ac:dyDescent="0.25">
      <c r="A356" s="27"/>
      <c r="C356" s="27"/>
      <c r="D356" s="27"/>
      <c r="F356" s="27"/>
      <c r="G356" s="27"/>
    </row>
    <row r="357" spans="1:7" x14ac:dyDescent="0.2">
      <c r="A357" s="31"/>
      <c r="C357" s="32"/>
      <c r="D357" s="33"/>
      <c r="F357" s="33"/>
      <c r="G357" s="31"/>
    </row>
    <row r="358" spans="1:7" x14ac:dyDescent="0.2">
      <c r="A358" s="31"/>
      <c r="C358" s="32"/>
      <c r="D358" s="33"/>
      <c r="F358" s="33"/>
      <c r="G358" s="31"/>
    </row>
    <row r="359" spans="1:7" x14ac:dyDescent="0.2">
      <c r="A359" s="31"/>
      <c r="C359" s="32"/>
      <c r="D359" s="33"/>
      <c r="F359" s="33"/>
      <c r="G359" s="31"/>
    </row>
    <row r="360" spans="1:7" x14ac:dyDescent="0.2">
      <c r="A360" s="31"/>
      <c r="C360" s="32"/>
      <c r="D360" s="33"/>
      <c r="F360" s="33"/>
      <c r="G360" s="31"/>
    </row>
    <row r="361" spans="1:7" x14ac:dyDescent="0.2">
      <c r="A361" s="31"/>
      <c r="C361" s="32"/>
      <c r="D361" s="33"/>
      <c r="F361" s="33"/>
      <c r="G361" s="31"/>
    </row>
    <row r="362" spans="1:7" x14ac:dyDescent="0.2">
      <c r="A362" s="31"/>
      <c r="C362" s="32"/>
      <c r="D362" s="33"/>
      <c r="F362" s="33"/>
      <c r="G362" s="31"/>
    </row>
    <row r="363" spans="1:7" x14ac:dyDescent="0.2">
      <c r="A363" s="31"/>
      <c r="C363" s="32"/>
      <c r="D363" s="33"/>
      <c r="F363" s="33"/>
      <c r="G363" s="31"/>
    </row>
    <row r="364" spans="1:7" x14ac:dyDescent="0.2">
      <c r="A364" s="31"/>
      <c r="C364" s="32"/>
      <c r="D364" s="33"/>
      <c r="F364" s="33"/>
      <c r="G364" s="31"/>
    </row>
    <row r="365" spans="1:7" x14ac:dyDescent="0.2">
      <c r="A365" s="31"/>
      <c r="C365" s="32"/>
      <c r="D365" s="33"/>
      <c r="F365" s="33"/>
      <c r="G365" s="31"/>
    </row>
    <row r="366" spans="1:7" x14ac:dyDescent="0.2">
      <c r="A366" s="31"/>
      <c r="C366" s="32"/>
      <c r="D366" s="33"/>
      <c r="F366" s="33"/>
      <c r="G366" s="31"/>
    </row>
    <row r="367" spans="1:7" x14ac:dyDescent="0.2">
      <c r="A367" s="31"/>
      <c r="C367" s="32"/>
      <c r="D367" s="33"/>
      <c r="F367" s="33"/>
      <c r="G367" s="31"/>
    </row>
    <row r="368" spans="1:7" x14ac:dyDescent="0.2">
      <c r="A368" s="31"/>
      <c r="C368" s="32"/>
      <c r="D368" s="33"/>
      <c r="F368" s="33"/>
      <c r="G368" s="31"/>
    </row>
    <row r="369" spans="1:7" x14ac:dyDescent="0.2">
      <c r="A369" s="31"/>
      <c r="C369" s="32"/>
      <c r="D369" s="33"/>
      <c r="F369" s="33"/>
      <c r="G369" s="31"/>
    </row>
    <row r="370" spans="1:7" x14ac:dyDescent="0.2">
      <c r="A370" s="31"/>
      <c r="C370" s="32"/>
      <c r="D370" s="33"/>
      <c r="F370" s="33"/>
      <c r="G370" s="31"/>
    </row>
    <row r="371" spans="1:7" x14ac:dyDescent="0.2">
      <c r="A371" s="31"/>
      <c r="C371" s="32"/>
      <c r="D371" s="33"/>
      <c r="F371" s="33"/>
      <c r="G371" s="31"/>
    </row>
    <row r="372" spans="1:7" x14ac:dyDescent="0.2">
      <c r="A372" s="31"/>
      <c r="C372" s="32"/>
      <c r="D372" s="33"/>
      <c r="F372" s="33"/>
      <c r="G372" s="31"/>
    </row>
    <row r="373" spans="1:7" x14ac:dyDescent="0.2">
      <c r="A373" s="31"/>
      <c r="C373" s="32"/>
      <c r="D373" s="33"/>
      <c r="F373" s="33"/>
      <c r="G373" s="31"/>
    </row>
    <row r="374" spans="1:7" x14ac:dyDescent="0.2">
      <c r="A374" s="31"/>
      <c r="C374" s="32"/>
      <c r="D374" s="33"/>
      <c r="F374" s="33"/>
      <c r="G374" s="31"/>
    </row>
    <row r="375" spans="1:7" x14ac:dyDescent="0.2">
      <c r="A375" s="31"/>
      <c r="C375" s="32"/>
      <c r="D375" s="33"/>
      <c r="F375" s="33"/>
      <c r="G375" s="31"/>
    </row>
    <row r="376" spans="1:7" x14ac:dyDescent="0.2">
      <c r="A376" s="31"/>
      <c r="C376" s="32"/>
      <c r="D376" s="33"/>
      <c r="F376" s="33"/>
      <c r="G376" s="31"/>
    </row>
    <row r="377" spans="1:7" x14ac:dyDescent="0.2">
      <c r="A377" s="31"/>
      <c r="C377" s="32"/>
      <c r="D377" s="33"/>
      <c r="F377" s="33"/>
      <c r="G377" s="31"/>
    </row>
    <row r="378" spans="1:7" x14ac:dyDescent="0.2">
      <c r="A378" s="31"/>
      <c r="C378" s="32"/>
      <c r="D378" s="33"/>
      <c r="F378" s="33"/>
      <c r="G378" s="31"/>
    </row>
    <row r="379" spans="1:7" x14ac:dyDescent="0.2">
      <c r="A379" s="31"/>
      <c r="C379" s="32"/>
      <c r="D379" s="33"/>
      <c r="F379" s="33"/>
      <c r="G379" s="31"/>
    </row>
    <row r="380" spans="1:7" x14ac:dyDescent="0.2">
      <c r="A380" s="31"/>
      <c r="C380" s="32"/>
      <c r="D380" s="33"/>
      <c r="F380" s="33"/>
      <c r="G380" s="31"/>
    </row>
    <row r="381" spans="1:7" x14ac:dyDescent="0.2">
      <c r="A381" s="31"/>
      <c r="C381" s="32"/>
      <c r="D381" s="33"/>
      <c r="F381" s="33"/>
      <c r="G381" s="31"/>
    </row>
    <row r="382" spans="1:7" x14ac:dyDescent="0.2">
      <c r="A382" s="31"/>
      <c r="C382" s="32"/>
      <c r="D382" s="33"/>
      <c r="F382" s="33"/>
      <c r="G382" s="31"/>
    </row>
    <row r="383" spans="1:7" x14ac:dyDescent="0.2">
      <c r="A383" s="31"/>
      <c r="C383" s="32"/>
      <c r="D383" s="33"/>
      <c r="F383" s="33"/>
      <c r="G383" s="31"/>
    </row>
    <row r="384" spans="1:7" x14ac:dyDescent="0.2">
      <c r="A384" s="31"/>
      <c r="C384" s="32"/>
      <c r="D384" s="33"/>
      <c r="F384" s="33"/>
      <c r="G384" s="31"/>
    </row>
    <row r="385" spans="1:7" x14ac:dyDescent="0.2">
      <c r="A385" s="31"/>
      <c r="C385" s="32"/>
      <c r="D385" s="33"/>
      <c r="F385" s="33"/>
      <c r="G385" s="31"/>
    </row>
    <row r="386" spans="1:7" x14ac:dyDescent="0.2">
      <c r="A386" s="31"/>
      <c r="C386" s="32"/>
      <c r="D386" s="33"/>
      <c r="F386" s="33"/>
      <c r="G386" s="31"/>
    </row>
    <row r="387" spans="1:7" x14ac:dyDescent="0.2">
      <c r="A387" s="31"/>
      <c r="C387" s="32"/>
      <c r="D387" s="33"/>
      <c r="F387" s="33"/>
      <c r="G387" s="31"/>
    </row>
    <row r="388" spans="1:7" x14ac:dyDescent="0.2">
      <c r="A388" s="31"/>
      <c r="C388" s="32"/>
      <c r="D388" s="33"/>
      <c r="F388" s="33"/>
      <c r="G388" s="31"/>
    </row>
    <row r="389" spans="1:7" x14ac:dyDescent="0.2">
      <c r="A389" s="31"/>
      <c r="C389" s="32"/>
      <c r="D389" s="33"/>
      <c r="F389" s="33"/>
      <c r="G389" s="31"/>
    </row>
    <row r="390" spans="1:7" x14ac:dyDescent="0.2">
      <c r="A390" s="31"/>
      <c r="C390" s="32"/>
      <c r="D390" s="33"/>
      <c r="F390" s="33"/>
      <c r="G390" s="31"/>
    </row>
    <row r="391" spans="1:7" x14ac:dyDescent="0.2">
      <c r="A391" s="31"/>
      <c r="C391" s="32"/>
      <c r="D391" s="33"/>
      <c r="F391" s="33"/>
      <c r="G391" s="31"/>
    </row>
    <row r="392" spans="1:7" x14ac:dyDescent="0.2">
      <c r="A392" s="31"/>
      <c r="C392" s="32"/>
      <c r="D392" s="33"/>
      <c r="F392" s="33"/>
      <c r="G392" s="31"/>
    </row>
    <row r="393" spans="1:7" x14ac:dyDescent="0.2">
      <c r="A393" s="31"/>
      <c r="C393" s="32"/>
      <c r="D393" s="33"/>
      <c r="F393" s="33"/>
      <c r="G393" s="31"/>
    </row>
    <row r="394" spans="1:7" x14ac:dyDescent="0.2">
      <c r="A394" s="31"/>
      <c r="C394" s="32"/>
      <c r="D394" s="33"/>
      <c r="F394" s="33"/>
      <c r="G394" s="31"/>
    </row>
    <row r="395" spans="1:7" x14ac:dyDescent="0.2">
      <c r="A395" s="31"/>
      <c r="C395" s="32"/>
      <c r="D395" s="33"/>
      <c r="F395" s="33"/>
      <c r="G395" s="31"/>
    </row>
    <row r="396" spans="1:7" x14ac:dyDescent="0.2">
      <c r="A396" s="31"/>
      <c r="C396" s="32"/>
      <c r="D396" s="33"/>
      <c r="F396" s="33"/>
      <c r="G396" s="31"/>
    </row>
    <row r="397" spans="1:7" ht="18" x14ac:dyDescent="0.25">
      <c r="A397" s="27"/>
      <c r="C397" s="27"/>
      <c r="D397" s="27"/>
      <c r="F397" s="27"/>
      <c r="G397" s="27"/>
    </row>
    <row r="398" spans="1:7" x14ac:dyDescent="0.2">
      <c r="A398" s="31"/>
      <c r="C398" s="32"/>
      <c r="D398" s="33"/>
      <c r="F398" s="33"/>
      <c r="G398" s="31"/>
    </row>
    <row r="399" spans="1:7" x14ac:dyDescent="0.2">
      <c r="A399" s="31"/>
      <c r="C399" s="32"/>
      <c r="D399" s="33"/>
      <c r="F399" s="33"/>
      <c r="G399" s="31"/>
    </row>
    <row r="400" spans="1:7" x14ac:dyDescent="0.2">
      <c r="A400" s="31"/>
      <c r="C400" s="32"/>
      <c r="D400" s="33"/>
      <c r="F400" s="33"/>
      <c r="G400" s="31"/>
    </row>
    <row r="401" spans="1:7" x14ac:dyDescent="0.2">
      <c r="A401" s="31"/>
      <c r="C401" s="32"/>
      <c r="D401" s="33"/>
      <c r="F401" s="33"/>
      <c r="G401" s="31"/>
    </row>
    <row r="402" spans="1:7" x14ac:dyDescent="0.2">
      <c r="A402" s="31"/>
      <c r="C402" s="32"/>
      <c r="D402" s="33"/>
      <c r="F402" s="33"/>
      <c r="G402" s="31"/>
    </row>
    <row r="403" spans="1:7" x14ac:dyDescent="0.2">
      <c r="A403" s="31"/>
      <c r="C403" s="32"/>
      <c r="D403" s="33"/>
      <c r="F403" s="33"/>
      <c r="G403" s="31"/>
    </row>
    <row r="404" spans="1:7" x14ac:dyDescent="0.2">
      <c r="A404" s="31"/>
      <c r="C404" s="32"/>
      <c r="D404" s="33"/>
      <c r="F404" s="33"/>
      <c r="G404" s="31"/>
    </row>
    <row r="405" spans="1:7" x14ac:dyDescent="0.2">
      <c r="A405" s="31"/>
      <c r="C405" s="32"/>
      <c r="D405" s="33"/>
      <c r="F405" s="33"/>
      <c r="G405" s="31"/>
    </row>
    <row r="406" spans="1:7" x14ac:dyDescent="0.2">
      <c r="A406" s="31"/>
      <c r="C406" s="32"/>
      <c r="D406" s="33"/>
      <c r="F406" s="33"/>
      <c r="G406" s="31"/>
    </row>
    <row r="407" spans="1:7" x14ac:dyDescent="0.2">
      <c r="A407" s="31"/>
      <c r="C407" s="32"/>
      <c r="D407" s="33"/>
      <c r="F407" s="33"/>
      <c r="G407" s="31"/>
    </row>
    <row r="408" spans="1:7" x14ac:dyDescent="0.2">
      <c r="A408" s="31"/>
      <c r="C408" s="32"/>
      <c r="D408" s="33"/>
      <c r="F408" s="33"/>
      <c r="G408" s="31"/>
    </row>
    <row r="409" spans="1:7" x14ac:dyDescent="0.2">
      <c r="A409" s="31"/>
      <c r="C409" s="32"/>
      <c r="D409" s="33"/>
      <c r="F409" s="33"/>
      <c r="G409" s="31"/>
    </row>
    <row r="410" spans="1:7" x14ac:dyDescent="0.2">
      <c r="A410" s="31"/>
      <c r="C410" s="32"/>
      <c r="D410" s="33"/>
      <c r="F410" s="33"/>
      <c r="G410" s="31"/>
    </row>
    <row r="411" spans="1:7" x14ac:dyDescent="0.2">
      <c r="A411" s="31"/>
      <c r="C411" s="32"/>
      <c r="D411" s="33"/>
      <c r="F411" s="33"/>
      <c r="G411" s="31"/>
    </row>
    <row r="412" spans="1:7" x14ac:dyDescent="0.2">
      <c r="A412" s="31"/>
      <c r="C412" s="32"/>
      <c r="D412" s="33"/>
      <c r="F412" s="33"/>
      <c r="G412" s="31"/>
    </row>
    <row r="413" spans="1:7" x14ac:dyDescent="0.2">
      <c r="A413" s="31"/>
      <c r="C413" s="32"/>
      <c r="D413" s="33"/>
      <c r="F413" s="33"/>
      <c r="G413" s="31"/>
    </row>
    <row r="414" spans="1:7" x14ac:dyDescent="0.2">
      <c r="A414" s="31"/>
      <c r="C414" s="32"/>
      <c r="D414" s="33"/>
      <c r="F414" s="33"/>
      <c r="G414" s="31"/>
    </row>
    <row r="415" spans="1:7" x14ac:dyDescent="0.2">
      <c r="A415" s="31"/>
      <c r="C415" s="32"/>
      <c r="D415" s="33"/>
      <c r="F415" s="33"/>
      <c r="G415" s="31"/>
    </row>
    <row r="416" spans="1:7" x14ac:dyDescent="0.2">
      <c r="A416" s="31"/>
      <c r="C416" s="32"/>
      <c r="D416" s="33"/>
      <c r="F416" s="33"/>
      <c r="G416" s="31"/>
    </row>
    <row r="417" spans="1:7" x14ac:dyDescent="0.2">
      <c r="A417" s="31"/>
      <c r="C417" s="32"/>
      <c r="D417" s="33"/>
      <c r="F417" s="33"/>
      <c r="G417" s="31"/>
    </row>
    <row r="418" spans="1:7" x14ac:dyDescent="0.2">
      <c r="A418" s="31"/>
      <c r="C418" s="32"/>
      <c r="D418" s="33"/>
      <c r="F418" s="33"/>
      <c r="G418" s="31"/>
    </row>
    <row r="419" spans="1:7" x14ac:dyDescent="0.2">
      <c r="A419" s="31"/>
      <c r="C419" s="32"/>
      <c r="D419" s="33"/>
      <c r="F419" s="33"/>
      <c r="G419" s="31"/>
    </row>
    <row r="420" spans="1:7" x14ac:dyDescent="0.2">
      <c r="A420" s="31"/>
      <c r="C420" s="32"/>
      <c r="D420" s="33"/>
      <c r="F420" s="33"/>
      <c r="G420" s="31"/>
    </row>
    <row r="421" spans="1:7" x14ac:dyDescent="0.2">
      <c r="A421" s="31"/>
      <c r="C421" s="32"/>
      <c r="D421" s="33"/>
      <c r="F421" s="33"/>
      <c r="G421" s="31"/>
    </row>
    <row r="422" spans="1:7" x14ac:dyDescent="0.2">
      <c r="A422" s="31"/>
      <c r="C422" s="32"/>
      <c r="D422" s="33"/>
      <c r="F422" s="33"/>
      <c r="G422" s="31"/>
    </row>
    <row r="423" spans="1:7" ht="18" x14ac:dyDescent="0.25">
      <c r="A423" s="27"/>
      <c r="C423" s="27"/>
      <c r="D423" s="27"/>
      <c r="F423" s="27"/>
      <c r="G423" s="27"/>
    </row>
    <row r="424" spans="1:7" x14ac:dyDescent="0.2">
      <c r="A424" s="31"/>
      <c r="C424" s="32"/>
      <c r="D424" s="33"/>
      <c r="F424" s="33"/>
      <c r="G424" s="31"/>
    </row>
    <row r="425" spans="1:7" x14ac:dyDescent="0.2">
      <c r="A425" s="31"/>
      <c r="C425" s="32"/>
      <c r="D425" s="33"/>
      <c r="F425" s="33"/>
      <c r="G425" s="31"/>
    </row>
    <row r="426" spans="1:7" x14ac:dyDescent="0.2">
      <c r="A426" s="31"/>
      <c r="C426" s="32"/>
      <c r="D426" s="33"/>
      <c r="F426" s="33"/>
      <c r="G426" s="31"/>
    </row>
    <row r="427" spans="1:7" x14ac:dyDescent="0.2">
      <c r="A427" s="31"/>
      <c r="C427" s="32"/>
      <c r="D427" s="33"/>
      <c r="F427" s="33"/>
      <c r="G427" s="31"/>
    </row>
    <row r="428" spans="1:7" x14ac:dyDescent="0.2">
      <c r="A428" s="31"/>
      <c r="C428" s="32"/>
      <c r="D428" s="33"/>
      <c r="F428" s="33"/>
      <c r="G428" s="31"/>
    </row>
    <row r="429" spans="1:7" x14ac:dyDescent="0.2">
      <c r="A429" s="31"/>
      <c r="C429" s="32"/>
      <c r="D429" s="33"/>
      <c r="F429" s="33"/>
      <c r="G429" s="31"/>
    </row>
    <row r="430" spans="1:7" x14ac:dyDescent="0.2">
      <c r="A430" s="31"/>
      <c r="C430" s="32"/>
      <c r="D430" s="33"/>
      <c r="F430" s="33"/>
      <c r="G430" s="31"/>
    </row>
    <row r="431" spans="1:7" x14ac:dyDescent="0.2">
      <c r="A431" s="31"/>
      <c r="C431" s="32"/>
      <c r="D431" s="33"/>
      <c r="F431" s="33"/>
      <c r="G431" s="31"/>
    </row>
    <row r="432" spans="1:7" x14ac:dyDescent="0.2">
      <c r="A432" s="31"/>
      <c r="C432" s="32"/>
      <c r="D432" s="33"/>
      <c r="F432" s="33"/>
      <c r="G432" s="31"/>
    </row>
    <row r="433" spans="1:7" x14ac:dyDescent="0.2">
      <c r="A433" s="31"/>
      <c r="C433" s="32"/>
      <c r="D433" s="33"/>
      <c r="F433" s="33"/>
      <c r="G433" s="31"/>
    </row>
    <row r="434" spans="1:7" x14ac:dyDescent="0.2">
      <c r="A434" s="31"/>
      <c r="C434" s="32"/>
      <c r="D434" s="33"/>
      <c r="F434" s="33"/>
      <c r="G434" s="31"/>
    </row>
    <row r="435" spans="1:7" x14ac:dyDescent="0.2">
      <c r="A435" s="31"/>
      <c r="C435" s="32"/>
      <c r="D435" s="33"/>
      <c r="F435" s="33"/>
      <c r="G435" s="31"/>
    </row>
    <row r="436" spans="1:7" x14ac:dyDescent="0.2">
      <c r="A436" s="31"/>
      <c r="C436" s="32"/>
      <c r="D436" s="33"/>
      <c r="F436" s="33"/>
      <c r="G436" s="31"/>
    </row>
    <row r="437" spans="1:7" x14ac:dyDescent="0.2">
      <c r="A437" s="31"/>
      <c r="C437" s="32"/>
      <c r="D437" s="33"/>
      <c r="F437" s="33"/>
      <c r="G437" s="31"/>
    </row>
    <row r="438" spans="1:7" x14ac:dyDescent="0.2">
      <c r="A438" s="31"/>
      <c r="C438" s="32"/>
      <c r="D438" s="33"/>
      <c r="F438" s="33"/>
      <c r="G438" s="31"/>
    </row>
    <row r="439" spans="1:7" x14ac:dyDescent="0.2">
      <c r="A439" s="31"/>
      <c r="C439" s="32"/>
      <c r="D439" s="33"/>
      <c r="F439" s="33"/>
      <c r="G439" s="31"/>
    </row>
    <row r="440" spans="1:7" x14ac:dyDescent="0.2">
      <c r="A440" s="31"/>
      <c r="C440" s="32"/>
      <c r="D440" s="33"/>
      <c r="F440" s="33"/>
      <c r="G440" s="31"/>
    </row>
    <row r="441" spans="1:7" x14ac:dyDescent="0.2">
      <c r="A441" s="31"/>
      <c r="C441" s="32"/>
      <c r="D441" s="33"/>
      <c r="F441" s="33"/>
      <c r="G441" s="31"/>
    </row>
    <row r="442" spans="1:7" x14ac:dyDescent="0.2">
      <c r="A442" s="31"/>
      <c r="C442" s="32"/>
      <c r="D442" s="33"/>
      <c r="F442" s="33"/>
      <c r="G442" s="31"/>
    </row>
    <row r="443" spans="1:7" x14ac:dyDescent="0.2">
      <c r="A443" s="31"/>
      <c r="C443" s="32"/>
      <c r="D443" s="33"/>
      <c r="F443" s="33"/>
      <c r="G443" s="31"/>
    </row>
    <row r="444" spans="1:7" x14ac:dyDescent="0.2">
      <c r="A444" s="31"/>
      <c r="C444" s="32"/>
      <c r="D444" s="33"/>
      <c r="F444" s="33"/>
      <c r="G444" s="31"/>
    </row>
    <row r="445" spans="1:7" x14ac:dyDescent="0.2">
      <c r="A445" s="31"/>
      <c r="C445" s="32"/>
      <c r="D445" s="33"/>
      <c r="F445" s="33"/>
      <c r="G445" s="31"/>
    </row>
    <row r="446" spans="1:7" x14ac:dyDescent="0.2">
      <c r="A446" s="31"/>
      <c r="C446" s="32"/>
      <c r="D446" s="33"/>
      <c r="F446" s="33"/>
      <c r="G446" s="31"/>
    </row>
    <row r="447" spans="1:7" x14ac:dyDescent="0.2">
      <c r="A447" s="31"/>
      <c r="C447" s="32"/>
      <c r="D447" s="33"/>
      <c r="F447" s="33"/>
      <c r="G447" s="31"/>
    </row>
    <row r="448" spans="1:7" x14ac:dyDescent="0.2">
      <c r="A448" s="31"/>
      <c r="C448" s="32"/>
      <c r="D448" s="33"/>
      <c r="F448" s="33"/>
      <c r="G448" s="31"/>
    </row>
    <row r="449" spans="1:7" ht="18" x14ac:dyDescent="0.25">
      <c r="A449" s="27"/>
      <c r="C449" s="27"/>
      <c r="D449" s="27"/>
      <c r="F449" s="27"/>
      <c r="G449" s="27"/>
    </row>
    <row r="450" spans="1:7" x14ac:dyDescent="0.2">
      <c r="A450" s="31"/>
      <c r="C450" s="32"/>
      <c r="D450" s="33"/>
      <c r="F450" s="33"/>
      <c r="G450" s="31"/>
    </row>
    <row r="451" spans="1:7" x14ac:dyDescent="0.2">
      <c r="A451" s="31"/>
      <c r="C451" s="32"/>
      <c r="D451" s="33"/>
      <c r="F451" s="33"/>
      <c r="G451" s="31"/>
    </row>
    <row r="452" spans="1:7" x14ac:dyDescent="0.2">
      <c r="A452" s="31"/>
      <c r="C452" s="32"/>
      <c r="D452" s="33"/>
      <c r="F452" s="33"/>
      <c r="G452" s="31"/>
    </row>
    <row r="453" spans="1:7" x14ac:dyDescent="0.2">
      <c r="A453" s="31"/>
      <c r="C453" s="32"/>
      <c r="D453" s="33"/>
      <c r="F453" s="33"/>
      <c r="G453" s="31"/>
    </row>
    <row r="454" spans="1:7" x14ac:dyDescent="0.2">
      <c r="A454" s="31"/>
      <c r="C454" s="32"/>
      <c r="D454" s="33"/>
      <c r="F454" s="33"/>
      <c r="G454" s="31"/>
    </row>
    <row r="455" spans="1:7" x14ac:dyDescent="0.2">
      <c r="A455" s="31"/>
      <c r="C455" s="32"/>
      <c r="D455" s="33"/>
      <c r="F455" s="33"/>
      <c r="G455" s="31"/>
    </row>
    <row r="456" spans="1:7" x14ac:dyDescent="0.2">
      <c r="A456" s="31"/>
      <c r="C456" s="32"/>
      <c r="D456" s="33"/>
      <c r="F456" s="33"/>
      <c r="G456" s="31"/>
    </row>
    <row r="457" spans="1:7" x14ac:dyDescent="0.2">
      <c r="A457" s="31"/>
      <c r="C457" s="32"/>
      <c r="D457" s="33"/>
      <c r="F457" s="33"/>
      <c r="G457" s="31"/>
    </row>
    <row r="458" spans="1:7" x14ac:dyDescent="0.2">
      <c r="A458" s="31"/>
      <c r="C458" s="32"/>
      <c r="D458" s="33"/>
      <c r="F458" s="33"/>
      <c r="G458" s="31"/>
    </row>
    <row r="459" spans="1:7" x14ac:dyDescent="0.2">
      <c r="A459" s="31"/>
      <c r="C459" s="32"/>
      <c r="D459" s="33"/>
      <c r="F459" s="33"/>
      <c r="G459" s="31"/>
    </row>
    <row r="460" spans="1:7" x14ac:dyDescent="0.2">
      <c r="A460" s="31"/>
      <c r="C460" s="32"/>
      <c r="D460" s="33"/>
      <c r="F460" s="33"/>
      <c r="G460" s="31"/>
    </row>
    <row r="461" spans="1:7" x14ac:dyDescent="0.2">
      <c r="A461" s="31"/>
      <c r="C461" s="32"/>
      <c r="D461" s="33"/>
      <c r="F461" s="33"/>
      <c r="G461" s="31"/>
    </row>
    <row r="462" spans="1:7" x14ac:dyDescent="0.2">
      <c r="A462" s="31"/>
      <c r="C462" s="32"/>
      <c r="D462" s="33"/>
      <c r="F462" s="33"/>
      <c r="G462" s="31"/>
    </row>
    <row r="463" spans="1:7" x14ac:dyDescent="0.2">
      <c r="A463" s="31"/>
      <c r="C463" s="32"/>
      <c r="D463" s="33"/>
      <c r="F463" s="33"/>
      <c r="G463" s="31"/>
    </row>
    <row r="464" spans="1:7" x14ac:dyDescent="0.2">
      <c r="A464" s="31"/>
      <c r="C464" s="32"/>
      <c r="D464" s="33"/>
      <c r="F464" s="33"/>
      <c r="G464" s="31"/>
    </row>
    <row r="465" spans="1:7" x14ac:dyDescent="0.2">
      <c r="A465" s="31"/>
      <c r="C465" s="32"/>
      <c r="D465" s="33"/>
      <c r="F465" s="33"/>
      <c r="G465" s="31"/>
    </row>
    <row r="466" spans="1:7" x14ac:dyDescent="0.2">
      <c r="A466" s="31"/>
      <c r="C466" s="32"/>
      <c r="D466" s="33"/>
      <c r="F466" s="33"/>
      <c r="G466" s="31"/>
    </row>
    <row r="467" spans="1:7" x14ac:dyDescent="0.2">
      <c r="A467" s="31"/>
      <c r="C467" s="32"/>
      <c r="D467" s="33"/>
      <c r="F467" s="33"/>
      <c r="G467" s="31"/>
    </row>
    <row r="468" spans="1:7" x14ac:dyDescent="0.2">
      <c r="A468" s="31"/>
      <c r="C468" s="32"/>
      <c r="D468" s="33"/>
      <c r="F468" s="33"/>
      <c r="G468" s="31"/>
    </row>
    <row r="469" spans="1:7" x14ac:dyDescent="0.2">
      <c r="A469" s="31"/>
      <c r="C469" s="32"/>
      <c r="D469" s="33"/>
      <c r="F469" s="33"/>
      <c r="G469" s="31"/>
    </row>
    <row r="470" spans="1:7" x14ac:dyDescent="0.2">
      <c r="A470" s="31"/>
      <c r="C470" s="32"/>
      <c r="D470" s="33"/>
      <c r="F470" s="33"/>
      <c r="G470" s="31"/>
    </row>
    <row r="471" spans="1:7" x14ac:dyDescent="0.2">
      <c r="A471" s="31"/>
      <c r="C471" s="32"/>
      <c r="D471" s="33"/>
      <c r="F471" s="33"/>
      <c r="G471" s="31"/>
    </row>
    <row r="472" spans="1:7" x14ac:dyDescent="0.2">
      <c r="A472" s="31"/>
      <c r="C472" s="32"/>
      <c r="D472" s="33"/>
      <c r="F472" s="33"/>
      <c r="G472" s="31"/>
    </row>
    <row r="473" spans="1:7" x14ac:dyDescent="0.2">
      <c r="A473" s="31"/>
      <c r="C473" s="32"/>
      <c r="D473" s="33"/>
      <c r="F473" s="33"/>
      <c r="G473" s="31"/>
    </row>
    <row r="474" spans="1:7" x14ac:dyDescent="0.2">
      <c r="A474" s="31"/>
      <c r="C474" s="32"/>
      <c r="D474" s="33"/>
      <c r="F474" s="33"/>
      <c r="G474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Q14" sqref="Q14"/>
    </sheetView>
  </sheetViews>
  <sheetFormatPr defaultRowHeight="12.75" x14ac:dyDescent="0.2"/>
  <sheetData>
    <row r="3" spans="2:3" x14ac:dyDescent="0.2">
      <c r="B3" t="s">
        <v>42</v>
      </c>
      <c r="C3" t="s">
        <v>43</v>
      </c>
    </row>
    <row r="4" spans="2:3" x14ac:dyDescent="0.2">
      <c r="B4">
        <v>2500</v>
      </c>
      <c r="C4">
        <v>3.2</v>
      </c>
    </row>
    <row r="5" spans="2:3" x14ac:dyDescent="0.2">
      <c r="B5">
        <v>3130</v>
      </c>
      <c r="C5">
        <v>3.1</v>
      </c>
    </row>
    <row r="6" spans="2:3" x14ac:dyDescent="0.2">
      <c r="B6">
        <v>3600</v>
      </c>
      <c r="C6">
        <v>2.95</v>
      </c>
    </row>
    <row r="7" spans="2:3" x14ac:dyDescent="0.2">
      <c r="B7">
        <v>5360</v>
      </c>
      <c r="C7">
        <v>2.85</v>
      </c>
    </row>
    <row r="8" spans="2:3" x14ac:dyDescent="0.2">
      <c r="B8">
        <v>10000</v>
      </c>
      <c r="C8">
        <v>2.2999999999999998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F7" sqref="F7"/>
    </sheetView>
  </sheetViews>
  <sheetFormatPr defaultRowHeight="12.75" x14ac:dyDescent="0.2"/>
  <cols>
    <col min="22" max="22" width="16.710937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4" ht="18" x14ac:dyDescent="0.25">
      <c r="A2" s="3"/>
      <c r="B2" s="3" t="s">
        <v>18</v>
      </c>
      <c r="C2" s="3" t="s">
        <v>19</v>
      </c>
      <c r="D2" s="3"/>
      <c r="E2" s="24"/>
      <c r="F2" s="3"/>
      <c r="G2" s="3"/>
      <c r="H2" s="3" t="s">
        <v>25</v>
      </c>
      <c r="I2" s="3" t="s">
        <v>26</v>
      </c>
      <c r="J2" s="25"/>
      <c r="K2" s="25"/>
    </row>
    <row r="3" spans="1:24" ht="18" x14ac:dyDescent="0.25">
      <c r="A3" s="3" t="s">
        <v>40</v>
      </c>
      <c r="B3">
        <v>10606</v>
      </c>
      <c r="C3" s="8">
        <v>3600</v>
      </c>
      <c r="D3">
        <f>B3/C3</f>
        <v>2.9461111111111111</v>
      </c>
      <c r="E3" s="27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  <c r="J3" s="27"/>
      <c r="K3" s="27"/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41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25" si="0">$H$3+$I$3*C7/1000</f>
        <v>288.14999999999998</v>
      </c>
      <c r="B7">
        <f t="shared" ref="B7:B25" si="1">SQRT($F$3*$G$3*A7)</f>
        <v>340.29740854862598</v>
      </c>
      <c r="C7" s="4">
        <f t="shared" ref="C7:C25" si="2">E7*0.3048</f>
        <v>0</v>
      </c>
      <c r="E7" s="43">
        <v>0</v>
      </c>
      <c r="F7" s="45">
        <v>200</v>
      </c>
      <c r="G7" s="14">
        <f>F7*0.5144444/B7</f>
        <v>0.30234987812226594</v>
      </c>
      <c r="H7" s="43">
        <v>3371</v>
      </c>
      <c r="J7" s="43">
        <v>1125.8</v>
      </c>
      <c r="K7" s="64">
        <v>35</v>
      </c>
      <c r="M7">
        <f t="shared" ref="M7:M12" si="3">J7/H7</f>
        <v>0.33396618214179769</v>
      </c>
      <c r="N7">
        <f t="shared" ref="N7:N25" si="4">4.448222*H7</f>
        <v>14994.956362000001</v>
      </c>
      <c r="O7">
        <f t="shared" ref="O7:O25" si="5">N7*F7</f>
        <v>2998991.2724000001</v>
      </c>
      <c r="P7">
        <f t="shared" ref="P7:P25" si="6">O7*0.001341</f>
        <v>4021.6472962884</v>
      </c>
      <c r="Q7">
        <f>P7/$C$3</f>
        <v>1.1171242489690001</v>
      </c>
      <c r="U7">
        <f>H7/$B$3</f>
        <v>0.31783895907976617</v>
      </c>
      <c r="V7">
        <f>H7/$C$3</f>
        <v>0.93638888888888894</v>
      </c>
      <c r="X7">
        <f>P7/$C$3</f>
        <v>1.1171242489690001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E8" s="43">
        <v>0</v>
      </c>
      <c r="F8" s="45">
        <v>250</v>
      </c>
      <c r="G8" s="14">
        <f t="shared" ref="G8:G25" si="7">F8*0.5144444/B8</f>
        <v>0.37793734765283238</v>
      </c>
      <c r="H8" s="43">
        <v>2700.5</v>
      </c>
      <c r="J8" s="43">
        <v>1116.5999999999999</v>
      </c>
      <c r="K8" s="64">
        <v>35</v>
      </c>
      <c r="M8">
        <f t="shared" si="3"/>
        <v>0.41347898537307903</v>
      </c>
      <c r="N8">
        <f t="shared" si="4"/>
        <v>12012.423511000001</v>
      </c>
      <c r="O8">
        <f t="shared" si="5"/>
        <v>3003105.87775</v>
      </c>
      <c r="P8">
        <f t="shared" si="6"/>
        <v>4027.1649820627499</v>
      </c>
      <c r="Q8">
        <f t="shared" ref="Q8:Q25" si="8">P8/$C$3</f>
        <v>1.1186569394618751</v>
      </c>
      <c r="U8">
        <f t="shared" ref="U8:U25" si="9">H8/$B$3</f>
        <v>0.25462002640015086</v>
      </c>
      <c r="V8">
        <f t="shared" ref="V8:V25" si="10">H8/$C$3</f>
        <v>0.75013888888888891</v>
      </c>
      <c r="X8">
        <f t="shared" ref="X8:X25" si="11">P8/$C$3</f>
        <v>1.1186569394618751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E9" s="43">
        <v>0</v>
      </c>
      <c r="F9" s="45">
        <v>300</v>
      </c>
      <c r="G9" s="14">
        <f t="shared" si="7"/>
        <v>0.45352481718339893</v>
      </c>
      <c r="H9" s="43">
        <v>2189.1</v>
      </c>
      <c r="J9" s="43">
        <v>1106.0999999999999</v>
      </c>
      <c r="K9" s="64">
        <v>35</v>
      </c>
      <c r="M9">
        <f t="shared" si="3"/>
        <v>0.50527614087981365</v>
      </c>
      <c r="N9">
        <f t="shared" si="4"/>
        <v>9737.6027802000008</v>
      </c>
      <c r="O9">
        <f t="shared" si="5"/>
        <v>2921280.8340600003</v>
      </c>
      <c r="P9">
        <f t="shared" si="6"/>
        <v>3917.4375984744602</v>
      </c>
      <c r="Q9">
        <f t="shared" si="8"/>
        <v>1.0881771106873501</v>
      </c>
      <c r="U9">
        <f t="shared" si="9"/>
        <v>0.20640203658306619</v>
      </c>
      <c r="V9">
        <f t="shared" si="10"/>
        <v>0.60808333333333331</v>
      </c>
      <c r="X9">
        <f t="shared" si="11"/>
        <v>1.0881771106873501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E10" s="43">
        <v>0</v>
      </c>
      <c r="F10" s="45">
        <v>350</v>
      </c>
      <c r="G10" s="14">
        <f t="shared" si="7"/>
        <v>0.52911228671396537</v>
      </c>
      <c r="H10" s="43">
        <v>1691.6</v>
      </c>
      <c r="J10" s="43">
        <v>1095.3</v>
      </c>
      <c r="K10" s="64">
        <v>35</v>
      </c>
      <c r="M10">
        <f t="shared" si="3"/>
        <v>0.64749349728068106</v>
      </c>
      <c r="N10">
        <f t="shared" si="4"/>
        <v>7524.6123352000004</v>
      </c>
      <c r="O10">
        <f t="shared" si="5"/>
        <v>2633614.3173199999</v>
      </c>
      <c r="P10">
        <f t="shared" si="6"/>
        <v>3531.6767995261198</v>
      </c>
      <c r="Q10">
        <f t="shared" si="8"/>
        <v>0.98102133320169993</v>
      </c>
      <c r="U10">
        <f t="shared" si="9"/>
        <v>0.15949462568357534</v>
      </c>
      <c r="V10">
        <f t="shared" si="10"/>
        <v>0.46988888888888886</v>
      </c>
      <c r="X10">
        <f t="shared" si="11"/>
        <v>0.98102133320169993</v>
      </c>
    </row>
    <row r="11" spans="1:24" x14ac:dyDescent="0.2">
      <c r="C11" s="4"/>
      <c r="E11" s="43"/>
      <c r="F11" s="45"/>
      <c r="G11" s="14"/>
      <c r="H11" s="43"/>
      <c r="J11" s="43"/>
      <c r="K11" s="64"/>
    </row>
    <row r="12" spans="1:24" x14ac:dyDescent="0.2">
      <c r="A12">
        <f t="shared" si="0"/>
        <v>268.33799999999997</v>
      </c>
      <c r="B12">
        <f t="shared" si="1"/>
        <v>328.39037464298355</v>
      </c>
      <c r="C12" s="4">
        <f t="shared" si="2"/>
        <v>3048</v>
      </c>
      <c r="E12" s="43">
        <v>10000</v>
      </c>
      <c r="F12" s="45">
        <v>200</v>
      </c>
      <c r="G12" s="14">
        <f t="shared" si="7"/>
        <v>0.31331271542857431</v>
      </c>
      <c r="H12" s="43">
        <v>3327.8</v>
      </c>
      <c r="J12" s="43">
        <v>1005.8</v>
      </c>
      <c r="K12" s="64">
        <v>35</v>
      </c>
      <c r="M12">
        <f t="shared" si="3"/>
        <v>0.30224172125728704</v>
      </c>
      <c r="N12">
        <f t="shared" si="4"/>
        <v>14802.793171600002</v>
      </c>
      <c r="O12">
        <f t="shared" si="5"/>
        <v>2960558.6343200002</v>
      </c>
      <c r="P12">
        <f t="shared" si="6"/>
        <v>3970.1091286231203</v>
      </c>
      <c r="Q12">
        <f t="shared" si="8"/>
        <v>1.1028080912842</v>
      </c>
      <c r="U12">
        <f t="shared" si="9"/>
        <v>0.31376579294738827</v>
      </c>
      <c r="V12">
        <f t="shared" si="10"/>
        <v>0.92438888888888893</v>
      </c>
      <c r="X12">
        <f t="shared" si="11"/>
        <v>1.1028080912842</v>
      </c>
    </row>
    <row r="13" spans="1:24" x14ac:dyDescent="0.2">
      <c r="A13">
        <f t="shared" ref="A13" si="12">$H$3+$I$3*C13/1000</f>
        <v>268.33799999999997</v>
      </c>
      <c r="B13">
        <f t="shared" ref="B13" si="13">SQRT($F$3*$G$3*A13)</f>
        <v>328.39037464298355</v>
      </c>
      <c r="C13" s="4">
        <f t="shared" ref="C13" si="14">E13*0.3048</f>
        <v>3048</v>
      </c>
      <c r="E13" s="43">
        <v>10000</v>
      </c>
      <c r="F13" s="45">
        <v>250</v>
      </c>
      <c r="G13" s="14">
        <f t="shared" si="7"/>
        <v>0.39164089428571786</v>
      </c>
      <c r="H13" s="43">
        <v>2717.5</v>
      </c>
      <c r="J13" s="43">
        <v>997.7</v>
      </c>
      <c r="K13" s="64">
        <v>35</v>
      </c>
      <c r="M13">
        <f t="shared" ref="M13" si="15">J13/H13</f>
        <v>0.36713891444342228</v>
      </c>
      <c r="N13">
        <f t="shared" ref="N13" si="16">4.448222*H13</f>
        <v>12088.043285000002</v>
      </c>
      <c r="O13">
        <f t="shared" ref="O13" si="17">N13*F13</f>
        <v>3022010.8212500005</v>
      </c>
      <c r="P13">
        <f t="shared" ref="P13" si="18">O13*0.001341</f>
        <v>4052.5165112962504</v>
      </c>
      <c r="Q13">
        <f t="shared" ref="Q13" si="19">P13/$C$3</f>
        <v>1.1256990309156252</v>
      </c>
      <c r="U13">
        <f t="shared" ref="U13" si="20">H13/$B$3</f>
        <v>0.25622289270224402</v>
      </c>
      <c r="V13">
        <f t="shared" ref="V13" si="21">H13/$C$3</f>
        <v>0.75486111111111109</v>
      </c>
      <c r="X13">
        <f t="shared" ref="X13" si="22">P13/$C$3</f>
        <v>1.1256990309156252</v>
      </c>
    </row>
    <row r="14" spans="1:24" x14ac:dyDescent="0.2">
      <c r="A14">
        <f t="shared" ref="A14" si="23">$H$3+$I$3*C14/1000</f>
        <v>268.33799999999997</v>
      </c>
      <c r="B14">
        <f t="shared" ref="B14" si="24">SQRT($F$3*$G$3*A14)</f>
        <v>328.39037464298355</v>
      </c>
      <c r="C14" s="4">
        <f t="shared" ref="C14" si="25">E14*0.3048</f>
        <v>3048</v>
      </c>
      <c r="E14" s="43">
        <v>10000</v>
      </c>
      <c r="F14" s="45">
        <v>300</v>
      </c>
      <c r="G14" s="14">
        <f t="shared" si="7"/>
        <v>0.46996907314286146</v>
      </c>
      <c r="H14" s="43">
        <v>2244.9</v>
      </c>
      <c r="J14" s="43">
        <v>987.98</v>
      </c>
      <c r="K14" s="64">
        <v>35</v>
      </c>
      <c r="M14">
        <f t="shared" ref="M14:M25" si="26">J14/H14</f>
        <v>0.44009978172747116</v>
      </c>
      <c r="N14">
        <f t="shared" ref="N14" si="27">4.448222*H14</f>
        <v>9985.8135678000017</v>
      </c>
      <c r="O14">
        <f t="shared" ref="O14" si="28">N14*F14</f>
        <v>2995744.0703400006</v>
      </c>
      <c r="P14">
        <f t="shared" ref="P14" si="29">O14*0.001341</f>
        <v>4017.2927983259406</v>
      </c>
      <c r="Q14">
        <f t="shared" ref="Q14" si="30">P14/$C$3</f>
        <v>1.1159146662016501</v>
      </c>
      <c r="U14">
        <f t="shared" ref="U14" si="31">H14/$B$3</f>
        <v>0.21166320950405432</v>
      </c>
      <c r="V14">
        <f t="shared" ref="V14" si="32">H14/$C$3</f>
        <v>0.62358333333333338</v>
      </c>
      <c r="X14">
        <f t="shared" ref="X14" si="33">P14/$C$3</f>
        <v>1.1159146662016501</v>
      </c>
    </row>
    <row r="15" spans="1:24" x14ac:dyDescent="0.2">
      <c r="A15">
        <f t="shared" si="0"/>
        <v>268.33799999999997</v>
      </c>
      <c r="B15">
        <f t="shared" si="1"/>
        <v>328.39037464298355</v>
      </c>
      <c r="C15" s="4">
        <f t="shared" si="2"/>
        <v>3048</v>
      </c>
      <c r="E15" s="43">
        <v>10000</v>
      </c>
      <c r="F15" s="45">
        <v>350</v>
      </c>
      <c r="G15" s="14">
        <f t="shared" si="7"/>
        <v>0.54829725200000501</v>
      </c>
      <c r="H15" s="43">
        <v>1808.2</v>
      </c>
      <c r="J15" s="43">
        <v>976.67</v>
      </c>
      <c r="K15" s="64">
        <v>35</v>
      </c>
      <c r="M15">
        <f t="shared" si="26"/>
        <v>0.54013383475279275</v>
      </c>
      <c r="N15">
        <f t="shared" si="4"/>
        <v>8043.2750204000013</v>
      </c>
      <c r="O15">
        <f t="shared" si="5"/>
        <v>2815146.2571400004</v>
      </c>
      <c r="P15">
        <f t="shared" si="6"/>
        <v>3775.1111308247405</v>
      </c>
      <c r="Q15">
        <f t="shared" si="8"/>
        <v>1.0486419807846501</v>
      </c>
      <c r="U15">
        <f t="shared" si="9"/>
        <v>0.1704884027908731</v>
      </c>
      <c r="V15">
        <f t="shared" si="10"/>
        <v>0.50227777777777782</v>
      </c>
      <c r="X15">
        <f t="shared" si="11"/>
        <v>1.0486419807846501</v>
      </c>
    </row>
    <row r="16" spans="1:24" x14ac:dyDescent="0.2">
      <c r="C16" s="4"/>
      <c r="E16" s="43"/>
      <c r="F16" s="45"/>
      <c r="G16" s="14"/>
      <c r="H16" s="43"/>
      <c r="J16" s="43"/>
      <c r="K16" s="64"/>
    </row>
    <row r="17" spans="1:24" x14ac:dyDescent="0.2">
      <c r="A17">
        <f t="shared" si="0"/>
        <v>248.52599999999998</v>
      </c>
      <c r="B17">
        <f t="shared" si="1"/>
        <v>316.03504560635002</v>
      </c>
      <c r="C17" s="4">
        <f t="shared" si="2"/>
        <v>6096</v>
      </c>
      <c r="E17" s="43">
        <v>20000</v>
      </c>
      <c r="F17" s="45">
        <v>200</v>
      </c>
      <c r="G17" s="14">
        <f t="shared" si="7"/>
        <v>0.32556161549297707</v>
      </c>
      <c r="H17" s="43">
        <v>2801.1</v>
      </c>
      <c r="J17" s="43">
        <v>812.14</v>
      </c>
      <c r="K17" s="64">
        <v>35</v>
      </c>
      <c r="M17">
        <f t="shared" si="26"/>
        <v>0.28993609653350472</v>
      </c>
      <c r="N17">
        <f t="shared" si="4"/>
        <v>12459.9146442</v>
      </c>
      <c r="O17">
        <f t="shared" si="5"/>
        <v>2491982.9288400002</v>
      </c>
      <c r="P17">
        <f t="shared" si="6"/>
        <v>3341.7491075744401</v>
      </c>
      <c r="Q17">
        <f t="shared" si="8"/>
        <v>0.92826364099290004</v>
      </c>
      <c r="U17">
        <f t="shared" si="9"/>
        <v>0.26410522345841975</v>
      </c>
      <c r="V17">
        <f t="shared" si="10"/>
        <v>0.77808333333333335</v>
      </c>
      <c r="X17">
        <f t="shared" si="11"/>
        <v>0.92826364099290004</v>
      </c>
    </row>
    <row r="18" spans="1:24" x14ac:dyDescent="0.2">
      <c r="A18">
        <f t="shared" si="0"/>
        <v>248.52599999999998</v>
      </c>
      <c r="B18">
        <f t="shared" si="1"/>
        <v>316.03504560635002</v>
      </c>
      <c r="C18" s="4">
        <f t="shared" si="2"/>
        <v>6096</v>
      </c>
      <c r="E18" s="43">
        <v>20000</v>
      </c>
      <c r="F18" s="45">
        <v>250</v>
      </c>
      <c r="G18" s="14">
        <f t="shared" si="7"/>
        <v>0.40695201936622133</v>
      </c>
      <c r="H18" s="43">
        <v>2388.9</v>
      </c>
      <c r="J18" s="43">
        <v>827.29</v>
      </c>
      <c r="K18" s="64">
        <v>35</v>
      </c>
      <c r="M18">
        <f t="shared" si="26"/>
        <v>0.3463058311356691</v>
      </c>
      <c r="N18">
        <f t="shared" si="4"/>
        <v>10626.357535800002</v>
      </c>
      <c r="O18">
        <f t="shared" si="5"/>
        <v>2656589.3839500006</v>
      </c>
      <c r="P18">
        <f t="shared" si="6"/>
        <v>3562.4863638769507</v>
      </c>
      <c r="Q18">
        <f t="shared" si="8"/>
        <v>0.98957954552137517</v>
      </c>
      <c r="U18">
        <f t="shared" si="9"/>
        <v>0.22524042994531399</v>
      </c>
      <c r="V18">
        <f t="shared" si="10"/>
        <v>0.66358333333333341</v>
      </c>
      <c r="X18">
        <f t="shared" si="11"/>
        <v>0.98957954552137517</v>
      </c>
    </row>
    <row r="19" spans="1:24" x14ac:dyDescent="0.2">
      <c r="A19">
        <f t="shared" si="0"/>
        <v>248.52599999999998</v>
      </c>
      <c r="B19">
        <f t="shared" si="1"/>
        <v>316.03504560635002</v>
      </c>
      <c r="C19" s="4">
        <f t="shared" si="2"/>
        <v>6096</v>
      </c>
      <c r="E19" s="43">
        <v>20000</v>
      </c>
      <c r="F19" s="45">
        <v>300</v>
      </c>
      <c r="G19" s="14">
        <f t="shared" si="7"/>
        <v>0.48834242323946564</v>
      </c>
      <c r="H19" s="43">
        <v>2072.6</v>
      </c>
      <c r="J19" s="43">
        <v>844.29</v>
      </c>
      <c r="K19" s="64">
        <v>35</v>
      </c>
      <c r="M19">
        <f t="shared" si="26"/>
        <v>0.40735790794171572</v>
      </c>
      <c r="N19">
        <f t="shared" si="4"/>
        <v>9219.3849172000009</v>
      </c>
      <c r="O19">
        <f t="shared" si="5"/>
        <v>2765815.4751600004</v>
      </c>
      <c r="P19">
        <f t="shared" si="6"/>
        <v>3708.9585521895606</v>
      </c>
      <c r="Q19">
        <f t="shared" si="8"/>
        <v>1.0302662644971001</v>
      </c>
      <c r="U19">
        <f t="shared" si="9"/>
        <v>0.19541768810107485</v>
      </c>
      <c r="V19">
        <f t="shared" si="10"/>
        <v>0.57572222222222225</v>
      </c>
      <c r="X19">
        <f t="shared" si="11"/>
        <v>1.0302662644971001</v>
      </c>
    </row>
    <row r="20" spans="1:24" x14ac:dyDescent="0.2">
      <c r="A20">
        <f t="shared" ref="A20" si="34">$H$3+$I$3*C20/1000</f>
        <v>248.52599999999998</v>
      </c>
      <c r="B20">
        <f t="shared" ref="B20" si="35">SQRT($F$3*$G$3*A20)</f>
        <v>316.03504560635002</v>
      </c>
      <c r="C20" s="4">
        <f t="shared" ref="C20" si="36">E20*0.3048</f>
        <v>6096</v>
      </c>
      <c r="E20" s="43">
        <v>20000</v>
      </c>
      <c r="F20" s="45">
        <v>350</v>
      </c>
      <c r="G20" s="14">
        <f t="shared" si="7"/>
        <v>0.56973282711270989</v>
      </c>
      <c r="H20" s="43">
        <v>1779.1</v>
      </c>
      <c r="J20" s="43">
        <v>863.89</v>
      </c>
      <c r="K20" s="64">
        <v>35</v>
      </c>
      <c r="M20">
        <f t="shared" ref="M20" si="37">J20/H20</f>
        <v>0.48557697712326459</v>
      </c>
      <c r="N20">
        <f t="shared" ref="N20" si="38">4.448222*H20</f>
        <v>7913.8317602000006</v>
      </c>
      <c r="O20">
        <f t="shared" ref="O20" si="39">N20*F20</f>
        <v>2769841.1160700005</v>
      </c>
      <c r="P20">
        <f t="shared" ref="P20" si="40">O20*0.001341</f>
        <v>3714.3569366498705</v>
      </c>
      <c r="Q20">
        <f t="shared" ref="Q20" si="41">P20/$C$3</f>
        <v>1.0317658157360752</v>
      </c>
      <c r="U20">
        <f t="shared" ref="U20" si="42">H20/$B$3</f>
        <v>0.16774467282670186</v>
      </c>
      <c r="V20">
        <f t="shared" ref="V20" si="43">H20/$C$3</f>
        <v>0.49419444444444444</v>
      </c>
      <c r="X20">
        <f t="shared" ref="X20" si="44">P20/$C$3</f>
        <v>1.0317658157360752</v>
      </c>
    </row>
    <row r="21" spans="1:24" x14ac:dyDescent="0.2">
      <c r="C21" s="4"/>
      <c r="E21" s="43"/>
      <c r="F21" s="45"/>
      <c r="G21" s="14"/>
      <c r="H21" s="43"/>
      <c r="J21" s="43"/>
      <c r="K21" s="64"/>
    </row>
    <row r="22" spans="1:24" x14ac:dyDescent="0.2">
      <c r="A22">
        <f t="shared" si="0"/>
        <v>228.71399999999997</v>
      </c>
      <c r="B22">
        <f t="shared" si="1"/>
        <v>303.17661840032514</v>
      </c>
      <c r="C22" s="4">
        <f t="shared" si="2"/>
        <v>9144</v>
      </c>
      <c r="E22" s="43">
        <v>30000</v>
      </c>
      <c r="F22" s="45">
        <v>200</v>
      </c>
      <c r="G22" s="14">
        <f t="shared" si="7"/>
        <v>0.33936944261361829</v>
      </c>
      <c r="H22" s="43">
        <v>1943.3</v>
      </c>
      <c r="J22" s="43">
        <v>570.07000000000005</v>
      </c>
      <c r="K22" s="64">
        <v>35</v>
      </c>
      <c r="M22">
        <f t="shared" si="26"/>
        <v>0.29335151546338706</v>
      </c>
      <c r="N22">
        <f t="shared" si="4"/>
        <v>8644.2298126000005</v>
      </c>
      <c r="O22">
        <f t="shared" si="5"/>
        <v>1728845.9625200001</v>
      </c>
      <c r="P22">
        <f t="shared" si="6"/>
        <v>2318.38243573932</v>
      </c>
      <c r="Q22">
        <f t="shared" si="8"/>
        <v>0.64399512103870005</v>
      </c>
      <c r="U22">
        <f t="shared" si="9"/>
        <v>0.18322647557986046</v>
      </c>
      <c r="V22">
        <f t="shared" si="10"/>
        <v>0.53980555555555554</v>
      </c>
      <c r="X22">
        <f t="shared" si="11"/>
        <v>0.64399512103870005</v>
      </c>
    </row>
    <row r="23" spans="1:24" x14ac:dyDescent="0.2">
      <c r="A23">
        <f t="shared" si="0"/>
        <v>228.71399999999997</v>
      </c>
      <c r="B23">
        <f t="shared" si="1"/>
        <v>303.17661840032514</v>
      </c>
      <c r="C23" s="4">
        <f t="shared" si="2"/>
        <v>9144</v>
      </c>
      <c r="E23" s="43">
        <v>30000</v>
      </c>
      <c r="F23" s="45">
        <v>250</v>
      </c>
      <c r="G23" s="14">
        <f t="shared" si="7"/>
        <v>0.42421180326702285</v>
      </c>
      <c r="H23" s="43">
        <v>1662.9</v>
      </c>
      <c r="J23" s="43">
        <v>582.59</v>
      </c>
      <c r="K23" s="64">
        <v>35</v>
      </c>
      <c r="M23">
        <f t="shared" si="26"/>
        <v>0.35034578146611339</v>
      </c>
      <c r="N23">
        <f t="shared" si="4"/>
        <v>7396.9483638000011</v>
      </c>
      <c r="O23">
        <f t="shared" si="5"/>
        <v>1849237.0909500003</v>
      </c>
      <c r="P23">
        <f t="shared" si="6"/>
        <v>2479.8269389639504</v>
      </c>
      <c r="Q23">
        <f t="shared" si="8"/>
        <v>0.68884081637887506</v>
      </c>
      <c r="U23">
        <f t="shared" si="9"/>
        <v>0.15678861022062984</v>
      </c>
      <c r="V23">
        <f t="shared" si="10"/>
        <v>0.4619166666666667</v>
      </c>
      <c r="X23">
        <f t="shared" si="11"/>
        <v>0.68884081637887506</v>
      </c>
    </row>
    <row r="24" spans="1:24" x14ac:dyDescent="0.2">
      <c r="A24">
        <f t="shared" si="0"/>
        <v>228.71399999999997</v>
      </c>
      <c r="B24">
        <f t="shared" si="1"/>
        <v>303.17661840032514</v>
      </c>
      <c r="C24" s="4">
        <f t="shared" si="2"/>
        <v>9144</v>
      </c>
      <c r="E24" s="43">
        <v>30000</v>
      </c>
      <c r="F24" s="45">
        <v>300</v>
      </c>
      <c r="G24" s="14">
        <f t="shared" si="7"/>
        <v>0.50905416392042757</v>
      </c>
      <c r="H24" s="43">
        <v>1447.6</v>
      </c>
      <c r="J24" s="43">
        <v>597.87</v>
      </c>
      <c r="K24" s="64">
        <v>35</v>
      </c>
      <c r="M24">
        <f t="shared" si="26"/>
        <v>0.41300773694390719</v>
      </c>
      <c r="N24">
        <f t="shared" si="4"/>
        <v>6439.2461671999999</v>
      </c>
      <c r="O24">
        <f t="shared" si="5"/>
        <v>1931773.8501599999</v>
      </c>
      <c r="P24">
        <f t="shared" si="6"/>
        <v>2590.5087330645597</v>
      </c>
      <c r="Q24">
        <f t="shared" si="8"/>
        <v>0.71958575918459988</v>
      </c>
      <c r="U24">
        <f t="shared" si="9"/>
        <v>0.13648877993588535</v>
      </c>
      <c r="V24">
        <f t="shared" si="10"/>
        <v>0.40211111111111109</v>
      </c>
      <c r="X24">
        <f t="shared" si="11"/>
        <v>0.71958575918459988</v>
      </c>
    </row>
    <row r="25" spans="1:24" x14ac:dyDescent="0.2">
      <c r="A25">
        <f t="shared" si="0"/>
        <v>228.71399999999997</v>
      </c>
      <c r="B25">
        <f t="shared" si="1"/>
        <v>303.17661840032514</v>
      </c>
      <c r="C25" s="4">
        <f t="shared" si="2"/>
        <v>9144</v>
      </c>
      <c r="E25" s="43">
        <v>30000</v>
      </c>
      <c r="F25" s="45">
        <v>350</v>
      </c>
      <c r="G25" s="14">
        <f t="shared" si="7"/>
        <v>0.59389652457383202</v>
      </c>
      <c r="H25" s="43">
        <v>1395</v>
      </c>
      <c r="J25" s="43">
        <v>661.49</v>
      </c>
      <c r="K25" s="64">
        <v>35</v>
      </c>
      <c r="M25">
        <f t="shared" si="26"/>
        <v>0.47418637992831542</v>
      </c>
      <c r="N25">
        <f t="shared" si="4"/>
        <v>6205.2696900000001</v>
      </c>
      <c r="O25">
        <f t="shared" si="5"/>
        <v>2171844.3914999999</v>
      </c>
      <c r="P25">
        <f t="shared" si="6"/>
        <v>2912.4433290014999</v>
      </c>
      <c r="Q25">
        <f t="shared" si="8"/>
        <v>0.80901203583375003</v>
      </c>
      <c r="U25">
        <f t="shared" si="9"/>
        <v>0.13152932302470299</v>
      </c>
      <c r="V25">
        <f t="shared" si="10"/>
        <v>0.38750000000000001</v>
      </c>
      <c r="X25">
        <f t="shared" si="11"/>
        <v>0.80901203583375003</v>
      </c>
    </row>
    <row r="26" spans="1:24" x14ac:dyDescent="0.2">
      <c r="C26" s="4"/>
      <c r="E26" s="57"/>
      <c r="F26" s="57"/>
      <c r="G26" s="14"/>
      <c r="H26" s="58"/>
      <c r="J26" s="57"/>
      <c r="K26" s="57"/>
    </row>
    <row r="27" spans="1:24" x14ac:dyDescent="0.2">
      <c r="C27" s="4"/>
      <c r="E27" s="57"/>
      <c r="F27" s="57"/>
      <c r="G27" s="14"/>
      <c r="H27" s="58"/>
      <c r="J27" s="57"/>
      <c r="K27" s="57"/>
    </row>
    <row r="28" spans="1:24" x14ac:dyDescent="0.2">
      <c r="C28" s="4"/>
      <c r="E28" s="57"/>
      <c r="F28" s="57"/>
      <c r="G28" s="14"/>
      <c r="H28" s="58"/>
      <c r="J28" s="57"/>
      <c r="K28" s="57"/>
    </row>
    <row r="29" spans="1:24" x14ac:dyDescent="0.2">
      <c r="C29" s="4"/>
      <c r="E29" s="57"/>
      <c r="F29" s="57"/>
      <c r="G29" s="14"/>
      <c r="H29" s="58"/>
      <c r="J29" s="57"/>
      <c r="K29" s="57"/>
    </row>
    <row r="30" spans="1:24" x14ac:dyDescent="0.2">
      <c r="C30" s="4"/>
      <c r="E30" s="57"/>
      <c r="F30" s="57"/>
      <c r="G30" s="14"/>
      <c r="H30" s="58"/>
      <c r="J30" s="57"/>
      <c r="K30" s="57"/>
    </row>
    <row r="31" spans="1:24" x14ac:dyDescent="0.2">
      <c r="C31" s="4"/>
      <c r="E31" s="57"/>
      <c r="F31" s="57"/>
      <c r="G31" s="14"/>
      <c r="H31" s="58"/>
      <c r="J31" s="57"/>
      <c r="K31" s="57"/>
    </row>
    <row r="32" spans="1:24" x14ac:dyDescent="0.2">
      <c r="C32" s="4"/>
      <c r="E32" s="57"/>
      <c r="F32" s="57"/>
      <c r="G32" s="14"/>
      <c r="H32" s="58"/>
      <c r="J32" s="57"/>
      <c r="K32" s="57"/>
    </row>
    <row r="33" spans="3:18" x14ac:dyDescent="0.2">
      <c r="C33" s="4"/>
      <c r="E33" s="57"/>
      <c r="F33" s="57"/>
      <c r="G33" s="14"/>
      <c r="H33" s="58"/>
      <c r="J33" s="57"/>
      <c r="K33" s="57"/>
    </row>
    <row r="34" spans="3:18" x14ac:dyDescent="0.2">
      <c r="C34" s="4"/>
      <c r="E34" s="31"/>
      <c r="F34" s="4"/>
      <c r="G34" s="32"/>
      <c r="H34" s="33"/>
      <c r="J34" s="33"/>
      <c r="K34" s="31"/>
    </row>
    <row r="35" spans="3:18" x14ac:dyDescent="0.2">
      <c r="C35" s="4"/>
      <c r="E35" s="31"/>
      <c r="F35" s="4"/>
      <c r="G35" s="53">
        <v>0</v>
      </c>
      <c r="I35" s="54">
        <v>0.30222204327583313</v>
      </c>
      <c r="J35" s="55">
        <v>5961.8623809814453</v>
      </c>
      <c r="K35" s="14"/>
      <c r="L35" s="23"/>
      <c r="M35" s="14"/>
      <c r="N35" s="14"/>
      <c r="O35" s="14"/>
      <c r="P35" s="14"/>
      <c r="Q35" s="14"/>
      <c r="R35" s="14"/>
    </row>
    <row r="36" spans="3:18" x14ac:dyDescent="0.2">
      <c r="C36" s="4"/>
      <c r="E36" s="31"/>
      <c r="F36" s="4"/>
      <c r="G36" s="53">
        <v>0</v>
      </c>
      <c r="I36" s="54">
        <v>0.37777751684188843</v>
      </c>
      <c r="J36" s="55">
        <v>4923.865966796875</v>
      </c>
      <c r="K36" s="14"/>
      <c r="L36" s="23"/>
      <c r="M36" s="14"/>
      <c r="N36" s="14"/>
      <c r="O36" s="14"/>
      <c r="P36" s="14"/>
      <c r="Q36" s="14"/>
      <c r="R36" s="14"/>
    </row>
    <row r="37" spans="3:18" x14ac:dyDescent="0.2">
      <c r="C37" s="4"/>
      <c r="E37" s="31"/>
      <c r="F37" s="4"/>
      <c r="G37" s="53">
        <v>0</v>
      </c>
      <c r="I37" s="54">
        <v>0.45333302021026611</v>
      </c>
      <c r="J37" s="55">
        <v>4117.872802734375</v>
      </c>
      <c r="K37" s="14"/>
      <c r="L37" s="23"/>
      <c r="M37" s="14"/>
      <c r="N37" s="14"/>
      <c r="O37" s="14"/>
      <c r="P37" s="14"/>
      <c r="Q37" s="14"/>
      <c r="R37" s="14"/>
    </row>
    <row r="38" spans="3:18" x14ac:dyDescent="0.2">
      <c r="C38" s="4"/>
      <c r="E38" s="31"/>
      <c r="F38" s="4"/>
      <c r="G38" s="53">
        <v>0</v>
      </c>
      <c r="I38" s="54">
        <v>0.52888858318328857</v>
      </c>
      <c r="J38" s="55">
        <v>3408.0948486328125</v>
      </c>
      <c r="K38" s="14"/>
      <c r="L38" s="23"/>
      <c r="M38" s="14"/>
      <c r="N38" s="14"/>
      <c r="O38" s="14"/>
      <c r="P38" s="14"/>
      <c r="Q38" s="14"/>
      <c r="R38" s="14"/>
    </row>
    <row r="39" spans="3:18" x14ac:dyDescent="0.2">
      <c r="C39" s="4"/>
      <c r="E39" s="31"/>
      <c r="F39" s="4"/>
      <c r="G39" s="53"/>
      <c r="I39" s="54"/>
      <c r="J39" s="55"/>
      <c r="K39" s="14"/>
      <c r="L39" s="14"/>
      <c r="M39" s="14"/>
      <c r="N39" s="14"/>
      <c r="O39" s="14"/>
      <c r="P39" s="14"/>
      <c r="Q39" s="14"/>
      <c r="R39" s="14"/>
    </row>
    <row r="40" spans="3:18" x14ac:dyDescent="0.2">
      <c r="C40" s="4"/>
      <c r="E40" s="31"/>
      <c r="F40" s="4"/>
      <c r="G40" s="53">
        <v>10000</v>
      </c>
      <c r="I40" s="54">
        <v>0.31314694881439209</v>
      </c>
      <c r="J40" s="55">
        <v>4939.4737091064453</v>
      </c>
      <c r="K40" s="14"/>
      <c r="L40" s="23"/>
      <c r="M40" s="14"/>
      <c r="N40" s="14"/>
      <c r="O40" s="14"/>
      <c r="P40" s="14"/>
      <c r="Q40" s="14"/>
      <c r="R40" s="14"/>
    </row>
    <row r="41" spans="3:18" x14ac:dyDescent="0.2">
      <c r="C41" s="4"/>
      <c r="E41" s="31"/>
      <c r="F41" s="4"/>
      <c r="G41" s="53">
        <v>10000</v>
      </c>
      <c r="I41" s="54">
        <v>0.39143365621566772</v>
      </c>
      <c r="J41" s="55">
        <v>4213.2214050292969</v>
      </c>
      <c r="K41" s="14"/>
      <c r="L41" s="23"/>
      <c r="M41" s="14"/>
      <c r="N41" s="14"/>
      <c r="O41" s="14"/>
      <c r="P41" s="14"/>
      <c r="Q41" s="14"/>
      <c r="R41" s="14"/>
    </row>
    <row r="42" spans="3:18" x14ac:dyDescent="0.2">
      <c r="C42" s="4"/>
      <c r="E42" s="31"/>
      <c r="F42" s="4"/>
      <c r="G42" s="53">
        <v>10000</v>
      </c>
      <c r="I42" s="54">
        <v>0.46972039341926575</v>
      </c>
      <c r="J42" s="55">
        <v>3706.0350952148437</v>
      </c>
      <c r="K42" s="14"/>
      <c r="L42" s="23"/>
      <c r="M42" s="14"/>
      <c r="N42" s="14"/>
      <c r="O42" s="14"/>
      <c r="P42" s="14"/>
      <c r="Q42" s="14"/>
      <c r="R42" s="14"/>
    </row>
    <row r="43" spans="3:18" x14ac:dyDescent="0.2">
      <c r="C43" s="4"/>
      <c r="E43" s="31"/>
      <c r="F43" s="4"/>
      <c r="G43" s="53">
        <v>10000</v>
      </c>
      <c r="I43" s="54">
        <v>0.54800713062286377</v>
      </c>
      <c r="J43" s="55">
        <v>3307.1343688964844</v>
      </c>
      <c r="K43" s="14"/>
      <c r="L43" s="23"/>
      <c r="M43" s="14"/>
      <c r="N43" s="14"/>
      <c r="O43" s="14"/>
      <c r="P43" s="14"/>
      <c r="Q43" s="14"/>
      <c r="R43" s="14"/>
    </row>
    <row r="44" spans="3:18" x14ac:dyDescent="0.2">
      <c r="C44" s="4"/>
      <c r="E44" s="31"/>
      <c r="F44" s="4"/>
      <c r="G44" s="53"/>
      <c r="I44" s="54"/>
      <c r="J44" s="55"/>
      <c r="K44" s="14"/>
      <c r="L44" s="14"/>
      <c r="M44" s="14"/>
      <c r="N44" s="14"/>
      <c r="O44" s="14"/>
      <c r="P44" s="14"/>
      <c r="Q44" s="14"/>
      <c r="R44" s="14"/>
    </row>
    <row r="45" spans="3:18" x14ac:dyDescent="0.2">
      <c r="C45" s="4"/>
      <c r="E45" s="31"/>
      <c r="F45" s="4"/>
      <c r="G45" s="53">
        <v>20000</v>
      </c>
      <c r="I45" s="54">
        <v>0.3253839910030365</v>
      </c>
      <c r="J45" s="55">
        <v>3625.3758544921875</v>
      </c>
      <c r="K45" s="14"/>
      <c r="L45" s="56"/>
      <c r="M45" s="53"/>
      <c r="N45" s="14"/>
      <c r="O45" s="14"/>
      <c r="P45" s="14"/>
      <c r="Q45" s="14"/>
      <c r="R45" s="14"/>
    </row>
    <row r="46" spans="3:18" x14ac:dyDescent="0.2">
      <c r="C46" s="4"/>
      <c r="E46" s="31"/>
      <c r="F46" s="4"/>
      <c r="G46" s="53">
        <v>20000</v>
      </c>
      <c r="I46" s="54">
        <v>0.40672999620437622</v>
      </c>
      <c r="J46" s="55">
        <v>3145.7849426269531</v>
      </c>
      <c r="K46" s="14"/>
      <c r="L46" s="56"/>
      <c r="M46" s="53"/>
      <c r="N46" s="14"/>
      <c r="O46" s="14"/>
      <c r="P46" s="14"/>
      <c r="Q46" s="14"/>
      <c r="R46" s="14"/>
    </row>
    <row r="47" spans="3:18" x14ac:dyDescent="0.2">
      <c r="C47" s="4"/>
      <c r="E47" s="31"/>
      <c r="F47" s="4"/>
      <c r="G47" s="53">
        <v>20000</v>
      </c>
      <c r="I47" s="54">
        <v>0.48807597160339355</v>
      </c>
      <c r="J47" s="55">
        <v>2796.6002502441406</v>
      </c>
      <c r="K47" s="14"/>
      <c r="L47" s="56"/>
      <c r="M47" s="53"/>
      <c r="N47" s="14"/>
      <c r="O47" s="14"/>
      <c r="P47" s="14"/>
      <c r="Q47" s="14"/>
      <c r="R47" s="14"/>
    </row>
    <row r="48" spans="3:18" x14ac:dyDescent="0.2">
      <c r="C48" s="4"/>
      <c r="E48" s="31"/>
      <c r="F48" s="4"/>
      <c r="G48" s="53">
        <v>20000</v>
      </c>
      <c r="I48" s="54">
        <v>0.56942200660705566</v>
      </c>
      <c r="J48" s="55">
        <v>2469.4869384765625</v>
      </c>
      <c r="K48" s="14"/>
      <c r="L48" s="56"/>
      <c r="M48" s="53"/>
      <c r="N48" s="14"/>
      <c r="O48" s="14"/>
      <c r="P48" s="14"/>
      <c r="Q48" s="14"/>
      <c r="R48" s="14"/>
    </row>
    <row r="49" spans="2:18" x14ac:dyDescent="0.2">
      <c r="C49" s="4"/>
      <c r="E49" s="31"/>
      <c r="F49" s="4"/>
      <c r="G49" s="53"/>
      <c r="I49" s="54"/>
      <c r="J49" s="55"/>
      <c r="K49" s="14"/>
      <c r="L49" s="14"/>
      <c r="M49" s="53"/>
      <c r="N49" s="14"/>
      <c r="O49" s="14"/>
      <c r="P49" s="14"/>
      <c r="Q49" s="14"/>
      <c r="R49" s="14"/>
    </row>
    <row r="50" spans="2:18" x14ac:dyDescent="0.2">
      <c r="C50" s="4"/>
      <c r="E50" s="31"/>
      <c r="F50" s="4"/>
      <c r="G50" s="53">
        <v>30000</v>
      </c>
      <c r="I50" s="54">
        <v>0.33921077847480774</v>
      </c>
      <c r="J50" s="55">
        <v>2564.8413314819336</v>
      </c>
      <c r="K50" s="14"/>
      <c r="L50" s="23"/>
      <c r="M50" s="53"/>
      <c r="N50" s="14"/>
      <c r="O50" s="14"/>
      <c r="P50" s="14"/>
      <c r="Q50" s="14"/>
      <c r="R50" s="14"/>
    </row>
    <row r="51" spans="2:18" x14ac:dyDescent="0.2">
      <c r="C51" s="4"/>
      <c r="E51" s="31"/>
      <c r="F51" s="4"/>
      <c r="G51" s="53">
        <v>30000</v>
      </c>
      <c r="I51" s="54">
        <v>0.42401346564292908</v>
      </c>
      <c r="J51" s="55">
        <v>2228.6245422363281</v>
      </c>
      <c r="K51" s="14"/>
      <c r="L51" s="23"/>
      <c r="M51" s="14"/>
      <c r="N51" s="14"/>
      <c r="O51" s="14"/>
      <c r="P51" s="14"/>
      <c r="Q51" s="14"/>
      <c r="R51" s="14"/>
    </row>
    <row r="52" spans="2:18" x14ac:dyDescent="0.2">
      <c r="C52" s="4"/>
      <c r="E52" s="31"/>
      <c r="F52" s="4"/>
      <c r="G52" s="53">
        <v>30000</v>
      </c>
      <c r="I52" s="54">
        <v>0.5088161826133728</v>
      </c>
      <c r="J52" s="55">
        <v>1982.4140167236328</v>
      </c>
      <c r="K52" s="14"/>
      <c r="L52" s="23"/>
      <c r="M52" s="14"/>
      <c r="N52" s="14"/>
      <c r="O52" s="14"/>
      <c r="P52" s="14"/>
      <c r="Q52" s="14"/>
      <c r="R52" s="14"/>
    </row>
    <row r="53" spans="2:18" x14ac:dyDescent="0.2">
      <c r="C53" s="4"/>
      <c r="E53" s="31"/>
      <c r="F53" s="4"/>
      <c r="G53" s="53">
        <v>30000</v>
      </c>
      <c r="I53" s="54">
        <v>0.59361886978149414</v>
      </c>
      <c r="J53" s="55">
        <v>1684.1520843505859</v>
      </c>
      <c r="K53" s="14"/>
      <c r="L53" s="23"/>
      <c r="M53" s="14"/>
      <c r="N53" s="14"/>
      <c r="O53" s="14"/>
      <c r="P53" s="14"/>
      <c r="Q53" s="14"/>
      <c r="R53" s="14"/>
    </row>
    <row r="54" spans="2:18" x14ac:dyDescent="0.2">
      <c r="C54" s="4"/>
      <c r="E54" s="31"/>
      <c r="F54" s="4"/>
      <c r="G54" s="32"/>
      <c r="H54" s="33"/>
      <c r="J54" s="33"/>
      <c r="K54" s="31"/>
    </row>
    <row r="55" spans="2:18" x14ac:dyDescent="0.2">
      <c r="C55" s="4"/>
      <c r="E55" s="31"/>
      <c r="F55" s="4"/>
      <c r="G55" s="32"/>
      <c r="H55" s="33"/>
      <c r="J55" s="33"/>
      <c r="K55" s="31"/>
    </row>
    <row r="56" spans="2:18" x14ac:dyDescent="0.2">
      <c r="C56" s="4"/>
      <c r="E56" s="31"/>
      <c r="F56" s="4"/>
      <c r="G56" s="32"/>
      <c r="H56" s="33"/>
      <c r="J56" s="33"/>
      <c r="K56" s="31"/>
    </row>
    <row r="57" spans="2:18" x14ac:dyDescent="0.2">
      <c r="B57" s="43"/>
      <c r="C57" s="45"/>
      <c r="E57" s="43"/>
      <c r="G57" s="43"/>
      <c r="H57" s="64"/>
      <c r="J57" s="33"/>
      <c r="K57" s="31"/>
    </row>
    <row r="58" spans="2:18" ht="18" x14ac:dyDescent="0.25">
      <c r="B58" s="43"/>
      <c r="C58" s="45"/>
      <c r="E58" s="43"/>
      <c r="G58" s="43"/>
      <c r="H58" s="64"/>
      <c r="J58" s="27"/>
      <c r="K58" s="31"/>
    </row>
    <row r="59" spans="2:18" x14ac:dyDescent="0.2">
      <c r="B59" s="43"/>
      <c r="C59" s="45"/>
      <c r="E59" s="43"/>
      <c r="G59" s="43"/>
      <c r="H59" s="64"/>
      <c r="J59" s="33"/>
      <c r="K59" s="31"/>
    </row>
    <row r="60" spans="2:18" x14ac:dyDescent="0.2">
      <c r="B60" s="43"/>
      <c r="C60" s="45"/>
      <c r="E60" s="43"/>
      <c r="G60" s="43"/>
      <c r="H60" s="64"/>
      <c r="J60" s="33"/>
      <c r="K60" s="31"/>
    </row>
    <row r="61" spans="2:18" x14ac:dyDescent="0.2">
      <c r="B61" s="43"/>
      <c r="C61" s="45"/>
      <c r="E61" s="43"/>
      <c r="G61" s="43"/>
      <c r="H61" s="64"/>
      <c r="J61" s="33"/>
      <c r="K61" s="31"/>
    </row>
    <row r="62" spans="2:18" x14ac:dyDescent="0.2">
      <c r="B62" s="43"/>
      <c r="C62" s="45"/>
      <c r="E62" s="43"/>
      <c r="G62" s="43"/>
      <c r="H62" s="64"/>
      <c r="J62" s="33"/>
      <c r="K62" s="31"/>
    </row>
    <row r="63" spans="2:18" x14ac:dyDescent="0.2">
      <c r="B63" s="43"/>
      <c r="C63" s="45"/>
      <c r="E63" s="43"/>
      <c r="G63" s="43"/>
      <c r="H63" s="64"/>
      <c r="J63" s="33"/>
      <c r="K63" s="31"/>
    </row>
    <row r="64" spans="2:18" x14ac:dyDescent="0.2">
      <c r="B64" s="43"/>
      <c r="C64" s="45"/>
      <c r="E64" s="43"/>
      <c r="G64" s="43"/>
      <c r="H64" s="64"/>
      <c r="J64" s="33"/>
      <c r="K64" s="31"/>
    </row>
    <row r="65" spans="2:11" x14ac:dyDescent="0.2">
      <c r="B65" s="43"/>
      <c r="C65" s="45"/>
      <c r="E65" s="43"/>
      <c r="G65" s="43"/>
      <c r="H65" s="64"/>
      <c r="J65" s="33"/>
      <c r="K65" s="31"/>
    </row>
    <row r="66" spans="2:11" x14ac:dyDescent="0.2">
      <c r="B66" s="43"/>
      <c r="C66" s="45"/>
      <c r="E66" s="43"/>
      <c r="G66" s="43"/>
      <c r="H66" s="64"/>
      <c r="J66" s="33"/>
      <c r="K66" s="31"/>
    </row>
    <row r="67" spans="2:11" x14ac:dyDescent="0.2">
      <c r="B67" s="43"/>
      <c r="C67" s="45"/>
      <c r="E67" s="43"/>
      <c r="G67" s="43"/>
      <c r="H67" s="64"/>
      <c r="J67" s="33"/>
      <c r="K67" s="31"/>
    </row>
    <row r="68" spans="2:11" x14ac:dyDescent="0.2">
      <c r="B68" s="43"/>
      <c r="C68" s="45"/>
      <c r="E68" s="43"/>
      <c r="G68" s="43"/>
      <c r="H68" s="64"/>
      <c r="J68" s="33"/>
      <c r="K68" s="31"/>
    </row>
    <row r="69" spans="2:11" x14ac:dyDescent="0.2">
      <c r="B69" s="43"/>
      <c r="C69" s="45"/>
      <c r="E69" s="43"/>
      <c r="G69" s="43"/>
      <c r="H69" s="64"/>
      <c r="J69" s="33"/>
      <c r="K69" s="31"/>
    </row>
    <row r="70" spans="2:11" x14ac:dyDescent="0.2">
      <c r="B70" s="43"/>
      <c r="C70" s="45"/>
      <c r="E70" s="43"/>
      <c r="G70" s="43"/>
      <c r="H70" s="64"/>
      <c r="J70" s="33"/>
      <c r="K70" s="31"/>
    </row>
    <row r="71" spans="2:11" x14ac:dyDescent="0.2">
      <c r="B71" s="43"/>
      <c r="C71" s="45"/>
      <c r="E71" s="43"/>
      <c r="G71" s="43"/>
      <c r="H71" s="64"/>
      <c r="J71" s="33"/>
      <c r="K71" s="31"/>
    </row>
    <row r="72" spans="2:11" x14ac:dyDescent="0.2">
      <c r="B72" s="43"/>
      <c r="C72" s="45"/>
      <c r="E72" s="43"/>
      <c r="G72" s="43"/>
      <c r="H72" s="64"/>
      <c r="J72" s="33"/>
      <c r="K72" s="31"/>
    </row>
    <row r="73" spans="2:11" x14ac:dyDescent="0.2">
      <c r="B73" s="43"/>
      <c r="C73" s="45"/>
      <c r="E73" s="43"/>
      <c r="G73" s="43"/>
      <c r="H73" s="64"/>
      <c r="J73" s="33"/>
      <c r="K73" s="31"/>
    </row>
    <row r="74" spans="2:11" x14ac:dyDescent="0.2">
      <c r="B74" s="43"/>
      <c r="C74" s="45"/>
      <c r="E74" s="43"/>
      <c r="G74" s="43"/>
      <c r="H74" s="64"/>
      <c r="J74" s="33"/>
      <c r="K74" s="31"/>
    </row>
    <row r="75" spans="2:11" x14ac:dyDescent="0.2">
      <c r="B75" s="43"/>
      <c r="C75" s="45"/>
      <c r="E75" s="43"/>
      <c r="G75" s="43"/>
      <c r="H75" s="64"/>
      <c r="J75" s="33"/>
      <c r="K75" s="31"/>
    </row>
    <row r="76" spans="2:11" x14ac:dyDescent="0.2">
      <c r="C76" s="4"/>
      <c r="E76" s="31"/>
      <c r="F76" s="4"/>
      <c r="G76" s="32"/>
      <c r="H76" s="33"/>
      <c r="J76" s="33"/>
      <c r="K76" s="31"/>
    </row>
    <row r="77" spans="2:11" x14ac:dyDescent="0.2">
      <c r="C77" s="4"/>
      <c r="E77" s="31"/>
      <c r="F77" s="4"/>
      <c r="G77" s="32"/>
      <c r="H77" s="33"/>
      <c r="J77" s="33"/>
      <c r="K77" s="31"/>
    </row>
    <row r="78" spans="2:11" x14ac:dyDescent="0.2">
      <c r="C78" s="4"/>
      <c r="E78" s="31"/>
      <c r="F78" s="4"/>
      <c r="G78" s="32"/>
      <c r="H78" s="33"/>
      <c r="J78" s="33"/>
      <c r="K78" s="31"/>
    </row>
    <row r="79" spans="2:11" x14ac:dyDescent="0.2">
      <c r="C79" s="4"/>
      <c r="E79" s="31"/>
      <c r="F79" s="4"/>
      <c r="G79" s="32"/>
      <c r="H79" s="33"/>
      <c r="J79" s="33"/>
      <c r="K79" s="31"/>
    </row>
    <row r="80" spans="2:11" x14ac:dyDescent="0.2">
      <c r="C80" s="4"/>
      <c r="E80" s="31"/>
      <c r="F80" s="4"/>
      <c r="G80" s="32"/>
      <c r="H80" s="33"/>
      <c r="J80" s="33"/>
      <c r="K80" s="31"/>
    </row>
    <row r="81" spans="3:11" x14ac:dyDescent="0.2">
      <c r="C81" s="4"/>
      <c r="E81" s="31"/>
      <c r="F81" s="4"/>
      <c r="G81" s="32"/>
      <c r="H81" s="33"/>
      <c r="J81" s="33"/>
      <c r="K81" s="31"/>
    </row>
    <row r="82" spans="3:11" x14ac:dyDescent="0.2">
      <c r="C82" s="4"/>
      <c r="E82" s="31"/>
      <c r="F82" s="4"/>
      <c r="G82" s="32"/>
      <c r="H82" s="33"/>
      <c r="J82" s="33"/>
      <c r="K82" s="31"/>
    </row>
    <row r="83" spans="3:11" x14ac:dyDescent="0.2">
      <c r="C83" s="4"/>
      <c r="E83" s="31"/>
      <c r="F83" s="4"/>
      <c r="G83" s="32"/>
      <c r="H83" s="33"/>
      <c r="J83" s="33"/>
      <c r="K83" s="31"/>
    </row>
    <row r="84" spans="3:11" ht="18" x14ac:dyDescent="0.25">
      <c r="C84" s="4"/>
      <c r="E84" s="27"/>
      <c r="F84" s="4"/>
      <c r="G84" s="27"/>
      <c r="H84" s="27"/>
      <c r="J84" s="27"/>
      <c r="K84" s="31"/>
    </row>
    <row r="85" spans="3:11" x14ac:dyDescent="0.2">
      <c r="C85" s="4"/>
      <c r="E85" s="31"/>
      <c r="F85" s="4"/>
      <c r="G85" s="32"/>
      <c r="H85" s="33"/>
      <c r="J85" s="33"/>
      <c r="K85" s="31"/>
    </row>
    <row r="86" spans="3:11" x14ac:dyDescent="0.2">
      <c r="C86" s="4"/>
      <c r="E86" s="31"/>
      <c r="F86" s="4"/>
      <c r="G86" s="32"/>
      <c r="H86" s="33"/>
      <c r="J86" s="33"/>
      <c r="K86" s="31"/>
    </row>
    <row r="87" spans="3:11" x14ac:dyDescent="0.2">
      <c r="C87" s="4"/>
      <c r="E87" s="31"/>
      <c r="F87" s="4"/>
      <c r="G87" s="32"/>
      <c r="H87" s="33"/>
      <c r="J87" s="33"/>
      <c r="K87" s="31"/>
    </row>
    <row r="88" spans="3:11" x14ac:dyDescent="0.2">
      <c r="C88" s="4"/>
      <c r="E88" s="31"/>
      <c r="F88" s="4"/>
      <c r="G88" s="32"/>
      <c r="H88" s="33"/>
      <c r="J88" s="33"/>
      <c r="K88" s="31"/>
    </row>
    <row r="89" spans="3:11" x14ac:dyDescent="0.2">
      <c r="C89" s="4"/>
      <c r="E89" s="31"/>
      <c r="F89" s="4"/>
      <c r="G89" s="32"/>
      <c r="H89" s="33"/>
      <c r="J89" s="33"/>
      <c r="K89" s="31"/>
    </row>
    <row r="90" spans="3:11" x14ac:dyDescent="0.2">
      <c r="C90" s="4"/>
      <c r="E90" s="31"/>
      <c r="F90" s="4"/>
      <c r="G90" s="32"/>
      <c r="H90" s="33"/>
      <c r="J90" s="33"/>
      <c r="K90" s="31"/>
    </row>
    <row r="91" spans="3:11" x14ac:dyDescent="0.2">
      <c r="C91" s="4"/>
      <c r="E91" s="31"/>
      <c r="F91" s="4"/>
      <c r="G91" s="32"/>
      <c r="H91" s="33"/>
      <c r="J91" s="33"/>
      <c r="K91" s="31"/>
    </row>
    <row r="92" spans="3:11" x14ac:dyDescent="0.2">
      <c r="C92" s="4"/>
      <c r="E92" s="31"/>
      <c r="F92" s="4"/>
      <c r="G92" s="32"/>
      <c r="H92" s="33"/>
      <c r="J92" s="33"/>
      <c r="K92" s="31"/>
    </row>
    <row r="93" spans="3:11" x14ac:dyDescent="0.2">
      <c r="C93" s="4"/>
      <c r="E93" s="31"/>
      <c r="F93" s="4"/>
      <c r="G93" s="32"/>
      <c r="H93" s="33"/>
      <c r="J93" s="33"/>
      <c r="K93" s="31"/>
    </row>
    <row r="94" spans="3:11" x14ac:dyDescent="0.2">
      <c r="C94" s="4"/>
      <c r="E94" s="31"/>
      <c r="F94" s="4"/>
      <c r="G94" s="32"/>
      <c r="H94" s="33"/>
      <c r="J94" s="33"/>
      <c r="K94" s="31"/>
    </row>
    <row r="95" spans="3:11" x14ac:dyDescent="0.2">
      <c r="C95" s="4"/>
      <c r="E95" s="31"/>
      <c r="F95" s="4"/>
      <c r="G95" s="32"/>
      <c r="H95" s="33"/>
      <c r="J95" s="33"/>
      <c r="K95" s="31"/>
    </row>
    <row r="96" spans="3:11" x14ac:dyDescent="0.2">
      <c r="C96" s="4"/>
      <c r="E96" s="31"/>
      <c r="F96" s="4"/>
      <c r="G96" s="32"/>
      <c r="H96" s="33"/>
      <c r="J96" s="33"/>
      <c r="K96" s="31"/>
    </row>
    <row r="97" spans="1:11" x14ac:dyDescent="0.2">
      <c r="A97" s="57"/>
      <c r="B97" s="58"/>
      <c r="D97" s="59"/>
      <c r="F97" s="57"/>
      <c r="G97" s="57"/>
      <c r="H97" s="33"/>
      <c r="J97" s="33"/>
      <c r="K97" s="31"/>
    </row>
    <row r="98" spans="1:11" x14ac:dyDescent="0.2">
      <c r="A98" s="57"/>
      <c r="B98" s="58"/>
      <c r="D98" s="59"/>
      <c r="F98" s="57"/>
      <c r="G98" s="57"/>
      <c r="H98" s="33"/>
      <c r="J98" s="33"/>
      <c r="K98" s="31"/>
    </row>
    <row r="99" spans="1:11" x14ac:dyDescent="0.2">
      <c r="A99" s="57"/>
      <c r="B99" s="58"/>
      <c r="D99" s="59"/>
      <c r="F99" s="57"/>
      <c r="G99" s="57"/>
      <c r="H99" s="33"/>
      <c r="J99" s="33"/>
      <c r="K99" s="31"/>
    </row>
    <row r="100" spans="1:11" x14ac:dyDescent="0.2">
      <c r="A100" s="57"/>
      <c r="B100" s="58"/>
      <c r="D100" s="59"/>
      <c r="F100" s="57"/>
      <c r="G100" s="57"/>
      <c r="H100" s="33"/>
      <c r="J100" s="33"/>
      <c r="K100" s="31"/>
    </row>
    <row r="101" spans="1:11" x14ac:dyDescent="0.2">
      <c r="A101" s="57"/>
      <c r="B101" s="58"/>
      <c r="D101" s="59"/>
      <c r="F101" s="57"/>
      <c r="G101" s="57"/>
      <c r="H101" s="33"/>
      <c r="J101" s="33"/>
      <c r="K101" s="31"/>
    </row>
    <row r="102" spans="1:11" x14ac:dyDescent="0.2">
      <c r="A102" s="57"/>
      <c r="B102" s="58"/>
      <c r="D102" s="59"/>
      <c r="F102" s="57"/>
      <c r="G102" s="57"/>
      <c r="H102" s="33"/>
      <c r="J102" s="33"/>
      <c r="K102" s="31"/>
    </row>
    <row r="103" spans="1:11" x14ac:dyDescent="0.2">
      <c r="A103" s="57"/>
      <c r="B103" s="58"/>
      <c r="D103" s="59"/>
      <c r="F103" s="57"/>
      <c r="G103" s="57"/>
      <c r="H103" s="33"/>
      <c r="J103" s="33"/>
      <c r="K103" s="31"/>
    </row>
    <row r="104" spans="1:11" x14ac:dyDescent="0.2">
      <c r="A104" s="57"/>
      <c r="B104" s="58"/>
      <c r="D104" s="59"/>
      <c r="F104" s="57"/>
      <c r="G104" s="57"/>
      <c r="H104" s="33"/>
      <c r="J104" s="33"/>
      <c r="K104" s="31"/>
    </row>
    <row r="105" spans="1:11" x14ac:dyDescent="0.2">
      <c r="A105" s="57"/>
      <c r="B105" s="58"/>
      <c r="D105" s="59"/>
      <c r="F105" s="57"/>
      <c r="G105" s="57"/>
      <c r="H105" s="33"/>
      <c r="J105" s="33"/>
      <c r="K105" s="31"/>
    </row>
    <row r="106" spans="1:11" x14ac:dyDescent="0.2">
      <c r="A106" s="57"/>
      <c r="B106" s="58"/>
      <c r="D106" s="59"/>
      <c r="F106" s="57"/>
      <c r="G106" s="57"/>
      <c r="H106" s="33"/>
      <c r="J106" s="33"/>
      <c r="K106" s="31"/>
    </row>
    <row r="107" spans="1:11" x14ac:dyDescent="0.2">
      <c r="A107" s="57"/>
      <c r="B107" s="58"/>
      <c r="D107" s="59"/>
      <c r="F107" s="57"/>
      <c r="G107" s="57"/>
      <c r="H107" s="33"/>
      <c r="J107" s="33"/>
      <c r="K107" s="31"/>
    </row>
    <row r="108" spans="1:11" x14ac:dyDescent="0.2">
      <c r="A108" s="57"/>
      <c r="B108" s="58"/>
      <c r="D108" s="59"/>
      <c r="F108" s="57"/>
      <c r="G108" s="57"/>
      <c r="H108" s="33"/>
      <c r="J108" s="33"/>
      <c r="K108" s="31"/>
    </row>
    <row r="109" spans="1:11" x14ac:dyDescent="0.2">
      <c r="A109" s="57"/>
      <c r="B109" s="58"/>
      <c r="D109" s="59"/>
      <c r="F109" s="57"/>
      <c r="G109" s="57"/>
      <c r="H109" s="33"/>
      <c r="J109" s="33"/>
      <c r="K109" s="31"/>
    </row>
    <row r="110" spans="1:11" x14ac:dyDescent="0.2">
      <c r="A110" s="57"/>
      <c r="B110" s="57"/>
      <c r="D110" s="57"/>
      <c r="F110" s="57"/>
      <c r="G110" s="57"/>
    </row>
    <row r="111" spans="1:11" x14ac:dyDescent="0.2">
      <c r="A111" s="57"/>
      <c r="B111" s="57"/>
      <c r="D111" s="57"/>
      <c r="F111" s="57"/>
      <c r="G111" s="57"/>
    </row>
    <row r="112" spans="1:11" x14ac:dyDescent="0.2">
      <c r="A112" s="57"/>
      <c r="B112" s="57"/>
      <c r="D112" s="60"/>
      <c r="F112" s="57"/>
      <c r="G112" s="57"/>
      <c r="H112" s="42"/>
    </row>
    <row r="113" spans="1:19" x14ac:dyDescent="0.2">
      <c r="A113" s="57"/>
      <c r="B113" s="57"/>
      <c r="D113" s="58"/>
      <c r="F113" s="57"/>
      <c r="G113" s="57"/>
      <c r="H113" s="44"/>
    </row>
    <row r="114" spans="1:19" x14ac:dyDescent="0.2">
      <c r="A114" s="57"/>
      <c r="B114" s="57"/>
      <c r="D114" s="58"/>
      <c r="F114" s="57"/>
      <c r="G114" s="57"/>
      <c r="H114" s="44"/>
    </row>
    <row r="115" spans="1:19" x14ac:dyDescent="0.2">
      <c r="A115" s="57"/>
      <c r="B115" s="57"/>
      <c r="D115" s="58"/>
      <c r="F115" s="57"/>
      <c r="G115" s="57"/>
      <c r="H115" s="44"/>
    </row>
    <row r="116" spans="1:19" ht="18" x14ac:dyDescent="0.25">
      <c r="A116" s="57"/>
      <c r="B116" s="57"/>
      <c r="D116" s="58"/>
      <c r="F116" s="57"/>
      <c r="G116" s="57"/>
      <c r="H116" s="44"/>
      <c r="M116" s="34"/>
      <c r="N116" s="36"/>
      <c r="P116" s="35"/>
      <c r="R116" s="35"/>
      <c r="S116" s="35"/>
    </row>
    <row r="117" spans="1:19" x14ac:dyDescent="0.2">
      <c r="A117" s="57"/>
      <c r="B117" s="57"/>
      <c r="D117" s="58"/>
      <c r="F117" s="57"/>
      <c r="G117" s="57"/>
      <c r="H117" s="44"/>
      <c r="M117" s="37"/>
      <c r="N117" s="39"/>
      <c r="P117" s="38"/>
      <c r="R117" s="38"/>
      <c r="S117" s="38"/>
    </row>
    <row r="118" spans="1:19" x14ac:dyDescent="0.2">
      <c r="A118" s="57"/>
      <c r="B118" s="57"/>
      <c r="D118" s="58"/>
      <c r="F118" s="57"/>
      <c r="G118" s="57"/>
      <c r="H118" s="44"/>
      <c r="M118" s="40"/>
      <c r="N118" s="41"/>
      <c r="O118" s="14"/>
      <c r="P118" s="42"/>
      <c r="Q118" s="14"/>
      <c r="R118" s="42"/>
      <c r="S118" s="41"/>
    </row>
    <row r="119" spans="1:19" x14ac:dyDescent="0.2">
      <c r="A119" s="57"/>
      <c r="B119" s="57"/>
      <c r="D119" s="58"/>
      <c r="F119" s="57"/>
      <c r="G119" s="57"/>
      <c r="H119" s="44"/>
      <c r="M119" s="43"/>
      <c r="N119" s="14"/>
      <c r="O119" s="14"/>
      <c r="P119" s="44"/>
      <c r="Q119" s="14"/>
      <c r="R119" s="44"/>
      <c r="S119" s="14"/>
    </row>
    <row r="120" spans="1:19" x14ac:dyDescent="0.2">
      <c r="A120" s="57"/>
      <c r="B120" s="57"/>
      <c r="D120" s="58"/>
      <c r="F120" s="57"/>
      <c r="G120" s="57"/>
      <c r="H120" s="44"/>
      <c r="M120" s="43"/>
      <c r="N120" s="14"/>
      <c r="O120" s="14"/>
      <c r="P120" s="44"/>
      <c r="Q120" s="14"/>
      <c r="R120" s="44"/>
      <c r="S120" s="14"/>
    </row>
    <row r="121" spans="1:19" x14ac:dyDescent="0.2">
      <c r="A121" s="57"/>
      <c r="B121" s="57"/>
      <c r="D121" s="58"/>
      <c r="F121" s="57"/>
      <c r="G121" s="57"/>
      <c r="H121" s="44"/>
      <c r="M121" s="43"/>
      <c r="N121" s="14"/>
      <c r="O121" s="14"/>
      <c r="P121" s="44"/>
      <c r="Q121" s="14"/>
      <c r="R121" s="44"/>
      <c r="S121" s="14"/>
    </row>
    <row r="122" spans="1:19" x14ac:dyDescent="0.2">
      <c r="A122" s="57"/>
      <c r="B122" s="57"/>
      <c r="D122" s="58"/>
      <c r="F122" s="57"/>
      <c r="G122" s="57"/>
      <c r="H122" s="44"/>
      <c r="M122" s="43"/>
      <c r="N122" s="14"/>
      <c r="O122" s="14"/>
      <c r="P122" s="44"/>
      <c r="Q122" s="14"/>
      <c r="R122" s="44"/>
      <c r="S122" s="14"/>
    </row>
    <row r="123" spans="1:19" x14ac:dyDescent="0.2">
      <c r="A123" s="57"/>
      <c r="B123" s="57"/>
      <c r="D123" s="58"/>
      <c r="F123" s="57"/>
      <c r="G123" s="57"/>
      <c r="H123" s="44"/>
      <c r="M123" s="43"/>
      <c r="N123" s="14"/>
      <c r="O123" s="14"/>
      <c r="P123" s="44"/>
      <c r="Q123" s="14"/>
      <c r="R123" s="44"/>
      <c r="S123" s="14"/>
    </row>
    <row r="124" spans="1:19" x14ac:dyDescent="0.2">
      <c r="E124" s="43"/>
      <c r="F124" s="14"/>
      <c r="G124" s="14"/>
      <c r="H124" s="44"/>
      <c r="I124" s="44"/>
      <c r="M124" s="43"/>
      <c r="N124" s="14"/>
      <c r="O124" s="14"/>
      <c r="P124" s="44"/>
      <c r="Q124" s="14"/>
      <c r="R124" s="44"/>
      <c r="S124" s="14"/>
    </row>
    <row r="125" spans="1:19" x14ac:dyDescent="0.2">
      <c r="E125" s="43"/>
      <c r="F125" s="14"/>
      <c r="G125" s="14"/>
      <c r="H125" s="44"/>
      <c r="I125" s="44"/>
      <c r="M125" s="43"/>
      <c r="N125" s="14"/>
      <c r="O125" s="14"/>
      <c r="P125" s="44"/>
      <c r="Q125" s="14"/>
      <c r="R125" s="44"/>
      <c r="S125" s="14"/>
    </row>
    <row r="126" spans="1:19" x14ac:dyDescent="0.2">
      <c r="E126" s="43"/>
      <c r="F126" s="14"/>
      <c r="G126" s="14"/>
      <c r="H126" s="44"/>
      <c r="I126" s="44"/>
      <c r="M126" s="30"/>
      <c r="N126" s="14"/>
      <c r="O126" s="14"/>
      <c r="P126" s="44"/>
      <c r="Q126" s="14"/>
      <c r="R126" s="44"/>
      <c r="S126" s="14"/>
    </row>
    <row r="127" spans="1:19" x14ac:dyDescent="0.2">
      <c r="E127" s="43"/>
      <c r="F127" s="14"/>
      <c r="G127" s="14"/>
      <c r="H127" s="44"/>
      <c r="I127" s="44"/>
      <c r="M127" s="43"/>
      <c r="N127" s="14"/>
      <c r="O127" s="14"/>
      <c r="P127" s="44"/>
      <c r="Q127" s="14"/>
      <c r="R127" s="44"/>
      <c r="S127" s="14"/>
    </row>
    <row r="128" spans="1:19" x14ac:dyDescent="0.2">
      <c r="M128" s="43"/>
      <c r="N128" s="14"/>
      <c r="O128" s="14"/>
      <c r="P128" s="44"/>
      <c r="Q128" s="14"/>
      <c r="R128" s="44"/>
      <c r="S128" s="14"/>
    </row>
    <row r="129" spans="13:19" x14ac:dyDescent="0.2">
      <c r="M129" s="43"/>
      <c r="N129" s="14"/>
      <c r="O129" s="14"/>
      <c r="P129" s="44"/>
      <c r="Q129" s="14"/>
      <c r="R129" s="44"/>
      <c r="S129" s="14"/>
    </row>
    <row r="130" spans="13:19" x14ac:dyDescent="0.2">
      <c r="M130" s="43"/>
      <c r="N130" s="14"/>
      <c r="O130" s="14"/>
      <c r="P130" s="44"/>
      <c r="Q130" s="14"/>
      <c r="R130" s="44"/>
      <c r="S130" s="14"/>
    </row>
    <row r="131" spans="13:19" x14ac:dyDescent="0.2">
      <c r="M131" s="43"/>
      <c r="N131" s="14"/>
      <c r="O131" s="14"/>
      <c r="P131" s="44"/>
      <c r="Q131" s="14"/>
      <c r="R131" s="44"/>
      <c r="S131" s="14"/>
    </row>
    <row r="132" spans="13:19" x14ac:dyDescent="0.2">
      <c r="M132" s="43"/>
      <c r="N132" s="14"/>
      <c r="O132" s="14"/>
      <c r="P132" s="44"/>
      <c r="Q132" s="14"/>
      <c r="R132" s="44"/>
      <c r="S132" s="14"/>
    </row>
    <row r="133" spans="13:19" x14ac:dyDescent="0.2">
      <c r="M133" s="43"/>
      <c r="N133" s="14"/>
      <c r="O133" s="14"/>
      <c r="P133" s="44"/>
      <c r="Q133" s="14"/>
      <c r="R133" s="44"/>
      <c r="S133" s="1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workbookViewId="0">
      <selection activeCell="F31" sqref="F31"/>
    </sheetView>
  </sheetViews>
  <sheetFormatPr defaultRowHeight="12.75" x14ac:dyDescent="0.2"/>
  <cols>
    <col min="22" max="22" width="12.285156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4" x14ac:dyDescent="0.2">
      <c r="A2" s="3"/>
      <c r="B2" s="3" t="s">
        <v>18</v>
      </c>
      <c r="C2" s="3" t="s">
        <v>19</v>
      </c>
      <c r="D2" s="3"/>
      <c r="F2" s="3"/>
      <c r="G2" s="3"/>
      <c r="H2" s="3" t="s">
        <v>25</v>
      </c>
      <c r="I2" s="3" t="s">
        <v>26</v>
      </c>
    </row>
    <row r="3" spans="1:24" x14ac:dyDescent="0.2">
      <c r="A3" s="3" t="s">
        <v>35</v>
      </c>
      <c r="B3">
        <v>11808</v>
      </c>
      <c r="C3" s="8">
        <v>5354</v>
      </c>
      <c r="D3">
        <f>B3/C3</f>
        <v>2.2054538662682108</v>
      </c>
      <c r="E3" s="11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  <c r="J3" s="14"/>
      <c r="K3" s="15"/>
      <c r="L3" s="16"/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12" si="0">$H$3+$I$3*C7/1000</f>
        <v>288.14999999999998</v>
      </c>
      <c r="B7">
        <f t="shared" ref="B7:B12" si="1">SQRT($F$3*$G$3*A7)</f>
        <v>340.29740854862598</v>
      </c>
      <c r="C7" s="4">
        <f t="shared" ref="C7:C12" si="2">E7*0.3048</f>
        <v>0</v>
      </c>
      <c r="E7" s="53">
        <v>0</v>
      </c>
      <c r="F7">
        <f>G7*B7</f>
        <v>102.8453781330367</v>
      </c>
      <c r="G7" s="54">
        <v>0.30222204327583313</v>
      </c>
      <c r="H7" s="55">
        <v>5961.8623809814453</v>
      </c>
      <c r="I7" s="14"/>
      <c r="J7" s="14"/>
      <c r="K7" s="23">
        <v>35</v>
      </c>
      <c r="L7" s="14"/>
      <c r="M7">
        <f t="shared" ref="M7:M12" si="3">J7/H7</f>
        <v>0</v>
      </c>
      <c r="N7">
        <f t="shared" ref="N7:N12" si="4">4.448222*H7</f>
        <v>26519.68740405405</v>
      </c>
      <c r="O7">
        <f t="shared" ref="O7:O12" si="5">N7*F7</f>
        <v>2727427.2790398691</v>
      </c>
      <c r="P7">
        <f t="shared" ref="P7:P12" si="6">O7*0.001341</f>
        <v>3657.4799811924645</v>
      </c>
      <c r="Q7">
        <f>P7/$C$3</f>
        <v>0.68313036630415847</v>
      </c>
      <c r="U7">
        <f>H7/$B$3</f>
        <v>0.50490026939206012</v>
      </c>
      <c r="V7">
        <f>H7/$C$3</f>
        <v>1.1135342512105799</v>
      </c>
      <c r="X7">
        <f>P7/$C$3</f>
        <v>0.68313036630415847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E8" s="53">
        <v>0</v>
      </c>
      <c r="F8">
        <f t="shared" ref="F8:F25" si="7">G8*B8</f>
        <v>128.55670998922955</v>
      </c>
      <c r="G8" s="54">
        <v>0.37777751684188843</v>
      </c>
      <c r="H8" s="55">
        <v>4923.865966796875</v>
      </c>
      <c r="I8" s="14"/>
      <c r="J8" s="14"/>
      <c r="K8" s="23">
        <v>35</v>
      </c>
      <c r="L8" s="14"/>
      <c r="M8">
        <f t="shared" si="3"/>
        <v>0</v>
      </c>
      <c r="N8">
        <f t="shared" si="4"/>
        <v>21902.448918557129</v>
      </c>
      <c r="O8">
        <f t="shared" si="5"/>
        <v>2815706.7736768629</v>
      </c>
      <c r="P8">
        <f t="shared" si="6"/>
        <v>3775.8627835006732</v>
      </c>
      <c r="Q8">
        <f t="shared" ref="Q8:Q25" si="8">P8/$C$3</f>
        <v>0.70524146124405551</v>
      </c>
      <c r="U8">
        <f t="shared" ref="U8:U25" si="9">H8/$B$3</f>
        <v>0.41699406900380037</v>
      </c>
      <c r="V8">
        <f t="shared" ref="V8:V25" si="10">H8/$C$3</f>
        <v>0.91966118169534461</v>
      </c>
      <c r="X8">
        <f t="shared" ref="X8:X25" si="11">P8/$C$3</f>
        <v>0.70524146124405551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E9" s="53">
        <v>0</v>
      </c>
      <c r="F9">
        <f t="shared" si="7"/>
        <v>154.26805198707544</v>
      </c>
      <c r="G9" s="54">
        <v>0.45333302021026611</v>
      </c>
      <c r="H9" s="55">
        <v>4117.872802734375</v>
      </c>
      <c r="I9" s="14"/>
      <c r="J9" s="14"/>
      <c r="K9" s="23">
        <v>35</v>
      </c>
      <c r="L9" s="14"/>
      <c r="M9">
        <f t="shared" si="3"/>
        <v>0</v>
      </c>
      <c r="N9">
        <f t="shared" si="4"/>
        <v>18317.21239432471</v>
      </c>
      <c r="O9">
        <f t="shared" si="5"/>
        <v>2825760.6739059868</v>
      </c>
      <c r="P9">
        <f t="shared" si="6"/>
        <v>3789.3450637079281</v>
      </c>
      <c r="Q9">
        <f t="shared" si="8"/>
        <v>0.70775963087559357</v>
      </c>
      <c r="U9">
        <f t="shared" si="9"/>
        <v>0.34873584033997079</v>
      </c>
      <c r="V9">
        <f t="shared" si="10"/>
        <v>0.76912080738408195</v>
      </c>
      <c r="X9">
        <f t="shared" si="11"/>
        <v>0.70775963087559357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E10" s="53">
        <v>0</v>
      </c>
      <c r="F10">
        <f t="shared" si="7"/>
        <v>179.97941426822752</v>
      </c>
      <c r="G10" s="54">
        <v>0.52888858318328857</v>
      </c>
      <c r="H10" s="55">
        <v>3408.0948486328125</v>
      </c>
      <c r="I10" s="14"/>
      <c r="J10" s="14"/>
      <c r="K10" s="23">
        <v>35</v>
      </c>
      <c r="L10" s="14"/>
      <c r="M10">
        <f t="shared" si="3"/>
        <v>0</v>
      </c>
      <c r="N10">
        <f t="shared" si="4"/>
        <v>15159.962483775147</v>
      </c>
      <c r="O10">
        <f t="shared" si="5"/>
        <v>2728481.1681581545</v>
      </c>
      <c r="P10">
        <f t="shared" si="6"/>
        <v>3658.8932465000848</v>
      </c>
      <c r="Q10">
        <f t="shared" si="8"/>
        <v>0.68339433068735245</v>
      </c>
      <c r="U10">
        <f t="shared" si="9"/>
        <v>0.28862591875277882</v>
      </c>
      <c r="V10">
        <f t="shared" si="10"/>
        <v>0.63655114841853055</v>
      </c>
      <c r="X10">
        <f t="shared" si="11"/>
        <v>0.68339433068735245</v>
      </c>
    </row>
    <row r="11" spans="1:24" x14ac:dyDescent="0.2">
      <c r="C11" s="4"/>
      <c r="E11" s="53"/>
      <c r="G11" s="54"/>
      <c r="H11" s="55"/>
      <c r="I11" s="14"/>
      <c r="J11" s="14"/>
      <c r="K11" s="23">
        <v>35</v>
      </c>
      <c r="L11" s="14"/>
    </row>
    <row r="12" spans="1:24" x14ac:dyDescent="0.2">
      <c r="A12">
        <f t="shared" si="0"/>
        <v>268.33799999999997</v>
      </c>
      <c r="B12">
        <f t="shared" si="1"/>
        <v>328.39037464298355</v>
      </c>
      <c r="C12" s="4">
        <f t="shared" si="2"/>
        <v>3048</v>
      </c>
      <c r="E12" s="53">
        <v>10000</v>
      </c>
      <c r="F12">
        <f t="shared" si="7"/>
        <v>102.83444383946541</v>
      </c>
      <c r="G12" s="54">
        <v>0.31314694881439209</v>
      </c>
      <c r="H12" s="55">
        <v>4939.4737091064453</v>
      </c>
      <c r="I12" s="14"/>
      <c r="J12" s="14"/>
      <c r="K12" s="23">
        <v>35</v>
      </c>
      <c r="L12" s="14"/>
      <c r="M12">
        <f t="shared" si="3"/>
        <v>0</v>
      </c>
      <c r="N12">
        <f t="shared" si="4"/>
        <v>21971.875621268893</v>
      </c>
      <c r="O12">
        <f t="shared" si="5"/>
        <v>2259465.609623095</v>
      </c>
      <c r="P12">
        <f t="shared" si="6"/>
        <v>3029.9433825045703</v>
      </c>
      <c r="Q12">
        <f t="shared" si="8"/>
        <v>0.56592143864485811</v>
      </c>
      <c r="U12">
        <f t="shared" si="9"/>
        <v>0.41831586289858108</v>
      </c>
      <c r="V12">
        <f t="shared" si="10"/>
        <v>0.9225763371509984</v>
      </c>
      <c r="X12">
        <f t="shared" si="11"/>
        <v>0.56592143864485811</v>
      </c>
    </row>
    <row r="13" spans="1:24" x14ac:dyDescent="0.2">
      <c r="A13">
        <f t="shared" ref="A13" si="12">$H$3+$I$3*C13/1000</f>
        <v>268.33799999999997</v>
      </c>
      <c r="B13">
        <f t="shared" ref="B13" si="13">SQRT($F$3*$G$3*A13)</f>
        <v>328.39037464298355</v>
      </c>
      <c r="C13" s="4">
        <f t="shared" ref="C13" si="14">E13*0.3048</f>
        <v>3048</v>
      </c>
      <c r="E13" s="53">
        <v>10000</v>
      </c>
      <c r="F13">
        <f t="shared" si="7"/>
        <v>128.54304501253594</v>
      </c>
      <c r="G13" s="54">
        <v>0.39143365621566772</v>
      </c>
      <c r="H13" s="55">
        <v>4213.2214050292969</v>
      </c>
      <c r="I13" s="14"/>
      <c r="J13" s="14"/>
      <c r="K13" s="23">
        <v>35</v>
      </c>
      <c r="L13" s="14"/>
      <c r="M13">
        <f t="shared" ref="M13" si="15">J13/H13</f>
        <v>0</v>
      </c>
      <c r="N13">
        <f t="shared" ref="N13" si="16">4.448222*H13</f>
        <v>18741.344144722232</v>
      </c>
      <c r="O13">
        <f t="shared" ref="O13" si="17">N13*F13</f>
        <v>2409069.4439904569</v>
      </c>
      <c r="P13">
        <f t="shared" ref="P13" si="18">O13*0.001341</f>
        <v>3230.5621243912024</v>
      </c>
      <c r="Q13">
        <f t="shared" ref="Q13" si="19">P13/$C$3</f>
        <v>0.60339225334165159</v>
      </c>
      <c r="U13">
        <f t="shared" ref="U13" si="20">H13/$B$3</f>
        <v>0.35681075584597705</v>
      </c>
      <c r="V13">
        <f t="shared" ref="V13" si="21">H13/$C$3</f>
        <v>0.78692966100659256</v>
      </c>
      <c r="X13">
        <f t="shared" ref="X13" si="22">P13/$C$3</f>
        <v>0.60339225334165159</v>
      </c>
    </row>
    <row r="14" spans="1:24" x14ac:dyDescent="0.2">
      <c r="A14">
        <f t="shared" ref="A14:A25" si="23">$H$3+$I$3*C14/1000</f>
        <v>268.33799999999997</v>
      </c>
      <c r="B14">
        <f t="shared" ref="B14:B25" si="24">SQRT($F$3*$G$3*A14)</f>
        <v>328.39037464298355</v>
      </c>
      <c r="C14" s="4">
        <f t="shared" ref="C14:C25" si="25">E14*0.3048</f>
        <v>3048</v>
      </c>
      <c r="E14" s="53">
        <v>10000</v>
      </c>
      <c r="F14">
        <f t="shared" si="7"/>
        <v>154.25165597240229</v>
      </c>
      <c r="G14" s="54">
        <v>0.46972039341926575</v>
      </c>
      <c r="H14" s="55">
        <v>3706.0350952148437</v>
      </c>
      <c r="I14" s="14"/>
      <c r="J14" s="14"/>
      <c r="K14" s="23">
        <v>35</v>
      </c>
      <c r="L14" s="14"/>
      <c r="N14">
        <f t="shared" ref="N14:N25" si="26">4.448222*H14</f>
        <v>16485.266843306763</v>
      </c>
      <c r="O14">
        <f t="shared" ref="O14:O25" si="27">N14*F14</f>
        <v>2542879.7097270051</v>
      </c>
      <c r="P14">
        <f t="shared" ref="P14:P25" si="28">O14*0.001341</f>
        <v>3410.001690743914</v>
      </c>
      <c r="Q14">
        <f t="shared" ref="Q14" si="29">P14/$C$3</f>
        <v>0.6369073012222477</v>
      </c>
      <c r="U14">
        <f t="shared" ref="U14" si="30">H14/$B$3</f>
        <v>0.31385798570586415</v>
      </c>
      <c r="V14">
        <f t="shared" ref="V14" si="31">H14/$C$3</f>
        <v>0.69219930803415086</v>
      </c>
      <c r="X14">
        <f t="shared" ref="X14" si="32">P14/$C$3</f>
        <v>0.6369073012222477</v>
      </c>
    </row>
    <row r="15" spans="1:24" x14ac:dyDescent="0.2">
      <c r="A15">
        <f t="shared" si="23"/>
        <v>268.33799999999997</v>
      </c>
      <c r="B15">
        <f t="shared" si="24"/>
        <v>328.39037464298355</v>
      </c>
      <c r="C15" s="4">
        <f t="shared" si="25"/>
        <v>3048</v>
      </c>
      <c r="E15" s="53">
        <v>10000</v>
      </c>
      <c r="F15">
        <f t="shared" si="7"/>
        <v>179.96026693226867</v>
      </c>
      <c r="G15" s="54">
        <v>0.54800713062286377</v>
      </c>
      <c r="H15" s="55">
        <v>3307.1343688964844</v>
      </c>
      <c r="I15" s="14"/>
      <c r="J15" s="14"/>
      <c r="K15" s="23">
        <v>35</v>
      </c>
      <c r="L15" s="14"/>
      <c r="M15">
        <f t="shared" ref="M15:M25" si="33">J15/H15</f>
        <v>0</v>
      </c>
      <c r="N15">
        <f t="shared" si="26"/>
        <v>14710.867856681458</v>
      </c>
      <c r="O15">
        <f t="shared" si="27"/>
        <v>2647371.7062937263</v>
      </c>
      <c r="P15">
        <f t="shared" si="28"/>
        <v>3550.1254581398871</v>
      </c>
      <c r="Q15">
        <f t="shared" si="8"/>
        <v>0.66307909192003867</v>
      </c>
      <c r="U15">
        <f t="shared" si="9"/>
        <v>0.28007574262334728</v>
      </c>
      <c r="V15">
        <f t="shared" si="10"/>
        <v>0.61769412941660151</v>
      </c>
      <c r="X15">
        <f t="shared" si="11"/>
        <v>0.66307909192003867</v>
      </c>
    </row>
    <row r="16" spans="1:24" x14ac:dyDescent="0.2">
      <c r="C16" s="4"/>
      <c r="E16" s="53"/>
      <c r="G16" s="54"/>
      <c r="H16" s="55"/>
      <c r="I16" s="14"/>
      <c r="J16" s="14"/>
      <c r="K16" s="23">
        <v>35</v>
      </c>
      <c r="L16" s="14"/>
    </row>
    <row r="17" spans="1:24" x14ac:dyDescent="0.2">
      <c r="A17">
        <f t="shared" si="23"/>
        <v>248.52599999999998</v>
      </c>
      <c r="B17">
        <f t="shared" si="24"/>
        <v>316.03504560635002</v>
      </c>
      <c r="C17" s="4">
        <f t="shared" si="25"/>
        <v>6096</v>
      </c>
      <c r="E17" s="53">
        <v>20000</v>
      </c>
      <c r="F17">
        <f t="shared" si="7"/>
        <v>102.83274443622082</v>
      </c>
      <c r="G17" s="54">
        <v>0.3253839910030365</v>
      </c>
      <c r="H17" s="55">
        <v>3625.3758544921875</v>
      </c>
      <c r="I17" s="14"/>
      <c r="J17" s="14"/>
      <c r="K17" s="23">
        <v>35</v>
      </c>
      <c r="L17" s="14"/>
      <c r="M17">
        <f t="shared" si="33"/>
        <v>0</v>
      </c>
      <c r="N17">
        <f t="shared" si="26"/>
        <v>16126.476634220948</v>
      </c>
      <c r="O17">
        <f t="shared" si="27"/>
        <v>1658329.8503835292</v>
      </c>
      <c r="P17">
        <f t="shared" si="28"/>
        <v>2223.8203293643128</v>
      </c>
      <c r="Q17">
        <f t="shared" si="8"/>
        <v>0.41535680413976706</v>
      </c>
      <c r="U17">
        <f t="shared" si="9"/>
        <v>0.30702708794818662</v>
      </c>
      <c r="V17">
        <f t="shared" si="10"/>
        <v>0.67713407816439808</v>
      </c>
      <c r="X17">
        <f t="shared" si="11"/>
        <v>0.41535680413976706</v>
      </c>
    </row>
    <row r="18" spans="1:24" x14ac:dyDescent="0.2">
      <c r="A18">
        <f t="shared" si="23"/>
        <v>248.52599999999998</v>
      </c>
      <c r="B18">
        <f t="shared" si="24"/>
        <v>316.03504560635002</v>
      </c>
      <c r="C18" s="4">
        <f t="shared" si="25"/>
        <v>6096</v>
      </c>
      <c r="E18" s="53">
        <v>20000</v>
      </c>
      <c r="F18">
        <f t="shared" si="7"/>
        <v>128.54093289992062</v>
      </c>
      <c r="G18" s="54">
        <v>0.40672999620437622</v>
      </c>
      <c r="H18" s="55">
        <v>3145.7849426269531</v>
      </c>
      <c r="I18" s="14"/>
      <c r="J18" s="14"/>
      <c r="K18" s="23">
        <v>35</v>
      </c>
      <c r="L18" s="14"/>
      <c r="M18">
        <f t="shared" si="33"/>
        <v>0</v>
      </c>
      <c r="N18">
        <f t="shared" si="26"/>
        <v>13993.149789061952</v>
      </c>
      <c r="O18">
        <f t="shared" si="27"/>
        <v>1798692.5280943508</v>
      </c>
      <c r="P18">
        <f t="shared" si="28"/>
        <v>2412.0466801745242</v>
      </c>
      <c r="Q18">
        <f t="shared" si="8"/>
        <v>0.45051301460114385</v>
      </c>
      <c r="U18">
        <f t="shared" si="9"/>
        <v>0.26641132644198451</v>
      </c>
      <c r="V18">
        <f t="shared" si="10"/>
        <v>0.58755788991911717</v>
      </c>
      <c r="X18">
        <f t="shared" si="11"/>
        <v>0.45051301460114385</v>
      </c>
    </row>
    <row r="19" spans="1:24" x14ac:dyDescent="0.2">
      <c r="A19">
        <f t="shared" si="23"/>
        <v>248.52599999999998</v>
      </c>
      <c r="B19">
        <f t="shared" si="24"/>
        <v>316.03504560635002</v>
      </c>
      <c r="C19" s="4">
        <f t="shared" si="25"/>
        <v>6096</v>
      </c>
      <c r="E19" s="53">
        <v>20000</v>
      </c>
      <c r="F19">
        <f t="shared" si="7"/>
        <v>154.24911194504207</v>
      </c>
      <c r="G19" s="54">
        <v>0.48807597160339355</v>
      </c>
      <c r="H19" s="55">
        <v>2796.6002502441406</v>
      </c>
      <c r="I19" s="14"/>
      <c r="J19" s="14"/>
      <c r="K19" s="23">
        <v>35</v>
      </c>
      <c r="L19" s="14"/>
      <c r="M19">
        <f t="shared" si="33"/>
        <v>0</v>
      </c>
      <c r="N19">
        <f t="shared" si="26"/>
        <v>12439.898758341493</v>
      </c>
      <c r="O19">
        <f t="shared" si="27"/>
        <v>1918843.3361604069</v>
      </c>
      <c r="P19">
        <f t="shared" si="28"/>
        <v>2573.1689137911058</v>
      </c>
      <c r="Q19">
        <f t="shared" si="8"/>
        <v>0.48060681990868614</v>
      </c>
      <c r="U19">
        <f t="shared" si="9"/>
        <v>0.23683945208707152</v>
      </c>
      <c r="V19">
        <f t="shared" si="10"/>
        <v>0.5223384852902766</v>
      </c>
      <c r="X19">
        <f t="shared" si="11"/>
        <v>0.48060681990868614</v>
      </c>
    </row>
    <row r="20" spans="1:24" x14ac:dyDescent="0.2">
      <c r="A20">
        <f t="shared" ref="A20" si="34">$H$3+$I$3*C20/1000</f>
        <v>248.52599999999998</v>
      </c>
      <c r="B20">
        <f t="shared" ref="B20" si="35">SQRT($F$3*$G$3*A20)</f>
        <v>316.03504560635002</v>
      </c>
      <c r="C20" s="4">
        <f t="shared" ref="C20" si="36">E20*0.3048</f>
        <v>6096</v>
      </c>
      <c r="E20" s="53">
        <v>20000</v>
      </c>
      <c r="F20">
        <f t="shared" si="7"/>
        <v>179.95730982732019</v>
      </c>
      <c r="G20" s="54">
        <v>0.56942200660705566</v>
      </c>
      <c r="H20" s="55">
        <v>2469.4869384765625</v>
      </c>
      <c r="I20" s="14"/>
      <c r="J20" s="14"/>
      <c r="K20" s="23">
        <v>35</v>
      </c>
      <c r="L20" s="14"/>
      <c r="M20">
        <f t="shared" ref="M20" si="37">J20/H20</f>
        <v>0</v>
      </c>
      <c r="N20">
        <f t="shared" ref="N20" si="38">4.448222*H20</f>
        <v>10984.826128444092</v>
      </c>
      <c r="O20">
        <f t="shared" ref="O20" si="39">N20*F20</f>
        <v>1976799.7589956557</v>
      </c>
      <c r="P20">
        <f t="shared" ref="P20" si="40">O20*0.001341</f>
        <v>2650.8884768131743</v>
      </c>
      <c r="Q20">
        <f t="shared" ref="Q20" si="41">P20/$C$3</f>
        <v>0.49512298782464964</v>
      </c>
      <c r="U20">
        <f t="shared" ref="U20" si="42">H20/$B$3</f>
        <v>0.20913676646989859</v>
      </c>
      <c r="V20">
        <f t="shared" ref="V20" si="43">H20/$C$3</f>
        <v>0.46124149018986971</v>
      </c>
      <c r="X20">
        <f t="shared" ref="X20" si="44">P20/$C$3</f>
        <v>0.49512298782464964</v>
      </c>
    </row>
    <row r="21" spans="1:24" x14ac:dyDescent="0.2">
      <c r="C21" s="4"/>
      <c r="E21" s="53"/>
      <c r="G21" s="54"/>
      <c r="H21" s="55"/>
      <c r="I21" s="14"/>
      <c r="J21" s="14"/>
      <c r="K21" s="23">
        <v>35</v>
      </c>
      <c r="L21" s="14"/>
    </row>
    <row r="22" spans="1:24" x14ac:dyDescent="0.2">
      <c r="A22">
        <f t="shared" si="23"/>
        <v>228.71399999999997</v>
      </c>
      <c r="B22">
        <f t="shared" si="24"/>
        <v>303.17661840032514</v>
      </c>
      <c r="C22" s="4">
        <f t="shared" si="25"/>
        <v>9144</v>
      </c>
      <c r="E22" s="53">
        <v>30000</v>
      </c>
      <c r="F22">
        <f t="shared" si="7"/>
        <v>102.84077674293401</v>
      </c>
      <c r="G22" s="54">
        <v>0.33921077847480774</v>
      </c>
      <c r="H22" s="55">
        <v>2564.8413314819336</v>
      </c>
      <c r="K22" s="23">
        <v>35</v>
      </c>
      <c r="M22">
        <f t="shared" si="33"/>
        <v>0</v>
      </c>
      <c r="N22">
        <f t="shared" si="26"/>
        <v>11408.983637207231</v>
      </c>
      <c r="O22">
        <f t="shared" si="27"/>
        <v>1173308.7390978162</v>
      </c>
      <c r="P22">
        <f t="shared" si="28"/>
        <v>1573.4070191301714</v>
      </c>
      <c r="Q22">
        <f t="shared" si="8"/>
        <v>0.29387505026712202</v>
      </c>
      <c r="U22">
        <f t="shared" si="9"/>
        <v>0.21721217238160007</v>
      </c>
      <c r="V22">
        <f t="shared" si="10"/>
        <v>0.47905142537951689</v>
      </c>
      <c r="X22">
        <f t="shared" si="11"/>
        <v>0.29387505026712202</v>
      </c>
    </row>
    <row r="23" spans="1:24" x14ac:dyDescent="0.2">
      <c r="A23">
        <f t="shared" si="23"/>
        <v>228.71399999999997</v>
      </c>
      <c r="B23">
        <f t="shared" si="24"/>
        <v>303.17661840032514</v>
      </c>
      <c r="C23" s="4">
        <f t="shared" si="25"/>
        <v>9144</v>
      </c>
      <c r="E23" s="53">
        <v>30000</v>
      </c>
      <c r="F23">
        <f t="shared" si="7"/>
        <v>128.55096866982569</v>
      </c>
      <c r="G23" s="54">
        <v>0.42401346564292908</v>
      </c>
      <c r="H23" s="55">
        <v>2228.6245422363281</v>
      </c>
      <c r="K23" s="23">
        <v>35</v>
      </c>
      <c r="M23">
        <f t="shared" si="33"/>
        <v>0</v>
      </c>
      <c r="N23">
        <f t="shared" si="26"/>
        <v>9913.4167185155638</v>
      </c>
      <c r="O23">
        <f t="shared" si="27"/>
        <v>1274379.3219928204</v>
      </c>
      <c r="P23">
        <f t="shared" si="28"/>
        <v>1708.9426707923722</v>
      </c>
      <c r="Q23">
        <f t="shared" si="8"/>
        <v>0.31918988995001346</v>
      </c>
      <c r="U23">
        <f t="shared" si="9"/>
        <v>0.18873852830592211</v>
      </c>
      <c r="V23">
        <f t="shared" si="10"/>
        <v>0.41625411696606801</v>
      </c>
      <c r="X23">
        <f t="shared" si="11"/>
        <v>0.31918988995001346</v>
      </c>
    </row>
    <row r="24" spans="1:24" x14ac:dyDescent="0.2">
      <c r="A24">
        <f t="shared" si="23"/>
        <v>228.71399999999997</v>
      </c>
      <c r="B24">
        <f t="shared" si="24"/>
        <v>303.17661840032514</v>
      </c>
      <c r="C24" s="4">
        <f t="shared" si="25"/>
        <v>9144</v>
      </c>
      <c r="E24" s="53">
        <v>30000</v>
      </c>
      <c r="F24">
        <f t="shared" si="7"/>
        <v>154.26116963208469</v>
      </c>
      <c r="G24" s="54">
        <v>0.5088161826133728</v>
      </c>
      <c r="H24" s="55">
        <v>1982.4140167236328</v>
      </c>
      <c r="K24" s="23">
        <v>35</v>
      </c>
      <c r="M24">
        <f t="shared" si="33"/>
        <v>0</v>
      </c>
      <c r="N24">
        <f t="shared" si="26"/>
        <v>8818.2176422984321</v>
      </c>
      <c r="O24">
        <f t="shared" si="27"/>
        <v>1360308.5675712402</v>
      </c>
      <c r="P24">
        <f t="shared" si="28"/>
        <v>1824.1737891130331</v>
      </c>
      <c r="Q24">
        <f t="shared" si="8"/>
        <v>0.34071232519854933</v>
      </c>
      <c r="U24">
        <f t="shared" si="9"/>
        <v>0.1678873659149418</v>
      </c>
      <c r="V24">
        <f t="shared" si="10"/>
        <v>0.37026784025469422</v>
      </c>
      <c r="X24">
        <f t="shared" si="11"/>
        <v>0.34071232519854933</v>
      </c>
    </row>
    <row r="25" spans="1:24" x14ac:dyDescent="0.2">
      <c r="A25">
        <f t="shared" si="23"/>
        <v>228.71399999999997</v>
      </c>
      <c r="B25">
        <f t="shared" si="24"/>
        <v>303.17661840032514</v>
      </c>
      <c r="C25" s="4">
        <f t="shared" si="25"/>
        <v>9144</v>
      </c>
      <c r="E25" s="53">
        <v>30000</v>
      </c>
      <c r="F25">
        <f t="shared" si="7"/>
        <v>179.97136155897635</v>
      </c>
      <c r="G25" s="54">
        <v>0.59361886978149414</v>
      </c>
      <c r="H25" s="55">
        <v>1684.1520843505859</v>
      </c>
      <c r="K25" s="23">
        <v>35</v>
      </c>
      <c r="M25">
        <f t="shared" si="33"/>
        <v>0</v>
      </c>
      <c r="N25">
        <f t="shared" si="26"/>
        <v>7491.4823529541327</v>
      </c>
      <c r="O25">
        <f t="shared" si="27"/>
        <v>1348252.2791561992</v>
      </c>
      <c r="P25">
        <f t="shared" si="28"/>
        <v>1808.0063063484631</v>
      </c>
      <c r="Q25">
        <f t="shared" si="8"/>
        <v>0.33769262352418061</v>
      </c>
      <c r="U25">
        <f t="shared" si="9"/>
        <v>0.14262805592399949</v>
      </c>
      <c r="V25">
        <f t="shared" si="10"/>
        <v>0.31455959737590322</v>
      </c>
      <c r="X25">
        <f t="shared" si="11"/>
        <v>0.33769262352418061</v>
      </c>
    </row>
    <row r="26" spans="1:24" x14ac:dyDescent="0.2">
      <c r="C26" s="4"/>
      <c r="E26" s="61"/>
      <c r="F26" s="4"/>
      <c r="G26" s="62"/>
      <c r="H26" s="63"/>
      <c r="K26" s="23"/>
    </row>
    <row r="27" spans="1:24" x14ac:dyDescent="0.2">
      <c r="C27" s="4"/>
      <c r="E27" s="61"/>
      <c r="F27" s="4"/>
      <c r="G27" s="62"/>
      <c r="H27" s="63"/>
      <c r="K27" s="23"/>
    </row>
    <row r="28" spans="1:24" x14ac:dyDescent="0.2">
      <c r="C28" s="4"/>
      <c r="E28" s="61"/>
      <c r="F28" s="4"/>
      <c r="G28" s="62"/>
      <c r="H28" s="63"/>
      <c r="K28" s="23"/>
    </row>
    <row r="29" spans="1:24" x14ac:dyDescent="0.2">
      <c r="C29" s="4"/>
      <c r="E29" s="61"/>
      <c r="F29" s="4"/>
      <c r="G29" s="62"/>
      <c r="H29" s="63"/>
      <c r="K29" s="23"/>
    </row>
    <row r="30" spans="1:24" x14ac:dyDescent="0.2">
      <c r="C30" s="4"/>
      <c r="E30" s="61"/>
      <c r="F30" s="4"/>
      <c r="G30" s="62"/>
      <c r="H30" s="63"/>
      <c r="K30" s="23"/>
    </row>
    <row r="31" spans="1:24" x14ac:dyDescent="0.2">
      <c r="C31" s="4"/>
      <c r="E31" s="61"/>
      <c r="F31" s="4"/>
      <c r="G31" s="62"/>
      <c r="H31" s="63"/>
      <c r="K31" s="23"/>
    </row>
    <row r="32" spans="1:24" x14ac:dyDescent="0.2">
      <c r="C32" s="4"/>
      <c r="E32" s="61"/>
      <c r="F32" s="4"/>
      <c r="G32" s="62"/>
      <c r="H32" s="63"/>
      <c r="K32" s="23"/>
    </row>
    <row r="33" spans="3:19" x14ac:dyDescent="0.2">
      <c r="C33" s="4"/>
      <c r="E33" s="61"/>
      <c r="F33" s="4"/>
      <c r="G33" s="62"/>
      <c r="H33" s="63"/>
      <c r="K33" s="23"/>
    </row>
    <row r="43" spans="3:19" x14ac:dyDescent="0.2">
      <c r="Q43" s="61"/>
      <c r="R43" s="62"/>
      <c r="S43" s="63"/>
    </row>
    <row r="44" spans="3:19" x14ac:dyDescent="0.2">
      <c r="Q44" s="61"/>
      <c r="R44" s="62"/>
      <c r="S44" s="63"/>
    </row>
    <row r="45" spans="3:19" x14ac:dyDescent="0.2">
      <c r="Q45" s="61"/>
      <c r="R45" s="62"/>
      <c r="S45" s="63"/>
    </row>
    <row r="46" spans="3:19" x14ac:dyDescent="0.2">
      <c r="Q46" s="61"/>
      <c r="R46" s="62"/>
      <c r="S46" s="63"/>
    </row>
    <row r="47" spans="3:19" x14ac:dyDescent="0.2">
      <c r="Q47" s="61"/>
      <c r="R47" s="62"/>
      <c r="S47" s="63"/>
    </row>
    <row r="48" spans="3:19" x14ac:dyDescent="0.2">
      <c r="Q48" s="61"/>
      <c r="R48" s="62"/>
      <c r="S48" s="63"/>
    </row>
    <row r="49" spans="17:19" x14ac:dyDescent="0.2">
      <c r="Q49" s="61"/>
      <c r="R49" s="62"/>
      <c r="S49" s="63"/>
    </row>
    <row r="50" spans="17:19" x14ac:dyDescent="0.2">
      <c r="Q50" s="61"/>
      <c r="R50" s="62"/>
      <c r="S50" s="63"/>
    </row>
    <row r="51" spans="17:19" x14ac:dyDescent="0.2">
      <c r="Q51" s="61"/>
      <c r="R51" s="62"/>
      <c r="S51" s="63"/>
    </row>
    <row r="52" spans="17:19" x14ac:dyDescent="0.2">
      <c r="Q52" s="61"/>
      <c r="R52" s="62"/>
      <c r="S52" s="63"/>
    </row>
    <row r="53" spans="17:19" x14ac:dyDescent="0.2">
      <c r="Q53" s="61"/>
      <c r="R53" s="62"/>
      <c r="S53" s="63"/>
    </row>
    <row r="54" spans="17:19" x14ac:dyDescent="0.2">
      <c r="Q54" s="61"/>
      <c r="R54" s="62"/>
      <c r="S54" s="63"/>
    </row>
    <row r="55" spans="17:19" x14ac:dyDescent="0.2">
      <c r="Q55" s="61"/>
      <c r="R55" s="62"/>
      <c r="S55" s="63"/>
    </row>
    <row r="56" spans="17:19" x14ac:dyDescent="0.2">
      <c r="Q56" s="61"/>
      <c r="R56" s="62"/>
      <c r="S56" s="63"/>
    </row>
    <row r="57" spans="17:19" x14ac:dyDescent="0.2">
      <c r="Q57" s="61"/>
      <c r="R57" s="62"/>
      <c r="S57" s="63"/>
    </row>
    <row r="58" spans="17:19" x14ac:dyDescent="0.2">
      <c r="Q58" s="61"/>
      <c r="R58" s="62"/>
      <c r="S58" s="63"/>
    </row>
    <row r="59" spans="17:19" x14ac:dyDescent="0.2">
      <c r="Q59" s="61"/>
      <c r="R59" s="62"/>
      <c r="S59" s="63"/>
    </row>
    <row r="60" spans="17:19" x14ac:dyDescent="0.2">
      <c r="Q60" s="61"/>
      <c r="R60" s="62"/>
      <c r="S60" s="63"/>
    </row>
    <row r="61" spans="17:19" x14ac:dyDescent="0.2">
      <c r="Q61" s="61"/>
      <c r="R61" s="62"/>
      <c r="S61" s="63"/>
    </row>
    <row r="62" spans="17:19" x14ac:dyDescent="0.2">
      <c r="Q62" s="61"/>
      <c r="R62" s="62"/>
      <c r="S62" s="63"/>
    </row>
    <row r="63" spans="17:19" x14ac:dyDescent="0.2">
      <c r="Q63" s="61"/>
      <c r="R63" s="62"/>
      <c r="S63" s="63"/>
    </row>
    <row r="64" spans="17:19" x14ac:dyDescent="0.2">
      <c r="Q64" s="61"/>
      <c r="R64" s="62"/>
      <c r="S64" s="63"/>
    </row>
    <row r="65" spans="17:19" x14ac:dyDescent="0.2">
      <c r="Q65" s="61"/>
      <c r="R65" s="62"/>
      <c r="S65" s="63"/>
    </row>
    <row r="66" spans="17:19" x14ac:dyDescent="0.2">
      <c r="Q66" s="61"/>
      <c r="R66" s="62"/>
      <c r="S66" s="63"/>
    </row>
    <row r="67" spans="17:19" x14ac:dyDescent="0.2">
      <c r="Q67" s="61"/>
      <c r="R67" s="62"/>
      <c r="S67" s="63"/>
    </row>
    <row r="68" spans="17:19" x14ac:dyDescent="0.2">
      <c r="Q68" s="61"/>
      <c r="R68" s="62"/>
      <c r="S68" s="63"/>
    </row>
    <row r="69" spans="17:19" x14ac:dyDescent="0.2">
      <c r="Q69" s="61"/>
      <c r="R69" s="62"/>
      <c r="S69" s="6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D4" sqref="AD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1"/>
  <sheetViews>
    <sheetView workbookViewId="0">
      <selection activeCell="Y5" sqref="Y5"/>
    </sheetView>
  </sheetViews>
  <sheetFormatPr defaultRowHeight="12.75" x14ac:dyDescent="0.2"/>
  <cols>
    <col min="22" max="22" width="13.42578125" customWidth="1"/>
    <col min="23" max="23" width="13.85546875" customWidth="1"/>
    <col min="24" max="24" width="13.42578125" customWidth="1"/>
    <col min="25" max="25" width="12.57031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E1" s="3"/>
      <c r="F1" s="3" t="s">
        <v>22</v>
      </c>
      <c r="G1" s="3" t="s">
        <v>23</v>
      </c>
      <c r="H1" s="3" t="s">
        <v>12</v>
      </c>
      <c r="I1" s="3" t="s">
        <v>24</v>
      </c>
    </row>
    <row r="2" spans="1:24" x14ac:dyDescent="0.2">
      <c r="A2" s="3"/>
      <c r="B2" s="3" t="s">
        <v>18</v>
      </c>
      <c r="C2" s="3" t="s">
        <v>19</v>
      </c>
      <c r="D2" s="3"/>
      <c r="E2" s="3"/>
      <c r="F2" s="3"/>
      <c r="G2" s="3"/>
      <c r="H2" s="3" t="s">
        <v>25</v>
      </c>
      <c r="I2" s="3" t="s">
        <v>26</v>
      </c>
    </row>
    <row r="3" spans="1:24" x14ac:dyDescent="0.2">
      <c r="A3" s="3" t="s">
        <v>27</v>
      </c>
      <c r="B3" s="8">
        <v>7708.7</v>
      </c>
      <c r="C3">
        <v>2750</v>
      </c>
      <c r="D3">
        <f>B3/C3</f>
        <v>2.8031636363636361</v>
      </c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19" si="0">$H$3+$I$3*C7/1000</f>
        <v>288.14999999999998</v>
      </c>
      <c r="B7">
        <f t="shared" ref="B7:B19" si="1">SQRT($F$3*$G$3*A7)</f>
        <v>340.29740854862598</v>
      </c>
      <c r="C7" s="4">
        <f t="shared" ref="C7:C19" si="2">E7*0.3048</f>
        <v>0</v>
      </c>
      <c r="D7" s="4"/>
      <c r="E7" s="4">
        <v>0</v>
      </c>
      <c r="F7" s="4">
        <f t="shared" ref="F7:F61" si="3">G7*B7</f>
        <v>0</v>
      </c>
      <c r="G7" s="5">
        <v>0</v>
      </c>
      <c r="H7" s="6">
        <v>7697.49</v>
      </c>
      <c r="I7" s="6"/>
      <c r="J7" s="6">
        <v>1220.2461000000001</v>
      </c>
      <c r="K7" s="4">
        <v>50</v>
      </c>
      <c r="M7">
        <f t="shared" ref="M7:M19" si="4">J7/H7</f>
        <v>0.1585251945764139</v>
      </c>
      <c r="N7">
        <f t="shared" ref="N7:N19" si="5">4.448222*H7</f>
        <v>34240.144362780004</v>
      </c>
      <c r="O7">
        <f t="shared" ref="O7:O19" si="6">N7*F7</f>
        <v>0</v>
      </c>
      <c r="P7">
        <f t="shared" ref="P7:P19" si="7">O7*0.001341</f>
        <v>0</v>
      </c>
      <c r="Q7">
        <f t="shared" ref="Q7:Q19" si="8">P7/$C$3</f>
        <v>0</v>
      </c>
      <c r="U7">
        <f>H7/$B$3</f>
        <v>0.99854579890253869</v>
      </c>
      <c r="V7">
        <f t="shared" ref="V7:V19" si="9">H7/$C$3</f>
        <v>2.7990872727272729</v>
      </c>
      <c r="X7">
        <f t="shared" ref="X7:X19" si="10">P7/$C$3</f>
        <v>0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D8" s="4"/>
      <c r="E8" s="4">
        <v>0</v>
      </c>
      <c r="F8" s="4">
        <f t="shared" si="3"/>
        <v>17.014870427431301</v>
      </c>
      <c r="G8" s="5">
        <v>0.05</v>
      </c>
      <c r="H8" s="6">
        <v>7271.0835001040396</v>
      </c>
      <c r="I8" s="6"/>
      <c r="J8" s="6">
        <v>1223.21312416667</v>
      </c>
      <c r="K8" s="4">
        <v>50</v>
      </c>
      <c r="M8">
        <f t="shared" si="4"/>
        <v>0.16822982766587227</v>
      </c>
      <c r="N8">
        <f t="shared" si="5"/>
        <v>32343.393588999792</v>
      </c>
      <c r="O8">
        <f t="shared" si="6"/>
        <v>550318.65110024367</v>
      </c>
      <c r="P8">
        <f t="shared" si="7"/>
        <v>737.9773111254267</v>
      </c>
      <c r="Q8">
        <f t="shared" si="8"/>
        <v>0.26835538586379154</v>
      </c>
      <c r="U8">
        <f t="shared" ref="U8:U61" si="11">H8/$B$3</f>
        <v>0.94323083011455111</v>
      </c>
      <c r="V8">
        <f t="shared" si="9"/>
        <v>2.6440303636741964</v>
      </c>
      <c r="X8">
        <f t="shared" si="10"/>
        <v>0.26835538586379154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D9" s="4"/>
      <c r="E9" s="4">
        <v>0</v>
      </c>
      <c r="F9" s="4">
        <f t="shared" si="3"/>
        <v>34.029740854862602</v>
      </c>
      <c r="G9" s="5">
        <v>0.1</v>
      </c>
      <c r="H9" s="6">
        <v>6647.63</v>
      </c>
      <c r="I9" s="6"/>
      <c r="J9" s="6">
        <v>1224.4348399999999</v>
      </c>
      <c r="K9" s="4">
        <v>50</v>
      </c>
      <c r="M9">
        <f t="shared" si="4"/>
        <v>0.18419118392569983</v>
      </c>
      <c r="N9">
        <f t="shared" si="5"/>
        <v>29570.134013860003</v>
      </c>
      <c r="O9">
        <f t="shared" si="6"/>
        <v>1006263.9975352139</v>
      </c>
      <c r="P9">
        <f t="shared" si="7"/>
        <v>1349.4000206947219</v>
      </c>
      <c r="Q9">
        <f t="shared" si="8"/>
        <v>0.49069091661626252</v>
      </c>
      <c r="U9">
        <f t="shared" si="11"/>
        <v>0.86235422315046639</v>
      </c>
      <c r="V9">
        <f t="shared" si="9"/>
        <v>2.4173200000000001</v>
      </c>
      <c r="X9">
        <f t="shared" si="10"/>
        <v>0.49069091661626252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D10" s="4"/>
      <c r="E10" s="4">
        <v>0</v>
      </c>
      <c r="F10" s="4">
        <f t="shared" si="3"/>
        <v>51.044611282293893</v>
      </c>
      <c r="G10" s="5">
        <v>0.15</v>
      </c>
      <c r="H10" s="6">
        <v>5761.88</v>
      </c>
      <c r="I10" s="6"/>
      <c r="J10" s="6">
        <v>1224.4348399999999</v>
      </c>
      <c r="K10" s="4">
        <v>50</v>
      </c>
      <c r="M10">
        <f t="shared" si="4"/>
        <v>0.21250613341478822</v>
      </c>
      <c r="N10">
        <f t="shared" si="5"/>
        <v>25630.121377360003</v>
      </c>
      <c r="O10">
        <f t="shared" si="6"/>
        <v>1308279.5828253522</v>
      </c>
      <c r="P10">
        <f t="shared" si="7"/>
        <v>1754.4029205687973</v>
      </c>
      <c r="Q10">
        <f t="shared" si="8"/>
        <v>0.63796469838865355</v>
      </c>
      <c r="U10">
        <f t="shared" si="11"/>
        <v>0.74745158068156758</v>
      </c>
      <c r="V10">
        <f t="shared" si="9"/>
        <v>2.0952290909090912</v>
      </c>
      <c r="X10">
        <f t="shared" si="10"/>
        <v>0.63796469838865355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D11" s="4"/>
      <c r="E11" s="4">
        <v>0</v>
      </c>
      <c r="F11" s="4">
        <f t="shared" si="3"/>
        <v>68.059481709725205</v>
      </c>
      <c r="G11" s="5">
        <v>0.2</v>
      </c>
      <c r="H11" s="6">
        <v>4891.87</v>
      </c>
      <c r="I11" s="6"/>
      <c r="J11" s="6">
        <v>1218.48242</v>
      </c>
      <c r="K11" s="4">
        <v>50</v>
      </c>
      <c r="M11">
        <f t="shared" si="4"/>
        <v>0.24908315633898695</v>
      </c>
      <c r="N11">
        <f t="shared" si="5"/>
        <v>21760.123755140001</v>
      </c>
      <c r="O11">
        <f t="shared" si="6"/>
        <v>1480982.7447143078</v>
      </c>
      <c r="P11">
        <f t="shared" si="7"/>
        <v>1985.9978606618868</v>
      </c>
      <c r="Q11">
        <f t="shared" si="8"/>
        <v>0.72218104024068608</v>
      </c>
      <c r="U11">
        <f t="shared" si="11"/>
        <v>0.634590787032833</v>
      </c>
      <c r="V11">
        <f t="shared" si="9"/>
        <v>1.7788618181818181</v>
      </c>
      <c r="X11">
        <f t="shared" si="10"/>
        <v>0.72218104024068608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D12" s="4"/>
      <c r="E12" s="4">
        <v>0</v>
      </c>
      <c r="F12" s="4">
        <f t="shared" si="3"/>
        <v>85.074352137156495</v>
      </c>
      <c r="G12" s="5">
        <v>0.25</v>
      </c>
      <c r="H12" s="6">
        <v>4199.45</v>
      </c>
      <c r="I12" s="6"/>
      <c r="J12" s="6">
        <v>1211.86862</v>
      </c>
      <c r="K12" s="4">
        <v>50</v>
      </c>
      <c r="M12">
        <f t="shared" si="4"/>
        <v>0.28857793758706496</v>
      </c>
      <c r="N12">
        <f t="shared" si="5"/>
        <v>18680.085877900001</v>
      </c>
      <c r="O12">
        <f t="shared" si="6"/>
        <v>1589196.2039287889</v>
      </c>
      <c r="P12">
        <f t="shared" si="7"/>
        <v>2131.1121094685059</v>
      </c>
      <c r="Q12">
        <f t="shared" si="8"/>
        <v>0.77494985798854754</v>
      </c>
      <c r="U12">
        <f t="shared" si="11"/>
        <v>0.54476760024388027</v>
      </c>
      <c r="V12">
        <f t="shared" si="9"/>
        <v>1.5270727272727271</v>
      </c>
      <c r="X12">
        <f t="shared" si="10"/>
        <v>0.77494985798854754</v>
      </c>
    </row>
    <row r="13" spans="1:24" x14ac:dyDescent="0.2">
      <c r="A13">
        <f t="shared" si="0"/>
        <v>288.14999999999998</v>
      </c>
      <c r="B13">
        <f t="shared" si="1"/>
        <v>340.29740854862598</v>
      </c>
      <c r="C13" s="4">
        <f t="shared" si="2"/>
        <v>0</v>
      </c>
      <c r="D13" s="4"/>
      <c r="E13" s="4">
        <v>0</v>
      </c>
      <c r="F13" s="4">
        <f t="shared" si="3"/>
        <v>102.08922256458779</v>
      </c>
      <c r="G13" s="5">
        <v>0.3</v>
      </c>
      <c r="H13" s="6">
        <v>3635.18</v>
      </c>
      <c r="I13" s="6"/>
      <c r="J13" s="6">
        <v>1204.8139000000001</v>
      </c>
      <c r="K13" s="4">
        <v>50</v>
      </c>
      <c r="M13">
        <f t="shared" si="4"/>
        <v>0.33143170351949564</v>
      </c>
      <c r="N13">
        <f t="shared" si="5"/>
        <v>16170.08764996</v>
      </c>
      <c r="O13">
        <f t="shared" si="6"/>
        <v>1650791.6769856587</v>
      </c>
      <c r="P13">
        <f t="shared" si="7"/>
        <v>2213.7116388377681</v>
      </c>
      <c r="Q13">
        <f t="shared" si="8"/>
        <v>0.8049860504864611</v>
      </c>
      <c r="U13">
        <f t="shared" si="11"/>
        <v>0.4715684875530245</v>
      </c>
      <c r="V13">
        <f t="shared" si="9"/>
        <v>1.3218836363636364</v>
      </c>
      <c r="X13">
        <f t="shared" si="10"/>
        <v>0.8049860504864611</v>
      </c>
    </row>
    <row r="14" spans="1:24" x14ac:dyDescent="0.2">
      <c r="A14">
        <f t="shared" si="0"/>
        <v>288.14999999999998</v>
      </c>
      <c r="B14">
        <f t="shared" si="1"/>
        <v>340.29740854862598</v>
      </c>
      <c r="C14" s="4">
        <f t="shared" si="2"/>
        <v>0</v>
      </c>
      <c r="D14" s="4"/>
      <c r="E14" s="4">
        <v>0</v>
      </c>
      <c r="F14" s="4">
        <f t="shared" si="3"/>
        <v>119.10409299201909</v>
      </c>
      <c r="G14" s="5">
        <v>0.35</v>
      </c>
      <c r="H14" s="6">
        <v>3145.09</v>
      </c>
      <c r="I14" s="6"/>
      <c r="J14" s="6">
        <v>1192.2476799999999</v>
      </c>
      <c r="K14" s="4">
        <v>50</v>
      </c>
      <c r="M14">
        <f t="shared" si="4"/>
        <v>0.37908221386351421</v>
      </c>
      <c r="N14">
        <f t="shared" si="5"/>
        <v>13990.058529980002</v>
      </c>
      <c r="O14">
        <f t="shared" si="6"/>
        <v>1666273.2321185281</v>
      </c>
      <c r="P14">
        <f t="shared" si="7"/>
        <v>2234.4724042709463</v>
      </c>
      <c r="Q14">
        <f t="shared" si="8"/>
        <v>0.81253541973488952</v>
      </c>
      <c r="U14">
        <f t="shared" si="11"/>
        <v>0.40799226847587794</v>
      </c>
      <c r="V14">
        <f t="shared" si="9"/>
        <v>1.143669090909091</v>
      </c>
      <c r="X14">
        <f t="shared" si="10"/>
        <v>0.81253541973488952</v>
      </c>
    </row>
    <row r="15" spans="1:24" x14ac:dyDescent="0.2">
      <c r="A15">
        <f t="shared" si="0"/>
        <v>288.14999999999998</v>
      </c>
      <c r="B15">
        <f t="shared" si="1"/>
        <v>340.29740854862598</v>
      </c>
      <c r="C15" s="4">
        <f t="shared" si="2"/>
        <v>0</v>
      </c>
      <c r="D15" s="4"/>
      <c r="E15" s="4">
        <v>0</v>
      </c>
      <c r="F15" s="4">
        <f t="shared" si="3"/>
        <v>136.11896341945041</v>
      </c>
      <c r="G15" s="5">
        <v>0.4</v>
      </c>
      <c r="H15" s="6">
        <v>2738.19</v>
      </c>
      <c r="I15" s="6"/>
      <c r="J15" s="6">
        <v>1179.68146</v>
      </c>
      <c r="K15" s="4">
        <v>50</v>
      </c>
      <c r="M15">
        <f t="shared" si="4"/>
        <v>0.43082527509047946</v>
      </c>
      <c r="N15">
        <f t="shared" si="5"/>
        <v>12180.07699818</v>
      </c>
      <c r="O15">
        <f t="shared" si="6"/>
        <v>1657939.4553613528</v>
      </c>
      <c r="P15">
        <f t="shared" si="7"/>
        <v>2223.2968096395739</v>
      </c>
      <c r="Q15">
        <f t="shared" si="8"/>
        <v>0.80847156714166324</v>
      </c>
      <c r="U15">
        <f t="shared" si="11"/>
        <v>0.35520775227989154</v>
      </c>
      <c r="V15">
        <f t="shared" si="9"/>
        <v>0.99570545454545456</v>
      </c>
      <c r="X15">
        <f t="shared" si="10"/>
        <v>0.80847156714166324</v>
      </c>
    </row>
    <row r="16" spans="1:24" x14ac:dyDescent="0.2">
      <c r="A16">
        <f t="shared" si="0"/>
        <v>288.14999999999998</v>
      </c>
      <c r="B16">
        <f t="shared" si="1"/>
        <v>340.29740854862598</v>
      </c>
      <c r="C16" s="4">
        <f t="shared" si="2"/>
        <v>0</v>
      </c>
      <c r="D16" s="4"/>
      <c r="E16" s="4">
        <v>0</v>
      </c>
      <c r="F16" s="4">
        <f t="shared" si="3"/>
        <v>153.13383384688169</v>
      </c>
      <c r="G16" s="5">
        <v>0.45</v>
      </c>
      <c r="H16" s="6">
        <v>2338.02</v>
      </c>
      <c r="I16" s="6"/>
      <c r="J16" s="6">
        <v>1167.9970800000001</v>
      </c>
      <c r="K16" s="4">
        <v>50</v>
      </c>
      <c r="M16">
        <f t="shared" si="4"/>
        <v>0.4995667616188057</v>
      </c>
      <c r="N16">
        <f t="shared" si="5"/>
        <v>10400.03200044</v>
      </c>
      <c r="O16">
        <f t="shared" si="6"/>
        <v>1592596.7723576315</v>
      </c>
      <c r="P16">
        <f t="shared" si="7"/>
        <v>2135.6722717315838</v>
      </c>
      <c r="Q16">
        <f t="shared" si="8"/>
        <v>0.77660809881148507</v>
      </c>
      <c r="U16">
        <f t="shared" si="11"/>
        <v>0.30329627563661837</v>
      </c>
      <c r="V16">
        <f t="shared" si="9"/>
        <v>0.85018909090909089</v>
      </c>
      <c r="X16">
        <f t="shared" si="10"/>
        <v>0.77660809881148507</v>
      </c>
    </row>
    <row r="17" spans="1:24" x14ac:dyDescent="0.2">
      <c r="A17">
        <f t="shared" si="0"/>
        <v>288.14999999999998</v>
      </c>
      <c r="B17">
        <f t="shared" si="1"/>
        <v>340.29740854862598</v>
      </c>
      <c r="C17" s="4">
        <f t="shared" si="2"/>
        <v>0</v>
      </c>
      <c r="D17" s="4"/>
      <c r="E17" s="4">
        <v>0</v>
      </c>
      <c r="F17" s="4">
        <f t="shared" si="3"/>
        <v>170.14870427431299</v>
      </c>
      <c r="G17" s="5">
        <v>0.5</v>
      </c>
      <c r="H17" s="6">
        <v>1942.36</v>
      </c>
      <c r="I17" s="6"/>
      <c r="J17" s="6">
        <v>1160.06052</v>
      </c>
      <c r="K17" s="4">
        <v>50</v>
      </c>
      <c r="M17">
        <f t="shared" si="4"/>
        <v>0.59724279742169317</v>
      </c>
      <c r="N17">
        <f t="shared" si="5"/>
        <v>8640.0484839199999</v>
      </c>
      <c r="O17">
        <f t="shared" si="6"/>
        <v>1470093.0544062303</v>
      </c>
      <c r="P17">
        <f t="shared" si="7"/>
        <v>1971.3947859587549</v>
      </c>
      <c r="Q17">
        <f t="shared" si="8"/>
        <v>0.7168708312577291</v>
      </c>
      <c r="U17">
        <f t="shared" si="11"/>
        <v>0.25196985224486618</v>
      </c>
      <c r="V17">
        <f t="shared" si="9"/>
        <v>0.7063127272727272</v>
      </c>
      <c r="X17">
        <f t="shared" si="10"/>
        <v>0.7168708312577291</v>
      </c>
    </row>
    <row r="18" spans="1:24" x14ac:dyDescent="0.2">
      <c r="A18">
        <f t="shared" si="0"/>
        <v>288.14999999999998</v>
      </c>
      <c r="B18">
        <f t="shared" si="1"/>
        <v>340.29740854862598</v>
      </c>
      <c r="C18" s="4">
        <f t="shared" si="2"/>
        <v>0</v>
      </c>
      <c r="D18" s="4"/>
      <c r="E18" s="4">
        <v>0</v>
      </c>
      <c r="F18" s="4">
        <f t="shared" si="3"/>
        <v>187.1635747017443</v>
      </c>
      <c r="G18" s="5">
        <v>0.55000000000000004</v>
      </c>
      <c r="H18" s="6">
        <v>1546.69</v>
      </c>
      <c r="I18" s="6"/>
      <c r="J18" s="6">
        <v>1154.3285599999999</v>
      </c>
      <c r="K18" s="4">
        <v>50</v>
      </c>
      <c r="M18">
        <f t="shared" si="4"/>
        <v>0.74632186152364077</v>
      </c>
      <c r="N18">
        <f t="shared" si="5"/>
        <v>6880.0204851800008</v>
      </c>
      <c r="O18">
        <f t="shared" si="6"/>
        <v>1287689.2280275181</v>
      </c>
      <c r="P18">
        <f t="shared" si="7"/>
        <v>1726.7912547849019</v>
      </c>
      <c r="Q18">
        <f t="shared" si="8"/>
        <v>0.62792409264905524</v>
      </c>
      <c r="U18">
        <f t="shared" si="11"/>
        <v>0.20064213161752306</v>
      </c>
      <c r="V18">
        <f t="shared" si="9"/>
        <v>0.56243272727272731</v>
      </c>
      <c r="X18">
        <f t="shared" si="10"/>
        <v>0.62792409264905524</v>
      </c>
    </row>
    <row r="19" spans="1:24" x14ac:dyDescent="0.2">
      <c r="A19">
        <f t="shared" si="0"/>
        <v>288.14999999999998</v>
      </c>
      <c r="B19">
        <f t="shared" si="1"/>
        <v>340.29740854862598</v>
      </c>
      <c r="C19" s="4">
        <f t="shared" si="2"/>
        <v>0</v>
      </c>
      <c r="D19" s="4"/>
      <c r="E19" s="4">
        <v>0</v>
      </c>
      <c r="F19" s="4">
        <f t="shared" si="3"/>
        <v>204.17844512917557</v>
      </c>
      <c r="G19" s="5">
        <v>0.6</v>
      </c>
      <c r="H19" s="6">
        <v>1171.26</v>
      </c>
      <c r="I19" s="6"/>
      <c r="J19" s="6">
        <v>1148.3761400000001</v>
      </c>
      <c r="K19" s="4">
        <v>50</v>
      </c>
      <c r="M19">
        <f t="shared" si="4"/>
        <v>0.98046218602189106</v>
      </c>
      <c r="N19">
        <f t="shared" si="5"/>
        <v>5210.0244997200007</v>
      </c>
      <c r="O19">
        <f t="shared" si="6"/>
        <v>1063774.7014377406</v>
      </c>
      <c r="P19">
        <f t="shared" si="7"/>
        <v>1426.52187462801</v>
      </c>
      <c r="Q19">
        <f t="shared" si="8"/>
        <v>0.51873522713745812</v>
      </c>
      <c r="U19">
        <f t="shared" si="11"/>
        <v>0.1519400158262742</v>
      </c>
      <c r="V19">
        <f t="shared" si="9"/>
        <v>0.42591272727272728</v>
      </c>
      <c r="X19">
        <f t="shared" si="10"/>
        <v>0.51873522713745812</v>
      </c>
    </row>
    <row r="20" spans="1:24" x14ac:dyDescent="0.2">
      <c r="C20" s="4"/>
      <c r="D20" s="4"/>
      <c r="E20" s="4"/>
      <c r="F20" s="4">
        <f t="shared" si="3"/>
        <v>0</v>
      </c>
      <c r="G20" s="5"/>
      <c r="H20" s="6"/>
      <c r="I20" s="6"/>
      <c r="J20" s="6"/>
      <c r="K20" s="4"/>
      <c r="U20">
        <f t="shared" si="11"/>
        <v>0</v>
      </c>
    </row>
    <row r="21" spans="1:24" x14ac:dyDescent="0.2">
      <c r="A21">
        <f t="shared" ref="A21:A33" si="12">$H$3+$I$3*C21/1000</f>
        <v>278.24399999999997</v>
      </c>
      <c r="B21">
        <f t="shared" ref="B21:B33" si="13">SQRT($F$3*$G$3*A21)</f>
        <v>334.39689324444208</v>
      </c>
      <c r="C21" s="4">
        <f t="shared" ref="C21:C33" si="14">E21*0.3048</f>
        <v>1524</v>
      </c>
      <c r="D21" s="4"/>
      <c r="E21" s="4">
        <v>5000</v>
      </c>
      <c r="F21" s="4">
        <f t="shared" si="3"/>
        <v>0</v>
      </c>
      <c r="G21" s="5">
        <v>0</v>
      </c>
      <c r="H21" s="6">
        <v>6773.53</v>
      </c>
      <c r="I21" s="6"/>
      <c r="J21" s="6">
        <v>1175.27226</v>
      </c>
      <c r="K21" s="4">
        <v>50</v>
      </c>
      <c r="M21">
        <f t="shared" ref="M21:M33" si="15">J21/H21</f>
        <v>0.17350956738952952</v>
      </c>
      <c r="N21">
        <f t="shared" ref="N21:N33" si="16">4.448222*H21</f>
        <v>30130.16516366</v>
      </c>
      <c r="O21">
        <f t="shared" ref="O21:O33" si="17">N21*F21</f>
        <v>0</v>
      </c>
      <c r="P21">
        <f t="shared" ref="P21:P33" si="18">O21*0.001341</f>
        <v>0</v>
      </c>
      <c r="Q21">
        <f t="shared" ref="Q21:Q33" si="19">P21/$C$3</f>
        <v>0</v>
      </c>
      <c r="U21">
        <f t="shared" si="11"/>
        <v>0.87868641924059832</v>
      </c>
      <c r="V21">
        <f t="shared" ref="V21:V33" si="20">H21/$C$3</f>
        <v>2.4631018181818183</v>
      </c>
      <c r="X21">
        <f t="shared" ref="X21:X33" si="21">P21/$C$3</f>
        <v>0</v>
      </c>
    </row>
    <row r="22" spans="1:24" x14ac:dyDescent="0.2">
      <c r="A22">
        <f t="shared" si="12"/>
        <v>278.24399999999997</v>
      </c>
      <c r="B22">
        <f t="shared" si="13"/>
        <v>334.39689324444208</v>
      </c>
      <c r="C22" s="4">
        <f t="shared" si="14"/>
        <v>1524</v>
      </c>
      <c r="D22" s="4"/>
      <c r="E22" s="4">
        <v>5000</v>
      </c>
      <c r="F22" s="4">
        <f t="shared" si="3"/>
        <v>16.719844662222105</v>
      </c>
      <c r="G22" s="5">
        <v>0.05</v>
      </c>
      <c r="H22" s="6">
        <v>6624.7739330398899</v>
      </c>
      <c r="I22" s="6"/>
      <c r="J22" s="6">
        <v>1175.6580650000001</v>
      </c>
      <c r="K22" s="4">
        <v>50</v>
      </c>
      <c r="M22">
        <f t="shared" si="15"/>
        <v>0.17746387678779696</v>
      </c>
      <c r="N22">
        <f t="shared" si="16"/>
        <v>29468.465153974568</v>
      </c>
      <c r="O22">
        <f t="shared" si="17"/>
        <v>492708.15980855981</v>
      </c>
      <c r="P22">
        <f t="shared" si="18"/>
        <v>660.72164230327871</v>
      </c>
      <c r="Q22">
        <f t="shared" si="19"/>
        <v>0.24026241538301044</v>
      </c>
      <c r="U22">
        <f t="shared" si="11"/>
        <v>0.85938925279747425</v>
      </c>
      <c r="V22">
        <f t="shared" si="20"/>
        <v>2.4090087029235963</v>
      </c>
      <c r="X22">
        <f t="shared" si="21"/>
        <v>0.24026241538301044</v>
      </c>
    </row>
    <row r="23" spans="1:24" x14ac:dyDescent="0.2">
      <c r="A23">
        <f t="shared" si="12"/>
        <v>278.24399999999997</v>
      </c>
      <c r="B23">
        <f t="shared" si="13"/>
        <v>334.39689324444208</v>
      </c>
      <c r="C23" s="4">
        <f t="shared" si="14"/>
        <v>1524</v>
      </c>
      <c r="D23" s="4"/>
      <c r="E23" s="4">
        <v>5000</v>
      </c>
      <c r="F23" s="4">
        <f t="shared" si="3"/>
        <v>33.43968932444421</v>
      </c>
      <c r="G23" s="5">
        <v>0.1</v>
      </c>
      <c r="H23" s="6">
        <v>6285.69</v>
      </c>
      <c r="I23" s="6"/>
      <c r="J23" s="6">
        <v>1175.71318</v>
      </c>
      <c r="K23" s="4">
        <v>50</v>
      </c>
      <c r="M23">
        <f t="shared" si="15"/>
        <v>0.18704600131409599</v>
      </c>
      <c r="N23">
        <f t="shared" si="16"/>
        <v>27960.144543180002</v>
      </c>
      <c r="O23">
        <f t="shared" si="17"/>
        <v>934978.54699049331</v>
      </c>
      <c r="P23">
        <f t="shared" si="18"/>
        <v>1253.8062315142515</v>
      </c>
      <c r="Q23">
        <f t="shared" si="19"/>
        <v>0.45592953873245512</v>
      </c>
      <c r="U23">
        <f t="shared" si="11"/>
        <v>0.81540207817141663</v>
      </c>
      <c r="V23">
        <f t="shared" si="20"/>
        <v>2.2857054545454543</v>
      </c>
      <c r="X23">
        <f t="shared" si="21"/>
        <v>0.45592953873245512</v>
      </c>
    </row>
    <row r="24" spans="1:24" x14ac:dyDescent="0.2">
      <c r="A24">
        <f t="shared" si="12"/>
        <v>278.24399999999997</v>
      </c>
      <c r="B24">
        <f t="shared" si="13"/>
        <v>334.39689324444208</v>
      </c>
      <c r="C24" s="4">
        <f t="shared" si="14"/>
        <v>1524</v>
      </c>
      <c r="D24" s="4"/>
      <c r="E24" s="4">
        <v>5000</v>
      </c>
      <c r="F24" s="4">
        <f t="shared" si="3"/>
        <v>50.159533986666311</v>
      </c>
      <c r="G24" s="5">
        <v>0.15</v>
      </c>
      <c r="H24" s="6">
        <v>5595.52</v>
      </c>
      <c r="I24" s="6"/>
      <c r="J24" s="6">
        <v>1174.83134</v>
      </c>
      <c r="K24" s="4">
        <v>50</v>
      </c>
      <c r="M24">
        <f t="shared" si="15"/>
        <v>0.20995927813679513</v>
      </c>
      <c r="N24">
        <f t="shared" si="16"/>
        <v>24890.115165440006</v>
      </c>
      <c r="O24">
        <f t="shared" si="17"/>
        <v>1248476.5775729264</v>
      </c>
      <c r="P24">
        <f t="shared" si="18"/>
        <v>1674.2070905252942</v>
      </c>
      <c r="Q24">
        <f t="shared" si="19"/>
        <v>0.60880257837283425</v>
      </c>
      <c r="U24">
        <f t="shared" si="11"/>
        <v>0.72587076939042905</v>
      </c>
      <c r="V24">
        <f t="shared" si="20"/>
        <v>2.0347345454545458</v>
      </c>
      <c r="X24">
        <f t="shared" si="21"/>
        <v>0.60880257837283425</v>
      </c>
    </row>
    <row r="25" spans="1:24" x14ac:dyDescent="0.2">
      <c r="A25">
        <f t="shared" si="12"/>
        <v>278.24399999999997</v>
      </c>
      <c r="B25">
        <f t="shared" si="13"/>
        <v>334.39689324444208</v>
      </c>
      <c r="C25" s="4">
        <f t="shared" si="14"/>
        <v>1524</v>
      </c>
      <c r="D25" s="4"/>
      <c r="E25" s="4">
        <v>5000</v>
      </c>
      <c r="F25" s="4">
        <f t="shared" si="3"/>
        <v>66.879378648888419</v>
      </c>
      <c r="G25" s="5">
        <v>0.2</v>
      </c>
      <c r="H25" s="6">
        <v>4849.1499999999996</v>
      </c>
      <c r="I25" s="6"/>
      <c r="J25" s="6">
        <v>1164.9106400000001</v>
      </c>
      <c r="K25" s="4">
        <v>50</v>
      </c>
      <c r="M25">
        <f t="shared" si="15"/>
        <v>0.24022986296567442</v>
      </c>
      <c r="N25">
        <f t="shared" si="16"/>
        <v>21570.0957113</v>
      </c>
      <c r="O25">
        <f t="shared" si="17"/>
        <v>1442594.5985687969</v>
      </c>
      <c r="P25">
        <f t="shared" si="18"/>
        <v>1934.5193566807566</v>
      </c>
      <c r="Q25">
        <f t="shared" si="19"/>
        <v>0.7034615842475479</v>
      </c>
      <c r="U25">
        <f t="shared" si="11"/>
        <v>0.6290489965882704</v>
      </c>
      <c r="V25">
        <f t="shared" si="20"/>
        <v>1.7633272727272726</v>
      </c>
      <c r="X25">
        <f t="shared" si="21"/>
        <v>0.7034615842475479</v>
      </c>
    </row>
    <row r="26" spans="1:24" x14ac:dyDescent="0.2">
      <c r="A26">
        <f t="shared" si="12"/>
        <v>278.24399999999997</v>
      </c>
      <c r="B26">
        <f t="shared" si="13"/>
        <v>334.39689324444208</v>
      </c>
      <c r="C26" s="4">
        <f t="shared" si="14"/>
        <v>1524</v>
      </c>
      <c r="D26" s="4"/>
      <c r="E26" s="4">
        <v>5000</v>
      </c>
      <c r="F26" s="4">
        <f t="shared" si="3"/>
        <v>83.599223311110521</v>
      </c>
      <c r="G26" s="5">
        <v>0.25</v>
      </c>
      <c r="H26" s="6">
        <v>4203.95</v>
      </c>
      <c r="I26" s="6"/>
      <c r="J26" s="6">
        <v>1159.17868</v>
      </c>
      <c r="K26" s="4">
        <v>50</v>
      </c>
      <c r="M26">
        <f t="shared" si="15"/>
        <v>0.27573560104187728</v>
      </c>
      <c r="N26">
        <f t="shared" si="16"/>
        <v>18700.1028769</v>
      </c>
      <c r="O26">
        <f t="shared" si="17"/>
        <v>1563314.0763467033</v>
      </c>
      <c r="P26">
        <f t="shared" si="18"/>
        <v>2096.4041763809291</v>
      </c>
      <c r="Q26">
        <f t="shared" si="19"/>
        <v>0.76232879141124699</v>
      </c>
      <c r="U26">
        <f t="shared" si="11"/>
        <v>0.54535135625981035</v>
      </c>
      <c r="V26">
        <f t="shared" si="20"/>
        <v>1.5287090909090908</v>
      </c>
      <c r="X26">
        <f t="shared" si="21"/>
        <v>0.76232879141124699</v>
      </c>
    </row>
    <row r="27" spans="1:24" x14ac:dyDescent="0.2">
      <c r="A27">
        <f t="shared" si="12"/>
        <v>278.24399999999997</v>
      </c>
      <c r="B27">
        <f t="shared" si="13"/>
        <v>334.39689324444208</v>
      </c>
      <c r="C27" s="4">
        <f t="shared" si="14"/>
        <v>1524</v>
      </c>
      <c r="D27" s="4"/>
      <c r="E27" s="4">
        <v>5000</v>
      </c>
      <c r="F27" s="4">
        <f t="shared" si="3"/>
        <v>100.31906797333262</v>
      </c>
      <c r="G27" s="5">
        <v>0.3</v>
      </c>
      <c r="H27" s="6">
        <v>3664.4</v>
      </c>
      <c r="I27" s="6"/>
      <c r="J27" s="6">
        <v>1152.3444199999999</v>
      </c>
      <c r="K27" s="4">
        <v>50</v>
      </c>
      <c r="M27">
        <f t="shared" si="15"/>
        <v>0.31447015063857653</v>
      </c>
      <c r="N27">
        <f t="shared" si="16"/>
        <v>16300.064696800002</v>
      </c>
      <c r="O27">
        <f t="shared" si="17"/>
        <v>1635207.2982879989</v>
      </c>
      <c r="P27">
        <f t="shared" si="18"/>
        <v>2192.8129870042067</v>
      </c>
      <c r="Q27">
        <f t="shared" si="19"/>
        <v>0.79738654072880244</v>
      </c>
      <c r="U27">
        <f t="shared" si="11"/>
        <v>0.47535900994979702</v>
      </c>
      <c r="V27">
        <f t="shared" si="20"/>
        <v>1.3325090909090909</v>
      </c>
      <c r="X27">
        <f t="shared" si="21"/>
        <v>0.79738654072880244</v>
      </c>
    </row>
    <row r="28" spans="1:24" x14ac:dyDescent="0.2">
      <c r="A28">
        <f t="shared" si="12"/>
        <v>278.24399999999997</v>
      </c>
      <c r="B28">
        <f t="shared" si="13"/>
        <v>334.39689324444208</v>
      </c>
      <c r="C28" s="4">
        <f t="shared" si="14"/>
        <v>1524</v>
      </c>
      <c r="D28" s="4"/>
      <c r="E28" s="4">
        <v>5000</v>
      </c>
      <c r="F28" s="4">
        <f t="shared" si="3"/>
        <v>117.03891263555472</v>
      </c>
      <c r="G28" s="5">
        <v>0.35</v>
      </c>
      <c r="H28" s="6">
        <v>3201.29</v>
      </c>
      <c r="I28" s="6"/>
      <c r="J28" s="6">
        <v>1141.9828</v>
      </c>
      <c r="K28" s="4">
        <v>50</v>
      </c>
      <c r="M28">
        <f t="shared" si="15"/>
        <v>0.35672581990385127</v>
      </c>
      <c r="N28">
        <f t="shared" si="16"/>
        <v>14240.048606380002</v>
      </c>
      <c r="O28">
        <f t="shared" si="17"/>
        <v>1666639.8047681618</v>
      </c>
      <c r="P28">
        <f t="shared" si="18"/>
        <v>2234.963978194105</v>
      </c>
      <c r="Q28">
        <f t="shared" si="19"/>
        <v>0.81271417388876543</v>
      </c>
      <c r="U28">
        <f t="shared" si="11"/>
        <v>0.41528273249704878</v>
      </c>
      <c r="V28">
        <f t="shared" si="20"/>
        <v>1.1641054545454546</v>
      </c>
      <c r="X28">
        <f t="shared" si="21"/>
        <v>0.81271417388876543</v>
      </c>
    </row>
    <row r="29" spans="1:24" x14ac:dyDescent="0.2">
      <c r="A29">
        <f t="shared" si="12"/>
        <v>278.24399999999997</v>
      </c>
      <c r="B29">
        <f t="shared" si="13"/>
        <v>334.39689324444208</v>
      </c>
      <c r="C29" s="4">
        <f t="shared" si="14"/>
        <v>1524</v>
      </c>
      <c r="D29" s="4"/>
      <c r="E29" s="4">
        <v>5000</v>
      </c>
      <c r="F29" s="4">
        <f t="shared" si="3"/>
        <v>133.75875729777684</v>
      </c>
      <c r="G29" s="5">
        <v>0.4</v>
      </c>
      <c r="H29" s="6">
        <v>2816.87</v>
      </c>
      <c r="I29" s="6"/>
      <c r="J29" s="6">
        <v>1131.6211800000001</v>
      </c>
      <c r="K29" s="4">
        <v>50</v>
      </c>
      <c r="M29">
        <f t="shared" si="15"/>
        <v>0.40172999818947985</v>
      </c>
      <c r="N29">
        <f t="shared" si="16"/>
        <v>12530.06310514</v>
      </c>
      <c r="O29">
        <f t="shared" si="17"/>
        <v>1676005.6698062492</v>
      </c>
      <c r="P29">
        <f t="shared" si="18"/>
        <v>2247.5236032101802</v>
      </c>
      <c r="Q29">
        <f t="shared" si="19"/>
        <v>0.81728131025824735</v>
      </c>
      <c r="U29">
        <f t="shared" si="11"/>
        <v>0.36541440190953078</v>
      </c>
      <c r="V29">
        <f t="shared" si="20"/>
        <v>1.0243163636363637</v>
      </c>
      <c r="X29">
        <f t="shared" si="21"/>
        <v>0.81728131025824735</v>
      </c>
    </row>
    <row r="30" spans="1:24" x14ac:dyDescent="0.2">
      <c r="A30">
        <f t="shared" si="12"/>
        <v>278.24399999999997</v>
      </c>
      <c r="B30">
        <f t="shared" si="13"/>
        <v>334.39689324444208</v>
      </c>
      <c r="C30" s="4">
        <f t="shared" si="14"/>
        <v>1524</v>
      </c>
      <c r="D30" s="4"/>
      <c r="E30" s="4">
        <v>5000</v>
      </c>
      <c r="F30" s="4">
        <f t="shared" si="3"/>
        <v>150.47860195999894</v>
      </c>
      <c r="G30" s="5">
        <v>0.45</v>
      </c>
      <c r="H30" s="6">
        <v>2454.9299999999998</v>
      </c>
      <c r="I30" s="6"/>
      <c r="J30" s="6">
        <v>1123.2437</v>
      </c>
      <c r="K30" s="4">
        <v>50</v>
      </c>
      <c r="M30">
        <f t="shared" si="15"/>
        <v>0.4575461214780055</v>
      </c>
      <c r="N30">
        <f t="shared" si="16"/>
        <v>10920.073634460001</v>
      </c>
      <c r="O30">
        <f t="shared" si="17"/>
        <v>1643237.4138137854</v>
      </c>
      <c r="P30">
        <f t="shared" si="18"/>
        <v>2203.581371924286</v>
      </c>
      <c r="Q30">
        <f t="shared" si="19"/>
        <v>0.80130231706337673</v>
      </c>
      <c r="U30">
        <f t="shared" si="11"/>
        <v>0.31846225693048114</v>
      </c>
      <c r="V30">
        <f t="shared" si="20"/>
        <v>0.89270181818181815</v>
      </c>
      <c r="X30">
        <f t="shared" si="21"/>
        <v>0.80130231706337673</v>
      </c>
    </row>
    <row r="31" spans="1:24" x14ac:dyDescent="0.2">
      <c r="A31">
        <f t="shared" si="12"/>
        <v>278.24399999999997</v>
      </c>
      <c r="B31">
        <f t="shared" si="13"/>
        <v>334.39689324444208</v>
      </c>
      <c r="C31" s="4">
        <f t="shared" si="14"/>
        <v>1524</v>
      </c>
      <c r="D31" s="4"/>
      <c r="E31" s="4">
        <v>5000</v>
      </c>
      <c r="F31" s="4">
        <f t="shared" si="3"/>
        <v>167.19844662222104</v>
      </c>
      <c r="G31" s="5">
        <v>0.5</v>
      </c>
      <c r="H31" s="6">
        <v>2095.23</v>
      </c>
      <c r="I31" s="6"/>
      <c r="J31" s="6">
        <v>1113.5434600000001</v>
      </c>
      <c r="K31" s="4">
        <v>50</v>
      </c>
      <c r="M31">
        <f t="shared" si="15"/>
        <v>0.53146597748218571</v>
      </c>
      <c r="N31">
        <f t="shared" si="16"/>
        <v>9320.0481810600013</v>
      </c>
      <c r="O31">
        <f t="shared" si="17"/>
        <v>1558297.578317489</v>
      </c>
      <c r="P31">
        <f t="shared" si="18"/>
        <v>2089.6770525237525</v>
      </c>
      <c r="Q31">
        <f t="shared" si="19"/>
        <v>0.75988256455409187</v>
      </c>
      <c r="U31">
        <f t="shared" si="11"/>
        <v>0.27180069272380558</v>
      </c>
      <c r="V31">
        <f t="shared" si="20"/>
        <v>0.76190181818181824</v>
      </c>
      <c r="X31">
        <f t="shared" si="21"/>
        <v>0.75988256455409187</v>
      </c>
    </row>
    <row r="32" spans="1:24" x14ac:dyDescent="0.2">
      <c r="A32">
        <f t="shared" si="12"/>
        <v>278.24399999999997</v>
      </c>
      <c r="B32">
        <f t="shared" si="13"/>
        <v>334.39689324444208</v>
      </c>
      <c r="C32" s="4">
        <f t="shared" si="14"/>
        <v>1524</v>
      </c>
      <c r="D32" s="4"/>
      <c r="E32" s="4">
        <v>5000</v>
      </c>
      <c r="F32" s="4">
        <f t="shared" si="3"/>
        <v>183.91829128444317</v>
      </c>
      <c r="G32" s="5">
        <v>0.55000000000000004</v>
      </c>
      <c r="H32" s="6">
        <v>1737.78</v>
      </c>
      <c r="I32" s="6"/>
      <c r="J32" s="6">
        <v>1102.96138</v>
      </c>
      <c r="K32" s="4">
        <v>50</v>
      </c>
      <c r="M32">
        <f t="shared" si="15"/>
        <v>0.63469563466031376</v>
      </c>
      <c r="N32">
        <f t="shared" si="16"/>
        <v>7730.0312271600005</v>
      </c>
      <c r="O32">
        <f t="shared" si="17"/>
        <v>1421694.1348746547</v>
      </c>
      <c r="P32">
        <f t="shared" si="18"/>
        <v>1906.4918348669119</v>
      </c>
      <c r="Q32">
        <f t="shared" si="19"/>
        <v>0.69326975813342251</v>
      </c>
      <c r="U32">
        <f t="shared" si="11"/>
        <v>0.22543100652509501</v>
      </c>
      <c r="V32">
        <f t="shared" si="20"/>
        <v>0.63192000000000004</v>
      </c>
      <c r="X32">
        <f t="shared" si="21"/>
        <v>0.69326975813342251</v>
      </c>
    </row>
    <row r="33" spans="1:24" x14ac:dyDescent="0.2">
      <c r="A33">
        <f t="shared" si="12"/>
        <v>278.24399999999997</v>
      </c>
      <c r="B33">
        <f t="shared" si="13"/>
        <v>334.39689324444208</v>
      </c>
      <c r="C33" s="4">
        <f t="shared" si="14"/>
        <v>1524</v>
      </c>
      <c r="D33" s="4"/>
      <c r="E33" s="4">
        <v>5000</v>
      </c>
      <c r="F33" s="4">
        <f t="shared" si="3"/>
        <v>200.63813594666524</v>
      </c>
      <c r="G33" s="5">
        <v>0.6</v>
      </c>
      <c r="H33" s="6">
        <v>1384.83</v>
      </c>
      <c r="I33" s="6"/>
      <c r="J33" s="6">
        <v>1091.277</v>
      </c>
      <c r="K33" s="4">
        <v>50</v>
      </c>
      <c r="M33">
        <f t="shared" si="15"/>
        <v>0.78802235653473718</v>
      </c>
      <c r="N33">
        <f t="shared" si="16"/>
        <v>6160.0312722600002</v>
      </c>
      <c r="O33">
        <f t="shared" si="17"/>
        <v>1235937.1918394112</v>
      </c>
      <c r="P33">
        <f t="shared" si="18"/>
        <v>1657.3917742566503</v>
      </c>
      <c r="Q33">
        <f t="shared" si="19"/>
        <v>0.60268791791150922</v>
      </c>
      <c r="U33">
        <f t="shared" si="11"/>
        <v>0.17964507634231452</v>
      </c>
      <c r="V33">
        <f t="shared" si="20"/>
        <v>0.50357454545454539</v>
      </c>
      <c r="X33">
        <f t="shared" si="21"/>
        <v>0.60268791791150922</v>
      </c>
    </row>
    <row r="34" spans="1:24" x14ac:dyDescent="0.2">
      <c r="C34" s="4"/>
      <c r="D34" s="4"/>
      <c r="E34" s="4"/>
      <c r="F34" s="4">
        <f t="shared" si="3"/>
        <v>0</v>
      </c>
      <c r="G34" s="5"/>
      <c r="H34" s="6"/>
      <c r="I34" s="6"/>
      <c r="J34" s="6"/>
      <c r="K34" s="4"/>
      <c r="U34">
        <f t="shared" si="11"/>
        <v>0</v>
      </c>
    </row>
    <row r="35" spans="1:24" x14ac:dyDescent="0.2">
      <c r="A35">
        <f t="shared" ref="A35:A47" si="22">$H$3+$I$3*C35/1000</f>
        <v>268.33799999999997</v>
      </c>
      <c r="B35">
        <f t="shared" ref="B35:B47" si="23">SQRT($F$3*$G$3*A35)</f>
        <v>328.39037464298355</v>
      </c>
      <c r="C35" s="4">
        <f t="shared" ref="C35:C47" si="24">E35*0.3048</f>
        <v>3048</v>
      </c>
      <c r="D35" s="4"/>
      <c r="E35" s="4">
        <v>10000</v>
      </c>
      <c r="F35" s="4">
        <f t="shared" si="3"/>
        <v>0</v>
      </c>
      <c r="G35" s="5">
        <v>0</v>
      </c>
      <c r="H35" s="6">
        <v>5842.81</v>
      </c>
      <c r="I35" s="6"/>
      <c r="J35" s="6">
        <v>1059.9716800000001</v>
      </c>
      <c r="K35" s="4">
        <v>50</v>
      </c>
      <c r="M35">
        <f t="shared" ref="M35:M47" si="25">J35/H35</f>
        <v>0.18141470970303672</v>
      </c>
      <c r="N35">
        <f t="shared" ref="N35:N47" si="26">4.448222*H35</f>
        <v>25990.115983820004</v>
      </c>
      <c r="O35">
        <f t="shared" ref="O35:O47" si="27">N35*F35</f>
        <v>0</v>
      </c>
      <c r="P35">
        <f t="shared" ref="P35:P47" si="28">O35*0.001341</f>
        <v>0</v>
      </c>
      <c r="Q35">
        <f t="shared" ref="Q35:Q47" si="29">P35/$C$3</f>
        <v>0</v>
      </c>
      <c r="U35">
        <f t="shared" si="11"/>
        <v>0.75795010831917187</v>
      </c>
      <c r="V35">
        <f t="shared" ref="V35:V47" si="30">H35/$C$3</f>
        <v>2.124658181818182</v>
      </c>
      <c r="X35">
        <f t="shared" ref="X35:X47" si="31">P35/$C$3</f>
        <v>0</v>
      </c>
    </row>
    <row r="36" spans="1:24" x14ac:dyDescent="0.2">
      <c r="A36">
        <f t="shared" si="22"/>
        <v>268.33799999999997</v>
      </c>
      <c r="B36">
        <f t="shared" si="23"/>
        <v>328.39037464298355</v>
      </c>
      <c r="C36" s="4">
        <f t="shared" si="24"/>
        <v>3048</v>
      </c>
      <c r="D36" s="4"/>
      <c r="E36" s="4">
        <v>10000</v>
      </c>
      <c r="F36" s="4">
        <f t="shared" si="3"/>
        <v>16.419518732149179</v>
      </c>
      <c r="G36" s="5">
        <v>0.05</v>
      </c>
      <c r="H36" s="6">
        <v>5766.8775761266797</v>
      </c>
      <c r="I36" s="6"/>
      <c r="J36" s="6">
        <v>1058.38986361671</v>
      </c>
      <c r="K36" s="4">
        <v>50</v>
      </c>
      <c r="M36">
        <f t="shared" si="25"/>
        <v>0.18352910212593365</v>
      </c>
      <c r="N36">
        <f t="shared" si="26"/>
        <v>25652.351705433375</v>
      </c>
      <c r="O36">
        <f t="shared" si="27"/>
        <v>421199.26935104223</v>
      </c>
      <c r="P36">
        <f t="shared" si="28"/>
        <v>564.82822019974765</v>
      </c>
      <c r="Q36">
        <f t="shared" si="29"/>
        <v>0.20539208007263551</v>
      </c>
      <c r="U36">
        <f t="shared" si="11"/>
        <v>0.74809988404357153</v>
      </c>
      <c r="V36">
        <f t="shared" si="30"/>
        <v>2.0970463913187927</v>
      </c>
      <c r="X36">
        <f t="shared" si="31"/>
        <v>0.20539208007263551</v>
      </c>
    </row>
    <row r="37" spans="1:24" x14ac:dyDescent="0.2">
      <c r="A37">
        <f t="shared" si="22"/>
        <v>268.33799999999997</v>
      </c>
      <c r="B37">
        <f t="shared" si="23"/>
        <v>328.39037464298355</v>
      </c>
      <c r="C37" s="4">
        <f t="shared" si="24"/>
        <v>3048</v>
      </c>
      <c r="D37" s="4"/>
      <c r="E37" s="4">
        <v>10000</v>
      </c>
      <c r="F37" s="4">
        <f t="shared" si="3"/>
        <v>32.839037464298357</v>
      </c>
      <c r="G37" s="5">
        <v>0.1</v>
      </c>
      <c r="H37" s="6">
        <v>5575.29</v>
      </c>
      <c r="I37" s="6"/>
      <c r="J37" s="6">
        <v>1054.9011</v>
      </c>
      <c r="K37" s="4">
        <v>50</v>
      </c>
      <c r="M37">
        <f t="shared" si="25"/>
        <v>0.18921008593274968</v>
      </c>
      <c r="N37">
        <f t="shared" si="26"/>
        <v>24800.127634380002</v>
      </c>
      <c r="O37">
        <f t="shared" si="27"/>
        <v>814412.32050478586</v>
      </c>
      <c r="P37">
        <f t="shared" si="28"/>
        <v>1092.1269217969177</v>
      </c>
      <c r="Q37">
        <f t="shared" si="29"/>
        <v>0.39713706247160646</v>
      </c>
      <c r="U37">
        <f t="shared" si="11"/>
        <v>0.72324646178992569</v>
      </c>
      <c r="V37">
        <f t="shared" si="30"/>
        <v>2.027378181818182</v>
      </c>
      <c r="X37">
        <f t="shared" si="31"/>
        <v>0.39713706247160646</v>
      </c>
    </row>
    <row r="38" spans="1:24" x14ac:dyDescent="0.2">
      <c r="A38">
        <f t="shared" si="22"/>
        <v>268.33799999999997</v>
      </c>
      <c r="B38">
        <f t="shared" si="23"/>
        <v>328.39037464298355</v>
      </c>
      <c r="C38" s="4">
        <f t="shared" si="24"/>
        <v>3048</v>
      </c>
      <c r="D38" s="4"/>
      <c r="E38" s="4">
        <v>10000</v>
      </c>
      <c r="F38" s="4">
        <f t="shared" si="3"/>
        <v>49.258556196447529</v>
      </c>
      <c r="G38" s="5">
        <v>0.15</v>
      </c>
      <c r="H38" s="6">
        <v>5020.01</v>
      </c>
      <c r="I38" s="6"/>
      <c r="J38" s="6">
        <v>1048.50776</v>
      </c>
      <c r="K38" s="4">
        <v>50</v>
      </c>
      <c r="M38">
        <f t="shared" si="25"/>
        <v>0.20886567158232752</v>
      </c>
      <c r="N38">
        <f t="shared" si="26"/>
        <v>22330.118922220001</v>
      </c>
      <c r="O38">
        <f t="shared" si="27"/>
        <v>1099949.4178035303</v>
      </c>
      <c r="P38">
        <f t="shared" si="28"/>
        <v>1475.0321692745342</v>
      </c>
      <c r="Q38">
        <f t="shared" si="29"/>
        <v>0.53637533428164885</v>
      </c>
      <c r="U38">
        <f t="shared" si="11"/>
        <v>0.65121356389533913</v>
      </c>
      <c r="V38">
        <f t="shared" si="30"/>
        <v>1.8254581818181819</v>
      </c>
      <c r="X38">
        <f t="shared" si="31"/>
        <v>0.53637533428164885</v>
      </c>
    </row>
    <row r="39" spans="1:24" x14ac:dyDescent="0.2">
      <c r="A39">
        <f t="shared" si="22"/>
        <v>268.33799999999997</v>
      </c>
      <c r="B39">
        <f t="shared" si="23"/>
        <v>328.39037464298355</v>
      </c>
      <c r="C39" s="4">
        <f t="shared" si="24"/>
        <v>3048</v>
      </c>
      <c r="D39" s="4"/>
      <c r="E39" s="4">
        <v>10000</v>
      </c>
      <c r="F39" s="4">
        <f t="shared" si="3"/>
        <v>65.678074928596715</v>
      </c>
      <c r="G39" s="5">
        <v>0.2</v>
      </c>
      <c r="H39" s="6">
        <v>4374.8</v>
      </c>
      <c r="I39" s="6"/>
      <c r="J39" s="6">
        <v>1033.51648</v>
      </c>
      <c r="K39" s="4">
        <v>50</v>
      </c>
      <c r="M39">
        <f t="shared" si="25"/>
        <v>0.23624313797202157</v>
      </c>
      <c r="N39">
        <f t="shared" si="26"/>
        <v>19460.081605600004</v>
      </c>
      <c r="O39">
        <f t="shared" si="27"/>
        <v>1278100.6978092038</v>
      </c>
      <c r="P39">
        <f t="shared" si="28"/>
        <v>1713.9330357621423</v>
      </c>
      <c r="Q39">
        <f t="shared" si="29"/>
        <v>0.62324837664077903</v>
      </c>
      <c r="U39">
        <f t="shared" si="11"/>
        <v>0.56751462633128802</v>
      </c>
      <c r="V39">
        <f t="shared" si="30"/>
        <v>1.5908363636363636</v>
      </c>
      <c r="X39">
        <f t="shared" si="31"/>
        <v>0.62324837664077903</v>
      </c>
    </row>
    <row r="40" spans="1:24" x14ac:dyDescent="0.2">
      <c r="A40">
        <f t="shared" si="22"/>
        <v>268.33799999999997</v>
      </c>
      <c r="B40">
        <f t="shared" si="23"/>
        <v>328.39037464298355</v>
      </c>
      <c r="C40" s="4">
        <f t="shared" si="24"/>
        <v>3048</v>
      </c>
      <c r="D40" s="4"/>
      <c r="E40" s="4">
        <v>10000</v>
      </c>
      <c r="F40" s="4">
        <f t="shared" si="3"/>
        <v>82.097593660745886</v>
      </c>
      <c r="G40" s="5">
        <v>0.25</v>
      </c>
      <c r="H40" s="6">
        <v>3842</v>
      </c>
      <c r="I40" s="6"/>
      <c r="J40" s="6">
        <v>1029.98912</v>
      </c>
      <c r="K40" s="4">
        <v>50</v>
      </c>
      <c r="M40">
        <f t="shared" si="25"/>
        <v>0.26808670484122854</v>
      </c>
      <c r="N40">
        <f t="shared" si="26"/>
        <v>17090.068924000003</v>
      </c>
      <c r="O40">
        <f t="shared" si="27"/>
        <v>1403053.5341566929</v>
      </c>
      <c r="P40">
        <f t="shared" si="28"/>
        <v>1881.4947893041251</v>
      </c>
      <c r="Q40">
        <f t="shared" si="29"/>
        <v>0.68417992338331823</v>
      </c>
      <c r="U40">
        <f t="shared" si="11"/>
        <v>0.49839791404516975</v>
      </c>
      <c r="V40">
        <f t="shared" si="30"/>
        <v>1.3970909090909092</v>
      </c>
      <c r="X40">
        <f t="shared" si="31"/>
        <v>0.68417992338331823</v>
      </c>
    </row>
    <row r="41" spans="1:24" x14ac:dyDescent="0.2">
      <c r="A41">
        <f t="shared" si="22"/>
        <v>268.33799999999997</v>
      </c>
      <c r="B41">
        <f t="shared" si="23"/>
        <v>328.39037464298355</v>
      </c>
      <c r="C41" s="4">
        <f t="shared" si="24"/>
        <v>3048</v>
      </c>
      <c r="D41" s="4"/>
      <c r="E41" s="4">
        <v>10000</v>
      </c>
      <c r="F41" s="4">
        <f t="shared" si="3"/>
        <v>98.517112392895058</v>
      </c>
      <c r="G41" s="5">
        <v>0.3</v>
      </c>
      <c r="H41" s="6">
        <v>3441.84</v>
      </c>
      <c r="I41" s="6"/>
      <c r="J41" s="6">
        <v>1045.4213199999999</v>
      </c>
      <c r="K41" s="4">
        <v>50</v>
      </c>
      <c r="M41">
        <f t="shared" si="25"/>
        <v>0.30373908142156519</v>
      </c>
      <c r="N41">
        <f t="shared" si="26"/>
        <v>15310.068408480001</v>
      </c>
      <c r="O41">
        <f t="shared" si="27"/>
        <v>1508303.7301411363</v>
      </c>
      <c r="P41">
        <f t="shared" si="28"/>
        <v>2022.6353021192638</v>
      </c>
      <c r="Q41">
        <f t="shared" si="29"/>
        <v>0.73550374622518677</v>
      </c>
      <c r="U41">
        <f t="shared" si="11"/>
        <v>0.44648773463748753</v>
      </c>
      <c r="V41">
        <f t="shared" si="30"/>
        <v>1.2515781818181819</v>
      </c>
      <c r="X41">
        <f t="shared" si="31"/>
        <v>0.73550374622518677</v>
      </c>
    </row>
    <row r="42" spans="1:24" x14ac:dyDescent="0.2">
      <c r="A42">
        <f t="shared" si="22"/>
        <v>268.33799999999997</v>
      </c>
      <c r="B42">
        <f t="shared" si="23"/>
        <v>328.39037464298355</v>
      </c>
      <c r="C42" s="4">
        <f t="shared" si="24"/>
        <v>3048</v>
      </c>
      <c r="D42" s="4"/>
      <c r="E42" s="4">
        <v>10000</v>
      </c>
      <c r="F42" s="4">
        <f t="shared" si="3"/>
        <v>114.93663112504423</v>
      </c>
      <c r="G42" s="5">
        <v>0.35</v>
      </c>
      <c r="H42" s="6">
        <v>3118.11</v>
      </c>
      <c r="I42" s="6"/>
      <c r="J42" s="6">
        <v>1060.4126000000001</v>
      </c>
      <c r="K42" s="4">
        <v>50</v>
      </c>
      <c r="M42">
        <f t="shared" si="25"/>
        <v>0.34008184445064482</v>
      </c>
      <c r="N42">
        <f t="shared" si="26"/>
        <v>13870.045500420001</v>
      </c>
      <c r="O42">
        <f t="shared" si="27"/>
        <v>1594176.3033693531</v>
      </c>
      <c r="P42">
        <f t="shared" si="28"/>
        <v>2137.7904228183024</v>
      </c>
      <c r="Q42">
        <f t="shared" si="29"/>
        <v>0.77737833557029179</v>
      </c>
      <c r="U42">
        <f t="shared" si="11"/>
        <v>0.40449232685147951</v>
      </c>
      <c r="V42">
        <f t="shared" si="30"/>
        <v>1.1338581818181819</v>
      </c>
      <c r="X42">
        <f t="shared" si="31"/>
        <v>0.77737833557029179</v>
      </c>
    </row>
    <row r="43" spans="1:24" x14ac:dyDescent="0.2">
      <c r="A43">
        <f t="shared" si="22"/>
        <v>268.33799999999997</v>
      </c>
      <c r="B43">
        <f t="shared" si="23"/>
        <v>328.39037464298355</v>
      </c>
      <c r="C43" s="4">
        <f t="shared" si="24"/>
        <v>3048</v>
      </c>
      <c r="D43" s="4"/>
      <c r="E43" s="4">
        <v>10000</v>
      </c>
      <c r="F43" s="4">
        <f t="shared" si="3"/>
        <v>131.35614985719343</v>
      </c>
      <c r="G43" s="5">
        <v>0.4</v>
      </c>
      <c r="H43" s="6">
        <v>2859.58</v>
      </c>
      <c r="I43" s="6"/>
      <c r="J43" s="6">
        <v>1080.2539999999999</v>
      </c>
      <c r="K43" s="4">
        <v>50</v>
      </c>
      <c r="M43">
        <f t="shared" si="25"/>
        <v>0.37776666503472534</v>
      </c>
      <c r="N43">
        <f t="shared" si="26"/>
        <v>12720.046666760001</v>
      </c>
      <c r="O43">
        <f t="shared" si="27"/>
        <v>1670856.3561494206</v>
      </c>
      <c r="P43">
        <f t="shared" si="28"/>
        <v>2240.6183735963727</v>
      </c>
      <c r="Q43">
        <f t="shared" si="29"/>
        <v>0.81477031767140828</v>
      </c>
      <c r="U43">
        <f t="shared" si="11"/>
        <v>0.37095489511850249</v>
      </c>
      <c r="V43">
        <f t="shared" si="30"/>
        <v>1.0398472727272727</v>
      </c>
      <c r="X43">
        <f t="shared" si="31"/>
        <v>0.81477031767140828</v>
      </c>
    </row>
    <row r="44" spans="1:24" x14ac:dyDescent="0.2">
      <c r="A44">
        <f t="shared" si="22"/>
        <v>268.33799999999997</v>
      </c>
      <c r="B44">
        <f t="shared" si="23"/>
        <v>328.39037464298355</v>
      </c>
      <c r="C44" s="4">
        <f t="shared" si="24"/>
        <v>3048</v>
      </c>
      <c r="D44" s="4"/>
      <c r="E44" s="4">
        <v>10000</v>
      </c>
      <c r="F44" s="4">
        <f t="shared" si="3"/>
        <v>147.77566858934259</v>
      </c>
      <c r="G44" s="5">
        <v>0.45</v>
      </c>
      <c r="H44" s="6">
        <v>2544.85</v>
      </c>
      <c r="I44" s="6"/>
      <c r="J44" s="6">
        <v>1077.1675600000001</v>
      </c>
      <c r="K44" s="4">
        <v>50</v>
      </c>
      <c r="M44">
        <f t="shared" si="25"/>
        <v>0.42327349745564574</v>
      </c>
      <c r="N44">
        <f t="shared" si="26"/>
        <v>11320.0577567</v>
      </c>
      <c r="O44">
        <f t="shared" si="27"/>
        <v>1672829.1034663161</v>
      </c>
      <c r="P44">
        <f t="shared" si="28"/>
        <v>2243.2638277483297</v>
      </c>
      <c r="Q44">
        <f t="shared" si="29"/>
        <v>0.81573230099939265</v>
      </c>
      <c r="U44">
        <f t="shared" si="11"/>
        <v>0.33012699936435458</v>
      </c>
      <c r="V44">
        <f t="shared" si="30"/>
        <v>0.9254</v>
      </c>
      <c r="X44">
        <f t="shared" si="31"/>
        <v>0.81573230099939265</v>
      </c>
    </row>
    <row r="45" spans="1:24" x14ac:dyDescent="0.2">
      <c r="A45">
        <f t="shared" si="22"/>
        <v>268.33799999999997</v>
      </c>
      <c r="B45">
        <f t="shared" si="23"/>
        <v>328.39037464298355</v>
      </c>
      <c r="C45" s="4">
        <f t="shared" si="24"/>
        <v>3048</v>
      </c>
      <c r="D45" s="4"/>
      <c r="E45" s="4">
        <v>10000</v>
      </c>
      <c r="F45" s="4">
        <f t="shared" si="3"/>
        <v>164.19518732149177</v>
      </c>
      <c r="G45" s="5">
        <v>0.5</v>
      </c>
      <c r="H45" s="6">
        <v>2216.63</v>
      </c>
      <c r="I45" s="6"/>
      <c r="J45" s="6">
        <v>1069.01054</v>
      </c>
      <c r="K45" s="4">
        <v>50</v>
      </c>
      <c r="M45">
        <f t="shared" si="25"/>
        <v>0.48226837135651868</v>
      </c>
      <c r="N45">
        <f t="shared" si="26"/>
        <v>9860.062331860001</v>
      </c>
      <c r="O45">
        <f t="shared" si="27"/>
        <v>1618974.7815813378</v>
      </c>
      <c r="P45">
        <f t="shared" si="28"/>
        <v>2171.045182100574</v>
      </c>
      <c r="Q45">
        <f t="shared" si="29"/>
        <v>0.78947097530929966</v>
      </c>
      <c r="U45">
        <f t="shared" si="11"/>
        <v>0.28754913279800748</v>
      </c>
      <c r="V45">
        <f t="shared" si="30"/>
        <v>0.80604727272727272</v>
      </c>
      <c r="X45">
        <f t="shared" si="31"/>
        <v>0.78947097530929966</v>
      </c>
    </row>
    <row r="46" spans="1:24" x14ac:dyDescent="0.2">
      <c r="A46">
        <f t="shared" si="22"/>
        <v>268.33799999999997</v>
      </c>
      <c r="B46">
        <f t="shared" si="23"/>
        <v>328.39037464298355</v>
      </c>
      <c r="C46" s="4">
        <f t="shared" si="24"/>
        <v>3048</v>
      </c>
      <c r="D46" s="4"/>
      <c r="E46" s="4">
        <v>10000</v>
      </c>
      <c r="F46" s="4">
        <f t="shared" si="3"/>
        <v>180.61470605364096</v>
      </c>
      <c r="G46" s="5">
        <v>0.55000000000000004</v>
      </c>
      <c r="H46" s="6">
        <v>1901.89</v>
      </c>
      <c r="I46" s="6"/>
      <c r="J46" s="6">
        <v>1060.6330599999999</v>
      </c>
      <c r="K46" s="4">
        <v>50</v>
      </c>
      <c r="M46">
        <f t="shared" si="25"/>
        <v>0.55767318824958323</v>
      </c>
      <c r="N46">
        <f t="shared" si="26"/>
        <v>8460.028939580001</v>
      </c>
      <c r="O46">
        <f t="shared" si="27"/>
        <v>1528005.6401275378</v>
      </c>
      <c r="P46">
        <f t="shared" si="28"/>
        <v>2049.0555634110283</v>
      </c>
      <c r="Q46">
        <f t="shared" si="29"/>
        <v>0.74511111396764662</v>
      </c>
      <c r="U46">
        <f t="shared" si="11"/>
        <v>0.24671993980826859</v>
      </c>
      <c r="V46">
        <f t="shared" si="30"/>
        <v>0.69159636363636368</v>
      </c>
      <c r="X46">
        <f t="shared" si="31"/>
        <v>0.74511111396764662</v>
      </c>
    </row>
    <row r="47" spans="1:24" x14ac:dyDescent="0.2">
      <c r="A47">
        <f t="shared" si="22"/>
        <v>268.33799999999997</v>
      </c>
      <c r="B47">
        <f t="shared" si="23"/>
        <v>328.39037464298355</v>
      </c>
      <c r="C47" s="4">
        <f t="shared" si="24"/>
        <v>3048</v>
      </c>
      <c r="D47" s="4"/>
      <c r="E47" s="4">
        <v>10000</v>
      </c>
      <c r="F47" s="4">
        <f t="shared" si="3"/>
        <v>197.03422478579012</v>
      </c>
      <c r="G47" s="5">
        <v>0.6</v>
      </c>
      <c r="H47" s="6">
        <v>1587.16</v>
      </c>
      <c r="I47" s="6"/>
      <c r="J47" s="6">
        <v>1052.91696</v>
      </c>
      <c r="K47" s="4">
        <v>50</v>
      </c>
      <c r="M47">
        <f t="shared" si="25"/>
        <v>0.66339685979989416</v>
      </c>
      <c r="N47">
        <f t="shared" si="26"/>
        <v>7060.0400295200006</v>
      </c>
      <c r="O47">
        <f t="shared" si="27"/>
        <v>1391069.51417312</v>
      </c>
      <c r="P47">
        <f t="shared" si="28"/>
        <v>1865.4242185061539</v>
      </c>
      <c r="Q47">
        <f t="shared" si="29"/>
        <v>0.6783360794567832</v>
      </c>
      <c r="U47">
        <f t="shared" si="11"/>
        <v>0.20589204405412068</v>
      </c>
      <c r="V47">
        <f t="shared" si="30"/>
        <v>0.57714909090909094</v>
      </c>
      <c r="X47">
        <f t="shared" si="31"/>
        <v>0.6783360794567832</v>
      </c>
    </row>
    <row r="48" spans="1:24" x14ac:dyDescent="0.2">
      <c r="C48" s="4"/>
      <c r="D48" s="4"/>
      <c r="E48" s="4"/>
      <c r="F48" s="4">
        <f t="shared" si="3"/>
        <v>0</v>
      </c>
      <c r="G48" s="5"/>
      <c r="H48" s="6"/>
      <c r="I48" s="6"/>
      <c r="J48" s="6"/>
      <c r="K48" s="4"/>
      <c r="U48">
        <f t="shared" si="11"/>
        <v>0</v>
      </c>
    </row>
    <row r="49" spans="1:24" x14ac:dyDescent="0.2">
      <c r="A49">
        <f t="shared" ref="A49:A61" si="32">$H$3+$I$3*C49/1000</f>
        <v>258.43199999999996</v>
      </c>
      <c r="B49">
        <f t="shared" ref="B49:B61" si="33">SQRT($F$3*$G$3*A49)</f>
        <v>322.27192571613091</v>
      </c>
      <c r="C49" s="4">
        <f t="shared" ref="C49:C61" si="34">E49*0.3048</f>
        <v>4572</v>
      </c>
      <c r="D49" s="4"/>
      <c r="E49" s="4">
        <v>15000</v>
      </c>
      <c r="F49" s="4">
        <f t="shared" si="3"/>
        <v>0</v>
      </c>
      <c r="G49" s="5">
        <v>0</v>
      </c>
      <c r="H49" s="6">
        <v>4981.79</v>
      </c>
      <c r="I49" s="6"/>
      <c r="J49" s="6">
        <v>896.39035999999999</v>
      </c>
      <c r="K49" s="4">
        <v>50</v>
      </c>
      <c r="M49">
        <f t="shared" ref="M49:M61" si="35">J49/H49</f>
        <v>0.17993338940421014</v>
      </c>
      <c r="N49">
        <f t="shared" ref="N49:N61" si="36">4.448222*H49</f>
        <v>22160.10787738</v>
      </c>
      <c r="O49">
        <f t="shared" ref="O49:O61" si="37">N49*F49</f>
        <v>0</v>
      </c>
      <c r="P49">
        <f t="shared" ref="P49:P61" si="38">O49*0.001341</f>
        <v>0</v>
      </c>
      <c r="Q49">
        <f t="shared" ref="Q49:Q61" si="39">P49/$C$3</f>
        <v>0</v>
      </c>
      <c r="U49">
        <f t="shared" si="11"/>
        <v>0.6462555294667065</v>
      </c>
      <c r="V49">
        <f t="shared" ref="V49:V61" si="40">H49/$C$3</f>
        <v>1.8115600000000001</v>
      </c>
      <c r="X49">
        <f t="shared" ref="X49:X61" si="41">P49/$C$3</f>
        <v>0</v>
      </c>
    </row>
    <row r="50" spans="1:24" x14ac:dyDescent="0.2">
      <c r="A50">
        <f t="shared" si="32"/>
        <v>258.43199999999996</v>
      </c>
      <c r="B50">
        <f t="shared" si="33"/>
        <v>322.27192571613091</v>
      </c>
      <c r="C50" s="4">
        <f t="shared" si="34"/>
        <v>4572</v>
      </c>
      <c r="D50" s="4"/>
      <c r="E50" s="4">
        <v>15000</v>
      </c>
      <c r="F50" s="4">
        <f t="shared" si="3"/>
        <v>16.113596285806548</v>
      </c>
      <c r="G50" s="5">
        <v>0.05</v>
      </c>
      <c r="H50" s="6">
        <v>4918.5924249950003</v>
      </c>
      <c r="I50" s="6"/>
      <c r="J50" s="6">
        <v>895.15570354014596</v>
      </c>
      <c r="K50" s="4">
        <v>50</v>
      </c>
      <c r="M50">
        <f t="shared" si="35"/>
        <v>0.18199428336269516</v>
      </c>
      <c r="N50">
        <f t="shared" si="36"/>
        <v>21878.991033896113</v>
      </c>
      <c r="O50">
        <f t="shared" si="37"/>
        <v>352549.22866098315</v>
      </c>
      <c r="P50">
        <f t="shared" si="38"/>
        <v>472.76851563437839</v>
      </c>
      <c r="Q50">
        <f t="shared" si="39"/>
        <v>0.17191582386704668</v>
      </c>
      <c r="U50">
        <f t="shared" si="11"/>
        <v>0.63805731511084884</v>
      </c>
      <c r="V50">
        <f t="shared" si="40"/>
        <v>1.7885790636345456</v>
      </c>
      <c r="X50">
        <f t="shared" si="41"/>
        <v>0.17191582386704668</v>
      </c>
    </row>
    <row r="51" spans="1:24" x14ac:dyDescent="0.2">
      <c r="A51">
        <f t="shared" si="32"/>
        <v>258.43199999999996</v>
      </c>
      <c r="B51">
        <f t="shared" si="33"/>
        <v>322.27192571613091</v>
      </c>
      <c r="C51" s="4">
        <f t="shared" si="34"/>
        <v>4572</v>
      </c>
      <c r="D51" s="4"/>
      <c r="E51" s="4">
        <v>15000</v>
      </c>
      <c r="F51" s="4">
        <f t="shared" si="3"/>
        <v>32.227192571613095</v>
      </c>
      <c r="G51" s="5">
        <v>0.1</v>
      </c>
      <c r="H51" s="6">
        <v>4759.2299999999996</v>
      </c>
      <c r="I51" s="6"/>
      <c r="J51" s="6">
        <v>892.42208000000005</v>
      </c>
      <c r="K51" s="4">
        <v>50</v>
      </c>
      <c r="M51">
        <f t="shared" si="35"/>
        <v>0.187513963393238</v>
      </c>
      <c r="N51">
        <f t="shared" si="36"/>
        <v>21170.111589060001</v>
      </c>
      <c r="O51">
        <f t="shared" si="37"/>
        <v>682253.26294317481</v>
      </c>
      <c r="P51">
        <f t="shared" si="38"/>
        <v>914.90162560679744</v>
      </c>
      <c r="Q51">
        <f t="shared" si="39"/>
        <v>0.33269150022065364</v>
      </c>
      <c r="U51">
        <f t="shared" si="11"/>
        <v>0.61738425415439691</v>
      </c>
      <c r="V51">
        <f t="shared" si="40"/>
        <v>1.7306290909090907</v>
      </c>
      <c r="X51">
        <f t="shared" si="41"/>
        <v>0.33269150022065364</v>
      </c>
    </row>
    <row r="52" spans="1:24" x14ac:dyDescent="0.2">
      <c r="A52">
        <f t="shared" si="32"/>
        <v>258.43199999999996</v>
      </c>
      <c r="B52">
        <f t="shared" si="33"/>
        <v>322.27192571613091</v>
      </c>
      <c r="C52" s="4">
        <f t="shared" si="34"/>
        <v>4572</v>
      </c>
      <c r="D52" s="4"/>
      <c r="E52" s="4">
        <v>15000</v>
      </c>
      <c r="F52" s="4">
        <f t="shared" si="3"/>
        <v>48.340788857419632</v>
      </c>
      <c r="G52" s="5">
        <v>0.15</v>
      </c>
      <c r="H52" s="6">
        <v>4298.37</v>
      </c>
      <c r="I52" s="6"/>
      <c r="J52" s="6">
        <v>887.35149999999999</v>
      </c>
      <c r="K52" s="4">
        <v>50</v>
      </c>
      <c r="M52">
        <f t="shared" si="35"/>
        <v>0.20643906876327539</v>
      </c>
      <c r="N52">
        <f t="shared" si="36"/>
        <v>19120.103998140003</v>
      </c>
      <c r="O52">
        <f t="shared" si="37"/>
        <v>924280.91030599084</v>
      </c>
      <c r="P52">
        <f t="shared" si="38"/>
        <v>1239.4607007203338</v>
      </c>
      <c r="Q52">
        <f t="shared" si="39"/>
        <v>0.45071298208012139</v>
      </c>
      <c r="U52">
        <f t="shared" si="11"/>
        <v>0.55759985470961382</v>
      </c>
      <c r="V52">
        <f t="shared" si="40"/>
        <v>1.5630436363636364</v>
      </c>
      <c r="X52">
        <f t="shared" si="41"/>
        <v>0.45071298208012139</v>
      </c>
    </row>
    <row r="53" spans="1:24" x14ac:dyDescent="0.2">
      <c r="A53">
        <f t="shared" si="32"/>
        <v>258.43199999999996</v>
      </c>
      <c r="B53">
        <f t="shared" si="33"/>
        <v>322.27192571613091</v>
      </c>
      <c r="C53" s="4">
        <f t="shared" si="34"/>
        <v>4572</v>
      </c>
      <c r="D53" s="4"/>
      <c r="E53" s="4">
        <v>15000</v>
      </c>
      <c r="F53" s="4">
        <f t="shared" si="3"/>
        <v>64.45438514322619</v>
      </c>
      <c r="G53" s="5">
        <v>0.2</v>
      </c>
      <c r="H53" s="6">
        <v>3763.32</v>
      </c>
      <c r="I53" s="6"/>
      <c r="J53" s="6">
        <v>874.78527999999994</v>
      </c>
      <c r="K53" s="4">
        <v>50</v>
      </c>
      <c r="M53">
        <f t="shared" si="35"/>
        <v>0.23245041080747847</v>
      </c>
      <c r="N53">
        <f t="shared" si="36"/>
        <v>16740.082817040002</v>
      </c>
      <c r="O53">
        <f t="shared" si="37"/>
        <v>1078971.7452189992</v>
      </c>
      <c r="P53">
        <f t="shared" si="38"/>
        <v>1446.9011103386779</v>
      </c>
      <c r="Q53">
        <f t="shared" si="39"/>
        <v>0.52614585830497373</v>
      </c>
      <c r="U53">
        <f t="shared" si="11"/>
        <v>0.48819126441553051</v>
      </c>
      <c r="V53">
        <f t="shared" si="40"/>
        <v>1.3684800000000001</v>
      </c>
      <c r="X53">
        <f t="shared" si="41"/>
        <v>0.52614585830497373</v>
      </c>
    </row>
    <row r="54" spans="1:24" x14ac:dyDescent="0.2">
      <c r="A54">
        <f t="shared" si="32"/>
        <v>258.43199999999996</v>
      </c>
      <c r="B54">
        <f t="shared" si="33"/>
        <v>322.27192571613091</v>
      </c>
      <c r="C54" s="4">
        <f t="shared" si="34"/>
        <v>4572</v>
      </c>
      <c r="D54" s="4"/>
      <c r="E54" s="4">
        <v>15000</v>
      </c>
      <c r="F54" s="4">
        <f t="shared" si="3"/>
        <v>80.567981429032727</v>
      </c>
      <c r="G54" s="5">
        <v>0.25</v>
      </c>
      <c r="H54" s="6">
        <v>3275.48</v>
      </c>
      <c r="I54" s="6"/>
      <c r="J54" s="6">
        <v>859.13261999999997</v>
      </c>
      <c r="K54" s="4">
        <v>50</v>
      </c>
      <c r="M54">
        <f t="shared" si="35"/>
        <v>0.26229212817663367</v>
      </c>
      <c r="N54">
        <f t="shared" si="36"/>
        <v>14570.06219656</v>
      </c>
      <c r="O54">
        <f t="shared" si="37"/>
        <v>1173880.5004722979</v>
      </c>
      <c r="P54">
        <f t="shared" si="38"/>
        <v>1574.1737511333515</v>
      </c>
      <c r="Q54">
        <f t="shared" si="39"/>
        <v>0.57242681859394595</v>
      </c>
      <c r="U54">
        <f t="shared" si="11"/>
        <v>0.42490692334634894</v>
      </c>
      <c r="V54">
        <f t="shared" si="40"/>
        <v>1.1910836363636363</v>
      </c>
      <c r="X54">
        <f t="shared" si="41"/>
        <v>0.57242681859394595</v>
      </c>
    </row>
    <row r="55" spans="1:24" x14ac:dyDescent="0.2">
      <c r="A55">
        <f t="shared" si="32"/>
        <v>258.43199999999996</v>
      </c>
      <c r="B55">
        <f t="shared" si="33"/>
        <v>322.27192571613091</v>
      </c>
      <c r="C55" s="4">
        <f t="shared" si="34"/>
        <v>4572</v>
      </c>
      <c r="D55" s="4"/>
      <c r="E55" s="4">
        <v>15000</v>
      </c>
      <c r="F55" s="4">
        <f t="shared" si="3"/>
        <v>96.681577714839264</v>
      </c>
      <c r="G55" s="5">
        <v>0.3</v>
      </c>
      <c r="H55" s="6">
        <v>2940.51</v>
      </c>
      <c r="I55" s="6"/>
      <c r="J55" s="6">
        <v>873.46252000000004</v>
      </c>
      <c r="K55" s="4">
        <v>50</v>
      </c>
      <c r="M55">
        <f t="shared" si="35"/>
        <v>0.29704456709890459</v>
      </c>
      <c r="N55">
        <f t="shared" si="36"/>
        <v>13080.041273220002</v>
      </c>
      <c r="O55">
        <f t="shared" si="37"/>
        <v>1264599.0268701247</v>
      </c>
      <c r="P55">
        <f t="shared" si="38"/>
        <v>1695.8272950328371</v>
      </c>
      <c r="Q55">
        <f t="shared" si="39"/>
        <v>0.61666447092103172</v>
      </c>
      <c r="U55">
        <f t="shared" si="11"/>
        <v>0.38145342275610677</v>
      </c>
      <c r="V55">
        <f t="shared" si="40"/>
        <v>1.0692763636363638</v>
      </c>
      <c r="X55">
        <f t="shared" si="41"/>
        <v>0.61666447092103172</v>
      </c>
    </row>
    <row r="56" spans="1:24" x14ac:dyDescent="0.2">
      <c r="A56">
        <f t="shared" si="32"/>
        <v>258.43199999999996</v>
      </c>
      <c r="B56">
        <f t="shared" si="33"/>
        <v>322.27192571613091</v>
      </c>
      <c r="C56" s="4">
        <f t="shared" si="34"/>
        <v>4572</v>
      </c>
      <c r="D56" s="4"/>
      <c r="E56" s="4">
        <v>15000</v>
      </c>
      <c r="F56" s="4">
        <f t="shared" si="3"/>
        <v>112.79517400064582</v>
      </c>
      <c r="G56" s="5">
        <v>0.35</v>
      </c>
      <c r="H56" s="6">
        <v>2672.99</v>
      </c>
      <c r="I56" s="6"/>
      <c r="J56" s="6">
        <v>888.01288</v>
      </c>
      <c r="K56" s="4">
        <v>50</v>
      </c>
      <c r="M56">
        <f t="shared" si="35"/>
        <v>0.33221706029577369</v>
      </c>
      <c r="N56">
        <f t="shared" si="36"/>
        <v>11890.05292378</v>
      </c>
      <c r="O56">
        <f t="shared" si="37"/>
        <v>1341140.5884146527</v>
      </c>
      <c r="P56">
        <f t="shared" si="38"/>
        <v>1798.4695290640493</v>
      </c>
      <c r="Q56">
        <f t="shared" si="39"/>
        <v>0.65398891965965433</v>
      </c>
      <c r="U56">
        <f t="shared" si="11"/>
        <v>0.34674977622686054</v>
      </c>
      <c r="V56">
        <f t="shared" si="40"/>
        <v>0.97199636363636355</v>
      </c>
      <c r="X56">
        <f t="shared" si="41"/>
        <v>0.65398891965965433</v>
      </c>
    </row>
    <row r="57" spans="1:24" x14ac:dyDescent="0.2">
      <c r="A57">
        <f t="shared" si="32"/>
        <v>258.43199999999996</v>
      </c>
      <c r="B57">
        <f t="shared" si="33"/>
        <v>322.27192571613091</v>
      </c>
      <c r="C57" s="4">
        <f t="shared" si="34"/>
        <v>4572</v>
      </c>
      <c r="D57" s="4"/>
      <c r="E57" s="4">
        <v>15000</v>
      </c>
      <c r="F57" s="4">
        <f t="shared" si="3"/>
        <v>128.90877028645238</v>
      </c>
      <c r="G57" s="5">
        <v>0.4</v>
      </c>
      <c r="H57" s="6">
        <v>2457.17</v>
      </c>
      <c r="I57" s="6"/>
      <c r="J57" s="6">
        <v>908.07474000000002</v>
      </c>
      <c r="K57" s="4">
        <v>50</v>
      </c>
      <c r="M57">
        <f t="shared" si="35"/>
        <v>0.36956121880048998</v>
      </c>
      <c r="N57">
        <f t="shared" si="36"/>
        <v>10930.037651740002</v>
      </c>
      <c r="O57">
        <f t="shared" si="37"/>
        <v>1408977.7128704274</v>
      </c>
      <c r="P57">
        <f t="shared" si="38"/>
        <v>1889.4391129592432</v>
      </c>
      <c r="Q57">
        <f t="shared" si="39"/>
        <v>0.68706876834881569</v>
      </c>
      <c r="U57">
        <f t="shared" si="11"/>
        <v>0.31875283770285523</v>
      </c>
      <c r="V57">
        <f t="shared" si="40"/>
        <v>0.89351636363636366</v>
      </c>
      <c r="X57">
        <f t="shared" si="41"/>
        <v>0.68706876834881569</v>
      </c>
    </row>
    <row r="58" spans="1:24" x14ac:dyDescent="0.2">
      <c r="A58">
        <f t="shared" si="32"/>
        <v>258.43199999999996</v>
      </c>
      <c r="B58">
        <f t="shared" si="33"/>
        <v>322.27192571613091</v>
      </c>
      <c r="C58" s="4">
        <f t="shared" si="34"/>
        <v>4572</v>
      </c>
      <c r="D58" s="4"/>
      <c r="E58" s="4">
        <v>15000</v>
      </c>
      <c r="F58" s="4">
        <f t="shared" si="3"/>
        <v>145.0223665722589</v>
      </c>
      <c r="G58" s="5">
        <v>0.45</v>
      </c>
      <c r="H58" s="6">
        <v>2275.08</v>
      </c>
      <c r="I58" s="6"/>
      <c r="J58" s="6">
        <v>935.85270000000003</v>
      </c>
      <c r="K58" s="4">
        <v>50</v>
      </c>
      <c r="M58">
        <f t="shared" si="35"/>
        <v>0.41134935914341475</v>
      </c>
      <c r="N58">
        <f t="shared" si="36"/>
        <v>10120.06090776</v>
      </c>
      <c r="O58">
        <f t="shared" si="37"/>
        <v>1467635.1826987579</v>
      </c>
      <c r="P58">
        <f t="shared" si="38"/>
        <v>1968.0987799990342</v>
      </c>
      <c r="Q58">
        <f t="shared" si="39"/>
        <v>0.71567228363601243</v>
      </c>
      <c r="U58">
        <f t="shared" si="11"/>
        <v>0.29513147482714336</v>
      </c>
      <c r="V58">
        <f t="shared" si="40"/>
        <v>0.82730181818181814</v>
      </c>
      <c r="X58">
        <f t="shared" si="41"/>
        <v>0.71567228363601243</v>
      </c>
    </row>
    <row r="59" spans="1:24" x14ac:dyDescent="0.2">
      <c r="A59">
        <f t="shared" si="32"/>
        <v>258.43199999999996</v>
      </c>
      <c r="B59">
        <f t="shared" si="33"/>
        <v>322.27192571613091</v>
      </c>
      <c r="C59" s="4">
        <f t="shared" si="34"/>
        <v>4572</v>
      </c>
      <c r="D59" s="4"/>
      <c r="E59" s="4">
        <v>15000</v>
      </c>
      <c r="F59" s="4">
        <f t="shared" si="3"/>
        <v>161.13596285806545</v>
      </c>
      <c r="G59" s="5">
        <v>0.5</v>
      </c>
      <c r="H59" s="6">
        <v>2101.9699999999998</v>
      </c>
      <c r="I59" s="6"/>
      <c r="J59" s="6">
        <v>968.48077999999998</v>
      </c>
      <c r="K59" s="4">
        <v>50</v>
      </c>
      <c r="M59">
        <f t="shared" si="35"/>
        <v>0.46074909727541308</v>
      </c>
      <c r="N59">
        <f t="shared" si="36"/>
        <v>9350.0291973399999</v>
      </c>
      <c r="O59">
        <f t="shared" si="37"/>
        <v>1506625.9574644058</v>
      </c>
      <c r="P59">
        <f t="shared" si="38"/>
        <v>2020.385408959768</v>
      </c>
      <c r="Q59">
        <f t="shared" si="39"/>
        <v>0.73468560325809751</v>
      </c>
      <c r="U59">
        <f t="shared" si="11"/>
        <v>0.2726750295121097</v>
      </c>
      <c r="V59">
        <f t="shared" si="40"/>
        <v>0.76435272727272718</v>
      </c>
      <c r="X59">
        <f t="shared" si="41"/>
        <v>0.73468560325809751</v>
      </c>
    </row>
    <row r="60" spans="1:24" x14ac:dyDescent="0.2">
      <c r="A60">
        <f t="shared" si="32"/>
        <v>258.43199999999996</v>
      </c>
      <c r="B60">
        <f t="shared" si="33"/>
        <v>322.27192571613091</v>
      </c>
      <c r="C60" s="4">
        <f t="shared" si="34"/>
        <v>4572</v>
      </c>
      <c r="D60" s="4"/>
      <c r="E60" s="4">
        <v>15000</v>
      </c>
      <c r="F60" s="4">
        <f t="shared" si="3"/>
        <v>177.24955914387201</v>
      </c>
      <c r="G60" s="5">
        <v>0.55000000000000004</v>
      </c>
      <c r="H60" s="6">
        <v>1946.85</v>
      </c>
      <c r="I60" s="6"/>
      <c r="J60" s="6">
        <v>1006.17944</v>
      </c>
      <c r="K60" s="4">
        <v>50</v>
      </c>
      <c r="M60">
        <f t="shared" si="35"/>
        <v>0.51682432647610244</v>
      </c>
      <c r="N60">
        <f t="shared" si="36"/>
        <v>8660.0210007000005</v>
      </c>
      <c r="O60">
        <f t="shared" si="37"/>
        <v>1534984.9045507484</v>
      </c>
      <c r="P60">
        <f t="shared" si="38"/>
        <v>2058.4147570025534</v>
      </c>
      <c r="Q60">
        <f t="shared" si="39"/>
        <v>0.74851445709183762</v>
      </c>
      <c r="U60">
        <f t="shared" si="11"/>
        <v>0.25255231102520526</v>
      </c>
      <c r="V60">
        <f t="shared" si="40"/>
        <v>0.70794545454545454</v>
      </c>
      <c r="X60">
        <f t="shared" si="41"/>
        <v>0.74851445709183762</v>
      </c>
    </row>
    <row r="61" spans="1:24" x14ac:dyDescent="0.2">
      <c r="A61">
        <f t="shared" si="32"/>
        <v>258.43199999999996</v>
      </c>
      <c r="B61">
        <f t="shared" si="33"/>
        <v>322.27192571613091</v>
      </c>
      <c r="C61" s="4">
        <f t="shared" si="34"/>
        <v>4572</v>
      </c>
      <c r="D61" s="4"/>
      <c r="E61" s="4">
        <v>15000</v>
      </c>
      <c r="F61" s="4">
        <f t="shared" si="3"/>
        <v>193.36315542967853</v>
      </c>
      <c r="G61" s="5">
        <v>0.6</v>
      </c>
      <c r="H61" s="6">
        <v>1771.5</v>
      </c>
      <c r="I61" s="6"/>
      <c r="J61" s="6">
        <v>1035.50062</v>
      </c>
      <c r="K61" s="4">
        <v>50</v>
      </c>
      <c r="M61">
        <f t="shared" si="35"/>
        <v>0.5845332317245272</v>
      </c>
      <c r="N61">
        <f t="shared" si="36"/>
        <v>7880.0252730000002</v>
      </c>
      <c r="O61">
        <f t="shared" si="37"/>
        <v>1523706.5516528941</v>
      </c>
      <c r="P61">
        <f t="shared" si="38"/>
        <v>2043.290485766531</v>
      </c>
      <c r="Q61">
        <f t="shared" si="39"/>
        <v>0.74301472209692032</v>
      </c>
      <c r="U61">
        <f t="shared" si="11"/>
        <v>0.22980528493779756</v>
      </c>
      <c r="V61">
        <f t="shared" si="40"/>
        <v>0.64418181818181819</v>
      </c>
      <c r="X61">
        <f t="shared" si="41"/>
        <v>0.74301472209692032</v>
      </c>
    </row>
    <row r="62" spans="1:24" x14ac:dyDescent="0.2">
      <c r="C62" s="4"/>
      <c r="F62" s="4"/>
    </row>
    <row r="63" spans="1:24" x14ac:dyDescent="0.2">
      <c r="C63" s="4"/>
      <c r="F63" s="4"/>
    </row>
    <row r="64" spans="1:24" x14ac:dyDescent="0.2">
      <c r="A64" s="3"/>
      <c r="B64" s="3"/>
      <c r="C64" s="3"/>
      <c r="F64" s="4"/>
    </row>
    <row r="65" spans="1:12" x14ac:dyDescent="0.2">
      <c r="A65" s="3"/>
      <c r="B65" s="3"/>
      <c r="C65" s="3"/>
      <c r="F65" s="4"/>
    </row>
    <row r="66" spans="1:12" x14ac:dyDescent="0.2">
      <c r="A66" s="3"/>
      <c r="C66" s="8"/>
      <c r="E66" s="11"/>
      <c r="F66" s="4"/>
      <c r="G66" s="12"/>
      <c r="H66" s="13"/>
      <c r="I66" s="14"/>
      <c r="J66" s="14"/>
      <c r="K66" s="15"/>
      <c r="L66" s="16"/>
    </row>
    <row r="67" spans="1:12" x14ac:dyDescent="0.2">
      <c r="E67" s="17"/>
      <c r="F67" s="4"/>
      <c r="G67" s="18"/>
      <c r="H67" s="19"/>
      <c r="I67" s="14"/>
      <c r="J67" s="14"/>
      <c r="K67" s="14"/>
      <c r="L67" s="16"/>
    </row>
    <row r="68" spans="1:12" x14ac:dyDescent="0.2">
      <c r="C68" s="4"/>
      <c r="E68" s="20"/>
      <c r="F68" s="4"/>
      <c r="G68" s="21"/>
      <c r="H68" s="22"/>
      <c r="I68" s="14"/>
      <c r="J68" s="14"/>
      <c r="K68" s="23"/>
      <c r="L68" s="14"/>
    </row>
    <row r="69" spans="1:12" x14ac:dyDescent="0.2">
      <c r="C69" s="4"/>
      <c r="E69" s="20"/>
      <c r="F69" s="4"/>
      <c r="G69" s="21"/>
      <c r="H69" s="22"/>
      <c r="I69" s="14"/>
      <c r="J69" s="14"/>
      <c r="K69" s="23"/>
      <c r="L69" s="14"/>
    </row>
    <row r="70" spans="1:12" x14ac:dyDescent="0.2">
      <c r="C70" s="4"/>
      <c r="E70" s="20"/>
      <c r="F70" s="4"/>
      <c r="G70" s="21"/>
      <c r="H70" s="22"/>
      <c r="I70" s="14"/>
      <c r="J70" s="14"/>
      <c r="K70" s="23"/>
      <c r="L70" s="14"/>
    </row>
    <row r="71" spans="1:12" x14ac:dyDescent="0.2">
      <c r="C71" s="4"/>
      <c r="E71" s="20"/>
      <c r="F71" s="4"/>
      <c r="G71" s="21"/>
      <c r="H71" s="22"/>
      <c r="I71" s="14"/>
      <c r="J71" s="14"/>
      <c r="K71" s="23"/>
      <c r="L71" s="14"/>
    </row>
    <row r="72" spans="1:12" x14ac:dyDescent="0.2">
      <c r="C72" s="4"/>
      <c r="E72" s="20"/>
      <c r="F72" s="4"/>
      <c r="G72" s="21"/>
      <c r="H72" s="22"/>
      <c r="I72" s="14"/>
      <c r="J72" s="14"/>
      <c r="K72" s="23"/>
      <c r="L72" s="14"/>
    </row>
    <row r="73" spans="1:12" x14ac:dyDescent="0.2">
      <c r="C73" s="4"/>
      <c r="E73" s="20"/>
      <c r="F73" s="4"/>
      <c r="G73" s="21"/>
      <c r="H73" s="22"/>
      <c r="I73" s="14"/>
      <c r="J73" s="14"/>
      <c r="K73" s="23"/>
      <c r="L73" s="14"/>
    </row>
    <row r="74" spans="1:12" x14ac:dyDescent="0.2">
      <c r="C74" s="4"/>
      <c r="E74" s="20"/>
      <c r="F74" s="4"/>
      <c r="G74" s="21"/>
      <c r="H74" s="22"/>
      <c r="I74" s="14"/>
      <c r="J74" s="14"/>
      <c r="K74" s="23"/>
      <c r="L74" s="14"/>
    </row>
    <row r="75" spans="1:12" x14ac:dyDescent="0.2">
      <c r="C75" s="4"/>
      <c r="E75" s="20"/>
      <c r="F75" s="4"/>
      <c r="G75" s="21"/>
      <c r="H75" s="22"/>
      <c r="I75" s="14"/>
      <c r="J75" s="14"/>
      <c r="K75" s="23"/>
      <c r="L75" s="14"/>
    </row>
    <row r="76" spans="1:12" x14ac:dyDescent="0.2">
      <c r="C76" s="4"/>
      <c r="E76" s="20"/>
      <c r="F76" s="4"/>
      <c r="G76" s="21"/>
      <c r="H76" s="22"/>
      <c r="I76" s="14"/>
      <c r="J76" s="14"/>
      <c r="K76" s="23"/>
      <c r="L76" s="14"/>
    </row>
    <row r="77" spans="1:12" x14ac:dyDescent="0.2">
      <c r="C77" s="4"/>
      <c r="E77" s="20"/>
      <c r="F77" s="4"/>
      <c r="G77" s="21"/>
      <c r="H77" s="22"/>
      <c r="I77" s="14"/>
      <c r="J77" s="14"/>
      <c r="K77" s="23"/>
      <c r="L77" s="14"/>
    </row>
    <row r="78" spans="1:12" x14ac:dyDescent="0.2">
      <c r="C78" s="4"/>
      <c r="E78" s="20"/>
      <c r="F78" s="4"/>
      <c r="G78" s="21"/>
      <c r="H78" s="22"/>
      <c r="I78" s="14"/>
      <c r="J78" s="14"/>
      <c r="K78" s="23"/>
      <c r="L78" s="14"/>
    </row>
    <row r="79" spans="1:12" x14ac:dyDescent="0.2">
      <c r="C79" s="4"/>
      <c r="E79" s="20"/>
      <c r="F79" s="4"/>
      <c r="G79" s="21"/>
      <c r="H79" s="22"/>
      <c r="I79" s="14"/>
      <c r="J79" s="14"/>
      <c r="K79" s="23"/>
      <c r="L79" s="14"/>
    </row>
    <row r="80" spans="1:12" x14ac:dyDescent="0.2">
      <c r="C80" s="4"/>
      <c r="E80" s="20"/>
      <c r="F80" s="4"/>
      <c r="G80" s="21"/>
      <c r="H80" s="22"/>
      <c r="I80" s="14"/>
      <c r="J80" s="14"/>
      <c r="K80" s="23"/>
      <c r="L80" s="14"/>
    </row>
    <row r="81" spans="1:12" x14ac:dyDescent="0.2">
      <c r="C81" s="4"/>
      <c r="E81" s="20"/>
      <c r="F81" s="4"/>
      <c r="G81" s="21"/>
      <c r="H81" s="22"/>
      <c r="I81" s="14"/>
      <c r="J81" s="14"/>
      <c r="K81" s="23"/>
      <c r="L81" s="14"/>
    </row>
    <row r="82" spans="1:12" x14ac:dyDescent="0.2">
      <c r="C82" s="4"/>
      <c r="E82" s="20"/>
      <c r="F82" s="4"/>
      <c r="G82" s="21"/>
      <c r="H82" s="22"/>
      <c r="I82" s="14"/>
      <c r="J82" s="14"/>
      <c r="K82" s="23"/>
      <c r="L82" s="14"/>
    </row>
    <row r="83" spans="1:12" x14ac:dyDescent="0.2">
      <c r="C83" s="4"/>
      <c r="F83" s="4"/>
    </row>
    <row r="84" spans="1:12" x14ac:dyDescent="0.2">
      <c r="C84" s="4"/>
      <c r="F84" s="4"/>
    </row>
    <row r="85" spans="1:12" x14ac:dyDescent="0.2">
      <c r="A85" s="3"/>
      <c r="B85" s="3"/>
      <c r="C85" s="3"/>
      <c r="F85" s="4"/>
    </row>
    <row r="86" spans="1:12" ht="18" x14ac:dyDescent="0.25">
      <c r="A86" s="3"/>
      <c r="B86" s="3"/>
      <c r="C86" s="3"/>
      <c r="E86" s="24"/>
      <c r="F86" s="4"/>
      <c r="G86" s="26"/>
      <c r="H86" s="25"/>
      <c r="J86" s="25"/>
      <c r="K86" s="25"/>
    </row>
    <row r="87" spans="1:12" ht="18" x14ac:dyDescent="0.25">
      <c r="A87" s="3"/>
      <c r="C87" s="8"/>
      <c r="E87" s="27"/>
      <c r="F87" s="4"/>
      <c r="G87" s="27"/>
      <c r="H87" s="27"/>
      <c r="J87" s="27"/>
      <c r="K87" s="27"/>
    </row>
    <row r="88" spans="1:12" x14ac:dyDescent="0.2">
      <c r="C88" s="4"/>
      <c r="E88" s="28"/>
      <c r="F88" s="4"/>
      <c r="G88" s="30"/>
      <c r="H88" s="29"/>
      <c r="J88" s="29"/>
      <c r="K88" s="29"/>
    </row>
    <row r="89" spans="1:12" x14ac:dyDescent="0.2">
      <c r="C89" s="4"/>
      <c r="E89" s="31"/>
      <c r="F89" s="4"/>
      <c r="G89" s="32"/>
      <c r="H89" s="33"/>
      <c r="J89" s="33"/>
      <c r="K89" s="31"/>
    </row>
    <row r="90" spans="1:12" x14ac:dyDescent="0.2">
      <c r="C90" s="4"/>
      <c r="E90" s="31"/>
      <c r="F90" s="4"/>
      <c r="G90" s="32"/>
      <c r="H90" s="33"/>
      <c r="J90" s="33"/>
      <c r="K90" s="31"/>
    </row>
    <row r="91" spans="1:12" x14ac:dyDescent="0.2">
      <c r="C91" s="4"/>
      <c r="E91" s="31"/>
      <c r="F91" s="4"/>
      <c r="G91" s="32"/>
      <c r="H91" s="33"/>
      <c r="J91" s="33"/>
      <c r="K91" s="31"/>
    </row>
    <row r="92" spans="1:12" x14ac:dyDescent="0.2">
      <c r="C92" s="4"/>
      <c r="E92" s="31"/>
      <c r="F92" s="4"/>
      <c r="G92" s="32"/>
      <c r="H92" s="33"/>
      <c r="J92" s="33"/>
      <c r="K92" s="31"/>
    </row>
    <row r="93" spans="1:12" x14ac:dyDescent="0.2">
      <c r="C93" s="4"/>
      <c r="E93" s="31"/>
      <c r="F93" s="4"/>
      <c r="G93" s="32"/>
      <c r="H93" s="33"/>
      <c r="J93" s="33"/>
      <c r="K93" s="31"/>
    </row>
    <row r="94" spans="1:12" x14ac:dyDescent="0.2">
      <c r="C94" s="4"/>
      <c r="E94" s="31"/>
      <c r="F94" s="4"/>
      <c r="G94" s="32"/>
      <c r="H94" s="33"/>
      <c r="J94" s="33"/>
      <c r="K94" s="31"/>
    </row>
    <row r="95" spans="1:12" x14ac:dyDescent="0.2">
      <c r="C95" s="4"/>
      <c r="E95" s="31"/>
      <c r="F95" s="4"/>
      <c r="G95" s="32"/>
      <c r="H95" s="33"/>
      <c r="J95" s="33"/>
      <c r="K95" s="31"/>
    </row>
    <row r="96" spans="1:12" x14ac:dyDescent="0.2">
      <c r="C96" s="4"/>
      <c r="E96" s="31"/>
      <c r="F96" s="4"/>
      <c r="G96" s="32"/>
      <c r="H96" s="33"/>
      <c r="J96" s="33"/>
      <c r="K96" s="31"/>
    </row>
    <row r="97" spans="3:11" x14ac:dyDescent="0.2">
      <c r="C97" s="4"/>
      <c r="E97" s="31"/>
      <c r="F97" s="4"/>
      <c r="G97" s="32"/>
      <c r="H97" s="33"/>
      <c r="J97" s="33"/>
      <c r="K97" s="31"/>
    </row>
    <row r="98" spans="3:11" x14ac:dyDescent="0.2">
      <c r="C98" s="4"/>
      <c r="E98" s="31"/>
      <c r="F98" s="4"/>
      <c r="G98" s="32"/>
      <c r="H98" s="33"/>
      <c r="J98" s="33"/>
      <c r="K98" s="31"/>
    </row>
    <row r="99" spans="3:11" x14ac:dyDescent="0.2">
      <c r="C99" s="4"/>
      <c r="E99" s="31"/>
      <c r="F99" s="4"/>
      <c r="G99" s="32"/>
      <c r="H99" s="33"/>
      <c r="J99" s="33"/>
      <c r="K99" s="31"/>
    </row>
    <row r="100" spans="3:11" x14ac:dyDescent="0.2">
      <c r="C100" s="4"/>
      <c r="E100" s="31"/>
      <c r="F100" s="4"/>
      <c r="G100" s="32"/>
      <c r="H100" s="33"/>
      <c r="J100" s="33"/>
      <c r="K100" s="31"/>
    </row>
    <row r="101" spans="3:11" x14ac:dyDescent="0.2">
      <c r="C101" s="4"/>
      <c r="E101" s="31"/>
      <c r="F101" s="4"/>
      <c r="G101" s="32"/>
      <c r="H101" s="33"/>
      <c r="J101" s="33"/>
      <c r="K101" s="31"/>
    </row>
    <row r="102" spans="3:11" x14ac:dyDescent="0.2">
      <c r="C102" s="4"/>
      <c r="E102" s="31"/>
      <c r="F102" s="4"/>
      <c r="G102" s="32"/>
      <c r="H102" s="33"/>
      <c r="J102" s="33"/>
      <c r="K102" s="31"/>
    </row>
    <row r="103" spans="3:11" x14ac:dyDescent="0.2">
      <c r="C103" s="4"/>
      <c r="E103" s="31"/>
      <c r="F103" s="4"/>
      <c r="G103" s="32"/>
      <c r="H103" s="33"/>
      <c r="J103" s="33"/>
      <c r="K103" s="31"/>
    </row>
    <row r="104" spans="3:11" x14ac:dyDescent="0.2">
      <c r="C104" s="4"/>
      <c r="E104" s="31"/>
      <c r="F104" s="4"/>
      <c r="G104" s="32"/>
      <c r="H104" s="33"/>
      <c r="J104" s="33"/>
      <c r="K104" s="31"/>
    </row>
    <row r="105" spans="3:11" x14ac:dyDescent="0.2">
      <c r="C105" s="4"/>
      <c r="E105" s="31"/>
      <c r="F105" s="4"/>
      <c r="G105" s="32"/>
      <c r="H105" s="33"/>
      <c r="J105" s="33"/>
      <c r="K105" s="31"/>
    </row>
    <row r="106" spans="3:11" x14ac:dyDescent="0.2">
      <c r="C106" s="4"/>
      <c r="E106" s="31"/>
      <c r="F106" s="4"/>
      <c r="G106" s="32"/>
      <c r="H106" s="33"/>
      <c r="J106" s="33"/>
      <c r="K106" s="31"/>
    </row>
    <row r="107" spans="3:11" x14ac:dyDescent="0.2">
      <c r="C107" s="4"/>
      <c r="E107" s="31"/>
      <c r="F107" s="4"/>
      <c r="G107" s="32"/>
      <c r="H107" s="33"/>
      <c r="J107" s="33"/>
      <c r="K107" s="31"/>
    </row>
    <row r="108" spans="3:11" x14ac:dyDescent="0.2">
      <c r="C108" s="4"/>
      <c r="E108" s="31"/>
      <c r="F108" s="4"/>
      <c r="G108" s="32"/>
      <c r="H108" s="33"/>
      <c r="J108" s="33"/>
      <c r="K108" s="31"/>
    </row>
    <row r="109" spans="3:11" x14ac:dyDescent="0.2">
      <c r="C109" s="4"/>
      <c r="E109" s="31"/>
      <c r="F109" s="4"/>
      <c r="G109" s="32"/>
      <c r="H109" s="33"/>
      <c r="J109" s="33"/>
      <c r="K109" s="31"/>
    </row>
    <row r="110" spans="3:11" x14ac:dyDescent="0.2">
      <c r="C110" s="4"/>
      <c r="E110" s="31"/>
      <c r="F110" s="4"/>
      <c r="G110" s="32"/>
      <c r="H110" s="33"/>
      <c r="J110" s="33"/>
      <c r="K110" s="31"/>
    </row>
    <row r="111" spans="3:11" x14ac:dyDescent="0.2">
      <c r="C111" s="4"/>
      <c r="E111" s="31"/>
      <c r="F111" s="4"/>
      <c r="G111" s="32"/>
      <c r="H111" s="33"/>
      <c r="J111" s="33"/>
      <c r="K111" s="31"/>
    </row>
    <row r="112" spans="3:11" x14ac:dyDescent="0.2">
      <c r="C112" s="4"/>
      <c r="E112" s="31"/>
      <c r="F112" s="4"/>
      <c r="G112" s="32"/>
      <c r="H112" s="33"/>
      <c r="J112" s="33"/>
      <c r="K112" s="31"/>
    </row>
    <row r="113" spans="3:11" x14ac:dyDescent="0.2">
      <c r="C113" s="4"/>
      <c r="E113" s="31"/>
      <c r="F113" s="4"/>
      <c r="G113" s="32"/>
      <c r="H113" s="33"/>
      <c r="J113" s="33"/>
      <c r="K113" s="31"/>
    </row>
    <row r="114" spans="3:11" ht="18" x14ac:dyDescent="0.25">
      <c r="C114" s="4"/>
      <c r="E114" s="27"/>
      <c r="F114" s="4"/>
      <c r="G114" s="27"/>
      <c r="H114" s="27"/>
      <c r="J114" s="27"/>
      <c r="K114" s="31"/>
    </row>
    <row r="115" spans="3:11" x14ac:dyDescent="0.2">
      <c r="C115" s="4"/>
      <c r="E115" s="31"/>
      <c r="F115" s="4"/>
      <c r="G115" s="32"/>
      <c r="H115" s="33"/>
      <c r="J115" s="33"/>
      <c r="K115" s="31"/>
    </row>
    <row r="116" spans="3:11" x14ac:dyDescent="0.2">
      <c r="C116" s="4"/>
      <c r="E116" s="31"/>
      <c r="F116" s="4"/>
      <c r="G116" s="32"/>
      <c r="H116" s="33"/>
      <c r="J116" s="33"/>
      <c r="K116" s="31"/>
    </row>
    <row r="117" spans="3:11" x14ac:dyDescent="0.2">
      <c r="C117" s="4"/>
      <c r="E117" s="31"/>
      <c r="F117" s="4"/>
      <c r="G117" s="32"/>
      <c r="H117" s="33"/>
      <c r="J117" s="33"/>
      <c r="K117" s="31"/>
    </row>
    <row r="118" spans="3:11" x14ac:dyDescent="0.2">
      <c r="C118" s="4"/>
      <c r="E118" s="31"/>
      <c r="F118" s="4"/>
      <c r="G118" s="32"/>
      <c r="H118" s="33"/>
      <c r="J118" s="33"/>
      <c r="K118" s="31"/>
    </row>
    <row r="119" spans="3:11" x14ac:dyDescent="0.2">
      <c r="C119" s="4"/>
      <c r="E119" s="31"/>
      <c r="F119" s="4"/>
      <c r="G119" s="32"/>
      <c r="H119" s="33"/>
      <c r="J119" s="33"/>
      <c r="K119" s="31"/>
    </row>
    <row r="120" spans="3:11" x14ac:dyDescent="0.2">
      <c r="C120" s="4"/>
      <c r="E120" s="31"/>
      <c r="F120" s="4"/>
      <c r="G120" s="32"/>
      <c r="H120" s="33"/>
      <c r="J120" s="33"/>
      <c r="K120" s="31"/>
    </row>
    <row r="121" spans="3:11" x14ac:dyDescent="0.2">
      <c r="C121" s="4"/>
      <c r="E121" s="31"/>
      <c r="F121" s="4"/>
      <c r="G121" s="32"/>
      <c r="H121" s="33"/>
      <c r="J121" s="33"/>
      <c r="K121" s="31"/>
    </row>
    <row r="122" spans="3:11" x14ac:dyDescent="0.2">
      <c r="C122" s="4"/>
      <c r="E122" s="31"/>
      <c r="F122" s="4"/>
      <c r="G122" s="32"/>
      <c r="H122" s="33"/>
      <c r="J122" s="33"/>
      <c r="K122" s="31"/>
    </row>
    <row r="123" spans="3:11" x14ac:dyDescent="0.2">
      <c r="C123" s="4"/>
      <c r="E123" s="31"/>
      <c r="F123" s="4"/>
      <c r="G123" s="32"/>
      <c r="H123" s="33"/>
      <c r="J123" s="33"/>
      <c r="K123" s="31"/>
    </row>
    <row r="124" spans="3:11" x14ac:dyDescent="0.2">
      <c r="C124" s="4"/>
      <c r="E124" s="31"/>
      <c r="F124" s="4"/>
      <c r="G124" s="32"/>
      <c r="H124" s="33"/>
      <c r="J124" s="33"/>
      <c r="K124" s="31"/>
    </row>
    <row r="125" spans="3:11" x14ac:dyDescent="0.2">
      <c r="C125" s="4"/>
      <c r="E125" s="31"/>
      <c r="F125" s="4"/>
      <c r="G125" s="32"/>
      <c r="H125" s="33"/>
      <c r="J125" s="33"/>
      <c r="K125" s="31"/>
    </row>
    <row r="126" spans="3:11" x14ac:dyDescent="0.2">
      <c r="C126" s="4"/>
      <c r="E126" s="31"/>
      <c r="F126" s="4"/>
      <c r="G126" s="32"/>
      <c r="H126" s="33"/>
      <c r="J126" s="33"/>
      <c r="K126" s="31"/>
    </row>
    <row r="127" spans="3:11" x14ac:dyDescent="0.2">
      <c r="C127" s="4"/>
      <c r="E127" s="31"/>
      <c r="F127" s="4"/>
      <c r="G127" s="32"/>
      <c r="H127" s="33"/>
      <c r="J127" s="33"/>
      <c r="K127" s="31"/>
    </row>
    <row r="128" spans="3:11" x14ac:dyDescent="0.2">
      <c r="C128" s="4"/>
      <c r="E128" s="31"/>
      <c r="F128" s="4"/>
      <c r="G128" s="32"/>
      <c r="H128" s="33"/>
      <c r="J128" s="33"/>
      <c r="K128" s="31"/>
    </row>
    <row r="129" spans="3:11" x14ac:dyDescent="0.2">
      <c r="C129" s="4"/>
      <c r="E129" s="31"/>
      <c r="F129" s="4"/>
      <c r="G129" s="32"/>
      <c r="H129" s="33"/>
      <c r="J129" s="33"/>
      <c r="K129" s="31"/>
    </row>
    <row r="130" spans="3:11" x14ac:dyDescent="0.2">
      <c r="C130" s="4"/>
      <c r="E130" s="31"/>
      <c r="F130" s="4"/>
      <c r="G130" s="32"/>
      <c r="H130" s="33"/>
      <c r="J130" s="33"/>
      <c r="K130" s="31"/>
    </row>
    <row r="131" spans="3:11" x14ac:dyDescent="0.2">
      <c r="C131" s="4"/>
      <c r="E131" s="31"/>
      <c r="F131" s="4"/>
      <c r="G131" s="32"/>
      <c r="H131" s="33"/>
      <c r="J131" s="33"/>
      <c r="K131" s="31"/>
    </row>
    <row r="132" spans="3:11" x14ac:dyDescent="0.2">
      <c r="C132" s="4"/>
      <c r="E132" s="31"/>
      <c r="F132" s="4"/>
      <c r="G132" s="32"/>
      <c r="H132" s="33"/>
      <c r="J132" s="33"/>
      <c r="K132" s="31"/>
    </row>
    <row r="133" spans="3:11" x14ac:dyDescent="0.2">
      <c r="C133" s="4"/>
      <c r="E133" s="31"/>
      <c r="F133" s="4"/>
      <c r="G133" s="32"/>
      <c r="H133" s="33"/>
      <c r="J133" s="33"/>
      <c r="K133" s="31"/>
    </row>
    <row r="134" spans="3:11" x14ac:dyDescent="0.2">
      <c r="C134" s="4"/>
      <c r="E134" s="31"/>
      <c r="F134" s="4"/>
      <c r="G134" s="32"/>
      <c r="H134" s="33"/>
      <c r="J134" s="33"/>
      <c r="K134" s="31"/>
    </row>
    <row r="135" spans="3:11" x14ac:dyDescent="0.2">
      <c r="C135" s="4"/>
      <c r="E135" s="31"/>
      <c r="F135" s="4"/>
      <c r="G135" s="32"/>
      <c r="H135" s="33"/>
      <c r="J135" s="33"/>
      <c r="K135" s="31"/>
    </row>
    <row r="136" spans="3:11" x14ac:dyDescent="0.2">
      <c r="C136" s="4"/>
      <c r="E136" s="31"/>
      <c r="F136" s="4"/>
      <c r="G136" s="32"/>
      <c r="H136" s="33"/>
      <c r="J136" s="33"/>
      <c r="K136" s="31"/>
    </row>
    <row r="137" spans="3:11" x14ac:dyDescent="0.2">
      <c r="C137" s="4"/>
      <c r="E137" s="31"/>
      <c r="F137" s="4"/>
      <c r="G137" s="32"/>
      <c r="H137" s="33"/>
      <c r="J137" s="33"/>
      <c r="K137" s="31"/>
    </row>
    <row r="138" spans="3:11" x14ac:dyDescent="0.2">
      <c r="C138" s="4"/>
      <c r="E138" s="31"/>
      <c r="F138" s="4"/>
      <c r="G138" s="32"/>
      <c r="H138" s="33"/>
      <c r="J138" s="33"/>
      <c r="K138" s="31"/>
    </row>
    <row r="139" spans="3:11" x14ac:dyDescent="0.2">
      <c r="C139" s="4"/>
      <c r="E139" s="31"/>
      <c r="F139" s="4"/>
      <c r="G139" s="32"/>
      <c r="H139" s="33"/>
      <c r="J139" s="33"/>
      <c r="K139" s="31"/>
    </row>
    <row r="140" spans="3:11" ht="18" x14ac:dyDescent="0.25">
      <c r="C140" s="4"/>
      <c r="E140" s="27"/>
      <c r="F140" s="4"/>
      <c r="G140" s="27"/>
      <c r="H140" s="27"/>
      <c r="J140" s="27"/>
      <c r="K140" s="31"/>
    </row>
    <row r="141" spans="3:11" x14ac:dyDescent="0.2">
      <c r="C141" s="4"/>
      <c r="E141" s="31"/>
      <c r="F141" s="4"/>
      <c r="G141" s="32"/>
      <c r="H141" s="33"/>
      <c r="J141" s="33"/>
      <c r="K141" s="31"/>
    </row>
    <row r="142" spans="3:11" x14ac:dyDescent="0.2">
      <c r="C142" s="4"/>
      <c r="E142" s="31"/>
      <c r="F142" s="4"/>
      <c r="G142" s="32"/>
      <c r="H142" s="33"/>
      <c r="J142" s="33"/>
      <c r="K142" s="31"/>
    </row>
    <row r="143" spans="3:11" x14ac:dyDescent="0.2">
      <c r="C143" s="4"/>
      <c r="E143" s="31"/>
      <c r="F143" s="4"/>
      <c r="G143" s="32"/>
      <c r="H143" s="33"/>
      <c r="J143" s="33"/>
      <c r="K143" s="31"/>
    </row>
    <row r="144" spans="3:11" x14ac:dyDescent="0.2">
      <c r="C144" s="4"/>
      <c r="E144" s="31"/>
      <c r="F144" s="4"/>
      <c r="G144" s="32"/>
      <c r="H144" s="33"/>
      <c r="J144" s="33"/>
      <c r="K144" s="31"/>
    </row>
    <row r="145" spans="3:11" x14ac:dyDescent="0.2">
      <c r="C145" s="4"/>
      <c r="E145" s="31"/>
      <c r="F145" s="4"/>
      <c r="G145" s="32"/>
      <c r="H145" s="33"/>
      <c r="J145" s="33"/>
      <c r="K145" s="31"/>
    </row>
    <row r="146" spans="3:11" x14ac:dyDescent="0.2">
      <c r="C146" s="4"/>
      <c r="E146" s="31"/>
      <c r="F146" s="4"/>
      <c r="G146" s="32"/>
      <c r="H146" s="33"/>
      <c r="J146" s="33"/>
      <c r="K146" s="31"/>
    </row>
    <row r="147" spans="3:11" x14ac:dyDescent="0.2">
      <c r="C147" s="4"/>
      <c r="E147" s="31"/>
      <c r="F147" s="4"/>
      <c r="G147" s="32"/>
      <c r="H147" s="33"/>
      <c r="J147" s="33"/>
      <c r="K147" s="31"/>
    </row>
    <row r="148" spans="3:11" x14ac:dyDescent="0.2">
      <c r="C148" s="4"/>
      <c r="E148" s="31"/>
      <c r="F148" s="4"/>
      <c r="G148" s="32"/>
      <c r="H148" s="33"/>
      <c r="J148" s="33"/>
      <c r="K148" s="31"/>
    </row>
    <row r="149" spans="3:11" x14ac:dyDescent="0.2">
      <c r="C149" s="4"/>
      <c r="E149" s="31"/>
      <c r="F149" s="4"/>
      <c r="G149" s="32"/>
      <c r="H149" s="33"/>
      <c r="J149" s="33"/>
      <c r="K149" s="31"/>
    </row>
    <row r="150" spans="3:11" x14ac:dyDescent="0.2">
      <c r="C150" s="4"/>
      <c r="E150" s="31"/>
      <c r="F150" s="4"/>
      <c r="G150" s="32"/>
      <c r="H150" s="33"/>
      <c r="J150" s="33"/>
      <c r="K150" s="31"/>
    </row>
    <row r="151" spans="3:11" x14ac:dyDescent="0.2">
      <c r="C151" s="4"/>
      <c r="E151" s="31"/>
      <c r="F151" s="4"/>
      <c r="G151" s="32"/>
      <c r="H151" s="33"/>
      <c r="J151" s="33"/>
      <c r="K151" s="31"/>
    </row>
    <row r="152" spans="3:11" x14ac:dyDescent="0.2">
      <c r="C152" s="4"/>
      <c r="E152" s="31"/>
      <c r="F152" s="4"/>
      <c r="G152" s="32"/>
      <c r="H152" s="33"/>
      <c r="J152" s="33"/>
      <c r="K152" s="31"/>
    </row>
    <row r="153" spans="3:11" x14ac:dyDescent="0.2">
      <c r="C153" s="4"/>
      <c r="E153" s="31"/>
      <c r="F153" s="4"/>
      <c r="G153" s="32"/>
      <c r="H153" s="33"/>
      <c r="J153" s="33"/>
      <c r="K153" s="31"/>
    </row>
    <row r="154" spans="3:11" x14ac:dyDescent="0.2">
      <c r="C154" s="4"/>
      <c r="E154" s="31"/>
      <c r="F154" s="4"/>
      <c r="G154" s="32"/>
      <c r="H154" s="33"/>
      <c r="J154" s="33"/>
      <c r="K154" s="31"/>
    </row>
    <row r="155" spans="3:11" x14ac:dyDescent="0.2">
      <c r="C155" s="4"/>
      <c r="E155" s="31"/>
      <c r="F155" s="4"/>
      <c r="G155" s="32"/>
      <c r="H155" s="33"/>
      <c r="J155" s="33"/>
      <c r="K155" s="31"/>
    </row>
    <row r="156" spans="3:11" x14ac:dyDescent="0.2">
      <c r="C156" s="4"/>
      <c r="E156" s="31"/>
      <c r="F156" s="4"/>
      <c r="G156" s="32"/>
      <c r="H156" s="33"/>
      <c r="J156" s="33"/>
      <c r="K156" s="31"/>
    </row>
    <row r="157" spans="3:11" x14ac:dyDescent="0.2">
      <c r="C157" s="4"/>
      <c r="E157" s="31"/>
      <c r="F157" s="4"/>
      <c r="G157" s="32"/>
      <c r="H157" s="33"/>
      <c r="J157" s="33"/>
      <c r="K157" s="31"/>
    </row>
    <row r="158" spans="3:11" x14ac:dyDescent="0.2">
      <c r="C158" s="4"/>
      <c r="E158" s="31"/>
      <c r="F158" s="4"/>
      <c r="G158" s="32"/>
      <c r="H158" s="33"/>
      <c r="J158" s="33"/>
      <c r="K158" s="31"/>
    </row>
    <row r="159" spans="3:11" x14ac:dyDescent="0.2">
      <c r="C159" s="4"/>
      <c r="E159" s="31"/>
      <c r="F159" s="4"/>
      <c r="G159" s="32"/>
      <c r="H159" s="33"/>
      <c r="J159" s="33"/>
      <c r="K159" s="31"/>
    </row>
    <row r="160" spans="3:11" x14ac:dyDescent="0.2">
      <c r="C160" s="4"/>
      <c r="E160" s="31"/>
      <c r="F160" s="4"/>
      <c r="G160" s="32"/>
      <c r="H160" s="33"/>
      <c r="J160" s="33"/>
      <c r="K160" s="31"/>
    </row>
    <row r="161" spans="3:11" x14ac:dyDescent="0.2">
      <c r="C161" s="4"/>
      <c r="E161" s="31"/>
      <c r="F161" s="4"/>
      <c r="G161" s="32"/>
      <c r="H161" s="33"/>
      <c r="J161" s="33"/>
      <c r="K161" s="31"/>
    </row>
    <row r="162" spans="3:11" x14ac:dyDescent="0.2">
      <c r="C162" s="4"/>
      <c r="E162" s="31"/>
      <c r="F162" s="4"/>
      <c r="G162" s="32"/>
      <c r="H162" s="33"/>
      <c r="J162" s="33"/>
      <c r="K162" s="31"/>
    </row>
    <row r="163" spans="3:11" x14ac:dyDescent="0.2">
      <c r="C163" s="4"/>
      <c r="E163" s="31"/>
      <c r="F163" s="4"/>
      <c r="G163" s="32"/>
      <c r="H163" s="33"/>
      <c r="J163" s="33"/>
      <c r="K163" s="31"/>
    </row>
    <row r="164" spans="3:11" x14ac:dyDescent="0.2">
      <c r="C164" s="4"/>
      <c r="E164" s="31"/>
      <c r="F164" s="4"/>
      <c r="G164" s="32"/>
      <c r="H164" s="33"/>
      <c r="J164" s="33"/>
      <c r="K164" s="31"/>
    </row>
    <row r="165" spans="3:11" x14ac:dyDescent="0.2">
      <c r="C165" s="4"/>
      <c r="E165" s="31"/>
      <c r="F165" s="4"/>
      <c r="G165" s="32"/>
      <c r="H165" s="33"/>
      <c r="J165" s="33"/>
      <c r="K165" s="31"/>
    </row>
    <row r="166" spans="3:11" ht="18" x14ac:dyDescent="0.25">
      <c r="C166" s="4"/>
      <c r="E166" s="27"/>
      <c r="F166" s="4"/>
      <c r="G166" s="27"/>
      <c r="H166" s="27"/>
      <c r="J166" s="27"/>
      <c r="K166" s="31"/>
    </row>
    <row r="167" spans="3:11" x14ac:dyDescent="0.2">
      <c r="C167" s="4"/>
      <c r="E167" s="31"/>
      <c r="F167" s="4"/>
      <c r="G167" s="32"/>
      <c r="H167" s="33"/>
      <c r="J167" s="33"/>
      <c r="K167" s="31"/>
    </row>
    <row r="168" spans="3:11" x14ac:dyDescent="0.2">
      <c r="C168" s="4"/>
      <c r="E168" s="31"/>
      <c r="F168" s="4"/>
      <c r="G168" s="32"/>
      <c r="H168" s="33"/>
      <c r="J168" s="33"/>
      <c r="K168" s="31"/>
    </row>
    <row r="169" spans="3:11" x14ac:dyDescent="0.2">
      <c r="C169" s="4"/>
      <c r="E169" s="31"/>
      <c r="F169" s="4"/>
      <c r="G169" s="32"/>
      <c r="H169" s="33"/>
      <c r="J169" s="33"/>
      <c r="K169" s="31"/>
    </row>
    <row r="170" spans="3:11" x14ac:dyDescent="0.2">
      <c r="C170" s="4"/>
      <c r="E170" s="31"/>
      <c r="F170" s="4"/>
      <c r="G170" s="32"/>
      <c r="H170" s="33"/>
      <c r="J170" s="33"/>
      <c r="K170" s="31"/>
    </row>
    <row r="171" spans="3:11" x14ac:dyDescent="0.2">
      <c r="C171" s="4"/>
      <c r="E171" s="31"/>
      <c r="F171" s="4"/>
      <c r="G171" s="32"/>
      <c r="H171" s="33"/>
      <c r="J171" s="33"/>
      <c r="K171" s="31"/>
    </row>
    <row r="172" spans="3:11" x14ac:dyDescent="0.2">
      <c r="C172" s="4"/>
      <c r="E172" s="31"/>
      <c r="F172" s="4"/>
      <c r="G172" s="32"/>
      <c r="H172" s="33"/>
      <c r="J172" s="33"/>
      <c r="K172" s="31"/>
    </row>
    <row r="173" spans="3:11" x14ac:dyDescent="0.2">
      <c r="C173" s="4"/>
      <c r="E173" s="31"/>
      <c r="F173" s="4"/>
      <c r="G173" s="32"/>
      <c r="H173" s="33"/>
      <c r="J173" s="33"/>
      <c r="K173" s="31"/>
    </row>
    <row r="174" spans="3:11" x14ac:dyDescent="0.2">
      <c r="C174" s="4"/>
      <c r="E174" s="31"/>
      <c r="F174" s="4"/>
      <c r="G174" s="32"/>
      <c r="H174" s="33"/>
      <c r="J174" s="33"/>
      <c r="K174" s="31"/>
    </row>
    <row r="175" spans="3:11" x14ac:dyDescent="0.2">
      <c r="C175" s="4"/>
      <c r="E175" s="31"/>
      <c r="F175" s="4"/>
      <c r="G175" s="32"/>
      <c r="H175" s="33"/>
      <c r="J175" s="33"/>
      <c r="K175" s="31"/>
    </row>
    <row r="176" spans="3:11" x14ac:dyDescent="0.2">
      <c r="C176" s="4"/>
      <c r="E176" s="31"/>
      <c r="F176" s="4"/>
      <c r="G176" s="32"/>
      <c r="H176" s="33"/>
      <c r="J176" s="33"/>
      <c r="K176" s="31"/>
    </row>
    <row r="177" spans="3:11" x14ac:dyDescent="0.2">
      <c r="C177" s="4"/>
      <c r="E177" s="31"/>
      <c r="F177" s="4"/>
      <c r="G177" s="32"/>
      <c r="H177" s="33"/>
      <c r="J177" s="33"/>
      <c r="K177" s="31"/>
    </row>
    <row r="178" spans="3:11" x14ac:dyDescent="0.2">
      <c r="C178" s="4"/>
      <c r="E178" s="31"/>
      <c r="F178" s="4"/>
      <c r="G178" s="32"/>
      <c r="H178" s="33"/>
      <c r="J178" s="33"/>
      <c r="K178" s="31"/>
    </row>
    <row r="179" spans="3:11" x14ac:dyDescent="0.2">
      <c r="C179" s="4"/>
      <c r="E179" s="31"/>
      <c r="F179" s="4"/>
      <c r="G179" s="32"/>
      <c r="H179" s="33"/>
      <c r="J179" s="33"/>
      <c r="K179" s="31"/>
    </row>
    <row r="180" spans="3:11" x14ac:dyDescent="0.2">
      <c r="C180" s="4"/>
      <c r="E180" s="31"/>
      <c r="F180" s="4"/>
      <c r="G180" s="32"/>
      <c r="H180" s="33"/>
      <c r="J180" s="33"/>
      <c r="K180" s="31"/>
    </row>
    <row r="181" spans="3:11" x14ac:dyDescent="0.2">
      <c r="C181" s="4"/>
      <c r="E181" s="31"/>
      <c r="F181" s="4"/>
      <c r="G181" s="32"/>
      <c r="H181" s="33"/>
      <c r="J181" s="33"/>
      <c r="K181" s="31"/>
    </row>
    <row r="182" spans="3:11" x14ac:dyDescent="0.2">
      <c r="C182" s="4"/>
      <c r="E182" s="31"/>
      <c r="F182" s="4"/>
      <c r="G182" s="32"/>
      <c r="H182" s="33"/>
      <c r="J182" s="33"/>
      <c r="K182" s="31"/>
    </row>
    <row r="183" spans="3:11" x14ac:dyDescent="0.2">
      <c r="C183" s="4"/>
      <c r="E183" s="31"/>
      <c r="F183" s="4"/>
      <c r="G183" s="32"/>
      <c r="H183" s="33"/>
      <c r="J183" s="33"/>
      <c r="K183" s="31"/>
    </row>
    <row r="184" spans="3:11" x14ac:dyDescent="0.2">
      <c r="C184" s="4"/>
      <c r="E184" s="31"/>
      <c r="F184" s="4"/>
      <c r="G184" s="32"/>
      <c r="H184" s="33"/>
      <c r="J184" s="33"/>
      <c r="K184" s="31"/>
    </row>
    <row r="185" spans="3:11" x14ac:dyDescent="0.2">
      <c r="C185" s="4"/>
      <c r="E185" s="31"/>
      <c r="F185" s="4"/>
      <c r="G185" s="32"/>
      <c r="H185" s="33"/>
      <c r="J185" s="33"/>
      <c r="K185" s="31"/>
    </row>
    <row r="186" spans="3:11" x14ac:dyDescent="0.2">
      <c r="C186" s="4"/>
      <c r="E186" s="31"/>
      <c r="F186" s="4"/>
      <c r="G186" s="32"/>
      <c r="H186" s="33"/>
      <c r="J186" s="33"/>
      <c r="K186" s="31"/>
    </row>
    <row r="187" spans="3:11" x14ac:dyDescent="0.2">
      <c r="C187" s="4"/>
      <c r="E187" s="31"/>
      <c r="F187" s="4"/>
      <c r="G187" s="32"/>
      <c r="H187" s="33"/>
      <c r="J187" s="33"/>
      <c r="K187" s="31"/>
    </row>
    <row r="188" spans="3:11" x14ac:dyDescent="0.2">
      <c r="C188" s="4"/>
      <c r="E188" s="31"/>
      <c r="F188" s="4"/>
      <c r="G188" s="32"/>
      <c r="H188" s="33"/>
      <c r="J188" s="33"/>
      <c r="K188" s="31"/>
    </row>
    <row r="189" spans="3:11" x14ac:dyDescent="0.2">
      <c r="C189" s="4"/>
      <c r="E189" s="31"/>
      <c r="F189" s="4"/>
      <c r="G189" s="32"/>
      <c r="H189" s="33"/>
      <c r="J189" s="33"/>
      <c r="K189" s="31"/>
    </row>
    <row r="190" spans="3:11" x14ac:dyDescent="0.2">
      <c r="C190" s="4"/>
      <c r="E190" s="31"/>
      <c r="F190" s="4"/>
      <c r="G190" s="32"/>
      <c r="H190" s="33"/>
      <c r="J190" s="33"/>
      <c r="K190" s="31"/>
    </row>
    <row r="191" spans="3:11" x14ac:dyDescent="0.2">
      <c r="C191" s="4"/>
      <c r="E191" s="31"/>
      <c r="F191" s="4"/>
      <c r="G191" s="32"/>
      <c r="H191" s="33"/>
      <c r="J191" s="33"/>
      <c r="K191" s="3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Roman,Normale"&amp;12&amp;A</oddHeader>
    <oddFooter>&amp;C&amp;"Times New Roman,Normale"&amp;12Pagina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workbookViewId="0">
      <selection activeCell="S95" sqref="S95"/>
    </sheetView>
  </sheetViews>
  <sheetFormatPr defaultRowHeight="12.75" x14ac:dyDescent="0.2"/>
  <cols>
    <col min="22" max="22" width="14.57031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4" ht="18" x14ac:dyDescent="0.25">
      <c r="A2" s="3"/>
      <c r="B2" s="3" t="s">
        <v>18</v>
      </c>
      <c r="C2" s="3" t="s">
        <v>19</v>
      </c>
      <c r="D2" s="3"/>
      <c r="E2" s="24"/>
      <c r="F2" s="3"/>
      <c r="G2" s="3"/>
      <c r="H2" s="3" t="s">
        <v>25</v>
      </c>
      <c r="I2" s="3" t="s">
        <v>26</v>
      </c>
      <c r="J2" s="25"/>
      <c r="K2" s="25"/>
    </row>
    <row r="3" spans="1:24" ht="18" x14ac:dyDescent="0.25">
      <c r="A3" s="3" t="s">
        <v>37</v>
      </c>
      <c r="B3">
        <v>9676</v>
      </c>
      <c r="C3" s="8">
        <v>3130</v>
      </c>
      <c r="D3">
        <f>B3/C3</f>
        <v>3.0913738019169328</v>
      </c>
      <c r="E3" s="27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  <c r="J3" s="27"/>
      <c r="K3" s="27"/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70" si="0">$H$3+$I$3*C7/1000</f>
        <v>288.14999999999998</v>
      </c>
      <c r="B7">
        <f t="shared" ref="B7:B70" si="1">SQRT($F$3*$G$3*A7)</f>
        <v>340.29740854862598</v>
      </c>
      <c r="C7" s="4">
        <f t="shared" ref="C7:C70" si="2">E7*0.3048</f>
        <v>0</v>
      </c>
      <c r="E7" s="31">
        <v>0</v>
      </c>
      <c r="F7" s="4">
        <f t="shared" ref="F7:F57" si="3">G7*B7</f>
        <v>0</v>
      </c>
      <c r="G7" s="32">
        <v>0</v>
      </c>
      <c r="H7" s="33">
        <v>9676</v>
      </c>
      <c r="J7" s="33">
        <v>1293</v>
      </c>
      <c r="K7" s="31">
        <v>50</v>
      </c>
      <c r="M7">
        <f t="shared" ref="M7:M31" si="4">J7/H7</f>
        <v>0.13362959900785448</v>
      </c>
      <c r="N7">
        <f t="shared" ref="N7:N70" si="5">4.448222*H7</f>
        <v>43040.996072000002</v>
      </c>
      <c r="O7">
        <f t="shared" ref="O7:O70" si="6">N7*F7</f>
        <v>0</v>
      </c>
      <c r="P7">
        <f t="shared" ref="P7:P70" si="7">O7*0.001341</f>
        <v>0</v>
      </c>
      <c r="Q7">
        <f>P7/$C$3</f>
        <v>0</v>
      </c>
      <c r="U7">
        <f>H7/$B$3</f>
        <v>1</v>
      </c>
      <c r="V7">
        <f>H7/$C$3</f>
        <v>3.0913738019169328</v>
      </c>
      <c r="X7">
        <f>P7/$C$3</f>
        <v>0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E8" s="31">
        <v>0</v>
      </c>
      <c r="F8" s="4">
        <f t="shared" si="3"/>
        <v>8.5074352137156506</v>
      </c>
      <c r="G8" s="32">
        <v>2.5000000000000001E-2</v>
      </c>
      <c r="H8" s="33">
        <v>9230.2575123796305</v>
      </c>
      <c r="J8" s="33">
        <v>1292.85596895566</v>
      </c>
      <c r="K8" s="31">
        <v>50</v>
      </c>
      <c r="M8">
        <f t="shared" si="4"/>
        <v>0.14006716142227671</v>
      </c>
      <c r="N8">
        <f t="shared" si="5"/>
        <v>41058.234532232345</v>
      </c>
      <c r="O8">
        <f t="shared" si="6"/>
        <v>349300.27027250937</v>
      </c>
      <c r="P8">
        <f t="shared" si="7"/>
        <v>468.41166243543506</v>
      </c>
      <c r="Q8">
        <f t="shared" ref="Q8:Q71" si="8">P8/$C$3</f>
        <v>0.14965228831803037</v>
      </c>
      <c r="U8">
        <f t="shared" ref="U8:U71" si="9">H8/$B$3</f>
        <v>0.95393318647991221</v>
      </c>
      <c r="V8">
        <f t="shared" ref="V8:V71" si="10">H8/$C$3</f>
        <v>2.9489640614631409</v>
      </c>
      <c r="X8">
        <f t="shared" ref="X8:X71" si="11">P8/$C$3</f>
        <v>0.14965228831803037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E9" s="31">
        <v>0</v>
      </c>
      <c r="F9" s="4">
        <f t="shared" si="3"/>
        <v>17.014870427431301</v>
      </c>
      <c r="G9" s="32">
        <v>0.05</v>
      </c>
      <c r="H9" s="33">
        <v>8746.67744799914</v>
      </c>
      <c r="J9" s="33">
        <v>1292.49412027979</v>
      </c>
      <c r="K9" s="31">
        <v>50</v>
      </c>
      <c r="M9">
        <f t="shared" si="4"/>
        <v>0.14776972489999118</v>
      </c>
      <c r="N9">
        <f t="shared" si="5"/>
        <v>38907.16305109363</v>
      </c>
      <c r="O9">
        <f t="shared" si="6"/>
        <v>662000.33801330079</v>
      </c>
      <c r="P9">
        <f t="shared" si="7"/>
        <v>887.74245327583628</v>
      </c>
      <c r="Q9">
        <f t="shared" si="8"/>
        <v>0.28362378698908508</v>
      </c>
      <c r="U9">
        <f t="shared" si="9"/>
        <v>0.90395591649433027</v>
      </c>
      <c r="V9">
        <f t="shared" si="10"/>
        <v>2.7944656383383832</v>
      </c>
      <c r="X9">
        <f t="shared" si="11"/>
        <v>0.28362378698908508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E10" s="31">
        <v>0</v>
      </c>
      <c r="F10" s="4">
        <f t="shared" si="3"/>
        <v>25.522305641146946</v>
      </c>
      <c r="G10" s="32">
        <v>7.4999999999999997E-2</v>
      </c>
      <c r="H10" s="33">
        <v>8229.3380847815697</v>
      </c>
      <c r="J10" s="33">
        <v>1292.0198206581399</v>
      </c>
      <c r="K10" s="31">
        <v>50</v>
      </c>
      <c r="M10">
        <f t="shared" si="4"/>
        <v>0.15700166979984198</v>
      </c>
      <c r="N10">
        <f t="shared" si="5"/>
        <v>36605.922714163244</v>
      </c>
      <c r="O10">
        <f t="shared" si="6"/>
        <v>934267.54778707772</v>
      </c>
      <c r="P10">
        <f t="shared" si="7"/>
        <v>1252.8527815824712</v>
      </c>
      <c r="Q10">
        <f t="shared" si="8"/>
        <v>0.40027245417970325</v>
      </c>
      <c r="U10">
        <f t="shared" si="9"/>
        <v>0.85048967391293606</v>
      </c>
      <c r="V10">
        <f t="shared" si="10"/>
        <v>2.6291814967353258</v>
      </c>
      <c r="X10">
        <f t="shared" si="11"/>
        <v>0.40027245417970325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E11" s="31">
        <v>0</v>
      </c>
      <c r="F11" s="4">
        <f t="shared" si="3"/>
        <v>34.029740854862602</v>
      </c>
      <c r="G11" s="32">
        <v>0.1</v>
      </c>
      <c r="H11" s="33">
        <v>7647.2429745478603</v>
      </c>
      <c r="J11" s="33">
        <v>1291.31468946369</v>
      </c>
      <c r="K11" s="31">
        <v>50</v>
      </c>
      <c r="M11">
        <f t="shared" si="4"/>
        <v>0.16886016225214007</v>
      </c>
      <c r="N11">
        <f t="shared" si="5"/>
        <v>34016.634438729234</v>
      </c>
      <c r="O11">
        <f t="shared" si="6"/>
        <v>1157577.2547045504</v>
      </c>
      <c r="P11">
        <f t="shared" si="7"/>
        <v>1552.3110985588021</v>
      </c>
      <c r="Q11">
        <f t="shared" si="8"/>
        <v>0.49594603787821151</v>
      </c>
      <c r="U11">
        <f t="shared" si="9"/>
        <v>0.7903310225865916</v>
      </c>
      <c r="V11">
        <f t="shared" si="10"/>
        <v>2.443208618066409</v>
      </c>
      <c r="X11">
        <f t="shared" si="11"/>
        <v>0.49594603787821151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E12" s="31">
        <v>0</v>
      </c>
      <c r="F12" s="4">
        <f t="shared" si="3"/>
        <v>42.537176068578248</v>
      </c>
      <c r="G12" s="32">
        <v>0.125</v>
      </c>
      <c r="H12" s="33">
        <v>7019.5929968710898</v>
      </c>
      <c r="J12" s="33">
        <v>1290.26673207608</v>
      </c>
      <c r="K12" s="31">
        <v>50</v>
      </c>
      <c r="M12">
        <f t="shared" si="4"/>
        <v>0.1838093366169809</v>
      </c>
      <c r="N12">
        <f t="shared" si="5"/>
        <v>31224.707999727914</v>
      </c>
      <c r="O12">
        <f t="shared" si="6"/>
        <v>1328210.9018743699</v>
      </c>
      <c r="P12">
        <f t="shared" si="7"/>
        <v>1781.1308194135299</v>
      </c>
      <c r="Q12">
        <f t="shared" si="8"/>
        <v>0.56905138000432265</v>
      </c>
      <c r="U12">
        <f t="shared" si="9"/>
        <v>0.72546434444719821</v>
      </c>
      <c r="V12">
        <f t="shared" si="10"/>
        <v>2.2426814686489105</v>
      </c>
      <c r="X12">
        <f t="shared" si="11"/>
        <v>0.56905138000432265</v>
      </c>
    </row>
    <row r="13" spans="1:24" x14ac:dyDescent="0.2">
      <c r="A13">
        <f t="shared" si="0"/>
        <v>288.14999999999998</v>
      </c>
      <c r="B13">
        <f t="shared" si="1"/>
        <v>340.29740854862598</v>
      </c>
      <c r="C13" s="4">
        <f t="shared" si="2"/>
        <v>0</v>
      </c>
      <c r="E13" s="31">
        <v>0</v>
      </c>
      <c r="F13" s="4">
        <f t="shared" si="3"/>
        <v>51.044611282293893</v>
      </c>
      <c r="G13" s="32">
        <v>0.15</v>
      </c>
      <c r="H13" s="33">
        <v>6438.0081724360998</v>
      </c>
      <c r="J13" s="33">
        <v>1289.0497323193199</v>
      </c>
      <c r="K13" s="31">
        <v>50</v>
      </c>
      <c r="M13">
        <f t="shared" si="4"/>
        <v>0.20022492948025444</v>
      </c>
      <c r="N13">
        <f t="shared" si="5"/>
        <v>28637.689588810055</v>
      </c>
      <c r="O13">
        <f t="shared" si="6"/>
        <v>1461799.7330838041</v>
      </c>
      <c r="P13">
        <f t="shared" si="7"/>
        <v>1960.2734420653812</v>
      </c>
      <c r="Q13">
        <f t="shared" si="8"/>
        <v>0.62628544474932313</v>
      </c>
      <c r="U13">
        <f t="shared" si="9"/>
        <v>0.66535843038818721</v>
      </c>
      <c r="V13">
        <f t="shared" si="10"/>
        <v>2.0568716205866133</v>
      </c>
      <c r="X13">
        <f t="shared" si="11"/>
        <v>0.62628544474932313</v>
      </c>
    </row>
    <row r="14" spans="1:24" x14ac:dyDescent="0.2">
      <c r="A14">
        <f t="shared" si="0"/>
        <v>288.14999999999998</v>
      </c>
      <c r="B14">
        <f t="shared" si="1"/>
        <v>340.29740854862598</v>
      </c>
      <c r="C14" s="4">
        <f t="shared" si="2"/>
        <v>0</v>
      </c>
      <c r="E14" s="31">
        <v>0</v>
      </c>
      <c r="F14" s="4">
        <f t="shared" si="3"/>
        <v>59.552046496009545</v>
      </c>
      <c r="G14" s="32">
        <v>0.17499999999999999</v>
      </c>
      <c r="H14" s="33">
        <v>5931.4005408277999</v>
      </c>
      <c r="J14" s="33">
        <v>1287.6607568530901</v>
      </c>
      <c r="K14" s="31">
        <v>50</v>
      </c>
      <c r="M14">
        <f t="shared" si="4"/>
        <v>0.21709219399190688</v>
      </c>
      <c r="N14">
        <f t="shared" si="5"/>
        <v>26384.186376522121</v>
      </c>
      <c r="O14">
        <f t="shared" si="6"/>
        <v>1571232.2938540268</v>
      </c>
      <c r="P14">
        <f t="shared" si="7"/>
        <v>2107.0225060582497</v>
      </c>
      <c r="Q14">
        <f t="shared" si="8"/>
        <v>0.67317012973107015</v>
      </c>
      <c r="U14">
        <f t="shared" si="9"/>
        <v>0.61300129607563036</v>
      </c>
      <c r="V14">
        <f t="shared" si="10"/>
        <v>1.895016147229329</v>
      </c>
      <c r="X14">
        <f t="shared" si="11"/>
        <v>0.67317012973107015</v>
      </c>
    </row>
    <row r="15" spans="1:24" x14ac:dyDescent="0.2">
      <c r="A15">
        <f t="shared" si="0"/>
        <v>288.14999999999998</v>
      </c>
      <c r="B15">
        <f t="shared" si="1"/>
        <v>340.29740854862598</v>
      </c>
      <c r="C15" s="4">
        <f t="shared" si="2"/>
        <v>0</v>
      </c>
      <c r="E15" s="31">
        <v>0</v>
      </c>
      <c r="F15" s="4">
        <f t="shared" si="3"/>
        <v>68.059481709725205</v>
      </c>
      <c r="G15" s="32">
        <v>0.2</v>
      </c>
      <c r="H15" s="33">
        <v>5462.91163989488</v>
      </c>
      <c r="J15" s="33">
        <v>1286.0038126930799</v>
      </c>
      <c r="K15" s="31">
        <v>50</v>
      </c>
      <c r="M15">
        <f t="shared" si="4"/>
        <v>0.23540629932609083</v>
      </c>
      <c r="N15">
        <f t="shared" si="5"/>
        <v>24300.243740636484</v>
      </c>
      <c r="O15">
        <f t="shared" si="6"/>
        <v>1653861.9944077132</v>
      </c>
      <c r="P15">
        <f t="shared" si="7"/>
        <v>2217.8289345007433</v>
      </c>
      <c r="Q15">
        <f t="shared" si="8"/>
        <v>0.70857154456892757</v>
      </c>
      <c r="U15">
        <f t="shared" si="9"/>
        <v>0.56458367506147999</v>
      </c>
      <c r="V15">
        <f t="shared" si="10"/>
        <v>1.7453391820750415</v>
      </c>
      <c r="X15">
        <f t="shared" si="11"/>
        <v>0.70857154456892757</v>
      </c>
    </row>
    <row r="16" spans="1:24" x14ac:dyDescent="0.2">
      <c r="A16">
        <f t="shared" si="0"/>
        <v>288.14999999999998</v>
      </c>
      <c r="B16">
        <f t="shared" si="1"/>
        <v>340.29740854862598</v>
      </c>
      <c r="C16" s="4">
        <f t="shared" si="2"/>
        <v>0</v>
      </c>
      <c r="E16" s="31">
        <v>0</v>
      </c>
      <c r="F16" s="4">
        <f t="shared" si="3"/>
        <v>76.566916923440843</v>
      </c>
      <c r="G16" s="32">
        <v>0.22500000000000001</v>
      </c>
      <c r="H16" s="33">
        <v>5037.9517175336496</v>
      </c>
      <c r="J16" s="33">
        <v>1284.1540512633301</v>
      </c>
      <c r="K16" s="31">
        <v>50</v>
      </c>
      <c r="M16">
        <f t="shared" si="4"/>
        <v>0.2548960615867103</v>
      </c>
      <c r="N16">
        <f t="shared" si="5"/>
        <v>22409.927664870967</v>
      </c>
      <c r="O16">
        <f t="shared" si="6"/>
        <v>1715859.0697764941</v>
      </c>
      <c r="P16">
        <f t="shared" si="7"/>
        <v>2300.9670125702783</v>
      </c>
      <c r="Q16">
        <f t="shared" si="8"/>
        <v>0.7351332308531241</v>
      </c>
      <c r="U16">
        <f t="shared" si="9"/>
        <v>0.52066470830236145</v>
      </c>
      <c r="V16">
        <f t="shared" si="10"/>
        <v>1.609569238828642</v>
      </c>
      <c r="X16">
        <f t="shared" si="11"/>
        <v>0.7351332308531241</v>
      </c>
    </row>
    <row r="17" spans="1:24" x14ac:dyDescent="0.2">
      <c r="A17">
        <f t="shared" si="0"/>
        <v>288.14999999999998</v>
      </c>
      <c r="B17">
        <f t="shared" si="1"/>
        <v>340.29740854862598</v>
      </c>
      <c r="C17" s="4">
        <f t="shared" si="2"/>
        <v>0</v>
      </c>
      <c r="E17" s="31">
        <v>0</v>
      </c>
      <c r="F17" s="4">
        <f t="shared" si="3"/>
        <v>85.074352137156495</v>
      </c>
      <c r="G17" s="32">
        <v>0.25</v>
      </c>
      <c r="H17" s="33">
        <v>4653.5239488902798</v>
      </c>
      <c r="J17" s="33">
        <v>1282.0855739005999</v>
      </c>
      <c r="K17" s="31">
        <v>50</v>
      </c>
      <c r="M17">
        <f t="shared" si="4"/>
        <v>0.27550853675231163</v>
      </c>
      <c r="N17">
        <f t="shared" si="5"/>
        <v>20699.907606980621</v>
      </c>
      <c r="O17">
        <f t="shared" si="6"/>
        <v>1761031.2289628738</v>
      </c>
      <c r="P17">
        <f t="shared" si="7"/>
        <v>2361.5428780392135</v>
      </c>
      <c r="Q17">
        <f t="shared" si="8"/>
        <v>0.75448654250454106</v>
      </c>
      <c r="U17">
        <f t="shared" si="9"/>
        <v>0.48093467847150473</v>
      </c>
      <c r="V17">
        <f t="shared" si="10"/>
        <v>1.4867488654601533</v>
      </c>
      <c r="X17">
        <f t="shared" si="11"/>
        <v>0.75448654250454106</v>
      </c>
    </row>
    <row r="18" spans="1:24" x14ac:dyDescent="0.2">
      <c r="A18">
        <f t="shared" si="0"/>
        <v>288.14999999999998</v>
      </c>
      <c r="B18">
        <f t="shared" si="1"/>
        <v>340.29740854862598</v>
      </c>
      <c r="C18" s="4">
        <f t="shared" si="2"/>
        <v>0</v>
      </c>
      <c r="E18" s="31">
        <v>0</v>
      </c>
      <c r="F18" s="4">
        <f t="shared" si="3"/>
        <v>93.581787350872148</v>
      </c>
      <c r="G18" s="32">
        <v>0.27500000000000002</v>
      </c>
      <c r="H18" s="33">
        <v>4302.0880160778097</v>
      </c>
      <c r="J18" s="33">
        <v>1279.7423062963001</v>
      </c>
      <c r="K18" s="31">
        <v>50</v>
      </c>
      <c r="M18">
        <f t="shared" si="4"/>
        <v>0.29747004280564071</v>
      </c>
      <c r="N18">
        <f t="shared" si="5"/>
        <v>19136.642559053667</v>
      </c>
      <c r="O18">
        <f t="shared" si="6"/>
        <v>1790841.2145710101</v>
      </c>
      <c r="P18">
        <f t="shared" si="7"/>
        <v>2401.5180687397246</v>
      </c>
      <c r="Q18">
        <f t="shared" si="8"/>
        <v>0.76725816892642962</v>
      </c>
      <c r="U18">
        <f t="shared" si="9"/>
        <v>0.44461430509278727</v>
      </c>
      <c r="V18">
        <f t="shared" si="10"/>
        <v>1.374469014721345</v>
      </c>
      <c r="X18">
        <f t="shared" si="11"/>
        <v>0.76725816892642962</v>
      </c>
    </row>
    <row r="19" spans="1:24" x14ac:dyDescent="0.2">
      <c r="A19">
        <f t="shared" si="0"/>
        <v>288.14999999999998</v>
      </c>
      <c r="B19">
        <f t="shared" si="1"/>
        <v>340.29740854862598</v>
      </c>
      <c r="C19" s="4">
        <f t="shared" si="2"/>
        <v>0</v>
      </c>
      <c r="E19" s="31">
        <v>0</v>
      </c>
      <c r="F19" s="4">
        <f t="shared" si="3"/>
        <v>102.08922256458779</v>
      </c>
      <c r="G19" s="32">
        <v>0.3</v>
      </c>
      <c r="H19" s="33">
        <v>3986.5962767595101</v>
      </c>
      <c r="J19" s="33">
        <v>1277.2084037592499</v>
      </c>
      <c r="K19" s="31">
        <v>50</v>
      </c>
      <c r="M19">
        <f t="shared" si="4"/>
        <v>0.32037565760168318</v>
      </c>
      <c r="N19">
        <f t="shared" si="5"/>
        <v>17733.265263399742</v>
      </c>
      <c r="O19">
        <f t="shared" si="6"/>
        <v>1810375.2642720898</v>
      </c>
      <c r="P19">
        <f t="shared" si="7"/>
        <v>2427.7132293888722</v>
      </c>
      <c r="Q19">
        <f t="shared" si="8"/>
        <v>0.7756272298367004</v>
      </c>
      <c r="U19">
        <f t="shared" si="9"/>
        <v>0.41200870987593119</v>
      </c>
      <c r="V19">
        <f t="shared" si="10"/>
        <v>1.2736729318720479</v>
      </c>
      <c r="X19">
        <f t="shared" si="11"/>
        <v>0.7756272298367004</v>
      </c>
    </row>
    <row r="20" spans="1:24" x14ac:dyDescent="0.2">
      <c r="A20">
        <f t="shared" si="0"/>
        <v>288.14999999999998</v>
      </c>
      <c r="B20">
        <f t="shared" si="1"/>
        <v>340.29740854862598</v>
      </c>
      <c r="C20" s="4">
        <f t="shared" si="2"/>
        <v>0</v>
      </c>
      <c r="E20" s="31">
        <v>0</v>
      </c>
      <c r="F20" s="4">
        <f t="shared" si="3"/>
        <v>110.59665777830345</v>
      </c>
      <c r="G20" s="32">
        <v>0.32500000000000001</v>
      </c>
      <c r="H20" s="33">
        <v>3705.7756087593202</v>
      </c>
      <c r="J20" s="33">
        <v>1274.4910347610801</v>
      </c>
      <c r="K20" s="31">
        <v>50</v>
      </c>
      <c r="M20">
        <f t="shared" si="4"/>
        <v>0.34392018549330755</v>
      </c>
      <c r="N20">
        <f t="shared" si="5"/>
        <v>16484.112589946602</v>
      </c>
      <c r="O20">
        <f t="shared" si="6"/>
        <v>1823087.7588893478</v>
      </c>
      <c r="P20">
        <f t="shared" si="7"/>
        <v>2444.7606846706153</v>
      </c>
      <c r="Q20">
        <f t="shared" si="8"/>
        <v>0.78107370117272057</v>
      </c>
      <c r="U20">
        <f t="shared" si="9"/>
        <v>0.38298631756503931</v>
      </c>
      <c r="V20">
        <f t="shared" si="10"/>
        <v>1.1839538686132014</v>
      </c>
      <c r="X20">
        <f t="shared" si="11"/>
        <v>0.78107370117272057</v>
      </c>
    </row>
    <row r="21" spans="1:24" x14ac:dyDescent="0.2">
      <c r="A21">
        <f t="shared" si="0"/>
        <v>288.14999999999998</v>
      </c>
      <c r="B21">
        <f t="shared" si="1"/>
        <v>340.29740854862598</v>
      </c>
      <c r="C21" s="4">
        <f t="shared" si="2"/>
        <v>0</v>
      </c>
      <c r="E21" s="31">
        <v>0</v>
      </c>
      <c r="F21" s="4">
        <f t="shared" si="3"/>
        <v>119.10409299201909</v>
      </c>
      <c r="G21" s="32">
        <v>0.35</v>
      </c>
      <c r="H21" s="33">
        <v>3451.64870911047</v>
      </c>
      <c r="J21" s="33">
        <v>1271.53964024063</v>
      </c>
      <c r="K21" s="31">
        <v>50</v>
      </c>
      <c r="M21">
        <f t="shared" si="4"/>
        <v>0.36838616771297117</v>
      </c>
      <c r="N21">
        <f t="shared" si="5"/>
        <v>15353.699724136794</v>
      </c>
      <c r="O21">
        <f t="shared" si="6"/>
        <v>1828688.4797151266</v>
      </c>
      <c r="P21">
        <f t="shared" si="7"/>
        <v>2452.2712512979847</v>
      </c>
      <c r="Q21">
        <f t="shared" si="8"/>
        <v>0.78347324322619316</v>
      </c>
      <c r="U21">
        <f t="shared" si="9"/>
        <v>0.35672268593535245</v>
      </c>
      <c r="V21">
        <f t="shared" si="10"/>
        <v>1.1027631658499903</v>
      </c>
      <c r="X21">
        <f t="shared" si="11"/>
        <v>0.78347324322619316</v>
      </c>
    </row>
    <row r="22" spans="1:24" x14ac:dyDescent="0.2">
      <c r="A22">
        <f t="shared" si="0"/>
        <v>288.14999999999998</v>
      </c>
      <c r="B22">
        <f t="shared" si="1"/>
        <v>340.29740854862598</v>
      </c>
      <c r="C22" s="4">
        <f t="shared" si="2"/>
        <v>0</v>
      </c>
      <c r="E22" s="31">
        <v>0</v>
      </c>
      <c r="F22" s="4">
        <f t="shared" si="3"/>
        <v>127.61152820573474</v>
      </c>
      <c r="G22" s="32">
        <v>0.375</v>
      </c>
      <c r="H22" s="33">
        <v>3218.7740933558298</v>
      </c>
      <c r="J22" s="33">
        <v>1268.3896390893101</v>
      </c>
      <c r="K22" s="31">
        <v>50</v>
      </c>
      <c r="M22">
        <f t="shared" si="4"/>
        <v>0.3940598508318775</v>
      </c>
      <c r="N22">
        <f t="shared" si="5"/>
        <v>14317.821735095456</v>
      </c>
      <c r="O22">
        <f t="shared" si="6"/>
        <v>1827119.1121928159</v>
      </c>
      <c r="P22">
        <f t="shared" si="7"/>
        <v>2450.166729450566</v>
      </c>
      <c r="Q22">
        <f t="shared" si="8"/>
        <v>0.78280087202893478</v>
      </c>
      <c r="U22">
        <f t="shared" si="9"/>
        <v>0.33265544577881662</v>
      </c>
      <c r="V22">
        <f t="shared" si="10"/>
        <v>1.0283623301456326</v>
      </c>
      <c r="X22">
        <f t="shared" si="11"/>
        <v>0.78280087202893478</v>
      </c>
    </row>
    <row r="23" spans="1:24" x14ac:dyDescent="0.2">
      <c r="A23">
        <f t="shared" si="0"/>
        <v>288.14999999999998</v>
      </c>
      <c r="B23">
        <f t="shared" si="1"/>
        <v>340.29740854862598</v>
      </c>
      <c r="C23" s="4">
        <f t="shared" si="2"/>
        <v>0</v>
      </c>
      <c r="E23" s="31">
        <v>0</v>
      </c>
      <c r="F23" s="4">
        <f t="shared" si="3"/>
        <v>136.11896341945041</v>
      </c>
      <c r="G23" s="32">
        <v>0.4</v>
      </c>
      <c r="H23" s="33">
        <v>3002.0827866506802</v>
      </c>
      <c r="J23" s="33">
        <v>1265.03608215483</v>
      </c>
      <c r="K23" s="31">
        <v>50</v>
      </c>
      <c r="M23">
        <f t="shared" si="4"/>
        <v>0.42138614157479209</v>
      </c>
      <c r="N23">
        <f t="shared" si="5"/>
        <v>13353.930697400863</v>
      </c>
      <c r="O23">
        <f t="shared" si="6"/>
        <v>1817723.2041053839</v>
      </c>
      <c r="P23">
        <f t="shared" si="7"/>
        <v>2437.56681670532</v>
      </c>
      <c r="Q23">
        <f t="shared" si="8"/>
        <v>0.77877534080042177</v>
      </c>
      <c r="U23">
        <f t="shared" si="9"/>
        <v>0.3102607261937454</v>
      </c>
      <c r="V23">
        <f t="shared" si="10"/>
        <v>0.95913188071906719</v>
      </c>
      <c r="X23">
        <f t="shared" si="11"/>
        <v>0.77877534080042177</v>
      </c>
    </row>
    <row r="24" spans="1:24" x14ac:dyDescent="0.2">
      <c r="A24">
        <f t="shared" si="0"/>
        <v>288.14999999999998</v>
      </c>
      <c r="B24">
        <f t="shared" si="1"/>
        <v>340.29740854862598</v>
      </c>
      <c r="C24" s="4">
        <f t="shared" si="2"/>
        <v>0</v>
      </c>
      <c r="E24" s="31">
        <v>0</v>
      </c>
      <c r="F24" s="4">
        <f t="shared" si="3"/>
        <v>144.62639863316605</v>
      </c>
      <c r="G24" s="32">
        <v>0.42499999999999999</v>
      </c>
      <c r="H24" s="33">
        <v>2801.2192947444501</v>
      </c>
      <c r="J24" s="33">
        <v>1261.4423492400499</v>
      </c>
      <c r="K24" s="31">
        <v>50</v>
      </c>
      <c r="M24">
        <f t="shared" si="4"/>
        <v>0.45031902772008037</v>
      </c>
      <c r="N24">
        <f t="shared" si="5"/>
        <v>12460.445293706747</v>
      </c>
      <c r="O24">
        <f t="shared" si="6"/>
        <v>1802109.3281943898</v>
      </c>
      <c r="P24">
        <f t="shared" si="7"/>
        <v>2416.6286091086768</v>
      </c>
      <c r="Q24">
        <f t="shared" si="8"/>
        <v>0.772085817606606</v>
      </c>
      <c r="U24">
        <f t="shared" si="9"/>
        <v>0.28950178738574306</v>
      </c>
      <c r="V24">
        <f t="shared" si="10"/>
        <v>0.89495824113241218</v>
      </c>
      <c r="X24">
        <f t="shared" si="11"/>
        <v>0.772085817606606</v>
      </c>
    </row>
    <row r="25" spans="1:24" x14ac:dyDescent="0.2">
      <c r="A25">
        <f t="shared" si="0"/>
        <v>288.14999999999998</v>
      </c>
      <c r="B25">
        <f t="shared" si="1"/>
        <v>340.29740854862598</v>
      </c>
      <c r="C25" s="4">
        <f t="shared" si="2"/>
        <v>0</v>
      </c>
      <c r="E25" s="31">
        <v>0</v>
      </c>
      <c r="F25" s="4">
        <f t="shared" si="3"/>
        <v>153.13383384688169</v>
      </c>
      <c r="G25" s="32">
        <v>0.45</v>
      </c>
      <c r="H25" s="33">
        <v>2618.4209909986098</v>
      </c>
      <c r="J25" s="33">
        <v>1257.62907129319</v>
      </c>
      <c r="K25" s="31">
        <v>50</v>
      </c>
      <c r="M25">
        <f t="shared" si="4"/>
        <v>0.48030056114603525</v>
      </c>
      <c r="N25">
        <f t="shared" si="5"/>
        <v>11647.317857421818</v>
      </c>
      <c r="O25">
        <f t="shared" si="6"/>
        <v>1783598.4375402506</v>
      </c>
      <c r="P25">
        <f t="shared" si="7"/>
        <v>2391.8055047414759</v>
      </c>
      <c r="Q25">
        <f t="shared" si="8"/>
        <v>0.76415511333593478</v>
      </c>
      <c r="U25">
        <f t="shared" si="9"/>
        <v>0.27060985851577202</v>
      </c>
      <c r="V25">
        <f t="shared" si="10"/>
        <v>0.83655622715610534</v>
      </c>
      <c r="X25">
        <f t="shared" si="11"/>
        <v>0.76415511333593478</v>
      </c>
    </row>
    <row r="26" spans="1:24" x14ac:dyDescent="0.2">
      <c r="A26">
        <f t="shared" si="0"/>
        <v>288.14999999999998</v>
      </c>
      <c r="B26">
        <f t="shared" si="1"/>
        <v>340.29740854862598</v>
      </c>
      <c r="C26" s="4">
        <f t="shared" si="2"/>
        <v>0</v>
      </c>
      <c r="E26" s="31">
        <v>0</v>
      </c>
      <c r="F26" s="4">
        <f t="shared" si="3"/>
        <v>161.64126906059732</v>
      </c>
      <c r="G26" s="32">
        <v>0.47499999999999998</v>
      </c>
      <c r="H26" s="33">
        <v>2455.9371591092499</v>
      </c>
      <c r="J26" s="33">
        <v>1253.61760483489</v>
      </c>
      <c r="K26" s="31">
        <v>50</v>
      </c>
      <c r="M26">
        <f t="shared" si="4"/>
        <v>0.51044368142121677</v>
      </c>
      <c r="N26">
        <f t="shared" si="5"/>
        <v>10924.553701767267</v>
      </c>
      <c r="O26">
        <f t="shared" si="6"/>
        <v>1765858.7242743073</v>
      </c>
      <c r="P26">
        <f t="shared" si="7"/>
        <v>2368.0165492518458</v>
      </c>
      <c r="Q26">
        <f t="shared" si="8"/>
        <v>0.75655480806768238</v>
      </c>
      <c r="U26">
        <f t="shared" si="9"/>
        <v>0.25381739965990596</v>
      </c>
      <c r="V26">
        <f t="shared" si="10"/>
        <v>0.78464445977931307</v>
      </c>
      <c r="X26">
        <f t="shared" si="11"/>
        <v>0.75655480806768238</v>
      </c>
    </row>
    <row r="27" spans="1:24" x14ac:dyDescent="0.2">
      <c r="A27">
        <f t="shared" si="0"/>
        <v>288.14999999999998</v>
      </c>
      <c r="B27">
        <f t="shared" si="1"/>
        <v>340.29740854862598</v>
      </c>
      <c r="C27" s="4">
        <f t="shared" si="2"/>
        <v>0</v>
      </c>
      <c r="E27" s="31">
        <v>0</v>
      </c>
      <c r="F27" s="4">
        <f t="shared" si="3"/>
        <v>170.14870427431299</v>
      </c>
      <c r="G27" s="32">
        <v>0.5</v>
      </c>
      <c r="H27" s="33">
        <v>2316.0170827724401</v>
      </c>
      <c r="J27" s="33">
        <v>1249.4293063857699</v>
      </c>
      <c r="K27" s="31">
        <v>50</v>
      </c>
      <c r="M27">
        <f t="shared" si="4"/>
        <v>0.53947326886298808</v>
      </c>
      <c r="N27">
        <f t="shared" si="5"/>
        <v>10302.158139964189</v>
      </c>
      <c r="O27">
        <f t="shared" si="6"/>
        <v>1752898.8587439731</v>
      </c>
      <c r="P27">
        <f t="shared" si="7"/>
        <v>2350.6373695756679</v>
      </c>
      <c r="Q27">
        <f t="shared" si="8"/>
        <v>0.75100235449701847</v>
      </c>
      <c r="U27">
        <f t="shared" si="9"/>
        <v>0.23935687089421662</v>
      </c>
      <c r="V27">
        <f t="shared" si="10"/>
        <v>0.73994155999119493</v>
      </c>
      <c r="X27">
        <f t="shared" si="11"/>
        <v>0.75100235449701847</v>
      </c>
    </row>
    <row r="28" spans="1:24" x14ac:dyDescent="0.2">
      <c r="A28">
        <f t="shared" si="0"/>
        <v>288.14999999999998</v>
      </c>
      <c r="B28">
        <f t="shared" si="1"/>
        <v>340.29740854862598</v>
      </c>
      <c r="C28" s="4">
        <f t="shared" si="2"/>
        <v>0</v>
      </c>
      <c r="E28" s="31">
        <v>0</v>
      </c>
      <c r="F28" s="4">
        <f t="shared" si="3"/>
        <v>178.65613948802866</v>
      </c>
      <c r="G28" s="32">
        <v>0.52500000000000002</v>
      </c>
      <c r="H28" s="33">
        <v>2200.9100456842398</v>
      </c>
      <c r="J28" s="33">
        <v>1245.0855324664701</v>
      </c>
      <c r="K28" s="31">
        <v>50</v>
      </c>
      <c r="M28">
        <f t="shared" si="4"/>
        <v>0.5657139576912541</v>
      </c>
      <c r="N28">
        <f t="shared" si="5"/>
        <v>9790.136485233641</v>
      </c>
      <c r="O28">
        <f t="shared" si="6"/>
        <v>1749067.9895127399</v>
      </c>
      <c r="P28">
        <f t="shared" si="7"/>
        <v>2345.5001739365844</v>
      </c>
      <c r="Q28">
        <f t="shared" si="8"/>
        <v>0.74936107793501094</v>
      </c>
      <c r="U28">
        <f t="shared" si="9"/>
        <v>0.22746073229477468</v>
      </c>
      <c r="V28">
        <f t="shared" si="10"/>
        <v>0.70316614878090733</v>
      </c>
      <c r="X28">
        <f t="shared" si="11"/>
        <v>0.74936107793501094</v>
      </c>
    </row>
    <row r="29" spans="1:24" x14ac:dyDescent="0.2">
      <c r="A29">
        <f t="shared" si="0"/>
        <v>288.14999999999998</v>
      </c>
      <c r="B29">
        <f t="shared" si="1"/>
        <v>340.29740854862598</v>
      </c>
      <c r="C29" s="4">
        <f t="shared" si="2"/>
        <v>0</v>
      </c>
      <c r="E29" s="31">
        <v>0</v>
      </c>
      <c r="F29" s="4">
        <f t="shared" si="3"/>
        <v>187.1635747017443</v>
      </c>
      <c r="G29" s="32">
        <v>0.55000000000000004</v>
      </c>
      <c r="H29" s="33">
        <v>2112.86533154074</v>
      </c>
      <c r="J29" s="33">
        <v>1240.6076395976099</v>
      </c>
      <c r="K29" s="31">
        <v>50</v>
      </c>
      <c r="M29">
        <f t="shared" si="4"/>
        <v>0.58716834484332048</v>
      </c>
      <c r="N29">
        <f t="shared" si="5"/>
        <v>9398.4940507968149</v>
      </c>
      <c r="O29">
        <f t="shared" si="6"/>
        <v>1759055.743360209</v>
      </c>
      <c r="P29">
        <f t="shared" si="7"/>
        <v>2358.8937518460402</v>
      </c>
      <c r="Q29">
        <f t="shared" si="8"/>
        <v>0.753640176308639</v>
      </c>
      <c r="U29">
        <f t="shared" si="9"/>
        <v>0.218361443937654</v>
      </c>
      <c r="V29">
        <f t="shared" si="10"/>
        <v>0.67503684713761658</v>
      </c>
      <c r="X29">
        <f t="shared" si="11"/>
        <v>0.753640176308639</v>
      </c>
    </row>
    <row r="30" spans="1:24" x14ac:dyDescent="0.2">
      <c r="A30">
        <f t="shared" si="0"/>
        <v>288.14999999999998</v>
      </c>
      <c r="B30">
        <f t="shared" si="1"/>
        <v>340.29740854862598</v>
      </c>
      <c r="C30" s="4">
        <f t="shared" si="2"/>
        <v>0</v>
      </c>
      <c r="E30" s="31">
        <v>0</v>
      </c>
      <c r="F30" s="4">
        <f t="shared" si="3"/>
        <v>195.67100991545993</v>
      </c>
      <c r="G30" s="32">
        <v>0.57499999999999996</v>
      </c>
      <c r="H30" s="33">
        <v>2054.13222403799</v>
      </c>
      <c r="J30" s="33">
        <v>1236.01698429983</v>
      </c>
      <c r="K30" s="31">
        <v>50</v>
      </c>
      <c r="M30">
        <f t="shared" si="4"/>
        <v>0.60172221137258719</v>
      </c>
      <c r="N30">
        <f t="shared" si="5"/>
        <v>9137.2361498747159</v>
      </c>
      <c r="O30">
        <f t="shared" si="6"/>
        <v>1787892.2252820344</v>
      </c>
      <c r="P30">
        <f t="shared" si="7"/>
        <v>2397.5634741032081</v>
      </c>
      <c r="Q30">
        <f t="shared" si="8"/>
        <v>0.76599472016076942</v>
      </c>
      <c r="U30">
        <f t="shared" si="9"/>
        <v>0.21229146589892414</v>
      </c>
      <c r="V30">
        <f t="shared" si="10"/>
        <v>0.656272276050476</v>
      </c>
      <c r="X30">
        <f t="shared" si="11"/>
        <v>0.76599472016076942</v>
      </c>
    </row>
    <row r="31" spans="1:24" x14ac:dyDescent="0.2">
      <c r="A31">
        <f t="shared" si="0"/>
        <v>288.14999999999998</v>
      </c>
      <c r="B31">
        <f t="shared" si="1"/>
        <v>340.29740854862598</v>
      </c>
      <c r="C31" s="4">
        <f t="shared" si="2"/>
        <v>0</v>
      </c>
      <c r="E31" s="31">
        <v>0</v>
      </c>
      <c r="F31" s="4">
        <f t="shared" si="3"/>
        <v>204.17844512917557</v>
      </c>
      <c r="G31" s="32">
        <v>0.6</v>
      </c>
      <c r="H31" s="33">
        <v>2026.9600068720799</v>
      </c>
      <c r="J31" s="33">
        <v>1231.3349230937499</v>
      </c>
      <c r="K31" s="31">
        <v>50</v>
      </c>
      <c r="M31">
        <f t="shared" si="4"/>
        <v>0.60747864729403056</v>
      </c>
      <c r="N31">
        <f t="shared" si="5"/>
        <v>9016.3680956885382</v>
      </c>
      <c r="O31">
        <f t="shared" si="6"/>
        <v>1840948.0184899915</v>
      </c>
      <c r="P31">
        <f t="shared" si="7"/>
        <v>2468.7112927950784</v>
      </c>
      <c r="Q31">
        <f t="shared" si="8"/>
        <v>0.78872565265018479</v>
      </c>
      <c r="U31">
        <f t="shared" si="9"/>
        <v>0.20948325825465894</v>
      </c>
      <c r="V31">
        <f t="shared" si="10"/>
        <v>0.64759105650865179</v>
      </c>
      <c r="X31">
        <f t="shared" si="11"/>
        <v>0.78872565265018479</v>
      </c>
    </row>
    <row r="32" spans="1:24" ht="18" x14ac:dyDescent="0.25">
      <c r="C32" s="4"/>
      <c r="E32" s="27"/>
      <c r="F32" s="4"/>
      <c r="G32" s="27"/>
      <c r="H32" s="27"/>
      <c r="J32" s="27"/>
      <c r="K32" s="31"/>
      <c r="Q32">
        <f t="shared" si="8"/>
        <v>0</v>
      </c>
      <c r="U32">
        <f t="shared" si="9"/>
        <v>0</v>
      </c>
      <c r="V32">
        <f t="shared" si="10"/>
        <v>0</v>
      </c>
      <c r="X32">
        <f t="shared" si="11"/>
        <v>0</v>
      </c>
    </row>
    <row r="33" spans="1:24" x14ac:dyDescent="0.2">
      <c r="A33">
        <f t="shared" si="0"/>
        <v>278.24399999999997</v>
      </c>
      <c r="B33">
        <f t="shared" si="1"/>
        <v>334.39689324444208</v>
      </c>
      <c r="C33" s="4">
        <f t="shared" si="2"/>
        <v>1524</v>
      </c>
      <c r="E33" s="31">
        <v>5000</v>
      </c>
      <c r="F33" s="4">
        <f t="shared" si="3"/>
        <v>0</v>
      </c>
      <c r="G33" s="32">
        <v>0</v>
      </c>
      <c r="H33" s="33">
        <v>8662</v>
      </c>
      <c r="J33" s="33">
        <v>1219</v>
      </c>
      <c r="K33" s="31">
        <v>50</v>
      </c>
      <c r="M33">
        <f t="shared" ref="M33:M57" si="12">J33/H33</f>
        <v>0.14072962364350033</v>
      </c>
      <c r="N33">
        <f t="shared" si="5"/>
        <v>38530.498964000006</v>
      </c>
      <c r="O33">
        <f t="shared" si="6"/>
        <v>0</v>
      </c>
      <c r="P33">
        <f t="shared" si="7"/>
        <v>0</v>
      </c>
      <c r="Q33">
        <f t="shared" si="8"/>
        <v>0</v>
      </c>
      <c r="U33">
        <f t="shared" si="9"/>
        <v>0.8952046300124018</v>
      </c>
      <c r="V33">
        <f t="shared" si="10"/>
        <v>2.7674121405750798</v>
      </c>
      <c r="X33">
        <f t="shared" si="11"/>
        <v>0</v>
      </c>
    </row>
    <row r="34" spans="1:24" x14ac:dyDescent="0.2">
      <c r="A34">
        <f t="shared" si="0"/>
        <v>278.24399999999997</v>
      </c>
      <c r="B34">
        <f t="shared" si="1"/>
        <v>334.39689324444208</v>
      </c>
      <c r="C34" s="4">
        <f t="shared" si="2"/>
        <v>1524</v>
      </c>
      <c r="E34" s="31">
        <v>5000</v>
      </c>
      <c r="F34" s="4">
        <f t="shared" si="3"/>
        <v>8.3599223311110524</v>
      </c>
      <c r="G34" s="32">
        <v>2.5000000000000001E-2</v>
      </c>
      <c r="H34" s="33">
        <v>8480.5574950163591</v>
      </c>
      <c r="J34" s="33">
        <v>1218.86611044547</v>
      </c>
      <c r="K34" s="31">
        <v>50</v>
      </c>
      <c r="M34">
        <f t="shared" si="12"/>
        <v>0.14372476233570053</v>
      </c>
      <c r="N34">
        <f t="shared" si="5"/>
        <v>37723.402421596664</v>
      </c>
      <c r="O34">
        <f t="shared" si="6"/>
        <v>315364.71430979471</v>
      </c>
      <c r="P34">
        <f t="shared" si="7"/>
        <v>422.90408188943468</v>
      </c>
      <c r="Q34">
        <f t="shared" si="8"/>
        <v>0.13511312520429222</v>
      </c>
      <c r="U34">
        <f t="shared" si="9"/>
        <v>0.87645282089875554</v>
      </c>
      <c r="V34">
        <f t="shared" si="10"/>
        <v>2.7094432891426066</v>
      </c>
      <c r="X34">
        <f t="shared" si="11"/>
        <v>0.13511312520429222</v>
      </c>
    </row>
    <row r="35" spans="1:24" x14ac:dyDescent="0.2">
      <c r="A35">
        <f t="shared" si="0"/>
        <v>278.24399999999997</v>
      </c>
      <c r="B35">
        <f t="shared" si="1"/>
        <v>334.39689324444208</v>
      </c>
      <c r="C35" s="4">
        <f t="shared" si="2"/>
        <v>1524</v>
      </c>
      <c r="E35" s="31">
        <v>5000</v>
      </c>
      <c r="F35" s="4">
        <f t="shared" si="3"/>
        <v>16.719844662222105</v>
      </c>
      <c r="G35" s="32">
        <v>0.05</v>
      </c>
      <c r="H35" s="33">
        <v>8213.1993133451506</v>
      </c>
      <c r="J35" s="33">
        <v>1218.51920233587</v>
      </c>
      <c r="K35" s="31">
        <v>50</v>
      </c>
      <c r="M35">
        <f t="shared" si="12"/>
        <v>0.14836108997817318</v>
      </c>
      <c r="N35">
        <f t="shared" si="5"/>
        <v>36534.133876006796</v>
      </c>
      <c r="O35">
        <f t="shared" si="6"/>
        <v>610845.04327566002</v>
      </c>
      <c r="P35">
        <f t="shared" si="7"/>
        <v>819.14320303266004</v>
      </c>
      <c r="Q35">
        <f t="shared" si="8"/>
        <v>0.26170709362065814</v>
      </c>
      <c r="U35">
        <f t="shared" si="9"/>
        <v>0.84882175623658029</v>
      </c>
      <c r="V35">
        <f t="shared" si="10"/>
        <v>2.6240253397268853</v>
      </c>
      <c r="X35">
        <f t="shared" si="11"/>
        <v>0.26170709362065814</v>
      </c>
    </row>
    <row r="36" spans="1:24" x14ac:dyDescent="0.2">
      <c r="A36">
        <f t="shared" si="0"/>
        <v>278.24399999999997</v>
      </c>
      <c r="B36">
        <f t="shared" si="1"/>
        <v>334.39689324444208</v>
      </c>
      <c r="C36" s="4">
        <f t="shared" si="2"/>
        <v>1524</v>
      </c>
      <c r="E36" s="31">
        <v>5000</v>
      </c>
      <c r="F36" s="4">
        <f t="shared" si="3"/>
        <v>25.079766993333156</v>
      </c>
      <c r="G36" s="32">
        <v>7.4999999999999997E-2</v>
      </c>
      <c r="H36" s="33">
        <v>7887.7171172435901</v>
      </c>
      <c r="J36" s="33">
        <v>1218.0414165022</v>
      </c>
      <c r="K36" s="31">
        <v>50</v>
      </c>
      <c r="M36">
        <f t="shared" si="12"/>
        <v>0.15442255324286425</v>
      </c>
      <c r="N36">
        <f t="shared" si="5"/>
        <v>35086.316810699522</v>
      </c>
      <c r="O36">
        <f t="shared" si="6"/>
        <v>879956.65026661207</v>
      </c>
      <c r="P36">
        <f t="shared" si="7"/>
        <v>1180.0218680075268</v>
      </c>
      <c r="Q36">
        <f t="shared" si="8"/>
        <v>0.37700379169569548</v>
      </c>
      <c r="U36">
        <f t="shared" si="9"/>
        <v>0.81518366238565421</v>
      </c>
      <c r="V36">
        <f t="shared" si="10"/>
        <v>2.5200374176497093</v>
      </c>
      <c r="X36">
        <f t="shared" si="11"/>
        <v>0.37700379169569548</v>
      </c>
    </row>
    <row r="37" spans="1:24" x14ac:dyDescent="0.2">
      <c r="A37">
        <f t="shared" si="0"/>
        <v>278.24399999999997</v>
      </c>
      <c r="B37">
        <f t="shared" si="1"/>
        <v>334.39689324444208</v>
      </c>
      <c r="C37" s="4">
        <f t="shared" si="2"/>
        <v>1524</v>
      </c>
      <c r="E37" s="31">
        <v>5000</v>
      </c>
      <c r="F37" s="4">
        <f t="shared" si="3"/>
        <v>33.43968932444421</v>
      </c>
      <c r="G37" s="32">
        <v>0.1</v>
      </c>
      <c r="H37" s="33">
        <v>7447.93527832377</v>
      </c>
      <c r="J37" s="33">
        <v>1217.1855817651699</v>
      </c>
      <c r="K37" s="31">
        <v>50</v>
      </c>
      <c r="M37">
        <f t="shared" si="12"/>
        <v>0.16342590748708941</v>
      </c>
      <c r="N37">
        <f t="shared" si="5"/>
        <v>33130.06955961592</v>
      </c>
      <c r="O37">
        <f t="shared" si="6"/>
        <v>1107859.2333707826</v>
      </c>
      <c r="P37">
        <f t="shared" si="7"/>
        <v>1485.6392319502195</v>
      </c>
      <c r="Q37">
        <f t="shared" si="8"/>
        <v>0.47464512202882414</v>
      </c>
      <c r="U37">
        <f t="shared" si="9"/>
        <v>0.76973287291481707</v>
      </c>
      <c r="V37">
        <f t="shared" si="10"/>
        <v>2.3795320378031213</v>
      </c>
      <c r="X37">
        <f t="shared" si="11"/>
        <v>0.47464512202882414</v>
      </c>
    </row>
    <row r="38" spans="1:24" x14ac:dyDescent="0.2">
      <c r="A38">
        <f t="shared" si="0"/>
        <v>278.24399999999997</v>
      </c>
      <c r="B38">
        <f t="shared" si="1"/>
        <v>334.39689324444208</v>
      </c>
      <c r="C38" s="4">
        <f t="shared" si="2"/>
        <v>1524</v>
      </c>
      <c r="E38" s="31">
        <v>5000</v>
      </c>
      <c r="F38" s="4">
        <f t="shared" si="3"/>
        <v>41.79961165555526</v>
      </c>
      <c r="G38" s="32">
        <v>0.125</v>
      </c>
      <c r="H38" s="33">
        <v>6879.7556015640102</v>
      </c>
      <c r="J38" s="33">
        <v>1215.78375539118</v>
      </c>
      <c r="K38" s="31">
        <v>50</v>
      </c>
      <c r="M38">
        <f t="shared" si="12"/>
        <v>0.17671903273930104</v>
      </c>
      <c r="N38">
        <f t="shared" si="5"/>
        <v>30602.680221500268</v>
      </c>
      <c r="O38">
        <f t="shared" si="6"/>
        <v>1279180.1488778531</v>
      </c>
      <c r="P38">
        <f t="shared" si="7"/>
        <v>1715.3805796452009</v>
      </c>
      <c r="Q38">
        <f t="shared" si="8"/>
        <v>0.54804491362466479</v>
      </c>
      <c r="U38">
        <f t="shared" si="9"/>
        <v>0.71101236064117512</v>
      </c>
      <c r="V38">
        <f t="shared" si="10"/>
        <v>2.1980049845252427</v>
      </c>
      <c r="X38">
        <f t="shared" si="11"/>
        <v>0.54804491362466479</v>
      </c>
    </row>
    <row r="39" spans="1:24" x14ac:dyDescent="0.2">
      <c r="A39">
        <f t="shared" si="0"/>
        <v>278.24399999999997</v>
      </c>
      <c r="B39">
        <f t="shared" si="1"/>
        <v>334.39689324444208</v>
      </c>
      <c r="C39" s="4">
        <f t="shared" si="2"/>
        <v>1524</v>
      </c>
      <c r="E39" s="31">
        <v>5000</v>
      </c>
      <c r="F39" s="4">
        <f t="shared" si="3"/>
        <v>50.159533986666311</v>
      </c>
      <c r="G39" s="32">
        <v>0.15</v>
      </c>
      <c r="H39" s="33">
        <v>6327.2646013919002</v>
      </c>
      <c r="J39" s="33">
        <v>1214.2346839719801</v>
      </c>
      <c r="K39" s="31">
        <v>50</v>
      </c>
      <c r="M39">
        <f t="shared" si="12"/>
        <v>0.19190515340623929</v>
      </c>
      <c r="N39">
        <f t="shared" si="5"/>
        <v>28145.077599732682</v>
      </c>
      <c r="O39">
        <f t="shared" si="6"/>
        <v>1411743.9764211522</v>
      </c>
      <c r="P39">
        <f t="shared" si="7"/>
        <v>1893.148672380765</v>
      </c>
      <c r="Q39">
        <f t="shared" si="8"/>
        <v>0.60483983143155429</v>
      </c>
      <c r="U39">
        <f t="shared" si="9"/>
        <v>0.6539132494204114</v>
      </c>
      <c r="V39">
        <f t="shared" si="10"/>
        <v>2.0214902879846326</v>
      </c>
      <c r="X39">
        <f t="shared" si="11"/>
        <v>0.60483983143155429</v>
      </c>
    </row>
    <row r="40" spans="1:24" x14ac:dyDescent="0.2">
      <c r="A40">
        <f t="shared" si="0"/>
        <v>278.24399999999997</v>
      </c>
      <c r="B40">
        <f t="shared" si="1"/>
        <v>334.39689324444208</v>
      </c>
      <c r="C40" s="4">
        <f t="shared" si="2"/>
        <v>1524</v>
      </c>
      <c r="E40" s="31">
        <v>5000</v>
      </c>
      <c r="F40" s="4">
        <f t="shared" si="3"/>
        <v>58.519456317777362</v>
      </c>
      <c r="G40" s="32">
        <v>0.17499999999999999</v>
      </c>
      <c r="H40" s="33">
        <v>5863.5980286522599</v>
      </c>
      <c r="J40" s="33">
        <v>1212.77892080371</v>
      </c>
      <c r="K40" s="31">
        <v>50</v>
      </c>
      <c r="M40">
        <f t="shared" si="12"/>
        <v>0.20683186584030994</v>
      </c>
      <c r="N40">
        <f t="shared" si="5"/>
        <v>26082.585750207614</v>
      </c>
      <c r="O40">
        <f t="shared" si="6"/>
        <v>1526338.7374639567</v>
      </c>
      <c r="P40">
        <f t="shared" si="7"/>
        <v>2046.8202469391658</v>
      </c>
      <c r="Q40">
        <f t="shared" si="8"/>
        <v>0.65393618113072394</v>
      </c>
      <c r="U40">
        <f t="shared" si="9"/>
        <v>0.60599400874868337</v>
      </c>
      <c r="V40">
        <f t="shared" si="10"/>
        <v>1.8733540027643003</v>
      </c>
      <c r="X40">
        <f t="shared" si="11"/>
        <v>0.65393618113072394</v>
      </c>
    </row>
    <row r="41" spans="1:24" x14ac:dyDescent="0.2">
      <c r="A41">
        <f t="shared" si="0"/>
        <v>278.24399999999997</v>
      </c>
      <c r="B41">
        <f t="shared" si="1"/>
        <v>334.39689324444208</v>
      </c>
      <c r="C41" s="4">
        <f t="shared" si="2"/>
        <v>1524</v>
      </c>
      <c r="E41" s="31">
        <v>5000</v>
      </c>
      <c r="F41" s="4">
        <f t="shared" si="3"/>
        <v>66.879378648888419</v>
      </c>
      <c r="G41" s="32">
        <v>0.2</v>
      </c>
      <c r="H41" s="33">
        <v>5428.5526268502199</v>
      </c>
      <c r="J41" s="33">
        <v>1211.23256934591</v>
      </c>
      <c r="K41" s="31">
        <v>50</v>
      </c>
      <c r="M41">
        <f t="shared" si="12"/>
        <v>0.22312256186944199</v>
      </c>
      <c r="N41">
        <f t="shared" si="5"/>
        <v>24147.407222912942</v>
      </c>
      <c r="O41">
        <f t="shared" si="6"/>
        <v>1614963.5910500977</v>
      </c>
      <c r="P41">
        <f t="shared" si="7"/>
        <v>2165.6661755981809</v>
      </c>
      <c r="Q41">
        <f t="shared" si="8"/>
        <v>0.69190612638919513</v>
      </c>
      <c r="U41">
        <f t="shared" si="9"/>
        <v>0.56103272290721573</v>
      </c>
      <c r="V41">
        <f t="shared" si="10"/>
        <v>1.7343618616134888</v>
      </c>
      <c r="X41">
        <f t="shared" si="11"/>
        <v>0.69190612638919513</v>
      </c>
    </row>
    <row r="42" spans="1:24" x14ac:dyDescent="0.2">
      <c r="A42">
        <f t="shared" si="0"/>
        <v>278.24399999999997</v>
      </c>
      <c r="B42">
        <f t="shared" si="1"/>
        <v>334.39689324444208</v>
      </c>
      <c r="C42" s="4">
        <f t="shared" si="2"/>
        <v>1524</v>
      </c>
      <c r="E42" s="31">
        <v>5000</v>
      </c>
      <c r="F42" s="4">
        <f t="shared" si="3"/>
        <v>75.23930097999947</v>
      </c>
      <c r="G42" s="32">
        <v>0.22500000000000001</v>
      </c>
      <c r="H42" s="33">
        <v>5030.0818768570698</v>
      </c>
      <c r="J42" s="33">
        <v>1209.4691648375201</v>
      </c>
      <c r="K42" s="31">
        <v>50</v>
      </c>
      <c r="M42">
        <f t="shared" si="12"/>
        <v>0.240447212281409</v>
      </c>
      <c r="N42">
        <f t="shared" si="5"/>
        <v>22374.920866436911</v>
      </c>
      <c r="O42">
        <f t="shared" si="6"/>
        <v>1683473.4054735173</v>
      </c>
      <c r="P42">
        <f t="shared" si="7"/>
        <v>2257.5378367399867</v>
      </c>
      <c r="Q42">
        <f t="shared" si="8"/>
        <v>0.72125809480510761</v>
      </c>
      <c r="U42">
        <f t="shared" si="9"/>
        <v>0.51985137214314492</v>
      </c>
      <c r="V42">
        <f t="shared" si="10"/>
        <v>1.607054912733888</v>
      </c>
      <c r="X42">
        <f t="shared" si="11"/>
        <v>0.72125809480510761</v>
      </c>
    </row>
    <row r="43" spans="1:24" x14ac:dyDescent="0.2">
      <c r="A43">
        <f t="shared" si="0"/>
        <v>278.24399999999997</v>
      </c>
      <c r="B43">
        <f t="shared" si="1"/>
        <v>334.39689324444208</v>
      </c>
      <c r="C43" s="4">
        <f t="shared" si="2"/>
        <v>1524</v>
      </c>
      <c r="E43" s="31">
        <v>5000</v>
      </c>
      <c r="F43" s="4">
        <f t="shared" si="3"/>
        <v>83.599223311110521</v>
      </c>
      <c r="G43" s="32">
        <v>0.25</v>
      </c>
      <c r="H43" s="33">
        <v>4671.57106690817</v>
      </c>
      <c r="J43" s="33">
        <v>1207.30602376105</v>
      </c>
      <c r="K43" s="31">
        <v>50</v>
      </c>
      <c r="M43">
        <f t="shared" si="12"/>
        <v>0.25843683130782225</v>
      </c>
      <c r="N43">
        <f t="shared" si="5"/>
        <v>20780.185194384394</v>
      </c>
      <c r="O43">
        <f t="shared" si="6"/>
        <v>1737207.3425115736</v>
      </c>
      <c r="P43">
        <f t="shared" si="7"/>
        <v>2329.5950463080203</v>
      </c>
      <c r="Q43">
        <f t="shared" si="8"/>
        <v>0.74427956751054958</v>
      </c>
      <c r="U43">
        <f t="shared" si="9"/>
        <v>0.48279982088757439</v>
      </c>
      <c r="V43">
        <f t="shared" si="10"/>
        <v>1.492514717862035</v>
      </c>
      <c r="X43">
        <f t="shared" si="11"/>
        <v>0.74427956751054958</v>
      </c>
    </row>
    <row r="44" spans="1:24" x14ac:dyDescent="0.2">
      <c r="A44">
        <f t="shared" si="0"/>
        <v>278.24399999999997</v>
      </c>
      <c r="B44">
        <f t="shared" si="1"/>
        <v>334.39689324444208</v>
      </c>
      <c r="C44" s="4">
        <f t="shared" si="2"/>
        <v>1524</v>
      </c>
      <c r="E44" s="31">
        <v>5000</v>
      </c>
      <c r="F44" s="4">
        <f t="shared" si="3"/>
        <v>91.959145642221586</v>
      </c>
      <c r="G44" s="32">
        <v>0.27500000000000002</v>
      </c>
      <c r="H44" s="33">
        <v>4342.6257772814897</v>
      </c>
      <c r="J44" s="33">
        <v>1204.68819176022</v>
      </c>
      <c r="K44" s="31">
        <v>50</v>
      </c>
      <c r="M44">
        <f t="shared" si="12"/>
        <v>0.27741008632670211</v>
      </c>
      <c r="N44">
        <f t="shared" si="5"/>
        <v>19316.963520270623</v>
      </c>
      <c r="O44">
        <f t="shared" si="6"/>
        <v>1776371.4617260476</v>
      </c>
      <c r="P44">
        <f t="shared" si="7"/>
        <v>2382.1141301746297</v>
      </c>
      <c r="Q44">
        <f t="shared" si="8"/>
        <v>0.76105882753183063</v>
      </c>
      <c r="U44">
        <f t="shared" si="9"/>
        <v>0.44880382154624737</v>
      </c>
      <c r="V44">
        <f t="shared" si="10"/>
        <v>1.3874203761282715</v>
      </c>
      <c r="X44">
        <f t="shared" si="11"/>
        <v>0.76105882753183063</v>
      </c>
    </row>
    <row r="45" spans="1:24" x14ac:dyDescent="0.2">
      <c r="A45">
        <f t="shared" si="0"/>
        <v>278.24399999999997</v>
      </c>
      <c r="B45">
        <f t="shared" si="1"/>
        <v>334.39689324444208</v>
      </c>
      <c r="C45" s="4">
        <f t="shared" si="2"/>
        <v>1524</v>
      </c>
      <c r="E45" s="31">
        <v>5000</v>
      </c>
      <c r="F45" s="4">
        <f t="shared" si="3"/>
        <v>100.31906797333262</v>
      </c>
      <c r="G45" s="32">
        <v>0.3</v>
      </c>
      <c r="H45" s="33">
        <v>4043.3749089032399</v>
      </c>
      <c r="J45" s="33">
        <v>1201.8882871119699</v>
      </c>
      <c r="K45" s="31">
        <v>50</v>
      </c>
      <c r="M45">
        <f t="shared" si="12"/>
        <v>0.29724878701341612</v>
      </c>
      <c r="N45">
        <f t="shared" si="5"/>
        <v>17985.829224031389</v>
      </c>
      <c r="O45">
        <f t="shared" si="6"/>
        <v>1804321.6244823572</v>
      </c>
      <c r="P45">
        <f t="shared" si="7"/>
        <v>2419.595298430841</v>
      </c>
      <c r="Q45">
        <f t="shared" si="8"/>
        <v>0.77303364167119526</v>
      </c>
      <c r="U45">
        <f t="shared" si="9"/>
        <v>0.41787669583539067</v>
      </c>
      <c r="V45">
        <f t="shared" si="10"/>
        <v>1.2918130699371373</v>
      </c>
      <c r="X45">
        <f t="shared" si="11"/>
        <v>0.77303364167119526</v>
      </c>
    </row>
    <row r="46" spans="1:24" x14ac:dyDescent="0.2">
      <c r="A46">
        <f t="shared" si="0"/>
        <v>278.24399999999997</v>
      </c>
      <c r="B46">
        <f t="shared" si="1"/>
        <v>334.39689324444208</v>
      </c>
      <c r="C46" s="4">
        <f t="shared" si="2"/>
        <v>1524</v>
      </c>
      <c r="E46" s="31">
        <v>5000</v>
      </c>
      <c r="F46" s="4">
        <f t="shared" si="3"/>
        <v>108.67899030444369</v>
      </c>
      <c r="G46" s="32">
        <v>0.32500000000000001</v>
      </c>
      <c r="H46" s="33">
        <v>3773.13067578044</v>
      </c>
      <c r="J46" s="33">
        <v>1199.10194812688</v>
      </c>
      <c r="K46" s="31">
        <v>50</v>
      </c>
      <c r="M46">
        <f t="shared" si="12"/>
        <v>0.31780027016394174</v>
      </c>
      <c r="N46">
        <f t="shared" si="5"/>
        <v>16783.722880881422</v>
      </c>
      <c r="O46">
        <f t="shared" si="6"/>
        <v>1824038.0562437817</v>
      </c>
      <c r="P46">
        <f t="shared" si="7"/>
        <v>2446.0350334229111</v>
      </c>
      <c r="Q46">
        <f t="shared" si="8"/>
        <v>0.78148084134917284</v>
      </c>
      <c r="U46">
        <f t="shared" si="9"/>
        <v>0.38994736211042164</v>
      </c>
      <c r="V46">
        <f t="shared" si="10"/>
        <v>1.2054730593547731</v>
      </c>
      <c r="X46">
        <f t="shared" si="11"/>
        <v>0.78148084134917284</v>
      </c>
    </row>
    <row r="47" spans="1:24" x14ac:dyDescent="0.2">
      <c r="A47">
        <f t="shared" si="0"/>
        <v>278.24399999999997</v>
      </c>
      <c r="B47">
        <f t="shared" si="1"/>
        <v>334.39689324444208</v>
      </c>
      <c r="C47" s="4">
        <f t="shared" si="2"/>
        <v>1524</v>
      </c>
      <c r="E47" s="31">
        <v>5000</v>
      </c>
      <c r="F47" s="4">
        <f t="shared" si="3"/>
        <v>117.03891263555472</v>
      </c>
      <c r="G47" s="32">
        <v>0.35</v>
      </c>
      <c r="H47" s="33">
        <v>3526.5545657497701</v>
      </c>
      <c r="J47" s="33">
        <v>1196.2146317976001</v>
      </c>
      <c r="K47" s="31">
        <v>50</v>
      </c>
      <c r="M47">
        <f t="shared" si="12"/>
        <v>0.33920207655805162</v>
      </c>
      <c r="N47">
        <f t="shared" si="5"/>
        <v>15686.897603568576</v>
      </c>
      <c r="O47">
        <f t="shared" si="6"/>
        <v>1835977.4381469553</v>
      </c>
      <c r="P47">
        <f t="shared" si="7"/>
        <v>2462.0457445550669</v>
      </c>
      <c r="Q47">
        <f t="shared" si="8"/>
        <v>0.78659608452238561</v>
      </c>
      <c r="U47">
        <f t="shared" si="9"/>
        <v>0.36446409319447809</v>
      </c>
      <c r="V47">
        <f t="shared" si="10"/>
        <v>1.126694749440821</v>
      </c>
      <c r="X47">
        <f t="shared" si="11"/>
        <v>0.78659608452238561</v>
      </c>
    </row>
    <row r="48" spans="1:24" x14ac:dyDescent="0.2">
      <c r="A48">
        <f t="shared" si="0"/>
        <v>278.24399999999997</v>
      </c>
      <c r="B48">
        <f t="shared" si="1"/>
        <v>334.39689324444208</v>
      </c>
      <c r="C48" s="4">
        <f t="shared" si="2"/>
        <v>1524</v>
      </c>
      <c r="E48" s="31">
        <v>5000</v>
      </c>
      <c r="F48" s="4">
        <f t="shared" si="3"/>
        <v>125.39883496666579</v>
      </c>
      <c r="G48" s="32">
        <v>0.375</v>
      </c>
      <c r="H48" s="33">
        <v>3300.4086274993001</v>
      </c>
      <c r="J48" s="33">
        <v>1193.22317717018</v>
      </c>
      <c r="K48" s="31">
        <v>50</v>
      </c>
      <c r="M48">
        <f t="shared" si="12"/>
        <v>0.36153801296849658</v>
      </c>
      <c r="N48">
        <f t="shared" si="5"/>
        <v>14680.950265832193</v>
      </c>
      <c r="O48">
        <f t="shared" si="6"/>
        <v>1840974.0595389192</v>
      </c>
      <c r="P48">
        <f t="shared" si="7"/>
        <v>2468.7462138416909</v>
      </c>
      <c r="Q48">
        <f t="shared" si="8"/>
        <v>0.78873680953408654</v>
      </c>
      <c r="U48">
        <f t="shared" si="9"/>
        <v>0.34109225170517776</v>
      </c>
      <c r="V48">
        <f t="shared" si="10"/>
        <v>1.0544436509582429</v>
      </c>
      <c r="X48">
        <f t="shared" si="11"/>
        <v>0.78873680953408654</v>
      </c>
    </row>
    <row r="49" spans="1:24" x14ac:dyDescent="0.2">
      <c r="A49">
        <f t="shared" si="0"/>
        <v>278.24399999999997</v>
      </c>
      <c r="B49">
        <f t="shared" si="1"/>
        <v>334.39689324444208</v>
      </c>
      <c r="C49" s="4">
        <f t="shared" si="2"/>
        <v>1524</v>
      </c>
      <c r="E49" s="31">
        <v>5000</v>
      </c>
      <c r="F49" s="4">
        <f t="shared" si="3"/>
        <v>133.75875729777684</v>
      </c>
      <c r="G49" s="32">
        <v>0.4</v>
      </c>
      <c r="H49" s="33">
        <v>3091.2843486532802</v>
      </c>
      <c r="J49" s="33">
        <v>1190.1336997947999</v>
      </c>
      <c r="K49" s="31">
        <v>50</v>
      </c>
      <c r="M49">
        <f t="shared" si="12"/>
        <v>0.38499651457598272</v>
      </c>
      <c r="N49">
        <f t="shared" si="5"/>
        <v>13750.719047935192</v>
      </c>
      <c r="O49">
        <f t="shared" si="6"/>
        <v>1839279.0918026804</v>
      </c>
      <c r="P49">
        <f t="shared" si="7"/>
        <v>2466.4732621073945</v>
      </c>
      <c r="Q49">
        <f t="shared" si="8"/>
        <v>0.78801062687137202</v>
      </c>
      <c r="U49">
        <f t="shared" si="9"/>
        <v>0.31947957303155022</v>
      </c>
      <c r="V49">
        <f t="shared" si="10"/>
        <v>0.98763078231734192</v>
      </c>
      <c r="X49">
        <f t="shared" si="11"/>
        <v>0.78801062687137202</v>
      </c>
    </row>
    <row r="50" spans="1:24" x14ac:dyDescent="0.2">
      <c r="A50">
        <f t="shared" si="0"/>
        <v>278.24399999999997</v>
      </c>
      <c r="B50">
        <f t="shared" si="1"/>
        <v>334.39689324444208</v>
      </c>
      <c r="C50" s="4">
        <f t="shared" si="2"/>
        <v>1524</v>
      </c>
      <c r="E50" s="31">
        <v>5000</v>
      </c>
      <c r="F50" s="4">
        <f t="shared" si="3"/>
        <v>142.11867962888789</v>
      </c>
      <c r="G50" s="32">
        <v>0.42499999999999999</v>
      </c>
      <c r="H50" s="33">
        <v>2896.6468928374402</v>
      </c>
      <c r="J50" s="33">
        <v>1186.93316157349</v>
      </c>
      <c r="K50" s="31">
        <v>50</v>
      </c>
      <c r="M50">
        <f t="shared" si="12"/>
        <v>0.40976108082363377</v>
      </c>
      <c r="N50">
        <f t="shared" si="5"/>
        <v>12884.928434951145</v>
      </c>
      <c r="O50">
        <f t="shared" si="6"/>
        <v>1831189.0162879697</v>
      </c>
      <c r="P50">
        <f t="shared" si="7"/>
        <v>2455.6244708421673</v>
      </c>
      <c r="Q50">
        <f t="shared" si="8"/>
        <v>0.7845445593744943</v>
      </c>
      <c r="U50">
        <f t="shared" si="9"/>
        <v>0.29936408565909883</v>
      </c>
      <c r="V50">
        <f t="shared" si="10"/>
        <v>0.92544629164135472</v>
      </c>
      <c r="X50">
        <f t="shared" si="11"/>
        <v>0.7845445593744943</v>
      </c>
    </row>
    <row r="51" spans="1:24" x14ac:dyDescent="0.2">
      <c r="A51">
        <f t="shared" si="0"/>
        <v>278.24399999999997</v>
      </c>
      <c r="B51">
        <f t="shared" si="1"/>
        <v>334.39689324444208</v>
      </c>
      <c r="C51" s="4">
        <f t="shared" si="2"/>
        <v>1524</v>
      </c>
      <c r="E51" s="31">
        <v>5000</v>
      </c>
      <c r="F51" s="4">
        <f t="shared" si="3"/>
        <v>150.47860195999894</v>
      </c>
      <c r="G51" s="32">
        <v>0.45</v>
      </c>
      <c r="H51" s="33">
        <v>2718.2514787619102</v>
      </c>
      <c r="J51" s="33">
        <v>1183.62475947147</v>
      </c>
      <c r="K51" s="31">
        <v>50</v>
      </c>
      <c r="M51">
        <f t="shared" si="12"/>
        <v>0.43543607672774226</v>
      </c>
      <c r="N51">
        <f t="shared" si="5"/>
        <v>12091.386029361263</v>
      </c>
      <c r="O51">
        <f t="shared" si="6"/>
        <v>1819494.8654569455</v>
      </c>
      <c r="P51">
        <f t="shared" si="7"/>
        <v>2439.9426145777638</v>
      </c>
      <c r="Q51">
        <f t="shared" si="8"/>
        <v>0.77953438165423761</v>
      </c>
      <c r="U51">
        <f t="shared" si="9"/>
        <v>0.28092718879308703</v>
      </c>
      <c r="V51">
        <f t="shared" si="10"/>
        <v>0.86845095168112152</v>
      </c>
      <c r="X51">
        <f t="shared" si="11"/>
        <v>0.77953438165423761</v>
      </c>
    </row>
    <row r="52" spans="1:24" x14ac:dyDescent="0.2">
      <c r="A52">
        <f t="shared" si="0"/>
        <v>278.24399999999997</v>
      </c>
      <c r="B52">
        <f t="shared" si="1"/>
        <v>334.39689324444208</v>
      </c>
      <c r="C52" s="4">
        <f t="shared" si="2"/>
        <v>1524</v>
      </c>
      <c r="E52" s="31">
        <v>5000</v>
      </c>
      <c r="F52" s="4">
        <f t="shared" si="3"/>
        <v>158.83852429110999</v>
      </c>
      <c r="G52" s="32">
        <v>0.47499999999999998</v>
      </c>
      <c r="H52" s="33">
        <v>2558.1726308933198</v>
      </c>
      <c r="J52" s="33">
        <v>1180.21389749078</v>
      </c>
      <c r="K52" s="31">
        <v>50</v>
      </c>
      <c r="M52">
        <f t="shared" si="12"/>
        <v>0.46135037301163156</v>
      </c>
      <c r="N52">
        <f t="shared" si="5"/>
        <v>11379.319776537546</v>
      </c>
      <c r="O52">
        <f t="shared" si="6"/>
        <v>1807474.3607418675</v>
      </c>
      <c r="P52">
        <f t="shared" si="7"/>
        <v>2423.8231177548441</v>
      </c>
      <c r="Q52">
        <f t="shared" si="8"/>
        <v>0.77438438266927923</v>
      </c>
      <c r="U52">
        <f t="shared" si="9"/>
        <v>0.26438328140691608</v>
      </c>
      <c r="V52">
        <f t="shared" si="10"/>
        <v>0.81730754980617248</v>
      </c>
      <c r="X52">
        <f t="shared" si="11"/>
        <v>0.77438438266927923</v>
      </c>
    </row>
    <row r="53" spans="1:24" x14ac:dyDescent="0.2">
      <c r="A53">
        <f t="shared" si="0"/>
        <v>278.24399999999997</v>
      </c>
      <c r="B53">
        <f t="shared" si="1"/>
        <v>334.39689324444208</v>
      </c>
      <c r="C53" s="4">
        <f t="shared" si="2"/>
        <v>1524</v>
      </c>
      <c r="E53" s="31">
        <v>5000</v>
      </c>
      <c r="F53" s="4">
        <f t="shared" si="3"/>
        <v>167.19844662222104</v>
      </c>
      <c r="G53" s="32">
        <v>0.5</v>
      </c>
      <c r="H53" s="33">
        <v>2418.4848736982999</v>
      </c>
      <c r="J53" s="33">
        <v>1176.7059796334499</v>
      </c>
      <c r="K53" s="31">
        <v>50</v>
      </c>
      <c r="M53">
        <f t="shared" si="12"/>
        <v>0.48654676009366726</v>
      </c>
      <c r="N53">
        <f t="shared" si="5"/>
        <v>10757.957621852</v>
      </c>
      <c r="O53">
        <f t="shared" si="6"/>
        <v>1798713.8032013376</v>
      </c>
      <c r="P53">
        <f t="shared" si="7"/>
        <v>2412.0752100929935</v>
      </c>
      <c r="Q53">
        <f t="shared" si="8"/>
        <v>0.77063105753769756</v>
      </c>
      <c r="U53">
        <f t="shared" si="9"/>
        <v>0.24994676247398717</v>
      </c>
      <c r="V53">
        <f t="shared" si="10"/>
        <v>0.77267887338603836</v>
      </c>
      <c r="X53">
        <f t="shared" si="11"/>
        <v>0.77063105753769756</v>
      </c>
    </row>
    <row r="54" spans="1:24" x14ac:dyDescent="0.2">
      <c r="A54">
        <f t="shared" si="0"/>
        <v>278.24399999999997</v>
      </c>
      <c r="B54">
        <f t="shared" si="1"/>
        <v>334.39689324444208</v>
      </c>
      <c r="C54" s="4">
        <f t="shared" si="2"/>
        <v>1524</v>
      </c>
      <c r="E54" s="31">
        <v>5000</v>
      </c>
      <c r="F54" s="4">
        <f t="shared" si="3"/>
        <v>175.55836895333209</v>
      </c>
      <c r="G54" s="32">
        <v>0.52500000000000002</v>
      </c>
      <c r="H54" s="33">
        <v>2301.26273164349</v>
      </c>
      <c r="J54" s="33">
        <v>1173.10640990154</v>
      </c>
      <c r="K54" s="31">
        <v>50</v>
      </c>
      <c r="M54">
        <f t="shared" si="12"/>
        <v>0.50976639640956778</v>
      </c>
      <c r="N54">
        <f t="shared" si="5"/>
        <v>10236.527510676669</v>
      </c>
      <c r="O54">
        <f t="shared" si="6"/>
        <v>1797108.0735203088</v>
      </c>
      <c r="P54">
        <f t="shared" si="7"/>
        <v>2409.9219265907341</v>
      </c>
      <c r="Q54">
        <f t="shared" si="8"/>
        <v>0.7699431075369757</v>
      </c>
      <c r="U54">
        <f t="shared" si="9"/>
        <v>0.23783203096770256</v>
      </c>
      <c r="V54">
        <f t="shared" si="10"/>
        <v>0.73522770979025243</v>
      </c>
      <c r="X54">
        <f t="shared" si="11"/>
        <v>0.7699431075369757</v>
      </c>
    </row>
    <row r="55" spans="1:24" x14ac:dyDescent="0.2">
      <c r="A55">
        <f t="shared" si="0"/>
        <v>278.24399999999997</v>
      </c>
      <c r="B55">
        <f t="shared" si="1"/>
        <v>334.39689324444208</v>
      </c>
      <c r="C55" s="4">
        <f t="shared" si="2"/>
        <v>1524</v>
      </c>
      <c r="E55" s="31">
        <v>5000</v>
      </c>
      <c r="F55" s="4">
        <f t="shared" si="3"/>
        <v>183.91829128444317</v>
      </c>
      <c r="G55" s="32">
        <v>0.55000000000000004</v>
      </c>
      <c r="H55" s="33">
        <v>2208.5807291955398</v>
      </c>
      <c r="J55" s="33">
        <v>1169.42059229707</v>
      </c>
      <c r="K55" s="31">
        <v>50</v>
      </c>
      <c r="M55">
        <f t="shared" si="12"/>
        <v>0.52948962962428059</v>
      </c>
      <c r="N55">
        <f t="shared" si="5"/>
        <v>9824.257388383643</v>
      </c>
      <c r="O55">
        <f t="shared" si="6"/>
        <v>1806860.6320100857</v>
      </c>
      <c r="P55">
        <f t="shared" si="7"/>
        <v>2423.000107525525</v>
      </c>
      <c r="Q55">
        <f t="shared" si="8"/>
        <v>0.77412144010400163</v>
      </c>
      <c r="U55">
        <f t="shared" si="9"/>
        <v>0.22825348586146546</v>
      </c>
      <c r="V55">
        <f t="shared" si="10"/>
        <v>0.70561684638835132</v>
      </c>
      <c r="X55">
        <f t="shared" si="11"/>
        <v>0.77412144010400163</v>
      </c>
    </row>
    <row r="56" spans="1:24" x14ac:dyDescent="0.2">
      <c r="A56">
        <f t="shared" si="0"/>
        <v>278.24399999999997</v>
      </c>
      <c r="B56">
        <f t="shared" si="1"/>
        <v>334.39689324444208</v>
      </c>
      <c r="C56" s="4">
        <f t="shared" si="2"/>
        <v>1524</v>
      </c>
      <c r="E56" s="31">
        <v>5000</v>
      </c>
      <c r="F56" s="4">
        <f t="shared" si="3"/>
        <v>192.27821361555419</v>
      </c>
      <c r="G56" s="32">
        <v>0.57499999999999996</v>
      </c>
      <c r="H56" s="33">
        <v>2142.5133908210601</v>
      </c>
      <c r="J56" s="33">
        <v>1165.6539308220899</v>
      </c>
      <c r="K56" s="31">
        <v>50</v>
      </c>
      <c r="M56">
        <f t="shared" si="12"/>
        <v>0.54405911104965587</v>
      </c>
      <c r="N56">
        <f t="shared" si="5"/>
        <v>9530.375200344839</v>
      </c>
      <c r="O56">
        <f t="shared" si="6"/>
        <v>1832483.5186082851</v>
      </c>
      <c r="P56">
        <f t="shared" si="7"/>
        <v>2457.3603984537103</v>
      </c>
      <c r="Q56">
        <f t="shared" si="8"/>
        <v>0.78509916883505126</v>
      </c>
      <c r="U56">
        <f t="shared" si="9"/>
        <v>0.22142552612867508</v>
      </c>
      <c r="V56">
        <f t="shared" si="10"/>
        <v>0.68450907054985943</v>
      </c>
      <c r="X56">
        <f t="shared" si="11"/>
        <v>0.78509916883505126</v>
      </c>
    </row>
    <row r="57" spans="1:24" x14ac:dyDescent="0.2">
      <c r="A57">
        <f t="shared" si="0"/>
        <v>278.24399999999997</v>
      </c>
      <c r="B57">
        <f t="shared" si="1"/>
        <v>334.39689324444208</v>
      </c>
      <c r="C57" s="4">
        <f t="shared" si="2"/>
        <v>1524</v>
      </c>
      <c r="E57" s="31">
        <v>5000</v>
      </c>
      <c r="F57" s="4">
        <f t="shared" si="3"/>
        <v>200.63813594666524</v>
      </c>
      <c r="G57" s="32">
        <v>0.6</v>
      </c>
      <c r="H57" s="33">
        <v>2105.13524098671</v>
      </c>
      <c r="J57" s="33">
        <v>1161.81182947863</v>
      </c>
      <c r="K57" s="31">
        <v>50</v>
      </c>
      <c r="M57">
        <f t="shared" si="12"/>
        <v>0.55189415238427653</v>
      </c>
      <c r="N57">
        <f t="shared" si="5"/>
        <v>9364.1088919323865</v>
      </c>
      <c r="O57">
        <f t="shared" si="6"/>
        <v>1878797.352878907</v>
      </c>
      <c r="P57">
        <f t="shared" si="7"/>
        <v>2519.4672502106141</v>
      </c>
      <c r="Q57">
        <f t="shared" si="8"/>
        <v>0.80494161348581916</v>
      </c>
      <c r="U57">
        <f t="shared" si="9"/>
        <v>0.21756255074273564</v>
      </c>
      <c r="V57">
        <f t="shared" si="10"/>
        <v>0.67256716964431629</v>
      </c>
      <c r="X57">
        <f t="shared" si="11"/>
        <v>0.80494161348581916</v>
      </c>
    </row>
    <row r="58" spans="1:24" ht="18" x14ac:dyDescent="0.25">
      <c r="C58" s="4"/>
      <c r="E58" s="27"/>
      <c r="F58" s="4"/>
      <c r="G58" s="27"/>
      <c r="H58" s="27"/>
      <c r="J58" s="27"/>
      <c r="K58" s="31"/>
      <c r="Q58">
        <f t="shared" si="8"/>
        <v>0</v>
      </c>
      <c r="U58">
        <f t="shared" si="9"/>
        <v>0</v>
      </c>
      <c r="V58">
        <f t="shared" si="10"/>
        <v>0</v>
      </c>
      <c r="X58">
        <f t="shared" si="11"/>
        <v>0</v>
      </c>
    </row>
    <row r="59" spans="1:24" x14ac:dyDescent="0.2">
      <c r="A59">
        <f t="shared" si="0"/>
        <v>268.33799999999997</v>
      </c>
      <c r="B59">
        <f t="shared" si="1"/>
        <v>328.39037464298355</v>
      </c>
      <c r="C59" s="4">
        <f t="shared" si="2"/>
        <v>3048</v>
      </c>
      <c r="E59" s="31">
        <v>10000</v>
      </c>
      <c r="F59" s="4">
        <f t="shared" ref="F59:F109" si="13">G59*B59</f>
        <v>0</v>
      </c>
      <c r="G59" s="32">
        <v>0</v>
      </c>
      <c r="H59" s="33">
        <v>7448</v>
      </c>
      <c r="J59" s="33">
        <v>1166</v>
      </c>
      <c r="K59" s="31">
        <v>50</v>
      </c>
      <c r="M59">
        <f t="shared" ref="M59:M83" si="14">J59/H59</f>
        <v>0.15655209452201935</v>
      </c>
      <c r="N59">
        <f t="shared" si="5"/>
        <v>33130.357456000005</v>
      </c>
      <c r="O59">
        <f t="shared" si="6"/>
        <v>0</v>
      </c>
      <c r="P59">
        <f t="shared" si="7"/>
        <v>0</v>
      </c>
      <c r="Q59">
        <f t="shared" si="8"/>
        <v>0</v>
      </c>
      <c r="U59">
        <f t="shared" si="9"/>
        <v>0.76973956180239766</v>
      </c>
      <c r="V59">
        <f t="shared" si="10"/>
        <v>2.3795527156549521</v>
      </c>
      <c r="X59">
        <f t="shared" si="11"/>
        <v>0</v>
      </c>
    </row>
    <row r="60" spans="1:24" x14ac:dyDescent="0.2">
      <c r="A60">
        <f t="shared" si="0"/>
        <v>268.33799999999997</v>
      </c>
      <c r="B60">
        <f t="shared" si="1"/>
        <v>328.39037464298355</v>
      </c>
      <c r="C60" s="4">
        <f t="shared" si="2"/>
        <v>3048</v>
      </c>
      <c r="E60" s="31">
        <v>10000</v>
      </c>
      <c r="F60" s="4">
        <f t="shared" si="13"/>
        <v>8.2097593660745893</v>
      </c>
      <c r="G60" s="32">
        <v>2.5000000000000001E-2</v>
      </c>
      <c r="H60" s="33">
        <v>7443.7174621894601</v>
      </c>
      <c r="J60" s="33">
        <v>1165.8689240603401</v>
      </c>
      <c r="K60" s="31">
        <v>50</v>
      </c>
      <c r="M60">
        <f t="shared" si="14"/>
        <v>0.15662455352213447</v>
      </c>
      <c r="N60">
        <f t="shared" si="5"/>
        <v>33111.307777095324</v>
      </c>
      <c r="O60">
        <f t="shared" si="6"/>
        <v>271835.86914598674</v>
      </c>
      <c r="P60">
        <f t="shared" si="7"/>
        <v>364.53190052476822</v>
      </c>
      <c r="Q60">
        <f t="shared" si="8"/>
        <v>0.11646386598235406</v>
      </c>
      <c r="U60">
        <f t="shared" si="9"/>
        <v>0.76929696798154812</v>
      </c>
      <c r="V60">
        <f t="shared" si="10"/>
        <v>2.3781844927122875</v>
      </c>
      <c r="X60">
        <f t="shared" si="11"/>
        <v>0.11646386598235406</v>
      </c>
    </row>
    <row r="61" spans="1:24" x14ac:dyDescent="0.2">
      <c r="A61">
        <f t="shared" si="0"/>
        <v>268.33799999999997</v>
      </c>
      <c r="B61">
        <f t="shared" si="1"/>
        <v>328.39037464298355</v>
      </c>
      <c r="C61" s="4">
        <f t="shared" si="2"/>
        <v>3048</v>
      </c>
      <c r="E61" s="31">
        <v>10000</v>
      </c>
      <c r="F61" s="4">
        <f t="shared" si="13"/>
        <v>16.419518732149179</v>
      </c>
      <c r="G61" s="32">
        <v>0.05</v>
      </c>
      <c r="H61" s="33">
        <v>7431.1970168446696</v>
      </c>
      <c r="J61" s="33">
        <v>1165.5291820367299</v>
      </c>
      <c r="K61" s="31">
        <v>50</v>
      </c>
      <c r="M61">
        <f t="shared" si="14"/>
        <v>0.15684272391039641</v>
      </c>
      <c r="N61">
        <f t="shared" si="5"/>
        <v>33055.614056662831</v>
      </c>
      <c r="O61">
        <f t="shared" si="6"/>
        <v>542757.27420606907</v>
      </c>
      <c r="P61">
        <f t="shared" si="7"/>
        <v>727.83750471033864</v>
      </c>
      <c r="Q61">
        <f t="shared" si="8"/>
        <v>0.2325359439969133</v>
      </c>
      <c r="U61">
        <f t="shared" si="9"/>
        <v>0.76800299884711343</v>
      </c>
      <c r="V61">
        <f t="shared" si="10"/>
        <v>2.3741843504296067</v>
      </c>
      <c r="X61">
        <f t="shared" si="11"/>
        <v>0.2325359439969133</v>
      </c>
    </row>
    <row r="62" spans="1:24" x14ac:dyDescent="0.2">
      <c r="A62">
        <f t="shared" si="0"/>
        <v>268.33799999999997</v>
      </c>
      <c r="B62">
        <f t="shared" si="1"/>
        <v>328.39037464298355</v>
      </c>
      <c r="C62" s="4">
        <f t="shared" si="2"/>
        <v>3048</v>
      </c>
      <c r="E62" s="31">
        <v>10000</v>
      </c>
      <c r="F62" s="4">
        <f t="shared" si="13"/>
        <v>24.629278098223764</v>
      </c>
      <c r="G62" s="32">
        <v>7.4999999999999997E-2</v>
      </c>
      <c r="H62" s="33">
        <v>7410.9294160958498</v>
      </c>
      <c r="J62" s="33">
        <v>1165.06100262223</v>
      </c>
      <c r="K62" s="31">
        <v>50</v>
      </c>
      <c r="M62">
        <f t="shared" si="14"/>
        <v>0.15720848725017214</v>
      </c>
      <c r="N62">
        <f t="shared" si="5"/>
        <v>32965.459269124716</v>
      </c>
      <c r="O62">
        <f t="shared" si="6"/>
        <v>811915.46397494094</v>
      </c>
      <c r="P62">
        <f t="shared" si="7"/>
        <v>1088.7786371903958</v>
      </c>
      <c r="Q62">
        <f t="shared" si="8"/>
        <v>0.34785259974134053</v>
      </c>
      <c r="U62">
        <f t="shared" si="9"/>
        <v>0.7659083728912619</v>
      </c>
      <c r="V62">
        <f t="shared" si="10"/>
        <v>2.367709078624872</v>
      </c>
      <c r="X62">
        <f t="shared" si="11"/>
        <v>0.34785259974134053</v>
      </c>
    </row>
    <row r="63" spans="1:24" x14ac:dyDescent="0.2">
      <c r="A63">
        <f t="shared" si="0"/>
        <v>268.33799999999997</v>
      </c>
      <c r="B63">
        <f t="shared" si="1"/>
        <v>328.39037464298355</v>
      </c>
      <c r="C63" s="4">
        <f t="shared" si="2"/>
        <v>3048</v>
      </c>
      <c r="E63" s="31">
        <v>10000</v>
      </c>
      <c r="F63" s="4">
        <f t="shared" si="13"/>
        <v>32.839037464298357</v>
      </c>
      <c r="G63" s="32">
        <v>0.1</v>
      </c>
      <c r="H63" s="33">
        <v>7212.2163998392298</v>
      </c>
      <c r="J63" s="33">
        <v>1164.29446595732</v>
      </c>
      <c r="K63" s="31">
        <v>50</v>
      </c>
      <c r="M63">
        <f t="shared" si="14"/>
        <v>0.16143365664725115</v>
      </c>
      <c r="N63">
        <f t="shared" si="5"/>
        <v>32081.53965852566</v>
      </c>
      <c r="O63">
        <f t="shared" si="6"/>
        <v>1053526.8827586977</v>
      </c>
      <c r="P63">
        <f t="shared" si="7"/>
        <v>1412.7795497794136</v>
      </c>
      <c r="Q63">
        <f t="shared" si="8"/>
        <v>0.45136726830013213</v>
      </c>
      <c r="U63">
        <f t="shared" si="9"/>
        <v>0.74537168249681995</v>
      </c>
      <c r="V63">
        <f t="shared" si="10"/>
        <v>2.3042224919614154</v>
      </c>
      <c r="X63">
        <f t="shared" si="11"/>
        <v>0.45136726830013213</v>
      </c>
    </row>
    <row r="64" spans="1:24" x14ac:dyDescent="0.2">
      <c r="A64">
        <f t="shared" si="0"/>
        <v>268.33799999999997</v>
      </c>
      <c r="B64">
        <f t="shared" si="1"/>
        <v>328.39037464298355</v>
      </c>
      <c r="C64" s="4">
        <f t="shared" si="2"/>
        <v>3048</v>
      </c>
      <c r="E64" s="31">
        <v>10000</v>
      </c>
      <c r="F64" s="4">
        <f t="shared" si="13"/>
        <v>41.048796830372943</v>
      </c>
      <c r="G64" s="32">
        <v>0.125</v>
      </c>
      <c r="H64" s="33">
        <v>6718.1179482556399</v>
      </c>
      <c r="J64" s="33">
        <v>1163.0133458261701</v>
      </c>
      <c r="K64" s="31">
        <v>50</v>
      </c>
      <c r="M64">
        <f t="shared" si="14"/>
        <v>0.17311594627899418</v>
      </c>
      <c r="N64">
        <f t="shared" si="5"/>
        <v>29883.680056025602</v>
      </c>
      <c r="O64">
        <f t="shared" si="6"/>
        <v>1226689.1111636627</v>
      </c>
      <c r="P64">
        <f t="shared" si="7"/>
        <v>1644.9900980704717</v>
      </c>
      <c r="Q64">
        <f t="shared" si="8"/>
        <v>0.5255559418755501</v>
      </c>
      <c r="U64">
        <f t="shared" si="9"/>
        <v>0.69430735306486568</v>
      </c>
      <c r="V64">
        <f t="shared" si="10"/>
        <v>2.1463635617430161</v>
      </c>
      <c r="X64">
        <f t="shared" si="11"/>
        <v>0.5255559418755501</v>
      </c>
    </row>
    <row r="65" spans="1:24" x14ac:dyDescent="0.2">
      <c r="A65">
        <f t="shared" si="0"/>
        <v>268.33799999999997</v>
      </c>
      <c r="B65">
        <f t="shared" si="1"/>
        <v>328.39037464298355</v>
      </c>
      <c r="C65" s="4">
        <f t="shared" si="2"/>
        <v>3048</v>
      </c>
      <c r="E65" s="31">
        <v>10000</v>
      </c>
      <c r="F65" s="4">
        <f t="shared" si="13"/>
        <v>49.258556196447529</v>
      </c>
      <c r="G65" s="32">
        <v>0.15</v>
      </c>
      <c r="H65" s="33">
        <v>6180.5079290740796</v>
      </c>
      <c r="J65" s="33">
        <v>1161.4537484889099</v>
      </c>
      <c r="K65" s="31">
        <v>50</v>
      </c>
      <c r="M65">
        <f t="shared" si="14"/>
        <v>0.18792205459768915</v>
      </c>
      <c r="N65">
        <f t="shared" si="5"/>
        <v>27492.271341281761</v>
      </c>
      <c r="O65">
        <f t="shared" si="6"/>
        <v>1354229.5928325115</v>
      </c>
      <c r="P65">
        <f t="shared" si="7"/>
        <v>1816.0218839883978</v>
      </c>
      <c r="Q65">
        <f t="shared" si="8"/>
        <v>0.58019868498031879</v>
      </c>
      <c r="U65">
        <f t="shared" si="9"/>
        <v>0.63874616877574197</v>
      </c>
      <c r="V65">
        <f t="shared" si="10"/>
        <v>1.9746031722281405</v>
      </c>
      <c r="X65">
        <f t="shared" si="11"/>
        <v>0.58019868498031879</v>
      </c>
    </row>
    <row r="66" spans="1:24" x14ac:dyDescent="0.2">
      <c r="A66">
        <f t="shared" si="0"/>
        <v>268.33799999999997</v>
      </c>
      <c r="B66">
        <f t="shared" si="1"/>
        <v>328.39037464298355</v>
      </c>
      <c r="C66" s="4">
        <f t="shared" si="2"/>
        <v>3048</v>
      </c>
      <c r="E66" s="31">
        <v>10000</v>
      </c>
      <c r="F66" s="4">
        <f t="shared" si="13"/>
        <v>57.468315562522115</v>
      </c>
      <c r="G66" s="32">
        <v>0.17499999999999999</v>
      </c>
      <c r="H66" s="33">
        <v>5765.3755642293499</v>
      </c>
      <c r="J66" s="33">
        <v>1159.6696358905001</v>
      </c>
      <c r="K66" s="31">
        <v>50</v>
      </c>
      <c r="M66">
        <f t="shared" si="14"/>
        <v>0.20114381499889533</v>
      </c>
      <c r="N66">
        <f t="shared" si="5"/>
        <v>25645.670423067408</v>
      </c>
      <c r="O66">
        <f t="shared" si="6"/>
        <v>1473813.4806852778</v>
      </c>
      <c r="P66">
        <f t="shared" si="7"/>
        <v>1976.3838775989575</v>
      </c>
      <c r="Q66">
        <f t="shared" si="8"/>
        <v>0.63143254875366051</v>
      </c>
      <c r="U66">
        <f t="shared" si="9"/>
        <v>0.59584286525727059</v>
      </c>
      <c r="V66">
        <f t="shared" si="10"/>
        <v>1.8419730237154472</v>
      </c>
      <c r="X66">
        <f t="shared" si="11"/>
        <v>0.63143254875366051</v>
      </c>
    </row>
    <row r="67" spans="1:24" x14ac:dyDescent="0.2">
      <c r="A67">
        <f t="shared" si="0"/>
        <v>268.33799999999997</v>
      </c>
      <c r="B67">
        <f t="shared" si="1"/>
        <v>328.39037464298355</v>
      </c>
      <c r="C67" s="4">
        <f t="shared" si="2"/>
        <v>3048</v>
      </c>
      <c r="E67" s="31">
        <v>10000</v>
      </c>
      <c r="F67" s="4">
        <f t="shared" si="13"/>
        <v>65.678074928596715</v>
      </c>
      <c r="G67" s="32">
        <v>0.2</v>
      </c>
      <c r="H67" s="33">
        <v>5368.1946580069698</v>
      </c>
      <c r="J67" s="33">
        <v>1157.4208145153</v>
      </c>
      <c r="K67" s="31">
        <v>50</v>
      </c>
      <c r="M67">
        <f t="shared" si="14"/>
        <v>0.21560708734526618</v>
      </c>
      <c r="N67">
        <f t="shared" si="5"/>
        <v>23878.92157802908</v>
      </c>
      <c r="O67">
        <f t="shared" si="6"/>
        <v>1568321.6006158788</v>
      </c>
      <c r="P67">
        <f t="shared" si="7"/>
        <v>2103.1192664258933</v>
      </c>
      <c r="Q67">
        <f t="shared" si="8"/>
        <v>0.67192308831498193</v>
      </c>
      <c r="U67">
        <f t="shared" si="9"/>
        <v>0.55479481790067897</v>
      </c>
      <c r="V67">
        <f t="shared" si="10"/>
        <v>1.7150781654974345</v>
      </c>
      <c r="X67">
        <f t="shared" si="11"/>
        <v>0.67192308831498193</v>
      </c>
    </row>
    <row r="68" spans="1:24" x14ac:dyDescent="0.2">
      <c r="A68">
        <f t="shared" si="0"/>
        <v>268.33799999999997</v>
      </c>
      <c r="B68">
        <f t="shared" si="1"/>
        <v>328.39037464298355</v>
      </c>
      <c r="C68" s="4">
        <f t="shared" si="2"/>
        <v>3048</v>
      </c>
      <c r="E68" s="31">
        <v>10000</v>
      </c>
      <c r="F68" s="4">
        <f t="shared" si="13"/>
        <v>73.887834294671293</v>
      </c>
      <c r="G68" s="32">
        <v>0.22500000000000001</v>
      </c>
      <c r="H68" s="33">
        <v>4995.9816516752398</v>
      </c>
      <c r="J68" s="33">
        <v>1154.97081101298</v>
      </c>
      <c r="K68" s="31">
        <v>50</v>
      </c>
      <c r="M68">
        <f t="shared" si="14"/>
        <v>0.23117995451918805</v>
      </c>
      <c r="N68">
        <f t="shared" si="5"/>
        <v>22223.235494578141</v>
      </c>
      <c r="O68">
        <f t="shared" si="6"/>
        <v>1642026.741714847</v>
      </c>
      <c r="P68">
        <f t="shared" si="7"/>
        <v>2201.9578606396099</v>
      </c>
      <c r="Q68">
        <f t="shared" si="8"/>
        <v>0.70350091394236736</v>
      </c>
      <c r="U68">
        <f t="shared" si="9"/>
        <v>0.51632716532402234</v>
      </c>
      <c r="V68">
        <f t="shared" si="10"/>
        <v>1.5961602721007155</v>
      </c>
      <c r="X68">
        <f t="shared" si="11"/>
        <v>0.70350091394236736</v>
      </c>
    </row>
    <row r="69" spans="1:24" x14ac:dyDescent="0.2">
      <c r="A69">
        <f t="shared" si="0"/>
        <v>268.33799999999997</v>
      </c>
      <c r="B69">
        <f t="shared" si="1"/>
        <v>328.39037464298355</v>
      </c>
      <c r="C69" s="4">
        <f t="shared" si="2"/>
        <v>3048</v>
      </c>
      <c r="E69" s="31">
        <v>10000</v>
      </c>
      <c r="F69" s="4">
        <f t="shared" si="13"/>
        <v>82.097593660745886</v>
      </c>
      <c r="G69" s="32">
        <v>0.25</v>
      </c>
      <c r="H69" s="33">
        <v>4660.5499264566297</v>
      </c>
      <c r="J69" s="33">
        <v>1152.5646045624401</v>
      </c>
      <c r="K69" s="31">
        <v>50</v>
      </c>
      <c r="M69">
        <f t="shared" si="14"/>
        <v>0.24730227607254143</v>
      </c>
      <c r="N69">
        <f t="shared" si="5"/>
        <v>20731.160714962763</v>
      </c>
      <c r="O69">
        <f t="shared" si="6"/>
        <v>1701978.408492631</v>
      </c>
      <c r="P69">
        <f t="shared" si="7"/>
        <v>2282.3530457886181</v>
      </c>
      <c r="Q69">
        <f t="shared" si="8"/>
        <v>0.72918627660978219</v>
      </c>
      <c r="U69">
        <f t="shared" si="9"/>
        <v>0.48166080265157396</v>
      </c>
      <c r="V69">
        <f t="shared" si="10"/>
        <v>1.4889935867273578</v>
      </c>
      <c r="X69">
        <f t="shared" si="11"/>
        <v>0.72918627660978219</v>
      </c>
    </row>
    <row r="70" spans="1:24" x14ac:dyDescent="0.2">
      <c r="A70">
        <f t="shared" si="0"/>
        <v>268.33799999999997</v>
      </c>
      <c r="B70">
        <f t="shared" si="1"/>
        <v>328.39037464298355</v>
      </c>
      <c r="C70" s="4">
        <f t="shared" si="2"/>
        <v>3048</v>
      </c>
      <c r="E70" s="31">
        <v>10000</v>
      </c>
      <c r="F70" s="4">
        <f t="shared" si="13"/>
        <v>90.307353026820479</v>
      </c>
      <c r="G70" s="32">
        <v>0.27500000000000002</v>
      </c>
      <c r="H70" s="33">
        <v>4350.0489096885503</v>
      </c>
      <c r="J70" s="33">
        <v>1150.1174351877801</v>
      </c>
      <c r="K70" s="31">
        <v>50</v>
      </c>
      <c r="M70">
        <f t="shared" si="14"/>
        <v>0.26439183996901883</v>
      </c>
      <c r="N70">
        <f t="shared" si="5"/>
        <v>19349.983261152625</v>
      </c>
      <c r="O70">
        <f t="shared" si="6"/>
        <v>1747445.769427977</v>
      </c>
      <c r="P70">
        <f t="shared" si="7"/>
        <v>2343.3247768029173</v>
      </c>
      <c r="Q70">
        <f t="shared" si="8"/>
        <v>0.74866606287633142</v>
      </c>
      <c r="U70">
        <f t="shared" si="9"/>
        <v>0.44957099107984189</v>
      </c>
      <c r="V70">
        <f t="shared" si="10"/>
        <v>1.3897919839260544</v>
      </c>
      <c r="X70">
        <f t="shared" si="11"/>
        <v>0.74866606287633142</v>
      </c>
    </row>
    <row r="71" spans="1:24" x14ac:dyDescent="0.2">
      <c r="A71">
        <f t="shared" ref="A71:A109" si="15">$H$3+$I$3*C71/1000</f>
        <v>268.33799999999997</v>
      </c>
      <c r="B71">
        <f t="shared" ref="B71:B109" si="16">SQRT($F$3*$G$3*A71)</f>
        <v>328.39037464298355</v>
      </c>
      <c r="C71" s="4">
        <f t="shared" ref="C71:C109" si="17">E71*0.3048</f>
        <v>3048</v>
      </c>
      <c r="E71" s="31">
        <v>10000</v>
      </c>
      <c r="F71" s="4">
        <f t="shared" si="13"/>
        <v>98.517112392895058</v>
      </c>
      <c r="G71" s="32">
        <v>0.3</v>
      </c>
      <c r="H71" s="33">
        <v>4065.5721147850199</v>
      </c>
      <c r="J71" s="33">
        <v>1147.4857781722701</v>
      </c>
      <c r="K71" s="31">
        <v>50</v>
      </c>
      <c r="M71">
        <f t="shared" si="14"/>
        <v>0.28224460070435797</v>
      </c>
      <c r="N71">
        <f t="shared" ref="N71:N109" si="18">4.448222*H71</f>
        <v>18084.567323573254</v>
      </c>
      <c r="O71">
        <f t="shared" ref="O71:O109" si="19">N71*F71</f>
        <v>1781639.3515933435</v>
      </c>
      <c r="P71">
        <f t="shared" ref="P71:P109" si="20">O71*0.001341</f>
        <v>2389.1783704866734</v>
      </c>
      <c r="Q71">
        <f t="shared" si="8"/>
        <v>0.76331577331842604</v>
      </c>
      <c r="U71">
        <f t="shared" si="9"/>
        <v>0.4201707435701757</v>
      </c>
      <c r="V71">
        <f t="shared" si="10"/>
        <v>1.2989048290047986</v>
      </c>
      <c r="X71">
        <f t="shared" si="11"/>
        <v>0.76331577331842604</v>
      </c>
    </row>
    <row r="72" spans="1:24" x14ac:dyDescent="0.2">
      <c r="A72">
        <f t="shared" si="15"/>
        <v>268.33799999999997</v>
      </c>
      <c r="B72">
        <f t="shared" si="16"/>
        <v>328.39037464298355</v>
      </c>
      <c r="C72" s="4">
        <f t="shared" si="17"/>
        <v>3048</v>
      </c>
      <c r="E72" s="31">
        <v>10000</v>
      </c>
      <c r="F72" s="4">
        <f t="shared" si="13"/>
        <v>106.72687175896965</v>
      </c>
      <c r="G72" s="32">
        <v>0.32500000000000001</v>
      </c>
      <c r="H72" s="33">
        <v>3809.4512435157499</v>
      </c>
      <c r="J72" s="33">
        <v>1144.5224836037501</v>
      </c>
      <c r="K72" s="31">
        <v>50</v>
      </c>
      <c r="M72">
        <f t="shared" si="14"/>
        <v>0.30044287495525684</v>
      </c>
      <c r="N72">
        <f t="shared" si="18"/>
        <v>16945.284829334116</v>
      </c>
      <c r="O72">
        <f t="shared" si="19"/>
        <v>1808517.2408995561</v>
      </c>
      <c r="P72">
        <f t="shared" si="20"/>
        <v>2425.2216200463045</v>
      </c>
      <c r="Q72">
        <f t="shared" ref="Q72:Q109" si="21">P72/$C$3</f>
        <v>0.77483118851319632</v>
      </c>
      <c r="U72">
        <f t="shared" ref="U72:U109" si="22">H72/$B$3</f>
        <v>0.39370103798219819</v>
      </c>
      <c r="V72">
        <f t="shared" ref="V72:V109" si="23">H72/$C$3</f>
        <v>1.2170770746056709</v>
      </c>
      <c r="X72">
        <f t="shared" ref="X72:X109" si="24">P72/$C$3</f>
        <v>0.77483118851319632</v>
      </c>
    </row>
    <row r="73" spans="1:24" x14ac:dyDescent="0.2">
      <c r="A73">
        <f t="shared" si="15"/>
        <v>268.33799999999997</v>
      </c>
      <c r="B73">
        <f t="shared" si="16"/>
        <v>328.39037464298355</v>
      </c>
      <c r="C73" s="4">
        <f t="shared" si="17"/>
        <v>3048</v>
      </c>
      <c r="E73" s="31">
        <v>10000</v>
      </c>
      <c r="F73" s="4">
        <f t="shared" si="13"/>
        <v>114.93663112504423</v>
      </c>
      <c r="G73" s="32">
        <v>0.35</v>
      </c>
      <c r="H73" s="33">
        <v>3576.5845777792001</v>
      </c>
      <c r="J73" s="33">
        <v>1141.13343768146</v>
      </c>
      <c r="K73" s="31">
        <v>50</v>
      </c>
      <c r="M73">
        <f t="shared" si="14"/>
        <v>0.31905674614020207</v>
      </c>
      <c r="N73">
        <f t="shared" si="18"/>
        <v>15909.44220373815</v>
      </c>
      <c r="O73">
        <f t="shared" si="19"/>
        <v>1828577.6899762626</v>
      </c>
      <c r="P73">
        <f t="shared" si="20"/>
        <v>2452.122682258168</v>
      </c>
      <c r="Q73">
        <f t="shared" si="21"/>
        <v>0.78342577707928684</v>
      </c>
      <c r="U73">
        <f t="shared" si="22"/>
        <v>0.36963461944803638</v>
      </c>
      <c r="V73">
        <f t="shared" si="23"/>
        <v>1.1426787788431949</v>
      </c>
      <c r="X73">
        <f t="shared" si="24"/>
        <v>0.78342577707928684</v>
      </c>
    </row>
    <row r="74" spans="1:24" x14ac:dyDescent="0.2">
      <c r="A74">
        <f t="shared" si="15"/>
        <v>268.33799999999997</v>
      </c>
      <c r="B74">
        <f t="shared" si="16"/>
        <v>328.39037464298355</v>
      </c>
      <c r="C74" s="4">
        <f t="shared" si="17"/>
        <v>3048</v>
      </c>
      <c r="E74" s="31">
        <v>10000</v>
      </c>
      <c r="F74" s="4">
        <f t="shared" si="13"/>
        <v>123.14639049111884</v>
      </c>
      <c r="G74" s="32">
        <v>0.375</v>
      </c>
      <c r="H74" s="33">
        <v>3362.59172854706</v>
      </c>
      <c r="J74" s="33">
        <v>1137.5006502041199</v>
      </c>
      <c r="K74" s="31">
        <v>50</v>
      </c>
      <c r="M74">
        <f t="shared" si="14"/>
        <v>0.33828092793638725</v>
      </c>
      <c r="N74">
        <f t="shared" si="18"/>
        <v>14957.554503941061</v>
      </c>
      <c r="O74">
        <f t="shared" si="19"/>
        <v>1841968.8477345193</v>
      </c>
      <c r="P74">
        <f t="shared" si="20"/>
        <v>2470.0802248119903</v>
      </c>
      <c r="Q74">
        <f t="shared" si="21"/>
        <v>0.78916301112204168</v>
      </c>
      <c r="U74">
        <f t="shared" si="22"/>
        <v>0.34751878137113063</v>
      </c>
      <c r="V74">
        <f t="shared" si="23"/>
        <v>1.0743104564048116</v>
      </c>
      <c r="X74">
        <f t="shared" si="24"/>
        <v>0.78916301112204168</v>
      </c>
    </row>
    <row r="75" spans="1:24" x14ac:dyDescent="0.2">
      <c r="A75">
        <f t="shared" si="15"/>
        <v>268.33799999999997</v>
      </c>
      <c r="B75">
        <f t="shared" si="16"/>
        <v>328.39037464298355</v>
      </c>
      <c r="C75" s="4">
        <f t="shared" si="17"/>
        <v>3048</v>
      </c>
      <c r="E75" s="31">
        <v>10000</v>
      </c>
      <c r="F75" s="4">
        <f t="shared" si="13"/>
        <v>131.35614985719343</v>
      </c>
      <c r="G75" s="32">
        <v>0.4</v>
      </c>
      <c r="H75" s="33">
        <v>3163.7977505927001</v>
      </c>
      <c r="J75" s="33">
        <v>1133.82387222035</v>
      </c>
      <c r="K75" s="31">
        <v>50</v>
      </c>
      <c r="M75">
        <f t="shared" si="14"/>
        <v>0.35837432149635401</v>
      </c>
      <c r="N75">
        <f t="shared" si="18"/>
        <v>14073.274757736963</v>
      </c>
      <c r="O75">
        <f t="shared" si="19"/>
        <v>1848611.188058754</v>
      </c>
      <c r="P75">
        <f t="shared" si="20"/>
        <v>2478.9876031867889</v>
      </c>
      <c r="Q75">
        <f t="shared" si="21"/>
        <v>0.79200881890951724</v>
      </c>
      <c r="U75">
        <f t="shared" si="22"/>
        <v>0.32697372370738942</v>
      </c>
      <c r="V75">
        <f t="shared" si="23"/>
        <v>1.0107980033842492</v>
      </c>
      <c r="X75">
        <f t="shared" si="24"/>
        <v>0.79200881890951724</v>
      </c>
    </row>
    <row r="76" spans="1:24" x14ac:dyDescent="0.2">
      <c r="A76">
        <f t="shared" si="15"/>
        <v>268.33799999999997</v>
      </c>
      <c r="B76">
        <f t="shared" si="16"/>
        <v>328.39037464298355</v>
      </c>
      <c r="C76" s="4">
        <f t="shared" si="17"/>
        <v>3048</v>
      </c>
      <c r="E76" s="31">
        <v>10000</v>
      </c>
      <c r="F76" s="4">
        <f t="shared" si="13"/>
        <v>139.56590922326799</v>
      </c>
      <c r="G76" s="32">
        <v>0.42499999999999999</v>
      </c>
      <c r="H76" s="33">
        <v>2977.6029957635701</v>
      </c>
      <c r="J76" s="33">
        <v>1130.0655641781</v>
      </c>
      <c r="K76" s="31">
        <v>50</v>
      </c>
      <c r="M76">
        <f t="shared" si="14"/>
        <v>0.37952190597131918</v>
      </c>
      <c r="N76">
        <f t="shared" si="18"/>
        <v>13245.03915302142</v>
      </c>
      <c r="O76">
        <f t="shared" si="19"/>
        <v>1848555.9320892179</v>
      </c>
      <c r="P76">
        <f t="shared" si="20"/>
        <v>2478.913504931641</v>
      </c>
      <c r="Q76">
        <f t="shared" si="21"/>
        <v>0.79198514534557218</v>
      </c>
      <c r="U76">
        <f t="shared" si="22"/>
        <v>0.30773077674282451</v>
      </c>
      <c r="V76">
        <f t="shared" si="23"/>
        <v>0.95131086126631637</v>
      </c>
      <c r="X76">
        <f t="shared" si="24"/>
        <v>0.79198514534557218</v>
      </c>
    </row>
    <row r="77" spans="1:24" x14ac:dyDescent="0.2">
      <c r="A77">
        <f t="shared" si="15"/>
        <v>268.33799999999997</v>
      </c>
      <c r="B77">
        <f t="shared" si="16"/>
        <v>328.39037464298355</v>
      </c>
      <c r="C77" s="4">
        <f t="shared" si="17"/>
        <v>3048</v>
      </c>
      <c r="E77" s="31">
        <v>10000</v>
      </c>
      <c r="F77" s="4">
        <f t="shared" si="13"/>
        <v>147.77566858934259</v>
      </c>
      <c r="G77" s="32">
        <v>0.45</v>
      </c>
      <c r="H77" s="33">
        <v>2805.0782079055898</v>
      </c>
      <c r="J77" s="33">
        <v>1126.1863435651801</v>
      </c>
      <c r="K77" s="31">
        <v>50</v>
      </c>
      <c r="M77">
        <f t="shared" si="14"/>
        <v>0.40148126365647629</v>
      </c>
      <c r="N77">
        <f t="shared" si="18"/>
        <v>12477.61059612622</v>
      </c>
      <c r="O77">
        <f t="shared" si="19"/>
        <v>1843887.2482400178</v>
      </c>
      <c r="P77">
        <f t="shared" si="20"/>
        <v>2472.6527998898637</v>
      </c>
      <c r="Q77">
        <f t="shared" si="21"/>
        <v>0.78998492009260823</v>
      </c>
      <c r="U77">
        <f t="shared" si="22"/>
        <v>0.28990060023827924</v>
      </c>
      <c r="V77">
        <f t="shared" si="23"/>
        <v>0.89619112073661011</v>
      </c>
      <c r="X77">
        <f t="shared" si="24"/>
        <v>0.78998492009260823</v>
      </c>
    </row>
    <row r="78" spans="1:24" x14ac:dyDescent="0.2">
      <c r="A78">
        <f t="shared" si="15"/>
        <v>268.33799999999997</v>
      </c>
      <c r="B78">
        <f t="shared" si="16"/>
        <v>328.39037464298355</v>
      </c>
      <c r="C78" s="4">
        <f t="shared" si="17"/>
        <v>3048</v>
      </c>
      <c r="E78" s="31">
        <v>10000</v>
      </c>
      <c r="F78" s="4">
        <f t="shared" si="13"/>
        <v>155.98542795541718</v>
      </c>
      <c r="G78" s="32">
        <v>0.47499999999999998</v>
      </c>
      <c r="H78" s="33">
        <v>2647.8591699972799</v>
      </c>
      <c r="J78" s="33">
        <v>1122.19229665546</v>
      </c>
      <c r="K78" s="31">
        <v>50</v>
      </c>
      <c r="M78">
        <f t="shared" si="14"/>
        <v>0.42381117144406621</v>
      </c>
      <c r="N78">
        <f t="shared" si="18"/>
        <v>11778.265412883642</v>
      </c>
      <c r="O78">
        <f t="shared" si="19"/>
        <v>1837237.7710011434</v>
      </c>
      <c r="P78">
        <f t="shared" si="20"/>
        <v>2463.7358509125334</v>
      </c>
      <c r="Q78">
        <f t="shared" si="21"/>
        <v>0.7871360546046432</v>
      </c>
      <c r="U78">
        <f t="shared" si="22"/>
        <v>0.27365224989637038</v>
      </c>
      <c r="V78">
        <f t="shared" si="23"/>
        <v>0.84596139616526511</v>
      </c>
      <c r="X78">
        <f t="shared" si="24"/>
        <v>0.7871360546046432</v>
      </c>
    </row>
    <row r="79" spans="1:24" x14ac:dyDescent="0.2">
      <c r="A79">
        <f t="shared" si="15"/>
        <v>268.33799999999997</v>
      </c>
      <c r="B79">
        <f t="shared" si="16"/>
        <v>328.39037464298355</v>
      </c>
      <c r="C79" s="4">
        <f t="shared" si="17"/>
        <v>3048</v>
      </c>
      <c r="E79" s="31">
        <v>10000</v>
      </c>
      <c r="F79" s="4">
        <f t="shared" si="13"/>
        <v>164.19518732149177</v>
      </c>
      <c r="G79" s="32">
        <v>0.5</v>
      </c>
      <c r="H79" s="33">
        <v>2507.5816650171801</v>
      </c>
      <c r="J79" s="33">
        <v>1118.0895097228399</v>
      </c>
      <c r="K79" s="31">
        <v>50</v>
      </c>
      <c r="M79">
        <f t="shared" si="14"/>
        <v>0.44588358788912247</v>
      </c>
      <c r="N79">
        <f t="shared" si="18"/>
        <v>11154.279929126051</v>
      </c>
      <c r="O79">
        <f t="shared" si="19"/>
        <v>1831479.0823992079</v>
      </c>
      <c r="P79">
        <f t="shared" si="20"/>
        <v>2456.0134494973377</v>
      </c>
      <c r="Q79">
        <f t="shared" si="21"/>
        <v>0.78466883370521967</v>
      </c>
      <c r="U79">
        <f t="shared" si="22"/>
        <v>0.25915478141971682</v>
      </c>
      <c r="V79">
        <f t="shared" si="23"/>
        <v>0.8011443019224217</v>
      </c>
      <c r="X79">
        <f t="shared" si="24"/>
        <v>0.78466883370521967</v>
      </c>
    </row>
    <row r="80" spans="1:24" x14ac:dyDescent="0.2">
      <c r="A80">
        <f t="shared" si="15"/>
        <v>268.33799999999997</v>
      </c>
      <c r="B80">
        <f t="shared" si="16"/>
        <v>328.39037464298355</v>
      </c>
      <c r="C80" s="4">
        <f t="shared" si="17"/>
        <v>3048</v>
      </c>
      <c r="E80" s="31">
        <v>10000</v>
      </c>
      <c r="F80" s="4">
        <f t="shared" si="13"/>
        <v>172.40494668756637</v>
      </c>
      <c r="G80" s="32">
        <v>0.52500000000000002</v>
      </c>
      <c r="H80" s="33">
        <v>2385.8814759438301</v>
      </c>
      <c r="J80" s="33">
        <v>1113.8840690412001</v>
      </c>
      <c r="K80" s="31">
        <v>50</v>
      </c>
      <c r="M80">
        <f t="shared" si="14"/>
        <v>0.46686479620726301</v>
      </c>
      <c r="N80">
        <f t="shared" si="18"/>
        <v>10612.930470685817</v>
      </c>
      <c r="O80">
        <f t="shared" si="19"/>
        <v>1829721.7119974368</v>
      </c>
      <c r="P80">
        <f t="shared" si="20"/>
        <v>2453.6568157885627</v>
      </c>
      <c r="Q80">
        <f t="shared" si="21"/>
        <v>0.78391591558740026</v>
      </c>
      <c r="U80">
        <f t="shared" si="22"/>
        <v>0.24657725051093737</v>
      </c>
      <c r="V80">
        <f t="shared" si="23"/>
        <v>0.76226245237822043</v>
      </c>
      <c r="X80">
        <f t="shared" si="24"/>
        <v>0.78391591558740026</v>
      </c>
    </row>
    <row r="81" spans="1:24" x14ac:dyDescent="0.2">
      <c r="A81">
        <f t="shared" si="15"/>
        <v>268.33799999999997</v>
      </c>
      <c r="B81">
        <f t="shared" si="16"/>
        <v>328.39037464298355</v>
      </c>
      <c r="C81" s="4">
        <f t="shared" si="17"/>
        <v>3048</v>
      </c>
      <c r="E81" s="31">
        <v>10000</v>
      </c>
      <c r="F81" s="4">
        <f t="shared" si="13"/>
        <v>180.61470605364096</v>
      </c>
      <c r="G81" s="32">
        <v>0.55000000000000004</v>
      </c>
      <c r="H81" s="33">
        <v>2284.3943857557701</v>
      </c>
      <c r="J81" s="33">
        <v>1109.5820608844399</v>
      </c>
      <c r="K81" s="31">
        <v>50</v>
      </c>
      <c r="M81">
        <f t="shared" si="14"/>
        <v>0.48572263519958936</v>
      </c>
      <c r="N81">
        <f t="shared" si="18"/>
        <v>10161.493363395304</v>
      </c>
      <c r="O81">
        <f t="shared" si="19"/>
        <v>1835315.1368956664</v>
      </c>
      <c r="P81">
        <f t="shared" si="20"/>
        <v>2461.1575985770887</v>
      </c>
      <c r="Q81">
        <f t="shared" si="21"/>
        <v>0.78631233181376636</v>
      </c>
      <c r="U81">
        <f t="shared" si="22"/>
        <v>0.2360887128726509</v>
      </c>
      <c r="V81">
        <f t="shared" si="23"/>
        <v>0.72983846190280199</v>
      </c>
      <c r="X81">
        <f t="shared" si="24"/>
        <v>0.78631233181376636</v>
      </c>
    </row>
    <row r="82" spans="1:24" x14ac:dyDescent="0.2">
      <c r="A82">
        <f t="shared" si="15"/>
        <v>268.33799999999997</v>
      </c>
      <c r="B82">
        <f t="shared" si="16"/>
        <v>328.39037464298355</v>
      </c>
      <c r="C82" s="4">
        <f t="shared" si="17"/>
        <v>3048</v>
      </c>
      <c r="E82" s="31">
        <v>10000</v>
      </c>
      <c r="F82" s="4">
        <f t="shared" si="13"/>
        <v>188.82446541971552</v>
      </c>
      <c r="G82" s="32">
        <v>0.57499999999999996</v>
      </c>
      <c r="H82" s="33">
        <v>2204.75617743152</v>
      </c>
      <c r="J82" s="33">
        <v>1105.18957152644</v>
      </c>
      <c r="K82" s="31">
        <v>50</v>
      </c>
      <c r="M82">
        <f t="shared" si="14"/>
        <v>0.50127518990056996</v>
      </c>
      <c r="N82">
        <f t="shared" si="18"/>
        <v>9807.2449330867912</v>
      </c>
      <c r="O82">
        <f t="shared" si="19"/>
        <v>1851847.7817303271</v>
      </c>
      <c r="P82">
        <f t="shared" si="20"/>
        <v>2483.3278753003683</v>
      </c>
      <c r="Q82">
        <f t="shared" si="21"/>
        <v>0.79339548731641163</v>
      </c>
      <c r="U82">
        <f t="shared" si="22"/>
        <v>0.22785822420747415</v>
      </c>
      <c r="V82">
        <f t="shared" si="23"/>
        <v>0.70439494486630028</v>
      </c>
      <c r="X82">
        <f t="shared" si="24"/>
        <v>0.79339548731641163</v>
      </c>
    </row>
    <row r="83" spans="1:24" x14ac:dyDescent="0.2">
      <c r="A83">
        <f t="shared" si="15"/>
        <v>268.33799999999997</v>
      </c>
      <c r="B83">
        <f t="shared" si="16"/>
        <v>328.39037464298355</v>
      </c>
      <c r="C83" s="4">
        <f t="shared" si="17"/>
        <v>3048</v>
      </c>
      <c r="E83" s="31">
        <v>10000</v>
      </c>
      <c r="F83" s="4">
        <f t="shared" si="13"/>
        <v>197.03422478579012</v>
      </c>
      <c r="G83" s="32">
        <v>0.6</v>
      </c>
      <c r="H83" s="33">
        <v>2148.6026339496202</v>
      </c>
      <c r="J83" s="33">
        <v>1100.71268724109</v>
      </c>
      <c r="K83" s="31">
        <v>50</v>
      </c>
      <c r="M83">
        <f t="shared" si="14"/>
        <v>0.51229234752343655</v>
      </c>
      <c r="N83">
        <f t="shared" si="18"/>
        <v>9557.4615055926479</v>
      </c>
      <c r="O83">
        <f t="shared" si="19"/>
        <v>1883147.0186744777</v>
      </c>
      <c r="P83">
        <f t="shared" si="20"/>
        <v>2525.3001520424746</v>
      </c>
      <c r="Q83">
        <f t="shared" si="21"/>
        <v>0.80680516039695671</v>
      </c>
      <c r="U83">
        <f t="shared" si="22"/>
        <v>0.22205484021802607</v>
      </c>
      <c r="V83">
        <f t="shared" si="23"/>
        <v>0.68645451563885629</v>
      </c>
      <c r="X83">
        <f t="shared" si="24"/>
        <v>0.80680516039695671</v>
      </c>
    </row>
    <row r="84" spans="1:24" ht="18" x14ac:dyDescent="0.25">
      <c r="C84" s="4"/>
      <c r="E84" s="27"/>
      <c r="F84" s="4"/>
      <c r="G84" s="27"/>
      <c r="H84" s="27"/>
      <c r="J84" s="27"/>
      <c r="K84" s="31"/>
      <c r="Q84">
        <f t="shared" si="21"/>
        <v>0</v>
      </c>
      <c r="U84">
        <f t="shared" si="22"/>
        <v>0</v>
      </c>
      <c r="V84">
        <f t="shared" si="23"/>
        <v>0</v>
      </c>
      <c r="X84">
        <f t="shared" si="24"/>
        <v>0</v>
      </c>
    </row>
    <row r="85" spans="1:24" x14ac:dyDescent="0.2">
      <c r="A85">
        <f t="shared" si="15"/>
        <v>258.43199999999996</v>
      </c>
      <c r="B85">
        <f t="shared" si="16"/>
        <v>322.27192571613091</v>
      </c>
      <c r="C85" s="4">
        <f t="shared" si="17"/>
        <v>4572</v>
      </c>
      <c r="E85" s="31">
        <v>15000</v>
      </c>
      <c r="F85" s="4">
        <f t="shared" si="13"/>
        <v>0</v>
      </c>
      <c r="G85" s="32">
        <v>0</v>
      </c>
      <c r="H85" s="33">
        <v>6408</v>
      </c>
      <c r="J85" s="33">
        <v>965</v>
      </c>
      <c r="K85" s="31">
        <v>50</v>
      </c>
      <c r="M85">
        <f t="shared" ref="M85:M109" si="25">J85/H85</f>
        <v>0.15059300873907616</v>
      </c>
      <c r="N85">
        <f t="shared" si="18"/>
        <v>28504.206576</v>
      </c>
      <c r="O85">
        <f t="shared" si="19"/>
        <v>0</v>
      </c>
      <c r="P85">
        <f t="shared" si="20"/>
        <v>0</v>
      </c>
      <c r="Q85">
        <f t="shared" si="21"/>
        <v>0</v>
      </c>
      <c r="U85">
        <f t="shared" si="22"/>
        <v>0.66225713104588668</v>
      </c>
      <c r="V85">
        <f t="shared" si="23"/>
        <v>2.0472843450479234</v>
      </c>
      <c r="X85">
        <f t="shared" si="24"/>
        <v>0</v>
      </c>
    </row>
    <row r="86" spans="1:24" x14ac:dyDescent="0.2">
      <c r="A86">
        <f t="shared" si="15"/>
        <v>258.43199999999996</v>
      </c>
      <c r="B86">
        <f t="shared" si="16"/>
        <v>322.27192571613091</v>
      </c>
      <c r="C86" s="4">
        <f t="shared" si="17"/>
        <v>4572</v>
      </c>
      <c r="E86" s="31">
        <v>15000</v>
      </c>
      <c r="F86" s="4">
        <f t="shared" si="13"/>
        <v>8.0567981429032738</v>
      </c>
      <c r="G86" s="32">
        <v>2.5000000000000001E-2</v>
      </c>
      <c r="H86" s="33">
        <v>6388.2789718775102</v>
      </c>
      <c r="J86" s="33">
        <v>965.65612792968795</v>
      </c>
      <c r="K86" s="31">
        <v>50</v>
      </c>
      <c r="M86">
        <f t="shared" si="25"/>
        <v>0.15116060713389326</v>
      </c>
      <c r="N86">
        <f t="shared" si="18"/>
        <v>28416.483064842923</v>
      </c>
      <c r="O86">
        <f t="shared" si="19"/>
        <v>228945.86798466879</v>
      </c>
      <c r="P86">
        <f t="shared" si="20"/>
        <v>307.01640896744084</v>
      </c>
      <c r="Q86">
        <f t="shared" si="21"/>
        <v>9.8088309574262247E-2</v>
      </c>
      <c r="U86">
        <f t="shared" si="22"/>
        <v>0.66021899254624949</v>
      </c>
      <c r="V86">
        <f t="shared" si="23"/>
        <v>2.0409836970854665</v>
      </c>
      <c r="X86">
        <f t="shared" si="24"/>
        <v>9.8088309574262247E-2</v>
      </c>
    </row>
    <row r="87" spans="1:24" x14ac:dyDescent="0.2">
      <c r="A87">
        <f t="shared" si="15"/>
        <v>258.43199999999996</v>
      </c>
      <c r="B87">
        <f t="shared" si="16"/>
        <v>322.27192571613091</v>
      </c>
      <c r="C87" s="4">
        <f t="shared" si="17"/>
        <v>4572</v>
      </c>
      <c r="E87" s="31">
        <v>15000</v>
      </c>
      <c r="F87" s="4">
        <f t="shared" si="13"/>
        <v>16.113596285806548</v>
      </c>
      <c r="G87" s="32">
        <v>0.05</v>
      </c>
      <c r="H87" s="33">
        <v>6334.7876431873001</v>
      </c>
      <c r="J87" s="33">
        <v>967.3193359375</v>
      </c>
      <c r="K87" s="31">
        <v>50</v>
      </c>
      <c r="M87">
        <f t="shared" si="25"/>
        <v>0.15269956791334535</v>
      </c>
      <c r="N87">
        <f t="shared" si="18"/>
        <v>28178.541759753902</v>
      </c>
      <c r="O87">
        <f t="shared" si="19"/>
        <v>454057.64583941514</v>
      </c>
      <c r="P87">
        <f t="shared" si="20"/>
        <v>608.89130307065568</v>
      </c>
      <c r="Q87">
        <f t="shared" si="21"/>
        <v>0.19453396264238201</v>
      </c>
      <c r="U87">
        <f t="shared" si="22"/>
        <v>0.6546907444385387</v>
      </c>
      <c r="V87">
        <f t="shared" si="23"/>
        <v>2.0238938157147923</v>
      </c>
      <c r="X87">
        <f t="shared" si="24"/>
        <v>0.19453396264238201</v>
      </c>
    </row>
    <row r="88" spans="1:24" x14ac:dyDescent="0.2">
      <c r="A88">
        <f t="shared" si="15"/>
        <v>258.43199999999996</v>
      </c>
      <c r="B88">
        <f t="shared" si="16"/>
        <v>322.27192571613091</v>
      </c>
      <c r="C88" s="4">
        <f t="shared" si="17"/>
        <v>4572</v>
      </c>
      <c r="E88" s="31">
        <v>15000</v>
      </c>
      <c r="F88" s="4">
        <f t="shared" si="13"/>
        <v>24.170394428709816</v>
      </c>
      <c r="G88" s="32">
        <v>7.4999999999999997E-2</v>
      </c>
      <c r="H88" s="33">
        <v>6256.0336474452397</v>
      </c>
      <c r="J88" s="33">
        <v>969.53186035156295</v>
      </c>
      <c r="K88" s="31">
        <v>50</v>
      </c>
      <c r="M88">
        <f t="shared" si="25"/>
        <v>0.15497548686418722</v>
      </c>
      <c r="N88">
        <f t="shared" si="18"/>
        <v>27828.226503306159</v>
      </c>
      <c r="O88">
        <f t="shared" si="19"/>
        <v>672619.21083638608</v>
      </c>
      <c r="P88">
        <f t="shared" si="20"/>
        <v>901.98236173159376</v>
      </c>
      <c r="Q88">
        <f t="shared" si="21"/>
        <v>0.28817327850849639</v>
      </c>
      <c r="U88">
        <f t="shared" si="22"/>
        <v>0.64655163780955349</v>
      </c>
      <c r="V88">
        <f t="shared" si="23"/>
        <v>1.9987327947109392</v>
      </c>
      <c r="X88">
        <f t="shared" si="24"/>
        <v>0.28817327850849639</v>
      </c>
    </row>
    <row r="89" spans="1:24" x14ac:dyDescent="0.2">
      <c r="A89">
        <f t="shared" si="15"/>
        <v>258.43199999999996</v>
      </c>
      <c r="B89">
        <f t="shared" si="16"/>
        <v>322.27192571613091</v>
      </c>
      <c r="C89" s="4">
        <f t="shared" si="17"/>
        <v>4572</v>
      </c>
      <c r="E89" s="31">
        <v>15000</v>
      </c>
      <c r="F89" s="4">
        <f t="shared" si="13"/>
        <v>32.227192571613095</v>
      </c>
      <c r="G89" s="32">
        <v>0.1</v>
      </c>
      <c r="H89" s="33">
        <v>6074.5306848878199</v>
      </c>
      <c r="J89" s="33">
        <v>972.51491800947394</v>
      </c>
      <c r="K89" s="31">
        <v>50</v>
      </c>
      <c r="M89">
        <f t="shared" si="25"/>
        <v>0.16009712823229136</v>
      </c>
      <c r="N89">
        <f t="shared" si="18"/>
        <v>27020.861032193072</v>
      </c>
      <c r="O89">
        <f t="shared" si="19"/>
        <v>870806.49193528236</v>
      </c>
      <c r="P89">
        <f t="shared" si="20"/>
        <v>1167.7515056852137</v>
      </c>
      <c r="Q89">
        <f t="shared" si="21"/>
        <v>0.37308354814224082</v>
      </c>
      <c r="U89">
        <f t="shared" si="22"/>
        <v>0.62779358049688094</v>
      </c>
      <c r="V89">
        <f t="shared" si="23"/>
        <v>1.9407446277596869</v>
      </c>
      <c r="X89">
        <f t="shared" si="24"/>
        <v>0.37308354814224082</v>
      </c>
    </row>
    <row r="90" spans="1:24" x14ac:dyDescent="0.2">
      <c r="A90">
        <f t="shared" si="15"/>
        <v>258.43199999999996</v>
      </c>
      <c r="B90">
        <f t="shared" si="16"/>
        <v>322.27192571613091</v>
      </c>
      <c r="C90" s="4">
        <f t="shared" si="17"/>
        <v>4572</v>
      </c>
      <c r="E90" s="31">
        <v>15000</v>
      </c>
      <c r="F90" s="4">
        <f t="shared" si="13"/>
        <v>40.283990714516364</v>
      </c>
      <c r="G90" s="32">
        <v>0.125</v>
      </c>
      <c r="H90" s="33">
        <v>5703.9599013776597</v>
      </c>
      <c r="J90" s="33">
        <v>977.09727740297706</v>
      </c>
      <c r="K90" s="31">
        <v>50</v>
      </c>
      <c r="M90">
        <f t="shared" si="25"/>
        <v>0.1713015684361634</v>
      </c>
      <c r="N90">
        <f t="shared" si="18"/>
        <v>25372.47992042594</v>
      </c>
      <c r="O90">
        <f t="shared" si="19"/>
        <v>1022104.7455186915</v>
      </c>
      <c r="P90">
        <f t="shared" si="20"/>
        <v>1370.6424637405653</v>
      </c>
      <c r="Q90">
        <f t="shared" si="21"/>
        <v>0.43790494049219336</v>
      </c>
      <c r="U90">
        <f t="shared" si="22"/>
        <v>0.58949564917090325</v>
      </c>
      <c r="V90">
        <f t="shared" si="23"/>
        <v>1.8223514061909456</v>
      </c>
      <c r="X90">
        <f t="shared" si="24"/>
        <v>0.43790494049219336</v>
      </c>
    </row>
    <row r="91" spans="1:24" x14ac:dyDescent="0.2">
      <c r="A91">
        <f t="shared" si="15"/>
        <v>258.43199999999996</v>
      </c>
      <c r="B91">
        <f t="shared" si="16"/>
        <v>322.27192571613091</v>
      </c>
      <c r="C91" s="4">
        <f t="shared" si="17"/>
        <v>4572</v>
      </c>
      <c r="E91" s="31">
        <v>15000</v>
      </c>
      <c r="F91" s="4">
        <f t="shared" si="13"/>
        <v>48.340788857419632</v>
      </c>
      <c r="G91" s="32">
        <v>0.15</v>
      </c>
      <c r="H91" s="33">
        <v>5299.2797905955804</v>
      </c>
      <c r="J91" s="33">
        <v>982.654155519342</v>
      </c>
      <c r="K91" s="31">
        <v>50</v>
      </c>
      <c r="M91">
        <f t="shared" si="25"/>
        <v>0.18543164247776064</v>
      </c>
      <c r="N91">
        <f t="shared" si="18"/>
        <v>23572.372948682656</v>
      </c>
      <c r="O91">
        <f t="shared" si="19"/>
        <v>1139507.1035806185</v>
      </c>
      <c r="P91">
        <f t="shared" si="20"/>
        <v>1528.0790259016094</v>
      </c>
      <c r="Q91">
        <f t="shared" si="21"/>
        <v>0.48820416162990715</v>
      </c>
      <c r="U91">
        <f t="shared" si="22"/>
        <v>0.54767257033852634</v>
      </c>
      <c r="V91">
        <f t="shared" si="23"/>
        <v>1.6930606359730289</v>
      </c>
      <c r="X91">
        <f t="shared" si="24"/>
        <v>0.48820416162990715</v>
      </c>
    </row>
    <row r="92" spans="1:24" x14ac:dyDescent="0.2">
      <c r="A92">
        <f t="shared" si="15"/>
        <v>258.43199999999996</v>
      </c>
      <c r="B92">
        <f t="shared" si="16"/>
        <v>322.27192571613091</v>
      </c>
      <c r="C92" s="4">
        <f t="shared" si="17"/>
        <v>4572</v>
      </c>
      <c r="E92" s="31">
        <v>15000</v>
      </c>
      <c r="F92" s="4">
        <f t="shared" si="13"/>
        <v>56.397587000322908</v>
      </c>
      <c r="G92" s="32">
        <v>0.17499999999999999</v>
      </c>
      <c r="H92" s="33">
        <v>4982.5243644860302</v>
      </c>
      <c r="J92" s="33">
        <v>988.823988400796</v>
      </c>
      <c r="K92" s="31">
        <v>50</v>
      </c>
      <c r="M92">
        <f t="shared" si="25"/>
        <v>0.19845843513557965</v>
      </c>
      <c r="N92">
        <f t="shared" si="18"/>
        <v>22163.374493642779</v>
      </c>
      <c r="O92">
        <f t="shared" si="19"/>
        <v>1249960.8412259563</v>
      </c>
      <c r="P92">
        <f t="shared" si="20"/>
        <v>1676.1974880840073</v>
      </c>
      <c r="Q92">
        <f t="shared" si="21"/>
        <v>0.53552635402044957</v>
      </c>
      <c r="U92">
        <f t="shared" si="22"/>
        <v>0.51493637499855627</v>
      </c>
      <c r="V92">
        <f t="shared" si="23"/>
        <v>1.5918608193246102</v>
      </c>
      <c r="X92">
        <f t="shared" si="24"/>
        <v>0.53552635402044957</v>
      </c>
    </row>
    <row r="93" spans="1:24" x14ac:dyDescent="0.2">
      <c r="A93">
        <f t="shared" si="15"/>
        <v>258.43199999999996</v>
      </c>
      <c r="B93">
        <f t="shared" si="16"/>
        <v>322.27192571613091</v>
      </c>
      <c r="C93" s="4">
        <f t="shared" si="17"/>
        <v>4572</v>
      </c>
      <c r="E93" s="31">
        <v>15000</v>
      </c>
      <c r="F93" s="4">
        <f t="shared" si="13"/>
        <v>64.45438514322619</v>
      </c>
      <c r="G93" s="32">
        <v>0.2</v>
      </c>
      <c r="H93" s="33">
        <v>4689.9728735782801</v>
      </c>
      <c r="J93" s="33">
        <v>996.32012648819602</v>
      </c>
      <c r="K93" s="31">
        <v>50</v>
      </c>
      <c r="M93">
        <f t="shared" si="25"/>
        <v>0.21243622369355833</v>
      </c>
      <c r="N93">
        <f t="shared" si="18"/>
        <v>20862.040515654127</v>
      </c>
      <c r="O93">
        <f t="shared" si="19"/>
        <v>1344649.9942695603</v>
      </c>
      <c r="P93">
        <f t="shared" si="20"/>
        <v>1803.1756423154804</v>
      </c>
      <c r="Q93">
        <f t="shared" si="21"/>
        <v>0.57609445441389151</v>
      </c>
      <c r="U93">
        <f t="shared" si="22"/>
        <v>0.48470161984066557</v>
      </c>
      <c r="V93">
        <f t="shared" si="23"/>
        <v>1.4983938893221342</v>
      </c>
      <c r="X93">
        <f t="shared" si="24"/>
        <v>0.57609445441389151</v>
      </c>
    </row>
    <row r="94" spans="1:24" x14ac:dyDescent="0.2">
      <c r="A94">
        <f t="shared" si="15"/>
        <v>258.43199999999996</v>
      </c>
      <c r="B94">
        <f t="shared" si="16"/>
        <v>322.27192571613091</v>
      </c>
      <c r="C94" s="4">
        <f t="shared" si="17"/>
        <v>4572</v>
      </c>
      <c r="E94" s="31">
        <v>15000</v>
      </c>
      <c r="F94" s="4">
        <f t="shared" si="13"/>
        <v>72.511183286129452</v>
      </c>
      <c r="G94" s="32">
        <v>0.22500000000000001</v>
      </c>
      <c r="H94" s="33">
        <v>4420.7986984613099</v>
      </c>
      <c r="J94" s="33">
        <v>1004.88328409207</v>
      </c>
      <c r="K94" s="31">
        <v>50</v>
      </c>
      <c r="M94">
        <f t="shared" si="25"/>
        <v>0.22730808449654735</v>
      </c>
      <c r="N94">
        <f t="shared" si="18"/>
        <v>19664.694028066966</v>
      </c>
      <c r="O94">
        <f t="shared" si="19"/>
        <v>1425910.2329348191</v>
      </c>
      <c r="P94">
        <f t="shared" si="20"/>
        <v>1912.1456223655923</v>
      </c>
      <c r="Q94">
        <f t="shared" si="21"/>
        <v>0.61090914452574829</v>
      </c>
      <c r="U94">
        <f t="shared" si="22"/>
        <v>0.45688287499600144</v>
      </c>
      <c r="V94">
        <f t="shared" si="23"/>
        <v>1.4123957503071278</v>
      </c>
      <c r="X94">
        <f t="shared" si="24"/>
        <v>0.61090914452574829</v>
      </c>
    </row>
    <row r="95" spans="1:24" x14ac:dyDescent="0.2">
      <c r="A95">
        <f t="shared" si="15"/>
        <v>258.43199999999996</v>
      </c>
      <c r="B95">
        <f t="shared" si="16"/>
        <v>322.27192571613091</v>
      </c>
      <c r="C95" s="4">
        <f t="shared" si="17"/>
        <v>4572</v>
      </c>
      <c r="E95" s="31">
        <v>15000</v>
      </c>
      <c r="F95" s="4">
        <f t="shared" si="13"/>
        <v>80.567981429032727</v>
      </c>
      <c r="G95" s="32">
        <v>0.25</v>
      </c>
      <c r="H95" s="33">
        <v>4185.13855213429</v>
      </c>
      <c r="J95" s="33">
        <v>1014.21751114979</v>
      </c>
      <c r="K95" s="31">
        <v>50</v>
      </c>
      <c r="M95">
        <f t="shared" si="25"/>
        <v>0.24233785775923014</v>
      </c>
      <c r="N95">
        <f t="shared" si="18"/>
        <v>18616.425380651897</v>
      </c>
      <c r="O95">
        <f t="shared" si="19"/>
        <v>1499887.8143433356</v>
      </c>
      <c r="P95">
        <f t="shared" si="20"/>
        <v>2011.349559034413</v>
      </c>
      <c r="Q95">
        <f t="shared" si="21"/>
        <v>0.64260369298224063</v>
      </c>
      <c r="U95">
        <f t="shared" si="22"/>
        <v>0.43252775445786379</v>
      </c>
      <c r="V95">
        <f t="shared" si="23"/>
        <v>1.3371049687329999</v>
      </c>
      <c r="X95">
        <f t="shared" si="24"/>
        <v>0.64260369298224063</v>
      </c>
    </row>
    <row r="96" spans="1:24" x14ac:dyDescent="0.2">
      <c r="A96">
        <f t="shared" si="15"/>
        <v>258.43199999999996</v>
      </c>
      <c r="B96">
        <f t="shared" si="16"/>
        <v>322.27192571613091</v>
      </c>
      <c r="C96" s="4">
        <f t="shared" si="17"/>
        <v>4572</v>
      </c>
      <c r="E96" s="31">
        <v>15000</v>
      </c>
      <c r="F96" s="4">
        <f t="shared" si="13"/>
        <v>88.624779571936003</v>
      </c>
      <c r="G96" s="32">
        <v>0.27500000000000002</v>
      </c>
      <c r="H96" s="33">
        <v>3972.50737914511</v>
      </c>
      <c r="J96" s="33">
        <v>1024.73146040707</v>
      </c>
      <c r="K96" s="31">
        <v>50</v>
      </c>
      <c r="M96">
        <f t="shared" si="25"/>
        <v>0.25795583559811885</v>
      </c>
      <c r="N96">
        <f t="shared" si="18"/>
        <v>17670.59471907562</v>
      </c>
      <c r="O96">
        <f t="shared" si="19"/>
        <v>1566052.5618830931</v>
      </c>
      <c r="P96">
        <f t="shared" si="20"/>
        <v>2100.0764854852277</v>
      </c>
      <c r="Q96">
        <f t="shared" si="21"/>
        <v>0.67095095382914627</v>
      </c>
      <c r="U96">
        <f t="shared" si="22"/>
        <v>0.41055264356605103</v>
      </c>
      <c r="V96">
        <f t="shared" si="23"/>
        <v>1.2691716866278306</v>
      </c>
      <c r="X96">
        <f t="shared" si="24"/>
        <v>0.67095095382914627</v>
      </c>
    </row>
    <row r="97" spans="1:24" x14ac:dyDescent="0.2">
      <c r="A97">
        <f t="shared" si="15"/>
        <v>258.43199999999996</v>
      </c>
      <c r="B97">
        <f t="shared" si="16"/>
        <v>322.27192571613091</v>
      </c>
      <c r="C97" s="4">
        <f t="shared" si="17"/>
        <v>4572</v>
      </c>
      <c r="E97" s="31">
        <v>15000</v>
      </c>
      <c r="F97" s="4">
        <f t="shared" si="13"/>
        <v>96.681577714839264</v>
      </c>
      <c r="G97" s="32">
        <v>0.3</v>
      </c>
      <c r="H97" s="33">
        <v>3781.7819630930899</v>
      </c>
      <c r="J97" s="33">
        <v>1036.41948012343</v>
      </c>
      <c r="K97" s="31">
        <v>50</v>
      </c>
      <c r="M97">
        <f t="shared" si="25"/>
        <v>0.27405585256844123</v>
      </c>
      <c r="N97">
        <f t="shared" si="18"/>
        <v>16822.205727433873</v>
      </c>
      <c r="O97">
        <f t="shared" si="19"/>
        <v>1626397.3903719122</v>
      </c>
      <c r="P97">
        <f t="shared" si="20"/>
        <v>2180.9989004887343</v>
      </c>
      <c r="Q97">
        <f t="shared" si="21"/>
        <v>0.69680476053953178</v>
      </c>
      <c r="U97">
        <f t="shared" si="22"/>
        <v>0.39084145960036065</v>
      </c>
      <c r="V97">
        <f t="shared" si="23"/>
        <v>1.2082370489115304</v>
      </c>
      <c r="X97">
        <f t="shared" si="24"/>
        <v>0.69680476053953178</v>
      </c>
    </row>
    <row r="98" spans="1:24" x14ac:dyDescent="0.2">
      <c r="A98">
        <f t="shared" si="15"/>
        <v>258.43199999999996</v>
      </c>
      <c r="B98">
        <f t="shared" si="16"/>
        <v>322.27192571613091</v>
      </c>
      <c r="C98" s="4">
        <f t="shared" si="17"/>
        <v>4572</v>
      </c>
      <c r="E98" s="31">
        <v>15000</v>
      </c>
      <c r="F98" s="4">
        <f t="shared" si="13"/>
        <v>104.73837585774255</v>
      </c>
      <c r="G98" s="32">
        <v>0.32500000000000001</v>
      </c>
      <c r="H98" s="33">
        <v>3615.7718061239598</v>
      </c>
      <c r="J98" s="33">
        <v>1049.4490415441201</v>
      </c>
      <c r="K98" s="31">
        <v>50</v>
      </c>
      <c r="M98">
        <f t="shared" si="25"/>
        <v>0.29024205558732702</v>
      </c>
      <c r="N98">
        <f t="shared" si="18"/>
        <v>16083.755694980335</v>
      </c>
      <c r="O98">
        <f t="shared" si="19"/>
        <v>1684586.4491849577</v>
      </c>
      <c r="P98">
        <f t="shared" si="20"/>
        <v>2259.0304283570281</v>
      </c>
      <c r="Q98">
        <f t="shared" si="21"/>
        <v>0.72173496113643065</v>
      </c>
      <c r="U98">
        <f t="shared" si="22"/>
        <v>0.37368456036832987</v>
      </c>
      <c r="V98">
        <f t="shared" si="23"/>
        <v>1.1551986601035016</v>
      </c>
      <c r="X98">
        <f t="shared" si="24"/>
        <v>0.72173496113643065</v>
      </c>
    </row>
    <row r="99" spans="1:24" x14ac:dyDescent="0.2">
      <c r="A99">
        <f t="shared" si="15"/>
        <v>258.43199999999996</v>
      </c>
      <c r="B99">
        <f t="shared" si="16"/>
        <v>322.27192571613091</v>
      </c>
      <c r="C99" s="4">
        <f t="shared" si="17"/>
        <v>4572</v>
      </c>
      <c r="E99" s="31">
        <v>15000</v>
      </c>
      <c r="F99" s="4">
        <f t="shared" si="13"/>
        <v>112.79517400064582</v>
      </c>
      <c r="G99" s="32">
        <v>0.35</v>
      </c>
      <c r="H99" s="33">
        <v>3478.61366142527</v>
      </c>
      <c r="J99" s="33">
        <v>1068.4046217371299</v>
      </c>
      <c r="K99" s="31">
        <v>50</v>
      </c>
      <c r="M99">
        <f t="shared" si="25"/>
        <v>0.3071351767472158</v>
      </c>
      <c r="N99">
        <f t="shared" si="18"/>
        <v>15473.645818252438</v>
      </c>
      <c r="O99">
        <f t="shared" si="19"/>
        <v>1745352.5724941492</v>
      </c>
      <c r="P99">
        <f t="shared" si="20"/>
        <v>2340.5177997146538</v>
      </c>
      <c r="Q99">
        <f t="shared" si="21"/>
        <v>0.74776926508455399</v>
      </c>
      <c r="U99">
        <f t="shared" si="22"/>
        <v>0.35950947306999481</v>
      </c>
      <c r="V99">
        <f t="shared" si="23"/>
        <v>1.1113781665895432</v>
      </c>
      <c r="X99">
        <f t="shared" si="24"/>
        <v>0.74776926508455399</v>
      </c>
    </row>
    <row r="100" spans="1:24" x14ac:dyDescent="0.2">
      <c r="A100">
        <f t="shared" si="15"/>
        <v>258.43199999999996</v>
      </c>
      <c r="B100">
        <f t="shared" si="16"/>
        <v>322.27192571613091</v>
      </c>
      <c r="C100" s="4">
        <f t="shared" si="17"/>
        <v>4572</v>
      </c>
      <c r="E100" s="31">
        <v>15000</v>
      </c>
      <c r="F100" s="4">
        <f t="shared" si="13"/>
        <v>120.85197214354909</v>
      </c>
      <c r="G100" s="32">
        <v>0.375</v>
      </c>
      <c r="H100" s="33">
        <v>3353.5760898609501</v>
      </c>
      <c r="J100" s="33">
        <v>1087.0308705882401</v>
      </c>
      <c r="K100" s="31">
        <v>50</v>
      </c>
      <c r="M100">
        <f t="shared" si="25"/>
        <v>0.32414081012645574</v>
      </c>
      <c r="N100">
        <f t="shared" si="18"/>
        <v>14917.450941593457</v>
      </c>
      <c r="O100">
        <f t="shared" si="19"/>
        <v>1802803.3656462126</v>
      </c>
      <c r="P100">
        <f t="shared" si="20"/>
        <v>2417.559313331571</v>
      </c>
      <c r="Q100">
        <f t="shared" si="21"/>
        <v>0.77238316719858502</v>
      </c>
      <c r="U100">
        <f t="shared" si="22"/>
        <v>0.34658702871650993</v>
      </c>
      <c r="V100">
        <f t="shared" si="23"/>
        <v>1.0714300606584506</v>
      </c>
      <c r="X100">
        <f t="shared" si="24"/>
        <v>0.77238316719858502</v>
      </c>
    </row>
    <row r="101" spans="1:24" x14ac:dyDescent="0.2">
      <c r="A101">
        <f t="shared" si="15"/>
        <v>258.43199999999996</v>
      </c>
      <c r="B101">
        <f t="shared" si="16"/>
        <v>322.27192571613091</v>
      </c>
      <c r="C101" s="4">
        <f t="shared" si="17"/>
        <v>4572</v>
      </c>
      <c r="E101" s="31">
        <v>15000</v>
      </c>
      <c r="F101" s="4">
        <f t="shared" si="13"/>
        <v>128.90877028645238</v>
      </c>
      <c r="G101" s="32">
        <v>0.4</v>
      </c>
      <c r="H101" s="33">
        <v>3218.11482337596</v>
      </c>
      <c r="J101" s="33">
        <v>1094.9999746093799</v>
      </c>
      <c r="K101" s="31">
        <v>50</v>
      </c>
      <c r="M101">
        <f t="shared" si="25"/>
        <v>0.34026131282061323</v>
      </c>
      <c r="N101">
        <f t="shared" si="18"/>
        <v>14314.88915586706</v>
      </c>
      <c r="O101">
        <f t="shared" si="19"/>
        <v>1845314.7578696951</v>
      </c>
      <c r="P101">
        <f t="shared" si="20"/>
        <v>2474.567090303261</v>
      </c>
      <c r="Q101">
        <f t="shared" si="21"/>
        <v>0.79059651447388535</v>
      </c>
      <c r="U101">
        <f t="shared" si="22"/>
        <v>0.33258731122116164</v>
      </c>
      <c r="V101">
        <f t="shared" si="23"/>
        <v>1.0281517007590926</v>
      </c>
      <c r="X101">
        <f t="shared" si="24"/>
        <v>0.79059651447388535</v>
      </c>
    </row>
    <row r="102" spans="1:24" x14ac:dyDescent="0.2">
      <c r="A102">
        <f t="shared" si="15"/>
        <v>258.43199999999996</v>
      </c>
      <c r="B102">
        <f t="shared" si="16"/>
        <v>322.27192571613091</v>
      </c>
      <c r="C102" s="4">
        <f t="shared" si="17"/>
        <v>4572</v>
      </c>
      <c r="E102" s="31">
        <v>15000</v>
      </c>
      <c r="F102" s="4">
        <f t="shared" si="13"/>
        <v>136.96556842935564</v>
      </c>
      <c r="G102" s="32">
        <v>0.42499999999999999</v>
      </c>
      <c r="H102" s="33">
        <v>3065.62762938784</v>
      </c>
      <c r="J102" s="33">
        <v>1094.553734375</v>
      </c>
      <c r="K102" s="31">
        <v>50</v>
      </c>
      <c r="M102">
        <f t="shared" si="25"/>
        <v>0.35704066726250311</v>
      </c>
      <c r="N102">
        <f t="shared" si="18"/>
        <v>13636.592264850837</v>
      </c>
      <c r="O102">
        <f t="shared" si="19"/>
        <v>1867743.6109946491</v>
      </c>
      <c r="P102">
        <f t="shared" si="20"/>
        <v>2504.6441823438245</v>
      </c>
      <c r="Q102">
        <f t="shared" si="21"/>
        <v>0.80020580905553496</v>
      </c>
      <c r="U102">
        <f t="shared" si="22"/>
        <v>0.31682798980858207</v>
      </c>
      <c r="V102">
        <f t="shared" si="23"/>
        <v>0.97943374740825562</v>
      </c>
      <c r="X102">
        <f t="shared" si="24"/>
        <v>0.80020580905553496</v>
      </c>
    </row>
    <row r="103" spans="1:24" x14ac:dyDescent="0.2">
      <c r="A103">
        <f t="shared" si="15"/>
        <v>258.43199999999996</v>
      </c>
      <c r="B103">
        <f t="shared" si="16"/>
        <v>322.27192571613091</v>
      </c>
      <c r="C103" s="4">
        <f t="shared" si="17"/>
        <v>4572</v>
      </c>
      <c r="E103" s="31">
        <v>15000</v>
      </c>
      <c r="F103" s="4">
        <f t="shared" si="13"/>
        <v>145.0223665722589</v>
      </c>
      <c r="G103" s="32">
        <v>0.45</v>
      </c>
      <c r="H103" s="33">
        <v>2903.3802617588799</v>
      </c>
      <c r="J103" s="33">
        <v>1091.63190820313</v>
      </c>
      <c r="K103" s="31">
        <v>50</v>
      </c>
      <c r="M103">
        <f t="shared" si="25"/>
        <v>0.3759865431963138</v>
      </c>
      <c r="N103">
        <f t="shared" si="18"/>
        <v>12914.879954721609</v>
      </c>
      <c r="O103">
        <f t="shared" si="19"/>
        <v>1872946.4550303556</v>
      </c>
      <c r="P103">
        <f t="shared" si="20"/>
        <v>2511.6211961957069</v>
      </c>
      <c r="Q103">
        <f t="shared" si="21"/>
        <v>0.80243488696348464</v>
      </c>
      <c r="U103">
        <f t="shared" si="22"/>
        <v>0.30005996917723027</v>
      </c>
      <c r="V103">
        <f t="shared" si="23"/>
        <v>0.92759752771849202</v>
      </c>
      <c r="X103">
        <f t="shared" si="24"/>
        <v>0.80243488696348464</v>
      </c>
    </row>
    <row r="104" spans="1:24" x14ac:dyDescent="0.2">
      <c r="A104">
        <f t="shared" si="15"/>
        <v>258.43199999999996</v>
      </c>
      <c r="B104">
        <f t="shared" si="16"/>
        <v>322.27192571613091</v>
      </c>
      <c r="C104" s="4">
        <f t="shared" si="17"/>
        <v>4572</v>
      </c>
      <c r="E104" s="31">
        <v>15000</v>
      </c>
      <c r="F104" s="4">
        <f t="shared" si="13"/>
        <v>153.07916471516216</v>
      </c>
      <c r="G104" s="32">
        <v>0.47499999999999998</v>
      </c>
      <c r="H104" s="33">
        <v>2732.17161215753</v>
      </c>
      <c r="J104" s="33">
        <v>1083.8541250000001</v>
      </c>
      <c r="K104" s="31">
        <v>50</v>
      </c>
      <c r="M104">
        <f t="shared" si="25"/>
        <v>0.39670060261848145</v>
      </c>
      <c r="N104">
        <f t="shared" si="18"/>
        <v>12153.305872974594</v>
      </c>
      <c r="O104">
        <f t="shared" si="19"/>
        <v>1860417.9115628256</v>
      </c>
      <c r="P104">
        <f t="shared" si="20"/>
        <v>2494.8204194057489</v>
      </c>
      <c r="Q104">
        <f t="shared" si="21"/>
        <v>0.79706722664720409</v>
      </c>
      <c r="U104">
        <f t="shared" si="22"/>
        <v>0.28236581357560253</v>
      </c>
      <c r="V104">
        <f t="shared" si="23"/>
        <v>0.87289827864457825</v>
      </c>
      <c r="X104">
        <f t="shared" si="24"/>
        <v>0.79706722664720409</v>
      </c>
    </row>
    <row r="105" spans="1:24" x14ac:dyDescent="0.2">
      <c r="A105">
        <f t="shared" si="15"/>
        <v>258.43199999999996</v>
      </c>
      <c r="B105">
        <f t="shared" si="16"/>
        <v>322.27192571613091</v>
      </c>
      <c r="C105" s="4">
        <f t="shared" si="17"/>
        <v>4572</v>
      </c>
      <c r="E105" s="31">
        <v>15000</v>
      </c>
      <c r="F105" s="4">
        <f t="shared" si="13"/>
        <v>161.13596285806545</v>
      </c>
      <c r="G105" s="32">
        <v>0.5</v>
      </c>
      <c r="H105" s="33">
        <v>2552.8005722522498</v>
      </c>
      <c r="J105" s="33">
        <v>1068.8400136718701</v>
      </c>
      <c r="K105" s="31">
        <v>50</v>
      </c>
      <c r="M105">
        <f t="shared" si="25"/>
        <v>0.4186931111226086</v>
      </c>
      <c r="N105">
        <f t="shared" si="18"/>
        <v>11355.423667105048</v>
      </c>
      <c r="O105">
        <f t="shared" si="19"/>
        <v>1829767.1262602364</v>
      </c>
      <c r="P105">
        <f t="shared" si="20"/>
        <v>2453.7177163149768</v>
      </c>
      <c r="Q105">
        <f t="shared" si="21"/>
        <v>0.78393537262459323</v>
      </c>
      <c r="U105">
        <f t="shared" si="22"/>
        <v>0.26382808725219614</v>
      </c>
      <c r="V105">
        <f t="shared" si="23"/>
        <v>0.81559123714129389</v>
      </c>
      <c r="X105">
        <f t="shared" si="24"/>
        <v>0.78393537262459323</v>
      </c>
    </row>
    <row r="106" spans="1:24" x14ac:dyDescent="0.2">
      <c r="A106">
        <f t="shared" si="15"/>
        <v>258.43199999999996</v>
      </c>
      <c r="B106">
        <f t="shared" si="16"/>
        <v>322.27192571613091</v>
      </c>
      <c r="C106" s="4">
        <f t="shared" si="17"/>
        <v>4572</v>
      </c>
      <c r="E106" s="31">
        <v>15000</v>
      </c>
      <c r="F106" s="4">
        <f t="shared" si="13"/>
        <v>169.19276100096874</v>
      </c>
      <c r="G106" s="32">
        <v>0.52500000000000002</v>
      </c>
      <c r="H106" s="33">
        <v>2366.06603371147</v>
      </c>
      <c r="J106" s="33">
        <v>1044.2092031249999</v>
      </c>
      <c r="K106" s="31">
        <v>50</v>
      </c>
      <c r="M106">
        <f t="shared" si="25"/>
        <v>0.44132716004000422</v>
      </c>
      <c r="N106">
        <f t="shared" si="18"/>
        <v>10524.786984608103</v>
      </c>
      <c r="O106">
        <f t="shared" si="19"/>
        <v>1780717.7688729053</v>
      </c>
      <c r="P106">
        <f t="shared" si="20"/>
        <v>2387.942528058566</v>
      </c>
      <c r="Q106">
        <f t="shared" si="21"/>
        <v>0.76292093548196993</v>
      </c>
      <c r="U106">
        <f t="shared" si="22"/>
        <v>0.24452935445550539</v>
      </c>
      <c r="V106">
        <f t="shared" si="23"/>
        <v>0.75593164016340897</v>
      </c>
      <c r="X106">
        <f t="shared" si="24"/>
        <v>0.76292093548196993</v>
      </c>
    </row>
    <row r="107" spans="1:24" x14ac:dyDescent="0.2">
      <c r="A107">
        <f t="shared" si="15"/>
        <v>258.43199999999996</v>
      </c>
      <c r="B107">
        <f t="shared" si="16"/>
        <v>322.27192571613091</v>
      </c>
      <c r="C107" s="4">
        <f t="shared" si="17"/>
        <v>4572</v>
      </c>
      <c r="E107" s="31">
        <v>15000</v>
      </c>
      <c r="F107" s="4">
        <f t="shared" si="13"/>
        <v>177.24955914387201</v>
      </c>
      <c r="G107" s="32">
        <v>0.55000000000000004</v>
      </c>
      <c r="H107" s="33">
        <v>2172.7668882036601</v>
      </c>
      <c r="J107" s="33">
        <v>1007.58132226563</v>
      </c>
      <c r="K107" s="31">
        <v>50</v>
      </c>
      <c r="M107">
        <f t="shared" si="25"/>
        <v>0.46373190227445438</v>
      </c>
      <c r="N107">
        <f t="shared" si="18"/>
        <v>9664.9494729790622</v>
      </c>
      <c r="O107">
        <f t="shared" si="19"/>
        <v>1713108.0332333369</v>
      </c>
      <c r="P107">
        <f t="shared" si="20"/>
        <v>2297.2778725659045</v>
      </c>
      <c r="Q107">
        <f t="shared" si="21"/>
        <v>0.73395459187409096</v>
      </c>
      <c r="U107">
        <f t="shared" si="22"/>
        <v>0.22455217943402853</v>
      </c>
      <c r="V107">
        <f t="shared" si="23"/>
        <v>0.69417472466570607</v>
      </c>
      <c r="X107">
        <f t="shared" si="24"/>
        <v>0.73395459187409096</v>
      </c>
    </row>
    <row r="108" spans="1:24" x14ac:dyDescent="0.2">
      <c r="A108">
        <f t="shared" si="15"/>
        <v>258.43199999999996</v>
      </c>
      <c r="B108">
        <f t="shared" si="16"/>
        <v>322.27192571613091</v>
      </c>
      <c r="C108" s="4">
        <f t="shared" si="17"/>
        <v>4572</v>
      </c>
      <c r="E108" s="31">
        <v>15000</v>
      </c>
      <c r="F108" s="4">
        <f t="shared" si="13"/>
        <v>185.30635728677527</v>
      </c>
      <c r="G108" s="32">
        <v>0.57499999999999996</v>
      </c>
      <c r="H108" s="33">
        <v>1973.7020273972601</v>
      </c>
      <c r="J108" s="33">
        <v>956.57600000000002</v>
      </c>
      <c r="K108" s="31">
        <v>50</v>
      </c>
      <c r="M108">
        <f t="shared" si="25"/>
        <v>0.4846607981962941</v>
      </c>
      <c r="N108">
        <f t="shared" si="18"/>
        <v>8779.4647797130947</v>
      </c>
      <c r="O108">
        <f t="shared" si="19"/>
        <v>1626890.6372561743</v>
      </c>
      <c r="P108">
        <f t="shared" si="20"/>
        <v>2181.6603445605297</v>
      </c>
      <c r="Q108">
        <f t="shared" si="21"/>
        <v>0.69701608452413089</v>
      </c>
      <c r="U108">
        <f t="shared" si="22"/>
        <v>0.20397912643626084</v>
      </c>
      <c r="V108">
        <f t="shared" si="23"/>
        <v>0.63057572760295844</v>
      </c>
      <c r="X108">
        <f t="shared" si="24"/>
        <v>0.69701608452413089</v>
      </c>
    </row>
    <row r="109" spans="1:24" x14ac:dyDescent="0.2">
      <c r="A109">
        <f t="shared" si="15"/>
        <v>258.43199999999996</v>
      </c>
      <c r="B109">
        <f t="shared" si="16"/>
        <v>322.27192571613091</v>
      </c>
      <c r="C109" s="4">
        <f t="shared" si="17"/>
        <v>4572</v>
      </c>
      <c r="E109" s="31">
        <v>15000</v>
      </c>
      <c r="F109" s="4">
        <f t="shared" si="13"/>
        <v>193.36315542967853</v>
      </c>
      <c r="G109" s="32">
        <v>0.6</v>
      </c>
      <c r="H109" s="33">
        <v>1769.6703429607201</v>
      </c>
      <c r="J109" s="33">
        <v>888.81286523437495</v>
      </c>
      <c r="K109" s="31">
        <v>50</v>
      </c>
      <c r="M109">
        <f t="shared" si="25"/>
        <v>0.50224770323458101</v>
      </c>
      <c r="N109">
        <f t="shared" si="18"/>
        <v>7871.886552305421</v>
      </c>
      <c r="O109">
        <f t="shared" si="19"/>
        <v>1522132.8229382294</v>
      </c>
      <c r="P109">
        <f t="shared" si="20"/>
        <v>2041.1801155601656</v>
      </c>
      <c r="Q109">
        <f t="shared" si="21"/>
        <v>0.6521342222236951</v>
      </c>
      <c r="U109">
        <f t="shared" si="22"/>
        <v>0.18289275971069865</v>
      </c>
      <c r="V109">
        <f t="shared" si="23"/>
        <v>0.56538988592994255</v>
      </c>
      <c r="X109">
        <f t="shared" si="24"/>
        <v>0.6521342222236951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V18" sqref="V18"/>
    </sheetView>
  </sheetViews>
  <sheetFormatPr defaultRowHeight="12.75" x14ac:dyDescent="0.2"/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4" ht="18" x14ac:dyDescent="0.25">
      <c r="A2" s="3"/>
      <c r="B2" s="3" t="s">
        <v>18</v>
      </c>
      <c r="C2" s="3" t="s">
        <v>19</v>
      </c>
      <c r="D2" s="3"/>
      <c r="E2" s="24"/>
      <c r="F2" s="3"/>
      <c r="G2" s="3"/>
      <c r="H2" s="3" t="s">
        <v>25</v>
      </c>
      <c r="I2" s="3" t="s">
        <v>26</v>
      </c>
      <c r="J2" s="25"/>
      <c r="K2" s="25"/>
    </row>
    <row r="3" spans="1:24" ht="18" x14ac:dyDescent="0.25">
      <c r="A3" s="3" t="s">
        <v>40</v>
      </c>
      <c r="B3">
        <v>10606</v>
      </c>
      <c r="C3" s="8">
        <v>3600</v>
      </c>
      <c r="D3">
        <f>B3/C3</f>
        <v>2.9461111111111111</v>
      </c>
      <c r="E3" s="27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  <c r="J3" s="27"/>
      <c r="K3" s="27"/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21" si="0">$H$3+$I$3*C7/1000</f>
        <v>288.14999999999998</v>
      </c>
      <c r="B7">
        <f t="shared" ref="B7:B21" si="1">SQRT($F$3*$G$3*A7)</f>
        <v>340.29740854862598</v>
      </c>
      <c r="C7" s="4">
        <f t="shared" ref="C7:C21" si="2">E7*0.3048</f>
        <v>0</v>
      </c>
      <c r="E7" s="43">
        <v>0</v>
      </c>
      <c r="F7" s="14">
        <v>0</v>
      </c>
      <c r="G7" s="14">
        <f>F7*0.5144444/B7</f>
        <v>0</v>
      </c>
      <c r="H7" s="44">
        <v>10606</v>
      </c>
      <c r="I7" s="14"/>
      <c r="J7" s="44">
        <v>1430.3</v>
      </c>
      <c r="K7" s="14">
        <v>0</v>
      </c>
      <c r="M7">
        <f t="shared" ref="M7:M13" si="3">J7/H7</f>
        <v>0.13485762775787291</v>
      </c>
      <c r="N7">
        <f t="shared" ref="N7:N21" si="4">4.448222*H7</f>
        <v>47177.842532000002</v>
      </c>
      <c r="O7">
        <f t="shared" ref="O7:O21" si="5">N7*F7</f>
        <v>0</v>
      </c>
      <c r="P7">
        <f t="shared" ref="P7:P21" si="6">O7*0.001341</f>
        <v>0</v>
      </c>
      <c r="Q7">
        <f>P7/$C$3</f>
        <v>0</v>
      </c>
      <c r="U7">
        <f>H7/$B$3</f>
        <v>1</v>
      </c>
      <c r="V7">
        <f>H7/$C$3</f>
        <v>2.9461111111111111</v>
      </c>
      <c r="X7">
        <f>P7/$C$3</f>
        <v>0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E8" s="43">
        <v>0</v>
      </c>
      <c r="F8" s="14">
        <v>50</v>
      </c>
      <c r="G8" s="14">
        <f t="shared" ref="G8:G21" si="7">F8*0.5144444/B8</f>
        <v>7.5587469530566484E-2</v>
      </c>
      <c r="H8" s="44">
        <v>9036.6</v>
      </c>
      <c r="I8" s="14"/>
      <c r="J8" s="44">
        <v>1429.2</v>
      </c>
      <c r="K8" s="14">
        <v>0</v>
      </c>
      <c r="M8">
        <f t="shared" si="3"/>
        <v>0.15815682889582364</v>
      </c>
      <c r="N8">
        <f t="shared" si="4"/>
        <v>40196.802925200005</v>
      </c>
      <c r="O8">
        <f t="shared" si="5"/>
        <v>2009840.1462600003</v>
      </c>
      <c r="P8">
        <f t="shared" si="6"/>
        <v>2695.1956361346602</v>
      </c>
      <c r="Q8">
        <f t="shared" ref="Q8:Q21" si="8">P8/$C$3</f>
        <v>0.74866545448185007</v>
      </c>
      <c r="U8">
        <f t="shared" ref="U8:U21" si="9">H8/$B$3</f>
        <v>0.85202715444088251</v>
      </c>
      <c r="V8">
        <f t="shared" ref="V8:V21" si="10">H8/$C$3</f>
        <v>2.5101666666666667</v>
      </c>
      <c r="X8">
        <f t="shared" ref="X8:X21" si="11">P8/$C$3</f>
        <v>0.74866545448185007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E9" s="43">
        <v>0</v>
      </c>
      <c r="F9" s="14">
        <v>100</v>
      </c>
      <c r="G9" s="14">
        <f t="shared" si="7"/>
        <v>0.15117493906113297</v>
      </c>
      <c r="H9" s="44">
        <v>7159.1</v>
      </c>
      <c r="I9" s="14"/>
      <c r="J9" s="44">
        <v>1425.8</v>
      </c>
      <c r="K9" s="14">
        <v>0</v>
      </c>
      <c r="M9">
        <f t="shared" si="3"/>
        <v>0.19915911217890514</v>
      </c>
      <c r="N9">
        <f t="shared" si="4"/>
        <v>31845.266120200005</v>
      </c>
      <c r="O9">
        <f t="shared" si="5"/>
        <v>3184526.6120200003</v>
      </c>
      <c r="P9">
        <f t="shared" si="6"/>
        <v>4270.4501867188201</v>
      </c>
      <c r="Q9">
        <f t="shared" si="8"/>
        <v>1.18623616297745</v>
      </c>
      <c r="U9">
        <f t="shared" si="9"/>
        <v>0.6750047143126533</v>
      </c>
      <c r="V9">
        <f t="shared" si="10"/>
        <v>1.9886388888888891</v>
      </c>
      <c r="X9">
        <f t="shared" si="11"/>
        <v>1.18623616297745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E10" s="43">
        <v>0</v>
      </c>
      <c r="F10" s="14">
        <v>150</v>
      </c>
      <c r="G10" s="14">
        <f t="shared" si="7"/>
        <v>0.22676240859169947</v>
      </c>
      <c r="H10" s="44">
        <v>5628.4</v>
      </c>
      <c r="I10" s="14"/>
      <c r="J10" s="44">
        <v>1420</v>
      </c>
      <c r="K10" s="14">
        <v>0</v>
      </c>
      <c r="M10">
        <f t="shared" si="3"/>
        <v>0.252291947978111</v>
      </c>
      <c r="N10">
        <f t="shared" si="4"/>
        <v>25036.3727048</v>
      </c>
      <c r="O10">
        <f t="shared" si="5"/>
        <v>3755455.9057200002</v>
      </c>
      <c r="P10">
        <f t="shared" si="6"/>
        <v>5036.0663695705198</v>
      </c>
      <c r="Q10">
        <f t="shared" si="8"/>
        <v>1.3989073248807</v>
      </c>
      <c r="U10">
        <f t="shared" si="9"/>
        <v>0.53068074674712429</v>
      </c>
      <c r="V10">
        <f t="shared" si="10"/>
        <v>1.5634444444444444</v>
      </c>
      <c r="X10">
        <f t="shared" si="11"/>
        <v>1.3989073248807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E11" s="43">
        <v>0</v>
      </c>
      <c r="F11" s="14">
        <v>200</v>
      </c>
      <c r="G11" s="14">
        <f t="shared" si="7"/>
        <v>0.30234987812226594</v>
      </c>
      <c r="H11" s="44">
        <v>4475.1000000000004</v>
      </c>
      <c r="I11" s="14"/>
      <c r="J11" s="44">
        <v>1412</v>
      </c>
      <c r="K11" s="14">
        <v>0</v>
      </c>
      <c r="M11">
        <f t="shared" si="3"/>
        <v>0.31552367544859328</v>
      </c>
      <c r="N11">
        <f t="shared" si="4"/>
        <v>19906.238272200004</v>
      </c>
      <c r="O11">
        <f t="shared" si="5"/>
        <v>3981247.6544400007</v>
      </c>
      <c r="P11">
        <f t="shared" si="6"/>
        <v>5338.8531046040407</v>
      </c>
      <c r="Q11">
        <f t="shared" si="8"/>
        <v>1.4830147512789003</v>
      </c>
      <c r="U11">
        <f t="shared" si="9"/>
        <v>0.42194041108806341</v>
      </c>
      <c r="V11">
        <f t="shared" si="10"/>
        <v>1.2430833333333335</v>
      </c>
      <c r="X11">
        <f t="shared" si="11"/>
        <v>1.4830147512789003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E12" s="43">
        <v>0</v>
      </c>
      <c r="F12" s="14">
        <v>250</v>
      </c>
      <c r="G12" s="14">
        <f t="shared" si="7"/>
        <v>0.37793734765283238</v>
      </c>
      <c r="H12" s="44">
        <v>3599</v>
      </c>
      <c r="I12" s="14"/>
      <c r="J12" s="44">
        <v>1402.2</v>
      </c>
      <c r="K12" s="14">
        <v>0</v>
      </c>
      <c r="M12">
        <f t="shared" si="3"/>
        <v>0.38960822450680743</v>
      </c>
      <c r="N12">
        <f t="shared" si="4"/>
        <v>16009.150978000001</v>
      </c>
      <c r="O12">
        <f t="shared" si="5"/>
        <v>4002287.7445000005</v>
      </c>
      <c r="P12">
        <f t="shared" si="6"/>
        <v>5367.0678653745008</v>
      </c>
      <c r="Q12">
        <f t="shared" si="8"/>
        <v>1.4908521848262501</v>
      </c>
      <c r="U12">
        <f t="shared" si="9"/>
        <v>0.33933622477842729</v>
      </c>
      <c r="V12">
        <f t="shared" si="10"/>
        <v>0.99972222222222218</v>
      </c>
      <c r="X12">
        <f t="shared" si="11"/>
        <v>1.4908521848262501</v>
      </c>
    </row>
    <row r="13" spans="1:24" x14ac:dyDescent="0.2">
      <c r="A13">
        <f t="shared" si="0"/>
        <v>288.14999999999998</v>
      </c>
      <c r="B13">
        <f t="shared" si="1"/>
        <v>340.29740854862598</v>
      </c>
      <c r="C13" s="4">
        <f t="shared" si="2"/>
        <v>0</v>
      </c>
      <c r="E13" s="43">
        <v>0</v>
      </c>
      <c r="F13" s="14">
        <v>300</v>
      </c>
      <c r="G13" s="14">
        <f t="shared" si="7"/>
        <v>0.45352481718339893</v>
      </c>
      <c r="H13" s="44">
        <v>2860.5</v>
      </c>
      <c r="I13" s="14"/>
      <c r="J13" s="44">
        <v>1390.1</v>
      </c>
      <c r="K13" s="14">
        <v>0</v>
      </c>
      <c r="M13">
        <f t="shared" si="3"/>
        <v>0.48596399230903686</v>
      </c>
      <c r="N13">
        <f t="shared" si="4"/>
        <v>12724.139031000001</v>
      </c>
      <c r="O13">
        <f t="shared" si="5"/>
        <v>3817241.7093000002</v>
      </c>
      <c r="P13">
        <f t="shared" si="6"/>
        <v>5118.9211321713001</v>
      </c>
      <c r="Q13">
        <f t="shared" si="8"/>
        <v>1.4219225367142501</v>
      </c>
      <c r="U13">
        <f t="shared" si="9"/>
        <v>0.26970582689043937</v>
      </c>
      <c r="V13">
        <f t="shared" si="10"/>
        <v>0.79458333333333331</v>
      </c>
      <c r="X13">
        <f t="shared" si="11"/>
        <v>1.4219225367142501</v>
      </c>
    </row>
    <row r="14" spans="1:24" x14ac:dyDescent="0.2">
      <c r="C14" s="4"/>
      <c r="E14" s="30"/>
      <c r="F14" s="14"/>
      <c r="G14" s="14"/>
      <c r="H14" s="44"/>
      <c r="I14" s="14"/>
      <c r="J14" s="44"/>
      <c r="K14" s="14"/>
      <c r="U14">
        <f t="shared" si="9"/>
        <v>0</v>
      </c>
      <c r="V14">
        <f t="shared" si="10"/>
        <v>0</v>
      </c>
    </row>
    <row r="15" spans="1:24" x14ac:dyDescent="0.2">
      <c r="A15">
        <f t="shared" si="0"/>
        <v>268.33799999999997</v>
      </c>
      <c r="B15">
        <f t="shared" si="1"/>
        <v>328.39037464298355</v>
      </c>
      <c r="C15" s="4">
        <f t="shared" si="2"/>
        <v>3048</v>
      </c>
      <c r="E15" s="43">
        <v>10000</v>
      </c>
      <c r="F15" s="14">
        <v>0</v>
      </c>
      <c r="G15" s="14">
        <f t="shared" si="7"/>
        <v>0</v>
      </c>
      <c r="H15" s="44">
        <v>8216.6</v>
      </c>
      <c r="I15" s="14"/>
      <c r="J15" s="44">
        <v>1285.9000000000001</v>
      </c>
      <c r="K15" s="14">
        <v>0</v>
      </c>
      <c r="M15">
        <f t="shared" ref="M15:M21" si="12">J15/H15</f>
        <v>0.15650025558016697</v>
      </c>
      <c r="N15">
        <f t="shared" si="4"/>
        <v>36549.260885200005</v>
      </c>
      <c r="O15">
        <f t="shared" si="5"/>
        <v>0</v>
      </c>
      <c r="P15">
        <f t="shared" si="6"/>
        <v>0</v>
      </c>
      <c r="Q15">
        <f t="shared" si="8"/>
        <v>0</v>
      </c>
      <c r="U15">
        <f t="shared" si="9"/>
        <v>0.7747124269281539</v>
      </c>
      <c r="V15">
        <f t="shared" si="10"/>
        <v>2.2823888888888888</v>
      </c>
      <c r="X15">
        <f t="shared" si="11"/>
        <v>0</v>
      </c>
    </row>
    <row r="16" spans="1:24" x14ac:dyDescent="0.2">
      <c r="A16">
        <f t="shared" si="0"/>
        <v>268.33799999999997</v>
      </c>
      <c r="B16">
        <f t="shared" si="1"/>
        <v>328.39037464298355</v>
      </c>
      <c r="C16" s="4">
        <f t="shared" si="2"/>
        <v>3048</v>
      </c>
      <c r="E16" s="43">
        <v>10000</v>
      </c>
      <c r="F16" s="14">
        <v>50</v>
      </c>
      <c r="G16" s="14">
        <f t="shared" si="7"/>
        <v>7.8328178857143577E-2</v>
      </c>
      <c r="H16" s="44">
        <v>8150.4</v>
      </c>
      <c r="I16" s="14"/>
      <c r="J16" s="44">
        <v>1284.5999999999999</v>
      </c>
      <c r="K16" s="14">
        <v>0</v>
      </c>
      <c r="M16">
        <f t="shared" si="12"/>
        <v>0.15761189634864547</v>
      </c>
      <c r="N16">
        <f t="shared" si="4"/>
        <v>36254.788588800002</v>
      </c>
      <c r="O16">
        <f t="shared" si="5"/>
        <v>1812739.4294400001</v>
      </c>
      <c r="P16">
        <f t="shared" si="6"/>
        <v>2430.8835748790402</v>
      </c>
      <c r="Q16">
        <f t="shared" si="8"/>
        <v>0.67524543746640009</v>
      </c>
      <c r="U16">
        <f t="shared" si="9"/>
        <v>0.76847067697529692</v>
      </c>
      <c r="V16">
        <f t="shared" si="10"/>
        <v>2.2639999999999998</v>
      </c>
      <c r="X16">
        <f t="shared" si="11"/>
        <v>0.67524543746640009</v>
      </c>
    </row>
    <row r="17" spans="1:24" x14ac:dyDescent="0.2">
      <c r="A17">
        <f t="shared" si="0"/>
        <v>268.33799999999997</v>
      </c>
      <c r="B17">
        <f t="shared" si="1"/>
        <v>328.39037464298355</v>
      </c>
      <c r="C17" s="4">
        <f t="shared" si="2"/>
        <v>3048</v>
      </c>
      <c r="E17" s="43">
        <v>10000</v>
      </c>
      <c r="F17" s="14">
        <v>100</v>
      </c>
      <c r="G17" s="14">
        <f t="shared" si="7"/>
        <v>0.15665635771428715</v>
      </c>
      <c r="H17" s="44">
        <v>6701.3</v>
      </c>
      <c r="I17" s="14"/>
      <c r="J17" s="44">
        <v>1281</v>
      </c>
      <c r="K17" s="14">
        <v>0</v>
      </c>
      <c r="M17">
        <f t="shared" si="12"/>
        <v>0.1911569396982675</v>
      </c>
      <c r="N17">
        <f t="shared" si="4"/>
        <v>29808.870088600004</v>
      </c>
      <c r="O17">
        <f t="shared" si="5"/>
        <v>2980887.0088600004</v>
      </c>
      <c r="P17">
        <f t="shared" si="6"/>
        <v>3997.3694788812604</v>
      </c>
      <c r="Q17">
        <f t="shared" si="8"/>
        <v>1.1103804108003501</v>
      </c>
      <c r="U17">
        <f t="shared" si="9"/>
        <v>0.63184046765981516</v>
      </c>
      <c r="V17">
        <f t="shared" si="10"/>
        <v>1.8614722222222222</v>
      </c>
      <c r="X17">
        <f t="shared" si="11"/>
        <v>1.1103804108003501</v>
      </c>
    </row>
    <row r="18" spans="1:24" x14ac:dyDescent="0.2">
      <c r="A18">
        <f t="shared" si="0"/>
        <v>268.33799999999997</v>
      </c>
      <c r="B18">
        <f t="shared" si="1"/>
        <v>328.39037464298355</v>
      </c>
      <c r="C18" s="4">
        <f t="shared" si="2"/>
        <v>3048</v>
      </c>
      <c r="E18" s="43">
        <v>10000</v>
      </c>
      <c r="F18" s="14">
        <v>150</v>
      </c>
      <c r="G18" s="14">
        <f t="shared" si="7"/>
        <v>0.23498453657143073</v>
      </c>
      <c r="H18" s="44">
        <v>5421.1</v>
      </c>
      <c r="I18" s="14"/>
      <c r="J18" s="44">
        <v>1275</v>
      </c>
      <c r="K18" s="14">
        <v>0</v>
      </c>
      <c r="M18">
        <f t="shared" si="12"/>
        <v>0.23519211968050763</v>
      </c>
      <c r="N18">
        <f t="shared" si="4"/>
        <v>24114.256284200004</v>
      </c>
      <c r="O18">
        <f t="shared" si="5"/>
        <v>3617138.4426300004</v>
      </c>
      <c r="P18">
        <f t="shared" si="6"/>
        <v>4850.5826515668305</v>
      </c>
      <c r="Q18">
        <f t="shared" si="8"/>
        <v>1.3473840698796751</v>
      </c>
      <c r="U18">
        <f t="shared" si="9"/>
        <v>0.51113520648689426</v>
      </c>
      <c r="V18">
        <f t="shared" si="10"/>
        <v>1.5058611111111113</v>
      </c>
      <c r="X18">
        <f t="shared" si="11"/>
        <v>1.3473840698796751</v>
      </c>
    </row>
    <row r="19" spans="1:24" x14ac:dyDescent="0.2">
      <c r="A19">
        <f t="shared" si="0"/>
        <v>268.33799999999997</v>
      </c>
      <c r="B19">
        <f t="shared" si="1"/>
        <v>328.39037464298355</v>
      </c>
      <c r="C19" s="4">
        <f t="shared" si="2"/>
        <v>3048</v>
      </c>
      <c r="E19" s="43">
        <v>10000</v>
      </c>
      <c r="F19" s="14">
        <v>200</v>
      </c>
      <c r="G19" s="14">
        <f t="shared" si="7"/>
        <v>0.31331271542857431</v>
      </c>
      <c r="H19" s="44">
        <v>4400.5</v>
      </c>
      <c r="I19" s="14"/>
      <c r="J19" s="44">
        <v>1266.8</v>
      </c>
      <c r="K19" s="14">
        <v>0</v>
      </c>
      <c r="M19">
        <f t="shared" si="12"/>
        <v>0.28787637768435403</v>
      </c>
      <c r="N19">
        <f t="shared" si="4"/>
        <v>19574.400911000001</v>
      </c>
      <c r="O19">
        <f t="shared" si="5"/>
        <v>3914880.1822000002</v>
      </c>
      <c r="P19">
        <f t="shared" si="6"/>
        <v>5249.8543243302001</v>
      </c>
      <c r="Q19">
        <f t="shared" si="8"/>
        <v>1.4582928678695</v>
      </c>
      <c r="U19">
        <f t="shared" si="9"/>
        <v>0.41490665660946635</v>
      </c>
      <c r="V19">
        <f t="shared" si="10"/>
        <v>1.222361111111111</v>
      </c>
      <c r="X19">
        <f t="shared" si="11"/>
        <v>1.4582928678695</v>
      </c>
    </row>
    <row r="20" spans="1:24" x14ac:dyDescent="0.2">
      <c r="A20">
        <f t="shared" si="0"/>
        <v>268.33799999999997</v>
      </c>
      <c r="B20">
        <f t="shared" si="1"/>
        <v>328.39037464298355</v>
      </c>
      <c r="C20" s="4">
        <f t="shared" si="2"/>
        <v>3048</v>
      </c>
      <c r="E20" s="43">
        <v>10000</v>
      </c>
      <c r="F20" s="14">
        <v>250</v>
      </c>
      <c r="G20" s="14">
        <f t="shared" si="7"/>
        <v>0.39164089428571786</v>
      </c>
      <c r="H20" s="44">
        <v>3603.7</v>
      </c>
      <c r="I20" s="14"/>
      <c r="J20" s="44">
        <v>1256.8</v>
      </c>
      <c r="K20" s="14">
        <v>0</v>
      </c>
      <c r="M20">
        <f t="shared" si="12"/>
        <v>0.34875267086605433</v>
      </c>
      <c r="N20">
        <f t="shared" si="4"/>
        <v>16030.057621400001</v>
      </c>
      <c r="O20">
        <f t="shared" si="5"/>
        <v>4007514.4053500001</v>
      </c>
      <c r="P20">
        <f t="shared" si="6"/>
        <v>5374.0768175743497</v>
      </c>
      <c r="Q20">
        <f t="shared" si="8"/>
        <v>1.4927991159928748</v>
      </c>
      <c r="U20">
        <f t="shared" si="9"/>
        <v>0.3397793701678295</v>
      </c>
      <c r="V20">
        <f t="shared" si="10"/>
        <v>1.0010277777777776</v>
      </c>
      <c r="X20">
        <f t="shared" si="11"/>
        <v>1.4927991159928748</v>
      </c>
    </row>
    <row r="21" spans="1:24" x14ac:dyDescent="0.2">
      <c r="A21">
        <f t="shared" si="0"/>
        <v>268.33799999999997</v>
      </c>
      <c r="B21">
        <f t="shared" si="1"/>
        <v>328.39037464298355</v>
      </c>
      <c r="C21" s="4">
        <f t="shared" si="2"/>
        <v>3048</v>
      </c>
      <c r="E21" s="43">
        <v>10000</v>
      </c>
      <c r="F21" s="14">
        <v>300</v>
      </c>
      <c r="G21" s="14">
        <f t="shared" si="7"/>
        <v>0.46996907314286146</v>
      </c>
      <c r="H21" s="44">
        <v>2928.3</v>
      </c>
      <c r="I21" s="14"/>
      <c r="J21" s="44">
        <v>1245.5999999999999</v>
      </c>
      <c r="K21" s="14">
        <v>0</v>
      </c>
      <c r="M21">
        <f t="shared" si="12"/>
        <v>0.42536625345763746</v>
      </c>
      <c r="N21">
        <f t="shared" si="4"/>
        <v>13025.728482600001</v>
      </c>
      <c r="O21">
        <f t="shared" si="5"/>
        <v>3907718.5447800006</v>
      </c>
      <c r="P21">
        <f t="shared" si="6"/>
        <v>5240.2505685499809</v>
      </c>
      <c r="Q21">
        <f t="shared" si="8"/>
        <v>1.4556251579305504</v>
      </c>
      <c r="U21">
        <f t="shared" si="9"/>
        <v>0.27609843484819913</v>
      </c>
      <c r="V21">
        <f t="shared" si="10"/>
        <v>0.81341666666666668</v>
      </c>
      <c r="X21">
        <f t="shared" si="11"/>
        <v>1.4556251579305504</v>
      </c>
    </row>
    <row r="22" spans="1:24" x14ac:dyDescent="0.2">
      <c r="C22" s="4"/>
      <c r="E22" s="31"/>
      <c r="F22" s="4"/>
      <c r="G22" s="32"/>
      <c r="H22" s="33"/>
      <c r="J22" s="33"/>
      <c r="K22" s="31"/>
    </row>
    <row r="23" spans="1:24" x14ac:dyDescent="0.2">
      <c r="C23" s="4"/>
      <c r="E23" s="31"/>
      <c r="F23" s="4"/>
      <c r="G23" s="32"/>
      <c r="H23" s="33"/>
      <c r="J23" s="33"/>
      <c r="K23" s="31"/>
    </row>
    <row r="24" spans="1:24" x14ac:dyDescent="0.2">
      <c r="C24" s="4"/>
      <c r="E24" s="31"/>
      <c r="F24" s="4"/>
      <c r="G24" s="32"/>
      <c r="H24" s="33"/>
      <c r="J24" s="33"/>
      <c r="K24" s="31"/>
    </row>
    <row r="25" spans="1:24" x14ac:dyDescent="0.2">
      <c r="C25" s="4"/>
      <c r="E25" s="31"/>
      <c r="F25" s="4"/>
      <c r="G25" s="32"/>
      <c r="H25" s="33"/>
      <c r="J25" s="33"/>
      <c r="K25" s="31"/>
    </row>
    <row r="26" spans="1:24" x14ac:dyDescent="0.2">
      <c r="C26" s="4"/>
      <c r="E26" s="31"/>
      <c r="F26" s="4"/>
      <c r="G26" s="32"/>
      <c r="H26" s="33"/>
      <c r="J26" s="33"/>
      <c r="K26" s="31"/>
    </row>
    <row r="27" spans="1:24" x14ac:dyDescent="0.2">
      <c r="C27" s="4"/>
      <c r="E27" s="31"/>
      <c r="F27" s="4"/>
      <c r="G27" s="32"/>
      <c r="H27" s="33"/>
      <c r="J27" s="33"/>
      <c r="K27" s="31"/>
    </row>
    <row r="28" spans="1:24" x14ac:dyDescent="0.2">
      <c r="C28" s="4"/>
      <c r="E28" s="31"/>
      <c r="F28" s="4"/>
      <c r="G28" s="32"/>
      <c r="H28" s="33"/>
      <c r="J28" s="33"/>
      <c r="K28" s="31"/>
    </row>
    <row r="29" spans="1:24" x14ac:dyDescent="0.2">
      <c r="C29" s="4"/>
      <c r="E29" s="31"/>
      <c r="F29" s="4"/>
      <c r="G29" s="32"/>
      <c r="H29" s="33"/>
      <c r="J29" s="33"/>
      <c r="K29" s="31"/>
    </row>
    <row r="30" spans="1:24" x14ac:dyDescent="0.2">
      <c r="C30" s="4"/>
      <c r="E30" s="31"/>
      <c r="F30" s="4"/>
      <c r="G30" s="32"/>
      <c r="H30" s="33"/>
      <c r="J30" s="33"/>
      <c r="K30" s="31"/>
    </row>
    <row r="31" spans="1:24" x14ac:dyDescent="0.2">
      <c r="C31" s="4"/>
      <c r="E31" s="31"/>
      <c r="F31" s="4"/>
      <c r="G31" s="32"/>
      <c r="H31" s="33"/>
      <c r="J31" s="33"/>
      <c r="K31" s="31"/>
    </row>
    <row r="32" spans="1:24" ht="18" x14ac:dyDescent="0.25">
      <c r="C32" s="4"/>
      <c r="E32" s="27"/>
      <c r="F32" s="4"/>
      <c r="G32" s="27"/>
      <c r="H32" s="27"/>
      <c r="J32" s="27"/>
      <c r="K32" s="31"/>
    </row>
    <row r="33" spans="3:11" x14ac:dyDescent="0.2">
      <c r="C33" s="4"/>
      <c r="E33" s="31"/>
      <c r="F33" s="4"/>
      <c r="G33" s="32"/>
      <c r="H33" s="33"/>
      <c r="J33" s="33"/>
      <c r="K33" s="31"/>
    </row>
    <row r="34" spans="3:11" x14ac:dyDescent="0.2">
      <c r="C34" s="4"/>
      <c r="E34" s="31"/>
      <c r="F34" s="4"/>
      <c r="G34" s="32"/>
      <c r="H34" s="33"/>
      <c r="J34" s="33"/>
      <c r="K34" s="31"/>
    </row>
    <row r="35" spans="3:11" x14ac:dyDescent="0.2">
      <c r="C35" s="4"/>
      <c r="E35" s="31"/>
      <c r="F35" s="4"/>
      <c r="G35" s="32"/>
      <c r="H35" s="33"/>
      <c r="J35" s="33"/>
      <c r="K35" s="31"/>
    </row>
    <row r="36" spans="3:11" x14ac:dyDescent="0.2">
      <c r="C36" s="4"/>
      <c r="E36" s="31"/>
      <c r="F36" s="4"/>
      <c r="G36" s="32"/>
      <c r="H36" s="33"/>
      <c r="J36" s="33"/>
      <c r="K36" s="31"/>
    </row>
    <row r="37" spans="3:11" x14ac:dyDescent="0.2">
      <c r="C37" s="4"/>
      <c r="E37" s="31"/>
      <c r="F37" s="4"/>
      <c r="G37" s="32"/>
      <c r="H37" s="33"/>
      <c r="J37" s="33"/>
      <c r="K37" s="31"/>
    </row>
    <row r="38" spans="3:11" x14ac:dyDescent="0.2">
      <c r="C38" s="4"/>
      <c r="E38" s="31"/>
      <c r="F38" s="4"/>
      <c r="G38" s="32"/>
      <c r="H38" s="33"/>
      <c r="J38" s="33"/>
      <c r="K38" s="31"/>
    </row>
    <row r="39" spans="3:11" x14ac:dyDescent="0.2">
      <c r="C39" s="4"/>
      <c r="E39" s="31"/>
      <c r="F39" s="4"/>
      <c r="G39" s="32"/>
      <c r="H39" s="33"/>
      <c r="J39" s="33"/>
      <c r="K39" s="31"/>
    </row>
    <row r="40" spans="3:11" x14ac:dyDescent="0.2">
      <c r="C40" s="4"/>
      <c r="E40" s="31"/>
      <c r="F40" s="4"/>
      <c r="G40" s="32"/>
      <c r="H40" s="33"/>
      <c r="J40" s="33"/>
      <c r="K40" s="31"/>
    </row>
    <row r="41" spans="3:11" x14ac:dyDescent="0.2">
      <c r="C41" s="4"/>
      <c r="E41" s="31"/>
      <c r="F41" s="4"/>
      <c r="G41" s="32"/>
      <c r="H41" s="33"/>
      <c r="J41" s="33"/>
      <c r="K41" s="31"/>
    </row>
    <row r="42" spans="3:11" x14ac:dyDescent="0.2">
      <c r="C42" s="4"/>
      <c r="E42" s="31"/>
      <c r="F42" s="4"/>
      <c r="G42" s="32"/>
      <c r="H42" s="33"/>
      <c r="J42" s="33"/>
      <c r="K42" s="31"/>
    </row>
    <row r="43" spans="3:11" x14ac:dyDescent="0.2">
      <c r="C43" s="4"/>
      <c r="E43" s="31"/>
      <c r="F43" s="4"/>
      <c r="G43" s="32"/>
      <c r="H43" s="33"/>
      <c r="J43" s="33"/>
      <c r="K43" s="31"/>
    </row>
    <row r="44" spans="3:11" x14ac:dyDescent="0.2">
      <c r="C44" s="4"/>
      <c r="E44" s="31"/>
      <c r="F44" s="4"/>
      <c r="G44" s="32"/>
      <c r="H44" s="33"/>
      <c r="J44" s="33"/>
      <c r="K44" s="31"/>
    </row>
    <row r="45" spans="3:11" x14ac:dyDescent="0.2">
      <c r="C45" s="4"/>
      <c r="E45" s="31"/>
      <c r="F45" s="4"/>
      <c r="G45" s="32"/>
      <c r="H45" s="33"/>
      <c r="J45" s="33"/>
      <c r="K45" s="31"/>
    </row>
    <row r="46" spans="3:11" x14ac:dyDescent="0.2">
      <c r="C46" s="4"/>
      <c r="E46" s="31"/>
      <c r="F46" s="4"/>
      <c r="G46" s="32"/>
      <c r="H46" s="33"/>
      <c r="J46" s="33"/>
      <c r="K46" s="31"/>
    </row>
    <row r="47" spans="3:11" x14ac:dyDescent="0.2">
      <c r="C47" s="4"/>
      <c r="E47" s="31"/>
      <c r="F47" s="4"/>
      <c r="G47" s="32"/>
      <c r="H47" s="33"/>
      <c r="J47" s="33"/>
      <c r="K47" s="31"/>
    </row>
    <row r="48" spans="3:11" x14ac:dyDescent="0.2">
      <c r="C48" s="4"/>
      <c r="E48" s="31"/>
      <c r="F48" s="4"/>
      <c r="G48" s="32"/>
      <c r="H48" s="33"/>
      <c r="J48" s="33"/>
      <c r="K48" s="31"/>
    </row>
    <row r="49" spans="3:11" x14ac:dyDescent="0.2">
      <c r="C49" s="4"/>
      <c r="E49" s="31"/>
      <c r="F49" s="4"/>
      <c r="G49" s="32"/>
      <c r="H49" s="33"/>
      <c r="J49" s="33"/>
      <c r="K49" s="31"/>
    </row>
    <row r="50" spans="3:11" x14ac:dyDescent="0.2">
      <c r="C50" s="4"/>
      <c r="E50" s="31"/>
      <c r="F50" s="4"/>
      <c r="G50" s="32"/>
      <c r="H50" s="33"/>
      <c r="J50" s="33"/>
      <c r="K50" s="31"/>
    </row>
    <row r="51" spans="3:11" x14ac:dyDescent="0.2">
      <c r="C51" s="4"/>
      <c r="E51" s="31"/>
      <c r="F51" s="4"/>
      <c r="G51" s="32"/>
      <c r="H51" s="33"/>
      <c r="J51" s="33"/>
      <c r="K51" s="31"/>
    </row>
    <row r="52" spans="3:11" x14ac:dyDescent="0.2">
      <c r="C52" s="4"/>
      <c r="E52" s="31"/>
      <c r="F52" s="4"/>
      <c r="G52" s="32"/>
      <c r="H52" s="33"/>
      <c r="J52" s="33"/>
      <c r="K52" s="31"/>
    </row>
    <row r="53" spans="3:11" x14ac:dyDescent="0.2">
      <c r="C53" s="4"/>
      <c r="E53" s="31"/>
      <c r="F53" s="4"/>
      <c r="G53" s="32"/>
      <c r="H53" s="33"/>
      <c r="J53" s="33"/>
      <c r="K53" s="31"/>
    </row>
    <row r="54" spans="3:11" x14ac:dyDescent="0.2">
      <c r="C54" s="4"/>
      <c r="E54" s="31"/>
      <c r="F54" s="4"/>
      <c r="G54" s="32"/>
      <c r="H54" s="33"/>
      <c r="J54" s="33"/>
      <c r="K54" s="31"/>
    </row>
    <row r="55" spans="3:11" x14ac:dyDescent="0.2">
      <c r="C55" s="4"/>
      <c r="E55" s="31"/>
      <c r="F55" s="4"/>
      <c r="G55" s="32"/>
      <c r="H55" s="33"/>
      <c r="J55" s="33"/>
      <c r="K55" s="31"/>
    </row>
    <row r="56" spans="3:11" x14ac:dyDescent="0.2">
      <c r="C56" s="4"/>
      <c r="E56" s="31"/>
      <c r="F56" s="4"/>
      <c r="G56" s="32"/>
      <c r="H56" s="33"/>
      <c r="J56" s="33"/>
      <c r="K56" s="31"/>
    </row>
    <row r="57" spans="3:11" x14ac:dyDescent="0.2">
      <c r="C57" s="4"/>
      <c r="E57" s="31"/>
      <c r="F57" s="4"/>
      <c r="G57" s="32"/>
      <c r="H57" s="33"/>
      <c r="J57" s="33"/>
      <c r="K57" s="31"/>
    </row>
    <row r="58" spans="3:11" ht="18" x14ac:dyDescent="0.25">
      <c r="C58" s="4"/>
      <c r="E58" s="27"/>
      <c r="F58" s="4"/>
      <c r="G58" s="27"/>
      <c r="H58" s="27"/>
      <c r="J58" s="27"/>
      <c r="K58" s="31"/>
    </row>
    <row r="59" spans="3:11" x14ac:dyDescent="0.2">
      <c r="C59" s="4"/>
      <c r="E59" s="31"/>
      <c r="F59" s="4"/>
      <c r="G59" s="32"/>
      <c r="H59" s="33"/>
      <c r="J59" s="33"/>
      <c r="K59" s="31"/>
    </row>
    <row r="60" spans="3:11" x14ac:dyDescent="0.2">
      <c r="C60" s="4"/>
      <c r="E60" s="31"/>
      <c r="F60" s="4"/>
      <c r="G60" s="32"/>
      <c r="H60" s="33"/>
      <c r="J60" s="33"/>
      <c r="K60" s="31"/>
    </row>
    <row r="61" spans="3:11" x14ac:dyDescent="0.2">
      <c r="C61" s="4"/>
      <c r="E61" s="31"/>
      <c r="F61" s="4"/>
      <c r="G61" s="32"/>
      <c r="H61" s="33"/>
      <c r="J61" s="33"/>
      <c r="K61" s="31"/>
    </row>
    <row r="62" spans="3:11" x14ac:dyDescent="0.2">
      <c r="C62" s="4"/>
      <c r="E62" s="31"/>
      <c r="F62" s="4"/>
      <c r="G62" s="32"/>
      <c r="H62" s="33"/>
      <c r="J62" s="33"/>
      <c r="K62" s="31"/>
    </row>
    <row r="63" spans="3:11" x14ac:dyDescent="0.2">
      <c r="C63" s="4"/>
      <c r="E63" s="31"/>
      <c r="F63" s="4"/>
      <c r="G63" s="32"/>
      <c r="H63" s="33"/>
      <c r="J63" s="33"/>
      <c r="K63" s="31"/>
    </row>
    <row r="64" spans="3:11" x14ac:dyDescent="0.2">
      <c r="C64" s="4"/>
      <c r="E64" s="31"/>
      <c r="F64" s="4"/>
      <c r="G64" s="32"/>
      <c r="H64" s="33"/>
      <c r="J64" s="33"/>
      <c r="K64" s="31"/>
    </row>
    <row r="65" spans="3:11" x14ac:dyDescent="0.2">
      <c r="C65" s="4"/>
      <c r="E65" s="31"/>
      <c r="F65" s="4"/>
      <c r="G65" s="32"/>
      <c r="H65" s="33"/>
      <c r="J65" s="33"/>
      <c r="K65" s="31"/>
    </row>
    <row r="66" spans="3:11" x14ac:dyDescent="0.2">
      <c r="C66" s="4"/>
      <c r="E66" s="31"/>
      <c r="F66" s="4"/>
      <c r="G66" s="32"/>
      <c r="H66" s="33"/>
      <c r="J66" s="33"/>
      <c r="K66" s="31"/>
    </row>
    <row r="67" spans="3:11" x14ac:dyDescent="0.2">
      <c r="C67" s="4"/>
      <c r="E67" s="31"/>
      <c r="F67" s="4"/>
      <c r="G67" s="32"/>
      <c r="H67" s="33"/>
      <c r="J67" s="33"/>
      <c r="K67" s="31"/>
    </row>
    <row r="68" spans="3:11" x14ac:dyDescent="0.2">
      <c r="C68" s="4"/>
      <c r="E68" s="31"/>
      <c r="F68" s="4"/>
      <c r="G68" s="32"/>
      <c r="H68" s="33"/>
      <c r="J68" s="33"/>
      <c r="K68" s="31"/>
    </row>
    <row r="69" spans="3:11" x14ac:dyDescent="0.2">
      <c r="C69" s="4"/>
      <c r="E69" s="31"/>
      <c r="F69" s="4"/>
      <c r="G69" s="32"/>
      <c r="H69" s="33"/>
      <c r="J69" s="33"/>
      <c r="K69" s="31"/>
    </row>
    <row r="70" spans="3:11" x14ac:dyDescent="0.2">
      <c r="C70" s="4"/>
      <c r="E70" s="31"/>
      <c r="F70" s="4"/>
      <c r="G70" s="32"/>
      <c r="H70" s="33"/>
      <c r="J70" s="33"/>
      <c r="K70" s="31"/>
    </row>
    <row r="71" spans="3:11" x14ac:dyDescent="0.2">
      <c r="C71" s="4"/>
      <c r="E71" s="31"/>
      <c r="F71" s="4"/>
      <c r="G71" s="32"/>
      <c r="H71" s="33"/>
      <c r="J71" s="33"/>
      <c r="K71" s="31"/>
    </row>
    <row r="72" spans="3:11" x14ac:dyDescent="0.2">
      <c r="C72" s="4"/>
      <c r="E72" s="31"/>
      <c r="F72" s="4"/>
      <c r="G72" s="32"/>
      <c r="H72" s="33"/>
      <c r="J72" s="33"/>
      <c r="K72" s="31"/>
    </row>
    <row r="73" spans="3:11" x14ac:dyDescent="0.2">
      <c r="C73" s="4"/>
      <c r="E73" s="31"/>
      <c r="F73" s="4"/>
      <c r="G73" s="32"/>
      <c r="H73" s="33"/>
      <c r="J73" s="33"/>
      <c r="K73" s="31"/>
    </row>
    <row r="74" spans="3:11" x14ac:dyDescent="0.2">
      <c r="C74" s="4"/>
      <c r="E74" s="31"/>
      <c r="F74" s="4"/>
      <c r="G74" s="32"/>
      <c r="H74" s="33"/>
      <c r="J74" s="33"/>
      <c r="K74" s="31"/>
    </row>
    <row r="75" spans="3:11" x14ac:dyDescent="0.2">
      <c r="C75" s="4"/>
      <c r="E75" s="31"/>
      <c r="F75" s="4"/>
      <c r="G75" s="32"/>
      <c r="H75" s="33"/>
      <c r="J75" s="33"/>
      <c r="K75" s="31"/>
    </row>
    <row r="76" spans="3:11" x14ac:dyDescent="0.2">
      <c r="C76" s="4"/>
      <c r="E76" s="31"/>
      <c r="F76" s="4"/>
      <c r="G76" s="32"/>
      <c r="H76" s="33"/>
      <c r="J76" s="33"/>
      <c r="K76" s="31"/>
    </row>
    <row r="77" spans="3:11" x14ac:dyDescent="0.2">
      <c r="C77" s="4"/>
      <c r="E77" s="31"/>
      <c r="F77" s="4"/>
      <c r="G77" s="32"/>
      <c r="H77" s="33"/>
      <c r="J77" s="33"/>
      <c r="K77" s="31"/>
    </row>
    <row r="78" spans="3:11" x14ac:dyDescent="0.2">
      <c r="C78" s="4"/>
      <c r="E78" s="31"/>
      <c r="F78" s="4"/>
      <c r="G78" s="32"/>
      <c r="H78" s="33"/>
      <c r="J78" s="33"/>
      <c r="K78" s="31"/>
    </row>
    <row r="79" spans="3:11" x14ac:dyDescent="0.2">
      <c r="C79" s="4"/>
      <c r="E79" s="31"/>
      <c r="F79" s="4"/>
      <c r="G79" s="32"/>
      <c r="H79" s="33"/>
      <c r="J79" s="33"/>
      <c r="K79" s="31"/>
    </row>
    <row r="80" spans="3:11" x14ac:dyDescent="0.2">
      <c r="C80" s="4"/>
      <c r="E80" s="31"/>
      <c r="F80" s="4"/>
      <c r="G80" s="32"/>
      <c r="H80" s="33"/>
      <c r="J80" s="33"/>
      <c r="K80" s="31"/>
    </row>
    <row r="81" spans="3:11" x14ac:dyDescent="0.2">
      <c r="C81" s="4"/>
      <c r="E81" s="31"/>
      <c r="F81" s="4"/>
      <c r="G81" s="32"/>
      <c r="H81" s="33"/>
      <c r="J81" s="33"/>
      <c r="K81" s="31"/>
    </row>
    <row r="82" spans="3:11" x14ac:dyDescent="0.2">
      <c r="C82" s="4"/>
      <c r="E82" s="31"/>
      <c r="F82" s="4"/>
      <c r="G82" s="32"/>
      <c r="H82" s="33"/>
      <c r="J82" s="33"/>
      <c r="K82" s="31"/>
    </row>
    <row r="83" spans="3:11" x14ac:dyDescent="0.2">
      <c r="C83" s="4"/>
      <c r="E83" s="31"/>
      <c r="F83" s="4"/>
      <c r="G83" s="32"/>
      <c r="H83" s="33"/>
      <c r="J83" s="33"/>
      <c r="K83" s="31"/>
    </row>
    <row r="84" spans="3:11" ht="18" x14ac:dyDescent="0.25">
      <c r="C84" s="4"/>
      <c r="E84" s="27"/>
      <c r="F84" s="4"/>
      <c r="G84" s="27"/>
      <c r="H84" s="27"/>
      <c r="J84" s="27"/>
      <c r="K84" s="31"/>
    </row>
    <row r="85" spans="3:11" x14ac:dyDescent="0.2">
      <c r="C85" s="4"/>
      <c r="E85" s="31"/>
      <c r="F85" s="4"/>
      <c r="G85" s="32"/>
      <c r="H85" s="33"/>
      <c r="J85" s="33"/>
      <c r="K85" s="31"/>
    </row>
    <row r="86" spans="3:11" x14ac:dyDescent="0.2">
      <c r="C86" s="4"/>
      <c r="E86" s="31"/>
      <c r="F86" s="4"/>
      <c r="G86" s="32"/>
      <c r="H86" s="33"/>
      <c r="J86" s="33"/>
      <c r="K86" s="31"/>
    </row>
    <row r="87" spans="3:11" x14ac:dyDescent="0.2">
      <c r="C87" s="4"/>
      <c r="E87" s="31"/>
      <c r="F87" s="4"/>
      <c r="G87" s="32"/>
      <c r="H87" s="33"/>
      <c r="J87" s="33"/>
      <c r="K87" s="31"/>
    </row>
    <row r="88" spans="3:11" x14ac:dyDescent="0.2">
      <c r="C88" s="4"/>
      <c r="E88" s="31"/>
      <c r="F88" s="4"/>
      <c r="G88" s="32"/>
      <c r="H88" s="33"/>
      <c r="J88" s="33"/>
      <c r="K88" s="31"/>
    </row>
    <row r="89" spans="3:11" x14ac:dyDescent="0.2">
      <c r="C89" s="4"/>
      <c r="E89" s="31"/>
      <c r="F89" s="4"/>
      <c r="G89" s="32"/>
      <c r="H89" s="33"/>
      <c r="J89" s="33"/>
      <c r="K89" s="31"/>
    </row>
    <row r="90" spans="3:11" x14ac:dyDescent="0.2">
      <c r="C90" s="4"/>
      <c r="E90" s="31"/>
      <c r="F90" s="4"/>
      <c r="G90" s="32"/>
      <c r="H90" s="33"/>
      <c r="J90" s="33"/>
      <c r="K90" s="31"/>
    </row>
    <row r="91" spans="3:11" x14ac:dyDescent="0.2">
      <c r="C91" s="4"/>
      <c r="E91" s="31"/>
      <c r="F91" s="4"/>
      <c r="G91" s="32"/>
      <c r="H91" s="33"/>
      <c r="J91" s="33"/>
      <c r="K91" s="31"/>
    </row>
    <row r="92" spans="3:11" x14ac:dyDescent="0.2">
      <c r="C92" s="4"/>
      <c r="E92" s="31"/>
      <c r="F92" s="4"/>
      <c r="G92" s="32"/>
      <c r="H92" s="33"/>
      <c r="J92" s="33"/>
      <c r="K92" s="31"/>
    </row>
    <row r="93" spans="3:11" x14ac:dyDescent="0.2">
      <c r="C93" s="4"/>
      <c r="E93" s="31"/>
      <c r="F93" s="4"/>
      <c r="G93" s="32"/>
      <c r="H93" s="33"/>
      <c r="J93" s="33"/>
      <c r="K93" s="31"/>
    </row>
    <row r="94" spans="3:11" x14ac:dyDescent="0.2">
      <c r="C94" s="4"/>
      <c r="E94" s="31"/>
      <c r="F94" s="4"/>
      <c r="G94" s="32"/>
      <c r="H94" s="33"/>
      <c r="J94" s="33"/>
      <c r="K94" s="31"/>
    </row>
    <row r="95" spans="3:11" x14ac:dyDescent="0.2">
      <c r="C95" s="4"/>
      <c r="E95" s="31"/>
      <c r="F95" s="4"/>
      <c r="G95" s="32"/>
      <c r="H95" s="33"/>
      <c r="J95" s="33"/>
      <c r="K95" s="31"/>
    </row>
    <row r="96" spans="3:11" x14ac:dyDescent="0.2">
      <c r="C96" s="4"/>
      <c r="E96" s="31"/>
      <c r="F96" s="4"/>
      <c r="G96" s="32"/>
      <c r="H96" s="33"/>
      <c r="J96" s="33"/>
      <c r="K96" s="31"/>
    </row>
    <row r="97" spans="3:11" x14ac:dyDescent="0.2">
      <c r="C97" s="4"/>
      <c r="E97" s="31"/>
      <c r="F97" s="4"/>
      <c r="G97" s="32"/>
      <c r="H97" s="33"/>
      <c r="J97" s="33"/>
      <c r="K97" s="31"/>
    </row>
    <row r="98" spans="3:11" x14ac:dyDescent="0.2">
      <c r="C98" s="4"/>
      <c r="E98" s="31"/>
      <c r="F98" s="4"/>
      <c r="G98" s="32"/>
      <c r="H98" s="33"/>
      <c r="J98" s="33"/>
      <c r="K98" s="31"/>
    </row>
    <row r="99" spans="3:11" x14ac:dyDescent="0.2">
      <c r="C99" s="4"/>
      <c r="E99" s="31"/>
      <c r="F99" s="4"/>
      <c r="G99" s="32"/>
      <c r="H99" s="33"/>
      <c r="J99" s="33"/>
      <c r="K99" s="31"/>
    </row>
    <row r="100" spans="3:11" x14ac:dyDescent="0.2">
      <c r="C100" s="4"/>
      <c r="E100" s="31"/>
      <c r="F100" s="4"/>
      <c r="G100" s="32"/>
      <c r="H100" s="33"/>
      <c r="J100" s="33"/>
      <c r="K100" s="31"/>
    </row>
    <row r="101" spans="3:11" x14ac:dyDescent="0.2">
      <c r="C101" s="4"/>
      <c r="E101" s="31"/>
      <c r="F101" s="4"/>
      <c r="G101" s="32"/>
      <c r="H101" s="33"/>
      <c r="J101" s="33"/>
      <c r="K101" s="31"/>
    </row>
    <row r="102" spans="3:11" x14ac:dyDescent="0.2">
      <c r="C102" s="4"/>
      <c r="E102" s="31"/>
      <c r="F102" s="4"/>
      <c r="G102" s="32"/>
      <c r="H102" s="33"/>
      <c r="J102" s="33"/>
      <c r="K102" s="31"/>
    </row>
    <row r="103" spans="3:11" x14ac:dyDescent="0.2">
      <c r="C103" s="4"/>
      <c r="E103" s="31"/>
      <c r="F103" s="4"/>
      <c r="G103" s="32"/>
      <c r="H103" s="33"/>
      <c r="J103" s="33"/>
      <c r="K103" s="31"/>
    </row>
    <row r="104" spans="3:11" x14ac:dyDescent="0.2">
      <c r="C104" s="4"/>
      <c r="E104" s="31"/>
      <c r="F104" s="4"/>
      <c r="G104" s="32"/>
      <c r="H104" s="33"/>
      <c r="J104" s="33"/>
      <c r="K104" s="31"/>
    </row>
    <row r="105" spans="3:11" x14ac:dyDescent="0.2">
      <c r="C105" s="4"/>
      <c r="E105" s="31"/>
      <c r="F105" s="4"/>
      <c r="G105" s="32"/>
      <c r="H105" s="33"/>
      <c r="J105" s="33"/>
      <c r="K105" s="31"/>
    </row>
    <row r="106" spans="3:11" x14ac:dyDescent="0.2">
      <c r="C106" s="4"/>
      <c r="E106" s="31"/>
      <c r="F106" s="4"/>
      <c r="G106" s="32"/>
      <c r="H106" s="33"/>
      <c r="J106" s="33"/>
      <c r="K106" s="31"/>
    </row>
    <row r="107" spans="3:11" x14ac:dyDescent="0.2">
      <c r="C107" s="4"/>
      <c r="E107" s="31"/>
      <c r="F107" s="4"/>
      <c r="G107" s="32"/>
      <c r="H107" s="33"/>
      <c r="J107" s="33"/>
      <c r="K107" s="31"/>
    </row>
    <row r="108" spans="3:11" x14ac:dyDescent="0.2">
      <c r="C108" s="4"/>
      <c r="E108" s="31"/>
      <c r="F108" s="4"/>
      <c r="G108" s="32"/>
      <c r="H108" s="33"/>
      <c r="J108" s="33"/>
      <c r="K108" s="31"/>
    </row>
    <row r="109" spans="3:11" x14ac:dyDescent="0.2">
      <c r="C109" s="4"/>
      <c r="E109" s="31"/>
      <c r="F109" s="4"/>
      <c r="G109" s="32"/>
      <c r="H109" s="33"/>
      <c r="J109" s="33"/>
      <c r="K109" s="31"/>
    </row>
    <row r="112" spans="3:11" x14ac:dyDescent="0.2">
      <c r="E112" s="40"/>
      <c r="F112" s="41"/>
      <c r="G112" s="41"/>
      <c r="H112" s="42"/>
      <c r="I112" s="42"/>
    </row>
    <row r="113" spans="5:19" x14ac:dyDescent="0.2">
      <c r="E113" s="43"/>
      <c r="F113" s="14"/>
      <c r="G113" s="14"/>
      <c r="H113" s="44"/>
      <c r="I113" s="44"/>
    </row>
    <row r="114" spans="5:19" x14ac:dyDescent="0.2">
      <c r="E114" s="43"/>
      <c r="F114" s="14"/>
      <c r="G114" s="14"/>
      <c r="H114" s="44"/>
      <c r="I114" s="44"/>
    </row>
    <row r="115" spans="5:19" x14ac:dyDescent="0.2">
      <c r="E115" s="43"/>
      <c r="F115" s="14"/>
      <c r="G115" s="14"/>
      <c r="H115" s="44"/>
      <c r="I115" s="44"/>
    </row>
    <row r="116" spans="5:19" ht="18" x14ac:dyDescent="0.25">
      <c r="E116" s="43"/>
      <c r="F116" s="14"/>
      <c r="G116" s="14"/>
      <c r="H116" s="44"/>
      <c r="I116" s="44"/>
      <c r="M116" s="34"/>
      <c r="N116" s="36"/>
      <c r="P116" s="35"/>
      <c r="R116" s="35"/>
      <c r="S116" s="35"/>
    </row>
    <row r="117" spans="5:19" x14ac:dyDescent="0.2">
      <c r="E117" s="43"/>
      <c r="F117" s="14"/>
      <c r="G117" s="14"/>
      <c r="H117" s="44"/>
      <c r="I117" s="44"/>
      <c r="M117" s="37"/>
      <c r="N117" s="39"/>
      <c r="P117" s="38"/>
      <c r="R117" s="38"/>
      <c r="S117" s="38"/>
    </row>
    <row r="118" spans="5:19" x14ac:dyDescent="0.2">
      <c r="E118" s="43"/>
      <c r="F118" s="14"/>
      <c r="G118" s="14"/>
      <c r="H118" s="44"/>
      <c r="I118" s="44"/>
      <c r="M118" s="40"/>
      <c r="N118" s="41"/>
      <c r="O118" s="14"/>
      <c r="P118" s="42"/>
      <c r="Q118" s="14"/>
      <c r="R118" s="42"/>
      <c r="S118" s="41"/>
    </row>
    <row r="119" spans="5:19" x14ac:dyDescent="0.2">
      <c r="E119" s="43"/>
      <c r="F119" s="14"/>
      <c r="G119" s="14"/>
      <c r="H119" s="44"/>
      <c r="I119" s="44"/>
      <c r="M119" s="43"/>
      <c r="N119" s="14"/>
      <c r="O119" s="14"/>
      <c r="P119" s="44"/>
      <c r="Q119" s="14"/>
      <c r="R119" s="44"/>
      <c r="S119" s="14"/>
    </row>
    <row r="120" spans="5:19" x14ac:dyDescent="0.2">
      <c r="E120" s="30"/>
      <c r="F120" s="14"/>
      <c r="G120" s="14"/>
      <c r="H120" s="44"/>
      <c r="I120" s="44"/>
      <c r="M120" s="43"/>
      <c r="N120" s="14"/>
      <c r="O120" s="14"/>
      <c r="P120" s="44"/>
      <c r="Q120" s="14"/>
      <c r="R120" s="44"/>
      <c r="S120" s="14"/>
    </row>
    <row r="121" spans="5:19" x14ac:dyDescent="0.2">
      <c r="E121" s="43"/>
      <c r="F121" s="14"/>
      <c r="G121" s="14"/>
      <c r="H121" s="44"/>
      <c r="I121" s="44"/>
      <c r="M121" s="43"/>
      <c r="N121" s="14"/>
      <c r="O121" s="14"/>
      <c r="P121" s="44"/>
      <c r="Q121" s="14"/>
      <c r="R121" s="44"/>
      <c r="S121" s="14"/>
    </row>
    <row r="122" spans="5:19" x14ac:dyDescent="0.2">
      <c r="E122" s="43"/>
      <c r="F122" s="14"/>
      <c r="G122" s="14"/>
      <c r="H122" s="44"/>
      <c r="I122" s="44"/>
      <c r="M122" s="43"/>
      <c r="N122" s="14"/>
      <c r="O122" s="14"/>
      <c r="P122" s="44"/>
      <c r="Q122" s="14"/>
      <c r="R122" s="44"/>
      <c r="S122" s="14"/>
    </row>
    <row r="123" spans="5:19" x14ac:dyDescent="0.2">
      <c r="E123" s="43"/>
      <c r="F123" s="14"/>
      <c r="G123" s="14"/>
      <c r="H123" s="44"/>
      <c r="I123" s="44"/>
      <c r="M123" s="43"/>
      <c r="N123" s="14"/>
      <c r="O123" s="14"/>
      <c r="P123" s="44"/>
      <c r="Q123" s="14"/>
      <c r="R123" s="44"/>
      <c r="S123" s="14"/>
    </row>
    <row r="124" spans="5:19" x14ac:dyDescent="0.2">
      <c r="E124" s="43"/>
      <c r="F124" s="14"/>
      <c r="G124" s="14"/>
      <c r="H124" s="44"/>
      <c r="I124" s="44"/>
      <c r="M124" s="43"/>
      <c r="N124" s="14"/>
      <c r="O124" s="14"/>
      <c r="P124" s="44"/>
      <c r="Q124" s="14"/>
      <c r="R124" s="44"/>
      <c r="S124" s="14"/>
    </row>
    <row r="125" spans="5:19" x14ac:dyDescent="0.2">
      <c r="E125" s="43"/>
      <c r="F125" s="14"/>
      <c r="G125" s="14"/>
      <c r="H125" s="44"/>
      <c r="I125" s="44"/>
      <c r="M125" s="43"/>
      <c r="N125" s="14"/>
      <c r="O125" s="14"/>
      <c r="P125" s="44"/>
      <c r="Q125" s="14"/>
      <c r="R125" s="44"/>
      <c r="S125" s="14"/>
    </row>
    <row r="126" spans="5:19" x14ac:dyDescent="0.2">
      <c r="E126" s="43"/>
      <c r="F126" s="14"/>
      <c r="G126" s="14"/>
      <c r="H126" s="44"/>
      <c r="I126" s="44"/>
      <c r="M126" s="30"/>
      <c r="N126" s="14"/>
      <c r="O126" s="14"/>
      <c r="P126" s="44"/>
      <c r="Q126" s="14"/>
      <c r="R126" s="44"/>
      <c r="S126" s="14"/>
    </row>
    <row r="127" spans="5:19" x14ac:dyDescent="0.2">
      <c r="E127" s="43"/>
      <c r="F127" s="14"/>
      <c r="G127" s="14"/>
      <c r="H127" s="44"/>
      <c r="I127" s="44"/>
      <c r="M127" s="43"/>
      <c r="N127" s="14"/>
      <c r="O127" s="14"/>
      <c r="P127" s="44"/>
      <c r="Q127" s="14"/>
      <c r="R127" s="44"/>
      <c r="S127" s="14"/>
    </row>
    <row r="128" spans="5:19" x14ac:dyDescent="0.2">
      <c r="M128" s="43"/>
      <c r="N128" s="14"/>
      <c r="O128" s="14"/>
      <c r="P128" s="44"/>
      <c r="Q128" s="14"/>
      <c r="R128" s="44"/>
      <c r="S128" s="14"/>
    </row>
    <row r="129" spans="13:19" x14ac:dyDescent="0.2">
      <c r="M129" s="43"/>
      <c r="N129" s="14"/>
      <c r="O129" s="14"/>
      <c r="P129" s="44"/>
      <c r="Q129" s="14"/>
      <c r="R129" s="44"/>
      <c r="S129" s="14"/>
    </row>
    <row r="130" spans="13:19" x14ac:dyDescent="0.2">
      <c r="M130" s="43"/>
      <c r="N130" s="14"/>
      <c r="O130" s="14"/>
      <c r="P130" s="44"/>
      <c r="Q130" s="14"/>
      <c r="R130" s="44"/>
      <c r="S130" s="14"/>
    </row>
    <row r="131" spans="13:19" x14ac:dyDescent="0.2">
      <c r="M131" s="43"/>
      <c r="N131" s="14"/>
      <c r="O131" s="14"/>
      <c r="P131" s="44"/>
      <c r="Q131" s="14"/>
      <c r="R131" s="44"/>
      <c r="S131" s="14"/>
    </row>
    <row r="132" spans="13:19" x14ac:dyDescent="0.2">
      <c r="M132" s="43"/>
      <c r="N132" s="14"/>
      <c r="O132" s="14"/>
      <c r="P132" s="44"/>
      <c r="Q132" s="14"/>
      <c r="R132" s="44"/>
      <c r="S132" s="14"/>
    </row>
    <row r="133" spans="13:19" x14ac:dyDescent="0.2">
      <c r="M133" s="43"/>
      <c r="N133" s="14"/>
      <c r="O133" s="14"/>
      <c r="P133" s="44"/>
      <c r="Q133" s="14"/>
      <c r="R133" s="44"/>
      <c r="S133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V18" sqref="V18"/>
    </sheetView>
  </sheetViews>
  <sheetFormatPr defaultRowHeight="12.75" x14ac:dyDescent="0.2"/>
  <cols>
    <col min="22" max="22" width="12.285156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F1" s="3" t="s">
        <v>22</v>
      </c>
      <c r="G1" s="3" t="s">
        <v>23</v>
      </c>
      <c r="H1" s="3" t="s">
        <v>12</v>
      </c>
      <c r="I1" s="3" t="s">
        <v>24</v>
      </c>
    </row>
    <row r="2" spans="1:24" x14ac:dyDescent="0.2">
      <c r="A2" s="3"/>
      <c r="B2" s="3" t="s">
        <v>18</v>
      </c>
      <c r="C2" s="3" t="s">
        <v>19</v>
      </c>
      <c r="D2" s="3"/>
      <c r="F2" s="3"/>
      <c r="G2" s="3"/>
      <c r="H2" s="3" t="s">
        <v>25</v>
      </c>
      <c r="I2" s="3" t="s">
        <v>26</v>
      </c>
    </row>
    <row r="3" spans="1:24" x14ac:dyDescent="0.2">
      <c r="A3" s="3" t="s">
        <v>35</v>
      </c>
      <c r="B3">
        <v>11808</v>
      </c>
      <c r="C3" s="8">
        <v>5354</v>
      </c>
      <c r="D3">
        <f>B3/C3</f>
        <v>2.2054538662682108</v>
      </c>
      <c r="E3" s="11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  <c r="J3" s="14"/>
      <c r="K3" s="15"/>
      <c r="L3" s="16"/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 t="s">
        <v>36</v>
      </c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13" si="0">$H$3+$I$3*C7/1000</f>
        <v>288.14999999999998</v>
      </c>
      <c r="B7">
        <f t="shared" ref="B7:B13" si="1">SQRT($F$3*$G$3*A7)</f>
        <v>340.29740854862598</v>
      </c>
      <c r="C7" s="4">
        <f t="shared" ref="C7:C13" si="2">E7*0.3048</f>
        <v>0</v>
      </c>
      <c r="E7" s="20">
        <v>0</v>
      </c>
      <c r="F7" s="4">
        <f t="shared" ref="F7:F13" si="3">G7*B7</f>
        <v>0</v>
      </c>
      <c r="G7" s="21">
        <v>0</v>
      </c>
      <c r="H7" s="22">
        <v>11162.566162109375</v>
      </c>
      <c r="I7" s="14"/>
      <c r="J7" s="14"/>
      <c r="K7" s="23"/>
      <c r="L7" s="14"/>
      <c r="M7">
        <f t="shared" ref="M7:M13" si="4">J7/H7</f>
        <v>0</v>
      </c>
      <c r="N7">
        <f t="shared" ref="N7:N13" si="5">4.448222*H7</f>
        <v>49653.57237875049</v>
      </c>
      <c r="O7">
        <f t="shared" ref="O7:O13" si="6">N7*F7</f>
        <v>0</v>
      </c>
      <c r="P7">
        <f t="shared" ref="P7:P13" si="7">O7*0.001341</f>
        <v>0</v>
      </c>
      <c r="Q7">
        <f>P7/$C$3</f>
        <v>0</v>
      </c>
      <c r="U7">
        <f>H7/$B$3</f>
        <v>0.94533927524639016</v>
      </c>
      <c r="V7">
        <f>H7/$C$3</f>
        <v>2.0849021595273394</v>
      </c>
      <c r="X7">
        <f>P7/$C$3</f>
        <v>0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E8" s="20">
        <v>0</v>
      </c>
      <c r="F8" s="4">
        <f t="shared" si="3"/>
        <v>25.711344533259176</v>
      </c>
      <c r="G8" s="21">
        <v>7.5555510818958282E-2</v>
      </c>
      <c r="H8" s="22">
        <v>11807.640411376953</v>
      </c>
      <c r="I8" s="14"/>
      <c r="J8" s="14"/>
      <c r="K8" s="23"/>
      <c r="L8" s="14"/>
      <c r="M8">
        <f t="shared" si="4"/>
        <v>0</v>
      </c>
      <c r="N8">
        <f t="shared" si="5"/>
        <v>52523.005845976018</v>
      </c>
      <c r="O8">
        <f t="shared" si="6"/>
        <v>1350437.0992282752</v>
      </c>
      <c r="P8">
        <f t="shared" si="7"/>
        <v>1810.9361500651171</v>
      </c>
      <c r="Q8">
        <f t="shared" ref="Q8:Q21" si="8">P8/$C$3</f>
        <v>0.33823984872340623</v>
      </c>
      <c r="U8">
        <f t="shared" ref="U8:U21" si="9">H8/$B$3</f>
        <v>0.99996954703395602</v>
      </c>
      <c r="V8">
        <f t="shared" ref="V8:V21" si="10">H8/$C$3</f>
        <v>2.2053867036565098</v>
      </c>
      <c r="X8">
        <f t="shared" ref="X8:X21" si="11">P8/$C$3</f>
        <v>0.33823984872340623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E9" s="20">
        <v>0</v>
      </c>
      <c r="F9" s="4">
        <f t="shared" si="3"/>
        <v>51.422689066518352</v>
      </c>
      <c r="G9" s="21">
        <v>0.15111102163791656</v>
      </c>
      <c r="H9" s="22">
        <v>10423.320068359375</v>
      </c>
      <c r="I9" s="14"/>
      <c r="J9" s="14"/>
      <c r="K9" s="23"/>
      <c r="L9" s="14"/>
      <c r="M9">
        <f t="shared" si="4"/>
        <v>0</v>
      </c>
      <c r="N9">
        <f t="shared" si="5"/>
        <v>46365.241641117682</v>
      </c>
      <c r="O9">
        <f t="shared" si="6"/>
        <v>2384225.4044051836</v>
      </c>
      <c r="P9">
        <f t="shared" si="7"/>
        <v>3197.246267307351</v>
      </c>
      <c r="Q9">
        <f t="shared" si="8"/>
        <v>0.59716964275445483</v>
      </c>
      <c r="U9">
        <f t="shared" si="9"/>
        <v>0.88273374562664086</v>
      </c>
      <c r="V9">
        <f t="shared" si="10"/>
        <v>1.9468285521776942</v>
      </c>
      <c r="X9">
        <f t="shared" si="11"/>
        <v>0.59716964275445483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E10" s="20">
        <v>0</v>
      </c>
      <c r="F10" s="4">
        <f t="shared" si="3"/>
        <v>77.134025993537719</v>
      </c>
      <c r="G10" s="21">
        <v>0.22666651010513306</v>
      </c>
      <c r="H10" s="22">
        <v>8442.1634521484375</v>
      </c>
      <c r="I10" s="14"/>
      <c r="J10" s="14"/>
      <c r="K10" s="23"/>
      <c r="L10" s="14"/>
      <c r="M10">
        <f t="shared" si="4"/>
        <v>0</v>
      </c>
      <c r="N10">
        <f t="shared" si="5"/>
        <v>37552.617195442632</v>
      </c>
      <c r="O10">
        <f t="shared" si="6"/>
        <v>2896584.5508786435</v>
      </c>
      <c r="P10">
        <f t="shared" si="7"/>
        <v>3884.3198827282608</v>
      </c>
      <c r="Q10">
        <f t="shared" si="8"/>
        <v>0.72549867066273077</v>
      </c>
      <c r="U10">
        <f t="shared" si="9"/>
        <v>0.7149528668824896</v>
      </c>
      <c r="V10">
        <f t="shared" si="10"/>
        <v>1.576795564465528</v>
      </c>
      <c r="X10">
        <f t="shared" si="11"/>
        <v>0.72549867066273077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E11" s="20">
        <v>0</v>
      </c>
      <c r="F11" s="4">
        <f t="shared" si="3"/>
        <v>102.8453781330367</v>
      </c>
      <c r="G11" s="21">
        <v>0.30222204327583313</v>
      </c>
      <c r="H11" s="22">
        <v>6888.68017578125</v>
      </c>
      <c r="I11" s="14"/>
      <c r="J11" s="14"/>
      <c r="K11" s="23"/>
      <c r="L11" s="14"/>
      <c r="M11">
        <f t="shared" si="4"/>
        <v>0</v>
      </c>
      <c r="N11">
        <f t="shared" si="5"/>
        <v>30642.378708874025</v>
      </c>
      <c r="O11">
        <f t="shared" si="6"/>
        <v>3151427.0252098623</v>
      </c>
      <c r="P11">
        <f t="shared" si="7"/>
        <v>4226.0636408064256</v>
      </c>
      <c r="Q11">
        <f t="shared" si="8"/>
        <v>0.78932828554471901</v>
      </c>
      <c r="U11">
        <f t="shared" si="9"/>
        <v>0.5833909362958376</v>
      </c>
      <c r="V11">
        <f t="shared" si="10"/>
        <v>1.2866417959994865</v>
      </c>
      <c r="X11">
        <f t="shared" si="11"/>
        <v>0.78932828554471901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E12" s="20">
        <v>0</v>
      </c>
      <c r="F12" s="4">
        <f t="shared" si="3"/>
        <v>128.55670998922955</v>
      </c>
      <c r="G12" s="21">
        <v>0.37777751684188843</v>
      </c>
      <c r="H12" s="22">
        <v>5706.2083129882812</v>
      </c>
      <c r="I12" s="14"/>
      <c r="J12" s="14"/>
      <c r="K12" s="23"/>
      <c r="L12" s="14"/>
      <c r="M12">
        <f t="shared" si="4"/>
        <v>0</v>
      </c>
      <c r="N12">
        <f t="shared" si="5"/>
        <v>25382.481354417359</v>
      </c>
      <c r="O12">
        <f t="shared" si="6"/>
        <v>3263088.2942868588</v>
      </c>
      <c r="P12">
        <f t="shared" si="7"/>
        <v>4375.8014026386772</v>
      </c>
      <c r="Q12">
        <f t="shared" si="8"/>
        <v>0.81729574199452326</v>
      </c>
      <c r="U12">
        <f t="shared" si="9"/>
        <v>0.48324934899968508</v>
      </c>
      <c r="V12">
        <f t="shared" si="10"/>
        <v>1.0657841451229513</v>
      </c>
      <c r="X12">
        <f t="shared" si="11"/>
        <v>0.81729574199452326</v>
      </c>
    </row>
    <row r="13" spans="1:24" x14ac:dyDescent="0.2">
      <c r="A13">
        <f t="shared" si="0"/>
        <v>288.14999999999998</v>
      </c>
      <c r="B13">
        <f t="shared" si="1"/>
        <v>340.29740854862598</v>
      </c>
      <c r="C13" s="4">
        <f t="shared" si="2"/>
        <v>0</v>
      </c>
      <c r="E13" s="20">
        <v>0</v>
      </c>
      <c r="F13" s="4">
        <f t="shared" si="3"/>
        <v>154.26805198707544</v>
      </c>
      <c r="G13" s="21">
        <v>0.45333302021026611</v>
      </c>
      <c r="H13" s="22">
        <v>4770.1301574707031</v>
      </c>
      <c r="I13" s="14"/>
      <c r="J13" s="14"/>
      <c r="K13" s="23"/>
      <c r="L13" s="14"/>
      <c r="M13">
        <f t="shared" si="4"/>
        <v>0</v>
      </c>
      <c r="N13">
        <f t="shared" si="5"/>
        <v>21218.597909324646</v>
      </c>
      <c r="O13">
        <f t="shared" si="6"/>
        <v>3273351.7653685445</v>
      </c>
      <c r="P13">
        <f t="shared" si="7"/>
        <v>4389.5647173592179</v>
      </c>
      <c r="Q13">
        <f t="shared" si="8"/>
        <v>0.81986640219634255</v>
      </c>
      <c r="U13">
        <f t="shared" si="9"/>
        <v>0.4039744374551747</v>
      </c>
      <c r="V13">
        <f t="shared" si="10"/>
        <v>0.89094698495904057</v>
      </c>
      <c r="X13">
        <f t="shared" si="11"/>
        <v>0.81986640219634255</v>
      </c>
    </row>
    <row r="14" spans="1:24" x14ac:dyDescent="0.2">
      <c r="C14" s="4"/>
      <c r="E14" s="20"/>
      <c r="F14" s="4"/>
      <c r="G14" s="21"/>
      <c r="H14" s="22"/>
      <c r="I14" s="14"/>
      <c r="J14" s="14"/>
      <c r="K14" s="23"/>
      <c r="L14" s="14"/>
    </row>
    <row r="15" spans="1:24" x14ac:dyDescent="0.2">
      <c r="A15">
        <f t="shared" ref="A15:A21" si="12">$H$3+$I$3*C15/1000</f>
        <v>268.33799999999997</v>
      </c>
      <c r="B15">
        <f t="shared" ref="B15:B21" si="13">SQRT($F$3*$G$3*A15)</f>
        <v>328.39037464298355</v>
      </c>
      <c r="C15" s="4">
        <f t="shared" ref="C15:C21" si="14">E15*0.3048</f>
        <v>3048</v>
      </c>
      <c r="E15" s="20">
        <v>10000</v>
      </c>
      <c r="F15" s="4">
        <f t="shared" ref="F15:F21" si="15">G15*B15</f>
        <v>0</v>
      </c>
      <c r="G15" s="21">
        <v>0</v>
      </c>
      <c r="H15" s="22">
        <v>7921.0822143554687</v>
      </c>
      <c r="I15" s="14"/>
      <c r="J15" s="14"/>
      <c r="K15" s="23"/>
      <c r="L15" s="14"/>
      <c r="M15">
        <f t="shared" ref="M15:M21" si="16">J15/H15</f>
        <v>0</v>
      </c>
      <c r="N15">
        <f t="shared" ref="N15:N21" si="17">4.448222*H15</f>
        <v>35234.732169704715</v>
      </c>
      <c r="O15">
        <f t="shared" ref="O15:O21" si="18">N15*F15</f>
        <v>0</v>
      </c>
      <c r="P15">
        <f t="shared" ref="P15:P21" si="19">O15*0.001341</f>
        <v>0</v>
      </c>
      <c r="Q15">
        <f t="shared" si="8"/>
        <v>0</v>
      </c>
      <c r="U15">
        <f t="shared" si="9"/>
        <v>0.67082335826181139</v>
      </c>
      <c r="V15">
        <f t="shared" si="10"/>
        <v>1.4794699690615369</v>
      </c>
      <c r="X15">
        <f t="shared" si="11"/>
        <v>0</v>
      </c>
    </row>
    <row r="16" spans="1:24" x14ac:dyDescent="0.2">
      <c r="A16">
        <f t="shared" si="12"/>
        <v>268.33799999999997</v>
      </c>
      <c r="B16">
        <f t="shared" si="13"/>
        <v>328.39037464298355</v>
      </c>
      <c r="C16" s="4">
        <f t="shared" si="14"/>
        <v>3048</v>
      </c>
      <c r="E16" s="20">
        <v>10000</v>
      </c>
      <c r="F16" s="4">
        <f t="shared" si="15"/>
        <v>25.708610959866352</v>
      </c>
      <c r="G16" s="21">
        <v>7.8286737203598022E-2</v>
      </c>
      <c r="H16" s="22">
        <v>8606.6756591796875</v>
      </c>
      <c r="I16" s="14"/>
      <c r="J16" s="14"/>
      <c r="K16" s="23"/>
      <c r="L16" s="14"/>
      <c r="M16">
        <f t="shared" si="16"/>
        <v>0</v>
      </c>
      <c r="N16">
        <f t="shared" si="17"/>
        <v>38284.40401402759</v>
      </c>
      <c r="O16">
        <f t="shared" si="18"/>
        <v>984238.84862698102</v>
      </c>
      <c r="P16">
        <f t="shared" si="19"/>
        <v>1319.8642960087816</v>
      </c>
      <c r="Q16">
        <f t="shared" si="8"/>
        <v>0.24651929324034022</v>
      </c>
      <c r="U16">
        <f t="shared" si="9"/>
        <v>0.72888513373811714</v>
      </c>
      <c r="V16">
        <f t="shared" si="10"/>
        <v>1.6075225362681522</v>
      </c>
      <c r="X16">
        <f t="shared" si="11"/>
        <v>0.24651929324034022</v>
      </c>
    </row>
    <row r="17" spans="1:24" x14ac:dyDescent="0.2">
      <c r="A17">
        <f t="shared" si="12"/>
        <v>268.33799999999997</v>
      </c>
      <c r="B17">
        <f t="shared" si="13"/>
        <v>328.39037464298355</v>
      </c>
      <c r="C17" s="4">
        <f t="shared" si="14"/>
        <v>3048</v>
      </c>
      <c r="E17" s="20">
        <v>10000</v>
      </c>
      <c r="F17" s="4">
        <f t="shared" si="15"/>
        <v>51.417221919732704</v>
      </c>
      <c r="G17" s="21">
        <v>0.15657347440719604</v>
      </c>
      <c r="H17" s="22">
        <v>8553.3755798339844</v>
      </c>
      <c r="I17" s="14"/>
      <c r="J17" s="14"/>
      <c r="K17" s="23"/>
      <c r="L17" s="14"/>
      <c r="M17">
        <f t="shared" si="16"/>
        <v>0</v>
      </c>
      <c r="N17">
        <f t="shared" si="17"/>
        <v>38047.313428480287</v>
      </c>
      <c r="O17">
        <f t="shared" si="18"/>
        <v>1956287.158001797</v>
      </c>
      <c r="P17">
        <f t="shared" si="19"/>
        <v>2623.3810788804099</v>
      </c>
      <c r="Q17">
        <f t="shared" si="8"/>
        <v>0.48998525940986365</v>
      </c>
      <c r="U17">
        <f t="shared" si="9"/>
        <v>0.72437123812957183</v>
      </c>
      <c r="V17">
        <f t="shared" si="10"/>
        <v>1.597567347746355</v>
      </c>
      <c r="X17">
        <f t="shared" si="11"/>
        <v>0.48998525940986365</v>
      </c>
    </row>
    <row r="18" spans="1:24" x14ac:dyDescent="0.2">
      <c r="A18">
        <f t="shared" si="12"/>
        <v>268.33799999999997</v>
      </c>
      <c r="B18">
        <f t="shared" si="13"/>
        <v>328.39037464298355</v>
      </c>
      <c r="C18" s="4">
        <f t="shared" si="14"/>
        <v>3048</v>
      </c>
      <c r="E18" s="20">
        <v>10000</v>
      </c>
      <c r="F18" s="4">
        <f t="shared" si="15"/>
        <v>77.125827986201145</v>
      </c>
      <c r="G18" s="21">
        <v>0.23486019670963287</v>
      </c>
      <c r="H18" s="22">
        <v>7190.2570495605469</v>
      </c>
      <c r="I18" s="14"/>
      <c r="J18" s="14"/>
      <c r="K18" s="23"/>
      <c r="L18" s="14"/>
      <c r="M18">
        <f t="shared" si="16"/>
        <v>0</v>
      </c>
      <c r="N18">
        <f t="shared" si="17"/>
        <v>31983.859593510319</v>
      </c>
      <c r="O18">
        <f t="shared" si="18"/>
        <v>2466781.6533438861</v>
      </c>
      <c r="P18">
        <f t="shared" si="19"/>
        <v>3307.9541971341514</v>
      </c>
      <c r="Q18">
        <f t="shared" si="8"/>
        <v>0.61784725385396921</v>
      </c>
      <c r="U18">
        <f t="shared" si="9"/>
        <v>0.60893098319449079</v>
      </c>
      <c r="V18">
        <f t="shared" si="10"/>
        <v>1.3429691911767925</v>
      </c>
      <c r="X18">
        <f t="shared" si="11"/>
        <v>0.61784725385396921</v>
      </c>
    </row>
    <row r="19" spans="1:24" x14ac:dyDescent="0.2">
      <c r="A19">
        <f t="shared" si="12"/>
        <v>268.33799999999997</v>
      </c>
      <c r="B19">
        <f t="shared" si="13"/>
        <v>328.39037464298355</v>
      </c>
      <c r="C19" s="4">
        <f t="shared" si="14"/>
        <v>3048</v>
      </c>
      <c r="E19" s="20">
        <v>10000</v>
      </c>
      <c r="F19" s="4">
        <f t="shared" si="15"/>
        <v>102.83444383946541</v>
      </c>
      <c r="G19" s="21">
        <v>0.31314694881439209</v>
      </c>
      <c r="H19" s="22">
        <v>6077.947998046875</v>
      </c>
      <c r="I19" s="14"/>
      <c r="J19" s="14"/>
      <c r="K19" s="23"/>
      <c r="L19" s="14"/>
      <c r="M19">
        <f t="shared" si="16"/>
        <v>0</v>
      </c>
      <c r="N19">
        <f t="shared" si="17"/>
        <v>27036.06199976807</v>
      </c>
      <c r="O19">
        <f t="shared" si="18"/>
        <v>2780238.3993554544</v>
      </c>
      <c r="P19">
        <f t="shared" si="19"/>
        <v>3728.2996935356641</v>
      </c>
      <c r="Q19">
        <f t="shared" si="8"/>
        <v>0.69635780603953379</v>
      </c>
      <c r="U19">
        <f t="shared" si="9"/>
        <v>0.51473136839827871</v>
      </c>
      <c r="V19">
        <f t="shared" si="10"/>
        <v>1.1352162865235105</v>
      </c>
      <c r="X19">
        <f t="shared" si="11"/>
        <v>0.69635780603953379</v>
      </c>
    </row>
    <row r="20" spans="1:24" x14ac:dyDescent="0.2">
      <c r="A20">
        <f t="shared" si="12"/>
        <v>268.33799999999997</v>
      </c>
      <c r="B20">
        <f t="shared" si="13"/>
        <v>328.39037464298355</v>
      </c>
      <c r="C20" s="4">
        <f t="shared" si="14"/>
        <v>3048</v>
      </c>
      <c r="E20" s="20">
        <v>10000</v>
      </c>
      <c r="F20" s="4">
        <f t="shared" si="15"/>
        <v>128.54304501253594</v>
      </c>
      <c r="G20" s="21">
        <v>0.39143365621566772</v>
      </c>
      <c r="H20" s="22">
        <v>5254.2196960449219</v>
      </c>
      <c r="I20" s="14"/>
      <c r="J20" s="14"/>
      <c r="K20" s="23"/>
      <c r="L20" s="14"/>
      <c r="M20">
        <f t="shared" si="16"/>
        <v>0</v>
      </c>
      <c r="N20">
        <f t="shared" si="17"/>
        <v>23371.935644780337</v>
      </c>
      <c r="O20">
        <f t="shared" si="18"/>
        <v>3004299.7756170919</v>
      </c>
      <c r="P20">
        <f t="shared" si="19"/>
        <v>4028.7659991025203</v>
      </c>
      <c r="Q20">
        <f t="shared" si="8"/>
        <v>0.75247777345956668</v>
      </c>
      <c r="U20">
        <f t="shared" si="9"/>
        <v>0.44497118022060655</v>
      </c>
      <c r="V20">
        <f t="shared" si="10"/>
        <v>0.98136340979546544</v>
      </c>
      <c r="X20">
        <f t="shared" si="11"/>
        <v>0.75247777345956668</v>
      </c>
    </row>
    <row r="21" spans="1:24" x14ac:dyDescent="0.2">
      <c r="A21">
        <f t="shared" si="12"/>
        <v>268.33799999999997</v>
      </c>
      <c r="B21">
        <f t="shared" si="13"/>
        <v>328.39037464298355</v>
      </c>
      <c r="C21" s="4">
        <f t="shared" si="14"/>
        <v>3048</v>
      </c>
      <c r="E21" s="20">
        <v>10000</v>
      </c>
      <c r="F21" s="4">
        <f t="shared" si="15"/>
        <v>154.25165597240229</v>
      </c>
      <c r="G21" s="21">
        <v>0.46972039341926575</v>
      </c>
      <c r="H21" s="22">
        <v>4632.5616760253906</v>
      </c>
      <c r="I21" s="14"/>
      <c r="J21" s="14"/>
      <c r="K21" s="23"/>
      <c r="L21" s="14"/>
      <c r="M21">
        <f t="shared" si="16"/>
        <v>0</v>
      </c>
      <c r="N21">
        <f t="shared" si="17"/>
        <v>20606.662763653017</v>
      </c>
      <c r="O21">
        <f t="shared" si="18"/>
        <v>3178611.855358318</v>
      </c>
      <c r="P21">
        <f t="shared" si="19"/>
        <v>4262.5184980355043</v>
      </c>
      <c r="Q21">
        <f t="shared" si="8"/>
        <v>0.79613718678287337</v>
      </c>
      <c r="U21">
        <f t="shared" si="9"/>
        <v>0.39232399017830205</v>
      </c>
      <c r="V21">
        <f t="shared" si="10"/>
        <v>0.86525246096850772</v>
      </c>
      <c r="X21">
        <f t="shared" si="11"/>
        <v>0.79613718678287337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M4" workbookViewId="0">
      <selection activeCell="AB41" sqref="AB4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G58" workbookViewId="0">
      <selection activeCell="AD29" sqref="AD29"/>
    </sheetView>
  </sheetViews>
  <sheetFormatPr defaultRowHeight="12.75" x14ac:dyDescent="0.2"/>
  <cols>
    <col min="22" max="22" width="13.42578125" customWidth="1"/>
    <col min="23" max="23" width="13.85546875" customWidth="1"/>
    <col min="24" max="24" width="13.42578125" customWidth="1"/>
    <col min="25" max="25" width="12.5703125" customWidth="1"/>
  </cols>
  <sheetData>
    <row r="1" spans="1:24" x14ac:dyDescent="0.2">
      <c r="A1" s="3" t="s">
        <v>21</v>
      </c>
      <c r="B1" s="3" t="s">
        <v>12</v>
      </c>
      <c r="C1" s="3" t="s">
        <v>13</v>
      </c>
      <c r="D1" s="3" t="s">
        <v>38</v>
      </c>
      <c r="E1" s="3"/>
      <c r="F1" s="3" t="s">
        <v>22</v>
      </c>
      <c r="G1" s="3" t="s">
        <v>23</v>
      </c>
      <c r="H1" s="3" t="s">
        <v>12</v>
      </c>
      <c r="I1" s="3" t="s">
        <v>24</v>
      </c>
    </row>
    <row r="2" spans="1:24" x14ac:dyDescent="0.2">
      <c r="A2" s="3"/>
      <c r="B2" s="3" t="s">
        <v>18</v>
      </c>
      <c r="C2" s="3" t="s">
        <v>19</v>
      </c>
      <c r="D2" s="3"/>
      <c r="E2" s="3"/>
      <c r="F2" s="3"/>
      <c r="G2" s="3"/>
      <c r="H2" s="3" t="s">
        <v>25</v>
      </c>
      <c r="I2" s="3" t="s">
        <v>26</v>
      </c>
    </row>
    <row r="3" spans="1:24" x14ac:dyDescent="0.2">
      <c r="A3" s="3" t="s">
        <v>27</v>
      </c>
      <c r="B3" s="8">
        <v>7708.7</v>
      </c>
      <c r="C3">
        <v>2750</v>
      </c>
      <c r="D3">
        <f>B3/C3</f>
        <v>2.8031636363636361</v>
      </c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</row>
    <row r="5" spans="1:24" s="10" customFormat="1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U5" s="3" t="s">
        <v>14</v>
      </c>
      <c r="V5" s="3" t="s">
        <v>15</v>
      </c>
      <c r="W5" s="3" t="s">
        <v>16</v>
      </c>
      <c r="X5" s="3" t="s">
        <v>17</v>
      </c>
    </row>
    <row r="6" spans="1:24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/>
      <c r="K6" s="1"/>
      <c r="M6" s="3" t="s">
        <v>34</v>
      </c>
      <c r="N6" s="3"/>
      <c r="O6" s="3" t="s">
        <v>20</v>
      </c>
      <c r="P6" s="3" t="s">
        <v>19</v>
      </c>
      <c r="Q6" s="3"/>
      <c r="R6" s="3"/>
      <c r="U6" s="3"/>
      <c r="V6" s="3"/>
      <c r="W6" s="3"/>
    </row>
    <row r="7" spans="1:24" x14ac:dyDescent="0.2">
      <c r="A7">
        <f t="shared" ref="A7:A19" si="0">$H$3+$I$3*C7/1000</f>
        <v>288.14999999999998</v>
      </c>
      <c r="B7">
        <f t="shared" ref="B7:B19" si="1">SQRT($F$3*$G$3*A7)</f>
        <v>340.29740854862598</v>
      </c>
      <c r="C7" s="4">
        <f t="shared" ref="C7:C19" si="2">E7*0.3048</f>
        <v>0</v>
      </c>
      <c r="D7" s="4"/>
      <c r="E7" s="4">
        <v>0</v>
      </c>
      <c r="F7" s="4">
        <f t="shared" ref="F7:F19" si="3">G7*B7</f>
        <v>0</v>
      </c>
      <c r="G7" s="5">
        <v>0</v>
      </c>
      <c r="H7" s="6">
        <v>7708.7349000000004</v>
      </c>
      <c r="I7" s="6"/>
      <c r="J7" s="6">
        <v>1231.04864</v>
      </c>
      <c r="K7" s="4">
        <v>45</v>
      </c>
      <c r="M7">
        <f t="shared" ref="M7:M19" si="4">J7/H7</f>
        <v>0.15969528800374233</v>
      </c>
      <c r="N7">
        <f t="shared" ref="N7:N19" si="5">4.448222*H7</f>
        <v>34290.164174347803</v>
      </c>
      <c r="O7">
        <f t="shared" ref="O7:O19" si="6">N7*F7</f>
        <v>0</v>
      </c>
      <c r="P7">
        <f t="shared" ref="P7:P19" si="7">O7*0.001341</f>
        <v>0</v>
      </c>
      <c r="Q7">
        <f t="shared" ref="Q7:Q19" si="8">P7/$C$3</f>
        <v>0</v>
      </c>
      <c r="U7">
        <f>H7/$B$3</f>
        <v>1.0000045273522125</v>
      </c>
      <c r="V7">
        <f t="shared" ref="V7:V19" si="9">H7/$C$3</f>
        <v>2.8031763272727273</v>
      </c>
      <c r="X7">
        <f t="shared" ref="X7:X19" si="10">P7/$C$3</f>
        <v>0</v>
      </c>
    </row>
    <row r="8" spans="1:24" x14ac:dyDescent="0.2">
      <c r="A8">
        <f t="shared" si="0"/>
        <v>288.14999999999998</v>
      </c>
      <c r="B8">
        <f t="shared" si="1"/>
        <v>340.29740854862598</v>
      </c>
      <c r="C8" s="4">
        <f t="shared" si="2"/>
        <v>0</v>
      </c>
      <c r="D8" s="4"/>
      <c r="E8" s="4">
        <v>0</v>
      </c>
      <c r="F8" s="4">
        <f t="shared" si="3"/>
        <v>17.014870427431301</v>
      </c>
      <c r="G8" s="5">
        <v>0.05</v>
      </c>
      <c r="H8" s="6">
        <v>7295.5918477351597</v>
      </c>
      <c r="I8" s="6"/>
      <c r="J8" s="6">
        <v>1234.1718233333299</v>
      </c>
      <c r="K8" s="4">
        <v>45</v>
      </c>
      <c r="M8">
        <f t="shared" si="4"/>
        <v>0.1691667857922268</v>
      </c>
      <c r="N8">
        <f t="shared" si="5"/>
        <v>32452.41216011619</v>
      </c>
      <c r="O8">
        <f t="shared" si="6"/>
        <v>552173.58796197292</v>
      </c>
      <c r="P8">
        <f t="shared" si="7"/>
        <v>740.46478145700564</v>
      </c>
      <c r="Q8">
        <f t="shared" si="8"/>
        <v>0.26925992052982023</v>
      </c>
      <c r="U8">
        <f t="shared" ref="U8:U71" si="11">H8/$B$3</f>
        <v>0.94641014019681136</v>
      </c>
      <c r="V8">
        <f t="shared" si="9"/>
        <v>2.6529424900855125</v>
      </c>
      <c r="X8">
        <f t="shared" si="10"/>
        <v>0.26925992052982023</v>
      </c>
    </row>
    <row r="9" spans="1:24" x14ac:dyDescent="0.2">
      <c r="A9">
        <f t="shared" si="0"/>
        <v>288.14999999999998</v>
      </c>
      <c r="B9">
        <f t="shared" si="1"/>
        <v>340.29740854862598</v>
      </c>
      <c r="C9" s="4">
        <f t="shared" si="2"/>
        <v>0</v>
      </c>
      <c r="D9" s="4"/>
      <c r="E9" s="4">
        <v>0</v>
      </c>
      <c r="F9" s="4">
        <f t="shared" si="3"/>
        <v>34.029740854862602</v>
      </c>
      <c r="G9" s="5">
        <v>0.1</v>
      </c>
      <c r="H9" s="6">
        <v>6681.3531999999996</v>
      </c>
      <c r="I9" s="6"/>
      <c r="J9" s="6">
        <v>1235.45784</v>
      </c>
      <c r="K9" s="4">
        <v>45</v>
      </c>
      <c r="M9">
        <f t="shared" si="4"/>
        <v>0.18491132006013394</v>
      </c>
      <c r="N9">
        <f t="shared" si="5"/>
        <v>29720.142294010402</v>
      </c>
      <c r="O9">
        <f t="shared" si="6"/>
        <v>1011368.7404348158</v>
      </c>
      <c r="P9">
        <f t="shared" si="7"/>
        <v>1356.2454809230878</v>
      </c>
      <c r="Q9">
        <f t="shared" si="8"/>
        <v>0.49318017488112287</v>
      </c>
      <c r="U9">
        <f t="shared" si="11"/>
        <v>0.866728916678558</v>
      </c>
      <c r="V9">
        <f t="shared" si="9"/>
        <v>2.4295829818181818</v>
      </c>
      <c r="X9">
        <f t="shared" si="10"/>
        <v>0.49318017488112287</v>
      </c>
    </row>
    <row r="10" spans="1:24" x14ac:dyDescent="0.2">
      <c r="A10">
        <f t="shared" si="0"/>
        <v>288.14999999999998</v>
      </c>
      <c r="B10">
        <f t="shared" si="1"/>
        <v>340.29740854862598</v>
      </c>
      <c r="C10" s="4">
        <f t="shared" si="2"/>
        <v>0</v>
      </c>
      <c r="D10" s="4"/>
      <c r="E10" s="4">
        <v>0</v>
      </c>
      <c r="F10" s="4">
        <f t="shared" si="3"/>
        <v>51.044611282293893</v>
      </c>
      <c r="G10" s="5">
        <v>0.15</v>
      </c>
      <c r="H10" s="6">
        <v>5797.8499000000002</v>
      </c>
      <c r="I10" s="6"/>
      <c r="J10" s="6">
        <v>1235.45784</v>
      </c>
      <c r="K10" s="4">
        <v>45</v>
      </c>
      <c r="M10">
        <f t="shared" si="4"/>
        <v>0.21308896596305468</v>
      </c>
      <c r="N10">
        <f t="shared" si="5"/>
        <v>25790.123477877802</v>
      </c>
      <c r="O10">
        <f t="shared" si="6"/>
        <v>1316446.8278506338</v>
      </c>
      <c r="P10">
        <f t="shared" si="7"/>
        <v>1765.3551961476999</v>
      </c>
      <c r="Q10">
        <f t="shared" si="8"/>
        <v>0.64194734405370901</v>
      </c>
      <c r="U10">
        <f t="shared" si="11"/>
        <v>0.75211772412987932</v>
      </c>
      <c r="V10">
        <f t="shared" si="9"/>
        <v>2.1083090545454546</v>
      </c>
      <c r="X10">
        <f t="shared" si="10"/>
        <v>0.64194734405370901</v>
      </c>
    </row>
    <row r="11" spans="1:24" x14ac:dyDescent="0.2">
      <c r="A11">
        <f t="shared" si="0"/>
        <v>288.14999999999998</v>
      </c>
      <c r="B11">
        <f t="shared" si="1"/>
        <v>340.29740854862598</v>
      </c>
      <c r="C11" s="4">
        <f t="shared" si="2"/>
        <v>0</v>
      </c>
      <c r="D11" s="4"/>
      <c r="E11" s="4">
        <v>0</v>
      </c>
      <c r="F11" s="4">
        <f t="shared" si="3"/>
        <v>68.059481709725205</v>
      </c>
      <c r="G11" s="5">
        <v>0.2</v>
      </c>
      <c r="H11" s="6">
        <v>4927.8352000000004</v>
      </c>
      <c r="I11" s="6"/>
      <c r="J11" s="6">
        <v>1229.94634</v>
      </c>
      <c r="K11" s="4">
        <v>45</v>
      </c>
      <c r="M11">
        <f t="shared" si="4"/>
        <v>0.24959161377799319</v>
      </c>
      <c r="N11">
        <f t="shared" si="5"/>
        <v>21920.104949014403</v>
      </c>
      <c r="O11">
        <f t="shared" si="6"/>
        <v>1491870.9818527028</v>
      </c>
      <c r="P11">
        <f t="shared" si="7"/>
        <v>2000.5989866644743</v>
      </c>
      <c r="Q11">
        <f t="shared" si="8"/>
        <v>0.72749054060526341</v>
      </c>
      <c r="U11">
        <f t="shared" si="11"/>
        <v>0.63925632078041705</v>
      </c>
      <c r="V11">
        <f t="shared" si="9"/>
        <v>1.791940072727273</v>
      </c>
      <c r="X11">
        <f t="shared" si="10"/>
        <v>0.72749054060526341</v>
      </c>
    </row>
    <row r="12" spans="1:24" x14ac:dyDescent="0.2">
      <c r="A12">
        <f t="shared" si="0"/>
        <v>288.14999999999998</v>
      </c>
      <c r="B12">
        <f t="shared" si="1"/>
        <v>340.29740854862598</v>
      </c>
      <c r="C12" s="4">
        <f t="shared" si="2"/>
        <v>0</v>
      </c>
      <c r="D12" s="4"/>
      <c r="E12" s="4">
        <v>0</v>
      </c>
      <c r="F12" s="4">
        <f t="shared" si="3"/>
        <v>85.074352137156495</v>
      </c>
      <c r="G12" s="5">
        <v>0.25</v>
      </c>
      <c r="H12" s="6">
        <v>4230.9242000000004</v>
      </c>
      <c r="I12" s="6"/>
      <c r="J12" s="6">
        <v>1223.7734599999999</v>
      </c>
      <c r="K12" s="4">
        <v>45</v>
      </c>
      <c r="M12">
        <f t="shared" si="4"/>
        <v>0.28924495031132907</v>
      </c>
      <c r="N12">
        <f t="shared" si="5"/>
        <v>18820.090106772404</v>
      </c>
      <c r="O12">
        <f t="shared" si="6"/>
        <v>1601106.9729965706</v>
      </c>
      <c r="P12">
        <f t="shared" si="7"/>
        <v>2147.0844507884012</v>
      </c>
      <c r="Q12">
        <f t="shared" si="8"/>
        <v>0.78075798210487313</v>
      </c>
      <c r="U12">
        <f t="shared" si="11"/>
        <v>0.54885054548756607</v>
      </c>
      <c r="V12">
        <f t="shared" si="9"/>
        <v>1.5385178909090911</v>
      </c>
      <c r="X12">
        <f t="shared" si="10"/>
        <v>0.78075798210487313</v>
      </c>
    </row>
    <row r="13" spans="1:24" x14ac:dyDescent="0.2">
      <c r="A13">
        <f t="shared" si="0"/>
        <v>288.14999999999998</v>
      </c>
      <c r="B13">
        <f t="shared" si="1"/>
        <v>340.29740854862598</v>
      </c>
      <c r="C13" s="4">
        <f t="shared" si="2"/>
        <v>0</v>
      </c>
      <c r="D13" s="4"/>
      <c r="E13" s="4">
        <v>0</v>
      </c>
      <c r="F13" s="4">
        <f t="shared" si="3"/>
        <v>102.08922256458779</v>
      </c>
      <c r="G13" s="5">
        <v>0.3</v>
      </c>
      <c r="H13" s="6">
        <v>3662.1549</v>
      </c>
      <c r="I13" s="6"/>
      <c r="J13" s="6">
        <v>1217.82104</v>
      </c>
      <c r="K13" s="4">
        <v>45</v>
      </c>
      <c r="M13">
        <f t="shared" si="4"/>
        <v>0.33254219803755436</v>
      </c>
      <c r="N13">
        <f t="shared" si="5"/>
        <v>16290.077993587802</v>
      </c>
      <c r="O13">
        <f t="shared" si="6"/>
        <v>1663041.3978818788</v>
      </c>
      <c r="P13">
        <f t="shared" si="7"/>
        <v>2230.1385145595996</v>
      </c>
      <c r="Q13">
        <f t="shared" si="8"/>
        <v>0.8109594598398544</v>
      </c>
      <c r="U13">
        <f t="shared" si="11"/>
        <v>0.47506776758727154</v>
      </c>
      <c r="V13">
        <f t="shared" si="9"/>
        <v>1.3316926909090909</v>
      </c>
      <c r="X13">
        <f t="shared" si="10"/>
        <v>0.8109594598398544</v>
      </c>
    </row>
    <row r="14" spans="1:24" x14ac:dyDescent="0.2">
      <c r="A14">
        <f t="shared" si="0"/>
        <v>288.14999999999998</v>
      </c>
      <c r="B14">
        <f t="shared" si="1"/>
        <v>340.29740854862598</v>
      </c>
      <c r="C14" s="4">
        <f t="shared" si="2"/>
        <v>0</v>
      </c>
      <c r="D14" s="4"/>
      <c r="E14" s="4">
        <v>0</v>
      </c>
      <c r="F14" s="4">
        <f t="shared" si="3"/>
        <v>119.10409299201909</v>
      </c>
      <c r="G14" s="5">
        <v>0.35</v>
      </c>
      <c r="H14" s="6">
        <v>3172.0691000000002</v>
      </c>
      <c r="I14" s="6"/>
      <c r="J14" s="6">
        <v>1205.6957399999999</v>
      </c>
      <c r="K14" s="4">
        <v>45</v>
      </c>
      <c r="M14">
        <f t="shared" si="4"/>
        <v>0.38009756470941941</v>
      </c>
      <c r="N14">
        <f t="shared" si="5"/>
        <v>14110.067556140202</v>
      </c>
      <c r="O14">
        <f t="shared" si="6"/>
        <v>1680566.7983301941</v>
      </c>
      <c r="P14">
        <f t="shared" si="7"/>
        <v>2253.64007656079</v>
      </c>
      <c r="Q14">
        <f t="shared" si="8"/>
        <v>0.81950548238574183</v>
      </c>
      <c r="U14">
        <f t="shared" si="11"/>
        <v>0.41149209334907316</v>
      </c>
      <c r="V14">
        <f t="shared" si="9"/>
        <v>1.1534796727272727</v>
      </c>
      <c r="X14">
        <f t="shared" si="10"/>
        <v>0.81950548238574183</v>
      </c>
    </row>
    <row r="15" spans="1:24" x14ac:dyDescent="0.2">
      <c r="A15">
        <f t="shared" si="0"/>
        <v>288.14999999999998</v>
      </c>
      <c r="B15">
        <f t="shared" si="1"/>
        <v>340.29740854862598</v>
      </c>
      <c r="C15" s="4">
        <f t="shared" si="2"/>
        <v>0</v>
      </c>
      <c r="D15" s="4"/>
      <c r="E15" s="4">
        <v>0</v>
      </c>
      <c r="F15" s="4">
        <f t="shared" si="3"/>
        <v>136.11896341945041</v>
      </c>
      <c r="G15" s="5">
        <v>0.4</v>
      </c>
      <c r="H15" s="6">
        <v>2760.6668</v>
      </c>
      <c r="I15" s="6"/>
      <c r="J15" s="6">
        <v>1194.01136</v>
      </c>
      <c r="K15" s="4">
        <v>45</v>
      </c>
      <c r="M15">
        <f t="shared" si="4"/>
        <v>0.43250832009136342</v>
      </c>
      <c r="N15">
        <f t="shared" si="5"/>
        <v>12280.0587944296</v>
      </c>
      <c r="O15">
        <f t="shared" si="6"/>
        <v>1671548.873827663</v>
      </c>
      <c r="P15">
        <f t="shared" si="7"/>
        <v>2241.5470398028961</v>
      </c>
      <c r="Q15">
        <f t="shared" si="8"/>
        <v>0.81510801447378034</v>
      </c>
      <c r="U15">
        <f t="shared" si="11"/>
        <v>0.35812352277297083</v>
      </c>
      <c r="V15">
        <f t="shared" si="9"/>
        <v>1.0038788363636364</v>
      </c>
      <c r="X15">
        <f t="shared" si="10"/>
        <v>0.81510801447378034</v>
      </c>
    </row>
    <row r="16" spans="1:24" x14ac:dyDescent="0.2">
      <c r="A16">
        <f t="shared" si="0"/>
        <v>288.14999999999998</v>
      </c>
      <c r="B16">
        <f t="shared" si="1"/>
        <v>340.29740854862598</v>
      </c>
      <c r="C16" s="4">
        <f t="shared" si="2"/>
        <v>0</v>
      </c>
      <c r="D16" s="4"/>
      <c r="E16" s="4">
        <v>0</v>
      </c>
      <c r="F16" s="4">
        <f t="shared" si="3"/>
        <v>153.13383384688169</v>
      </c>
      <c r="G16" s="5">
        <v>0.45</v>
      </c>
      <c r="H16" s="6">
        <v>2360.5050000000001</v>
      </c>
      <c r="I16" s="6"/>
      <c r="J16" s="6">
        <v>1182.10652</v>
      </c>
      <c r="K16" s="4">
        <v>45</v>
      </c>
      <c r="M16">
        <f t="shared" si="4"/>
        <v>0.50078543362543182</v>
      </c>
      <c r="N16">
        <f t="shared" si="5"/>
        <v>10500.050272110002</v>
      </c>
      <c r="O16">
        <f t="shared" si="6"/>
        <v>1607912.9537531978</v>
      </c>
      <c r="P16">
        <f t="shared" si="7"/>
        <v>2156.211270983038</v>
      </c>
      <c r="Q16">
        <f t="shared" si="8"/>
        <v>0.78407682581201388</v>
      </c>
      <c r="U16">
        <f t="shared" si="11"/>
        <v>0.30621310986288219</v>
      </c>
      <c r="V16">
        <f t="shared" si="9"/>
        <v>0.85836545454545454</v>
      </c>
      <c r="X16">
        <f t="shared" si="10"/>
        <v>0.78407682581201388</v>
      </c>
    </row>
    <row r="17" spans="1:24" x14ac:dyDescent="0.2">
      <c r="A17">
        <f t="shared" si="0"/>
        <v>288.14999999999998</v>
      </c>
      <c r="B17">
        <f t="shared" si="1"/>
        <v>340.29740854862598</v>
      </c>
      <c r="C17" s="4">
        <f t="shared" si="2"/>
        <v>0</v>
      </c>
      <c r="D17" s="4"/>
      <c r="E17" s="4">
        <v>0</v>
      </c>
      <c r="F17" s="4">
        <f t="shared" si="3"/>
        <v>170.14870427431299</v>
      </c>
      <c r="G17" s="5">
        <v>0.5</v>
      </c>
      <c r="H17" s="6">
        <v>1962.5913</v>
      </c>
      <c r="I17" s="6"/>
      <c r="J17" s="6">
        <v>1171.5244399999999</v>
      </c>
      <c r="K17" s="4">
        <v>45</v>
      </c>
      <c r="M17">
        <f t="shared" si="4"/>
        <v>0.59692735823296472</v>
      </c>
      <c r="N17">
        <f t="shared" si="5"/>
        <v>8730.0417976686003</v>
      </c>
      <c r="O17">
        <f t="shared" si="6"/>
        <v>1485405.3001339065</v>
      </c>
      <c r="P17">
        <f t="shared" si="7"/>
        <v>1991.9285074795687</v>
      </c>
      <c r="Q17">
        <f t="shared" si="8"/>
        <v>0.72433763908347948</v>
      </c>
      <c r="U17">
        <f t="shared" si="11"/>
        <v>0.25459432848599634</v>
      </c>
      <c r="V17">
        <f t="shared" si="9"/>
        <v>0.71366956363636369</v>
      </c>
      <c r="X17">
        <f t="shared" si="10"/>
        <v>0.72433763908347948</v>
      </c>
    </row>
    <row r="18" spans="1:24" x14ac:dyDescent="0.2">
      <c r="A18">
        <f t="shared" si="0"/>
        <v>288.14999999999998</v>
      </c>
      <c r="B18">
        <f t="shared" si="1"/>
        <v>340.29740854862598</v>
      </c>
      <c r="C18" s="4">
        <f t="shared" si="2"/>
        <v>0</v>
      </c>
      <c r="D18" s="4"/>
      <c r="E18" s="4">
        <v>0</v>
      </c>
      <c r="F18" s="4">
        <f t="shared" si="3"/>
        <v>187.1635747017443</v>
      </c>
      <c r="G18" s="5">
        <v>0.55000000000000004</v>
      </c>
      <c r="H18" s="6">
        <v>1566.9257</v>
      </c>
      <c r="I18" s="6"/>
      <c r="J18" s="6">
        <v>1166.0129400000001</v>
      </c>
      <c r="K18" s="4">
        <v>45</v>
      </c>
      <c r="M18">
        <f t="shared" si="4"/>
        <v>0.74414054220949988</v>
      </c>
      <c r="N18">
        <f t="shared" si="5"/>
        <v>6970.0333711054009</v>
      </c>
      <c r="O18">
        <f t="shared" si="6"/>
        <v>1304536.3615265363</v>
      </c>
      <c r="P18">
        <f t="shared" si="7"/>
        <v>1749.3832608070852</v>
      </c>
      <c r="Q18">
        <f t="shared" si="8"/>
        <v>0.63613936756621281</v>
      </c>
      <c r="U18">
        <f t="shared" si="11"/>
        <v>0.20326717864231322</v>
      </c>
      <c r="V18">
        <f t="shared" si="9"/>
        <v>0.56979116363636362</v>
      </c>
      <c r="X18">
        <f t="shared" si="10"/>
        <v>0.63613936756621281</v>
      </c>
    </row>
    <row r="19" spans="1:24" x14ac:dyDescent="0.2">
      <c r="A19">
        <f t="shared" si="0"/>
        <v>288.14999999999998</v>
      </c>
      <c r="B19">
        <f t="shared" si="1"/>
        <v>340.29740854862598</v>
      </c>
      <c r="C19" s="4">
        <f t="shared" si="2"/>
        <v>0</v>
      </c>
      <c r="D19" s="4"/>
      <c r="E19" s="4">
        <v>0</v>
      </c>
      <c r="F19" s="4">
        <f t="shared" si="3"/>
        <v>204.17844512917557</v>
      </c>
      <c r="G19" s="5">
        <v>0.6</v>
      </c>
      <c r="H19" s="6">
        <v>1189.2448999999999</v>
      </c>
      <c r="I19" s="6"/>
      <c r="J19" s="6">
        <v>1160.50144</v>
      </c>
      <c r="K19" s="4">
        <v>45</v>
      </c>
      <c r="M19">
        <f t="shared" si="4"/>
        <v>0.97583049546817491</v>
      </c>
      <c r="N19">
        <f t="shared" si="5"/>
        <v>5290.0253275677996</v>
      </c>
      <c r="O19">
        <f t="shared" si="6"/>
        <v>1080109.1460767509</v>
      </c>
      <c r="P19">
        <f t="shared" si="7"/>
        <v>1448.426364888923</v>
      </c>
      <c r="Q19">
        <f t="shared" si="8"/>
        <v>0.52670049632324467</v>
      </c>
      <c r="U19">
        <f t="shared" si="11"/>
        <v>0.15427308106425208</v>
      </c>
      <c r="V19">
        <f t="shared" si="9"/>
        <v>0.43245269090909089</v>
      </c>
      <c r="X19">
        <f t="shared" si="10"/>
        <v>0.52670049632324467</v>
      </c>
    </row>
    <row r="20" spans="1:24" x14ac:dyDescent="0.2">
      <c r="C20" s="4"/>
      <c r="D20" s="4"/>
      <c r="E20" s="4"/>
      <c r="F20" s="4"/>
      <c r="G20" s="5"/>
      <c r="H20" s="6"/>
      <c r="I20" s="6"/>
      <c r="J20" s="6"/>
      <c r="K20" s="4"/>
      <c r="U20">
        <f t="shared" si="11"/>
        <v>0</v>
      </c>
    </row>
    <row r="21" spans="1:24" x14ac:dyDescent="0.2">
      <c r="A21">
        <f t="shared" ref="A21:A33" si="12">$H$3+$I$3*C21/1000</f>
        <v>278.24399999999997</v>
      </c>
      <c r="B21">
        <f t="shared" ref="B21:B33" si="13">SQRT($F$3*$G$3*A21)</f>
        <v>334.39689324444208</v>
      </c>
      <c r="C21" s="4">
        <f t="shared" ref="C21:C33" si="14">E21*0.3048</f>
        <v>1524</v>
      </c>
      <c r="D21" s="4"/>
      <c r="E21" s="4">
        <v>5000</v>
      </c>
      <c r="F21" s="4">
        <f t="shared" ref="F21:F33" si="15">G21*B21</f>
        <v>0</v>
      </c>
      <c r="G21" s="5">
        <v>0</v>
      </c>
      <c r="H21" s="6">
        <v>6778.0214999999998</v>
      </c>
      <c r="I21" s="6"/>
      <c r="J21" s="6">
        <v>1186.9566400000001</v>
      </c>
      <c r="K21" s="4">
        <v>45</v>
      </c>
      <c r="M21">
        <f t="shared" ref="M21:M33" si="16">J21/H21</f>
        <v>0.17511845307660948</v>
      </c>
      <c r="N21">
        <f t="shared" ref="N21:N33" si="17">4.448222*H21</f>
        <v>30150.144352773001</v>
      </c>
      <c r="O21">
        <f t="shared" ref="O21:O33" si="18">N21*F21</f>
        <v>0</v>
      </c>
      <c r="P21">
        <f t="shared" ref="P21:P33" si="19">O21*0.001341</f>
        <v>0</v>
      </c>
      <c r="Q21">
        <f t="shared" ref="Q21:Q33" si="20">P21/$C$3</f>
        <v>0</v>
      </c>
      <c r="U21">
        <f t="shared" si="11"/>
        <v>0.87926907260627607</v>
      </c>
      <c r="V21">
        <f t="shared" ref="V21:V33" si="21">H21/$C$3</f>
        <v>2.464735090909091</v>
      </c>
      <c r="X21">
        <f t="shared" ref="X21:X33" si="22">P21/$C$3</f>
        <v>0</v>
      </c>
    </row>
    <row r="22" spans="1:24" x14ac:dyDescent="0.2">
      <c r="A22">
        <f t="shared" si="12"/>
        <v>278.24399999999997</v>
      </c>
      <c r="B22">
        <f t="shared" si="13"/>
        <v>334.39689324444208</v>
      </c>
      <c r="C22" s="4">
        <f t="shared" si="14"/>
        <v>1524</v>
      </c>
      <c r="D22" s="4"/>
      <c r="E22" s="4">
        <v>5000</v>
      </c>
      <c r="F22" s="4">
        <f t="shared" si="15"/>
        <v>16.719844662222105</v>
      </c>
      <c r="G22" s="5">
        <v>0.05</v>
      </c>
      <c r="H22" s="6">
        <v>6637.2427285251797</v>
      </c>
      <c r="I22" s="6"/>
      <c r="J22" s="6">
        <v>1186.83880793103</v>
      </c>
      <c r="K22" s="4">
        <v>45</v>
      </c>
      <c r="M22">
        <f t="shared" si="16"/>
        <v>0.17881503758033421</v>
      </c>
      <c r="N22">
        <f t="shared" si="17"/>
        <v>29523.929124365735</v>
      </c>
      <c r="O22">
        <f t="shared" si="18"/>
        <v>493635.50877785019</v>
      </c>
      <c r="P22">
        <f t="shared" si="19"/>
        <v>661.96521727109712</v>
      </c>
      <c r="Q22">
        <f t="shared" si="20"/>
        <v>0.24071462446221714</v>
      </c>
      <c r="U22">
        <f t="shared" si="11"/>
        <v>0.86100674932546084</v>
      </c>
      <c r="V22">
        <f t="shared" si="21"/>
        <v>2.4135428103727925</v>
      </c>
      <c r="X22">
        <f t="shared" si="22"/>
        <v>0.24071462446221714</v>
      </c>
    </row>
    <row r="23" spans="1:24" x14ac:dyDescent="0.2">
      <c r="A23">
        <f t="shared" si="12"/>
        <v>278.24399999999997</v>
      </c>
      <c r="B23">
        <f t="shared" si="13"/>
        <v>334.39689324444208</v>
      </c>
      <c r="C23" s="4">
        <f t="shared" si="14"/>
        <v>1524</v>
      </c>
      <c r="D23" s="4"/>
      <c r="E23" s="4">
        <v>5000</v>
      </c>
      <c r="F23" s="4">
        <f t="shared" si="15"/>
        <v>33.43968932444421</v>
      </c>
      <c r="G23" s="5">
        <v>0.1</v>
      </c>
      <c r="H23" s="6">
        <v>6312.6647999999996</v>
      </c>
      <c r="I23" s="6"/>
      <c r="J23" s="6">
        <v>1186.5157200000001</v>
      </c>
      <c r="K23" s="4">
        <v>45</v>
      </c>
      <c r="M23">
        <f t="shared" si="16"/>
        <v>0.18795797933069411</v>
      </c>
      <c r="N23">
        <f t="shared" si="17"/>
        <v>28080.1344419856</v>
      </c>
      <c r="O23">
        <f t="shared" si="18"/>
        <v>938990.97192862397</v>
      </c>
      <c r="P23">
        <f t="shared" si="19"/>
        <v>1259.1868933562846</v>
      </c>
      <c r="Q23">
        <f t="shared" si="20"/>
        <v>0.45788614303864894</v>
      </c>
      <c r="U23">
        <f t="shared" si="11"/>
        <v>0.81890134523330782</v>
      </c>
      <c r="V23">
        <f t="shared" si="21"/>
        <v>2.2955144727272727</v>
      </c>
      <c r="X23">
        <f t="shared" si="22"/>
        <v>0.45788614303864894</v>
      </c>
    </row>
    <row r="24" spans="1:24" x14ac:dyDescent="0.2">
      <c r="A24">
        <f t="shared" si="12"/>
        <v>278.24399999999997</v>
      </c>
      <c r="B24">
        <f t="shared" si="13"/>
        <v>334.39689324444208</v>
      </c>
      <c r="C24" s="4">
        <f t="shared" si="14"/>
        <v>1524</v>
      </c>
      <c r="D24" s="4"/>
      <c r="E24" s="4">
        <v>5000</v>
      </c>
      <c r="F24" s="4">
        <f t="shared" si="15"/>
        <v>50.159533986666311</v>
      </c>
      <c r="G24" s="5">
        <v>0.15</v>
      </c>
      <c r="H24" s="6">
        <v>5626.9943000000003</v>
      </c>
      <c r="I24" s="6"/>
      <c r="J24" s="6">
        <v>1185.1929600000001</v>
      </c>
      <c r="K24" s="4">
        <v>45</v>
      </c>
      <c r="M24">
        <f t="shared" si="16"/>
        <v>0.21062629475206684</v>
      </c>
      <c r="N24">
        <f t="shared" si="17"/>
        <v>25030.119839134604</v>
      </c>
      <c r="O24">
        <f t="shared" si="18"/>
        <v>1255499.146761403</v>
      </c>
      <c r="P24">
        <f t="shared" si="19"/>
        <v>1683.6243558070414</v>
      </c>
      <c r="Q24">
        <f t="shared" si="20"/>
        <v>0.61222703847528781</v>
      </c>
      <c r="U24">
        <f t="shared" si="11"/>
        <v>0.7299537276064707</v>
      </c>
      <c r="V24">
        <f t="shared" si="21"/>
        <v>2.0461797454545456</v>
      </c>
      <c r="X24">
        <f t="shared" si="22"/>
        <v>0.61222703847528781</v>
      </c>
    </row>
    <row r="25" spans="1:24" x14ac:dyDescent="0.2">
      <c r="A25">
        <f t="shared" si="12"/>
        <v>278.24399999999997</v>
      </c>
      <c r="B25">
        <f t="shared" si="13"/>
        <v>334.39689324444208</v>
      </c>
      <c r="C25" s="4">
        <f t="shared" si="14"/>
        <v>1524</v>
      </c>
      <c r="D25" s="4"/>
      <c r="E25" s="4">
        <v>5000</v>
      </c>
      <c r="F25" s="4">
        <f t="shared" si="15"/>
        <v>66.879378648888419</v>
      </c>
      <c r="G25" s="5">
        <v>0.2</v>
      </c>
      <c r="H25" s="6">
        <v>4880.6251000000002</v>
      </c>
      <c r="I25" s="6"/>
      <c r="J25" s="6">
        <v>1176.59502</v>
      </c>
      <c r="K25" s="4">
        <v>45</v>
      </c>
      <c r="M25">
        <f t="shared" si="16"/>
        <v>0.24107465660495003</v>
      </c>
      <c r="N25">
        <f t="shared" si="17"/>
        <v>21710.103943572201</v>
      </c>
      <c r="O25">
        <f t="shared" si="18"/>
        <v>1451958.2621488909</v>
      </c>
      <c r="P25">
        <f t="shared" si="19"/>
        <v>1947.0760295416626</v>
      </c>
      <c r="Q25">
        <f t="shared" si="20"/>
        <v>0.70802764710605914</v>
      </c>
      <c r="U25">
        <f t="shared" si="11"/>
        <v>0.63313205858315935</v>
      </c>
      <c r="V25">
        <f t="shared" si="21"/>
        <v>1.7747727636363637</v>
      </c>
      <c r="X25">
        <f t="shared" si="22"/>
        <v>0.70802764710605914</v>
      </c>
    </row>
    <row r="26" spans="1:24" x14ac:dyDescent="0.2">
      <c r="A26">
        <f t="shared" si="12"/>
        <v>278.24399999999997</v>
      </c>
      <c r="B26">
        <f t="shared" si="13"/>
        <v>334.39689324444208</v>
      </c>
      <c r="C26" s="4">
        <f t="shared" si="14"/>
        <v>1524</v>
      </c>
      <c r="D26" s="4"/>
      <c r="E26" s="4">
        <v>5000</v>
      </c>
      <c r="F26" s="4">
        <f t="shared" si="15"/>
        <v>83.599223311110521</v>
      </c>
      <c r="G26" s="5">
        <v>0.25</v>
      </c>
      <c r="H26" s="6">
        <v>4235.4204</v>
      </c>
      <c r="I26" s="6"/>
      <c r="J26" s="6">
        <v>1169.9812199999999</v>
      </c>
      <c r="K26" s="4">
        <v>45</v>
      </c>
      <c r="M26">
        <f t="shared" si="16"/>
        <v>0.27623732935696299</v>
      </c>
      <c r="N26">
        <f t="shared" si="17"/>
        <v>18840.090202528801</v>
      </c>
      <c r="O26">
        <f t="shared" si="18"/>
        <v>1575016.9080426707</v>
      </c>
      <c r="P26">
        <f t="shared" si="19"/>
        <v>2112.0976736852213</v>
      </c>
      <c r="Q26">
        <f t="shared" si="20"/>
        <v>0.76803551770371681</v>
      </c>
      <c r="U26">
        <f t="shared" si="11"/>
        <v>0.5494338085539715</v>
      </c>
      <c r="V26">
        <f t="shared" si="21"/>
        <v>1.5401528727272726</v>
      </c>
      <c r="X26">
        <f t="shared" si="22"/>
        <v>0.76803551770371681</v>
      </c>
    </row>
    <row r="27" spans="1:24" x14ac:dyDescent="0.2">
      <c r="A27">
        <f t="shared" si="12"/>
        <v>278.24399999999997</v>
      </c>
      <c r="B27">
        <f t="shared" si="13"/>
        <v>334.39689324444208</v>
      </c>
      <c r="C27" s="4">
        <f t="shared" si="14"/>
        <v>1524</v>
      </c>
      <c r="D27" s="4"/>
      <c r="E27" s="4">
        <v>5000</v>
      </c>
      <c r="F27" s="4">
        <f t="shared" si="15"/>
        <v>100.31906797333262</v>
      </c>
      <c r="G27" s="5">
        <v>0.3</v>
      </c>
      <c r="H27" s="6">
        <v>3691.3802000000001</v>
      </c>
      <c r="I27" s="6"/>
      <c r="J27" s="6">
        <v>1163.58788</v>
      </c>
      <c r="K27" s="4">
        <v>45</v>
      </c>
      <c r="M27">
        <f t="shared" si="16"/>
        <v>0.31521756550571517</v>
      </c>
      <c r="N27">
        <f t="shared" si="17"/>
        <v>16420.078616004401</v>
      </c>
      <c r="O27">
        <f t="shared" si="18"/>
        <v>1647246.9828064109</v>
      </c>
      <c r="P27">
        <f t="shared" si="19"/>
        <v>2208.9582039433967</v>
      </c>
      <c r="Q27">
        <f t="shared" si="20"/>
        <v>0.80325752870668976</v>
      </c>
      <c r="U27">
        <f t="shared" si="11"/>
        <v>0.47885897751890721</v>
      </c>
      <c r="V27">
        <f t="shared" si="21"/>
        <v>1.3423200727272728</v>
      </c>
      <c r="X27">
        <f t="shared" si="22"/>
        <v>0.80325752870668976</v>
      </c>
    </row>
    <row r="28" spans="1:24" x14ac:dyDescent="0.2">
      <c r="A28">
        <f t="shared" si="12"/>
        <v>278.24399999999997</v>
      </c>
      <c r="B28">
        <f t="shared" si="13"/>
        <v>334.39689324444208</v>
      </c>
      <c r="C28" s="4">
        <f t="shared" si="14"/>
        <v>1524</v>
      </c>
      <c r="D28" s="4"/>
      <c r="E28" s="4">
        <v>5000</v>
      </c>
      <c r="F28" s="4">
        <f t="shared" si="15"/>
        <v>117.03891263555472</v>
      </c>
      <c r="G28" s="5">
        <v>0.35</v>
      </c>
      <c r="H28" s="6">
        <v>3226.0234999999998</v>
      </c>
      <c r="I28" s="6"/>
      <c r="J28" s="6">
        <v>1153.6671799999999</v>
      </c>
      <c r="K28" s="4">
        <v>45</v>
      </c>
      <c r="M28">
        <f t="shared" si="16"/>
        <v>0.35761276382518603</v>
      </c>
      <c r="N28">
        <f t="shared" si="17"/>
        <v>14350.068705217</v>
      </c>
      <c r="O28">
        <f t="shared" si="18"/>
        <v>1679516.4375041004</v>
      </c>
      <c r="P28">
        <f t="shared" si="19"/>
        <v>2252.2315426929986</v>
      </c>
      <c r="Q28">
        <f t="shared" si="20"/>
        <v>0.81899328825199946</v>
      </c>
      <c r="U28">
        <f t="shared" si="11"/>
        <v>0.41849125014593896</v>
      </c>
      <c r="V28">
        <f t="shared" si="21"/>
        <v>1.1730994545454545</v>
      </c>
      <c r="X28">
        <f t="shared" si="22"/>
        <v>0.81899328825199946</v>
      </c>
    </row>
    <row r="29" spans="1:24" x14ac:dyDescent="0.2">
      <c r="A29">
        <f t="shared" si="12"/>
        <v>278.24399999999997</v>
      </c>
      <c r="B29">
        <f t="shared" si="13"/>
        <v>334.39689324444208</v>
      </c>
      <c r="C29" s="4">
        <f t="shared" si="14"/>
        <v>1524</v>
      </c>
      <c r="D29" s="4"/>
      <c r="E29" s="4">
        <v>5000</v>
      </c>
      <c r="F29" s="4">
        <f t="shared" si="15"/>
        <v>133.75875729777684</v>
      </c>
      <c r="G29" s="5">
        <v>0.4</v>
      </c>
      <c r="H29" s="6">
        <v>2839.3503000000001</v>
      </c>
      <c r="I29" s="6"/>
      <c r="J29" s="6">
        <v>1144.1874</v>
      </c>
      <c r="K29" s="4">
        <v>45</v>
      </c>
      <c r="M29">
        <f t="shared" si="16"/>
        <v>0.40297507496697393</v>
      </c>
      <c r="N29">
        <f t="shared" si="17"/>
        <v>12630.060470166602</v>
      </c>
      <c r="O29">
        <f t="shared" si="18"/>
        <v>1689381.1930852598</v>
      </c>
      <c r="P29">
        <f t="shared" si="19"/>
        <v>2265.4601799273332</v>
      </c>
      <c r="Q29">
        <f t="shared" si="20"/>
        <v>0.82380370179175755</v>
      </c>
      <c r="U29">
        <f t="shared" si="11"/>
        <v>0.36833062643506687</v>
      </c>
      <c r="V29">
        <f t="shared" si="21"/>
        <v>1.0324910181818181</v>
      </c>
      <c r="X29">
        <f t="shared" si="22"/>
        <v>0.82380370179175755</v>
      </c>
    </row>
    <row r="30" spans="1:24" x14ac:dyDescent="0.2">
      <c r="A30">
        <f t="shared" si="12"/>
        <v>278.24399999999997</v>
      </c>
      <c r="B30">
        <f t="shared" si="13"/>
        <v>334.39689324444208</v>
      </c>
      <c r="C30" s="4">
        <f t="shared" si="14"/>
        <v>1524</v>
      </c>
      <c r="D30" s="4"/>
      <c r="E30" s="4">
        <v>5000</v>
      </c>
      <c r="F30" s="4">
        <f t="shared" si="15"/>
        <v>150.47860195999894</v>
      </c>
      <c r="G30" s="5">
        <v>0.45</v>
      </c>
      <c r="H30" s="6">
        <v>2477.4061999999999</v>
      </c>
      <c r="I30" s="6"/>
      <c r="J30" s="6">
        <v>1135.8099199999999</v>
      </c>
      <c r="K30" s="4">
        <v>45</v>
      </c>
      <c r="M30">
        <f t="shared" si="16"/>
        <v>0.45846737608067661</v>
      </c>
      <c r="N30">
        <f t="shared" si="17"/>
        <v>11020.0527617764</v>
      </c>
      <c r="O30">
        <f t="shared" si="18"/>
        <v>1658282.1331175379</v>
      </c>
      <c r="P30">
        <f t="shared" si="19"/>
        <v>2223.7563405106184</v>
      </c>
      <c r="Q30">
        <f t="shared" si="20"/>
        <v>0.80863866927658856</v>
      </c>
      <c r="U30">
        <f t="shared" si="11"/>
        <v>0.32137794958942495</v>
      </c>
      <c r="V30">
        <f t="shared" si="21"/>
        <v>0.90087498181818182</v>
      </c>
      <c r="X30">
        <f t="shared" si="22"/>
        <v>0.80863866927658856</v>
      </c>
    </row>
    <row r="31" spans="1:24" x14ac:dyDescent="0.2">
      <c r="A31">
        <f t="shared" si="12"/>
        <v>278.24399999999997</v>
      </c>
      <c r="B31">
        <f t="shared" si="13"/>
        <v>334.39689324444208</v>
      </c>
      <c r="C31" s="4">
        <f t="shared" si="14"/>
        <v>1524</v>
      </c>
      <c r="D31" s="4"/>
      <c r="E31" s="4">
        <v>5000</v>
      </c>
      <c r="F31" s="4">
        <f t="shared" si="15"/>
        <v>167.19844662222104</v>
      </c>
      <c r="G31" s="5">
        <v>0.5</v>
      </c>
      <c r="H31" s="6">
        <v>2115.4621000000002</v>
      </c>
      <c r="I31" s="6"/>
      <c r="J31" s="6">
        <v>1126.33014</v>
      </c>
      <c r="K31" s="4">
        <v>45</v>
      </c>
      <c r="M31">
        <f t="shared" si="16"/>
        <v>0.53242747293841852</v>
      </c>
      <c r="N31">
        <f t="shared" si="17"/>
        <v>9410.0450533862022</v>
      </c>
      <c r="O31">
        <f t="shared" si="18"/>
        <v>1573344.915571288</v>
      </c>
      <c r="P31">
        <f t="shared" si="19"/>
        <v>2109.8555317810969</v>
      </c>
      <c r="Q31">
        <f t="shared" si="20"/>
        <v>0.76722019337494429</v>
      </c>
      <c r="U31">
        <f t="shared" si="11"/>
        <v>0.27442527274378303</v>
      </c>
      <c r="V31">
        <f t="shared" si="21"/>
        <v>0.76925894545454554</v>
      </c>
      <c r="X31">
        <f t="shared" si="22"/>
        <v>0.76722019337494429</v>
      </c>
    </row>
    <row r="32" spans="1:24" x14ac:dyDescent="0.2">
      <c r="A32">
        <f t="shared" si="12"/>
        <v>278.24399999999997</v>
      </c>
      <c r="B32">
        <f t="shared" si="13"/>
        <v>334.39689324444208</v>
      </c>
      <c r="C32" s="4">
        <f t="shared" si="14"/>
        <v>1524</v>
      </c>
      <c r="D32" s="4"/>
      <c r="E32" s="4">
        <v>5000</v>
      </c>
      <c r="F32" s="4">
        <f t="shared" si="15"/>
        <v>183.91829128444317</v>
      </c>
      <c r="G32" s="5">
        <v>0.55000000000000004</v>
      </c>
      <c r="H32" s="6">
        <v>1758.0142000000001</v>
      </c>
      <c r="I32" s="6"/>
      <c r="J32" s="6">
        <v>1115.9685199999999</v>
      </c>
      <c r="K32" s="4">
        <v>45</v>
      </c>
      <c r="M32">
        <f t="shared" si="16"/>
        <v>0.63478925255552532</v>
      </c>
      <c r="N32">
        <f t="shared" si="17"/>
        <v>7820.0374407524014</v>
      </c>
      <c r="O32">
        <f t="shared" si="18"/>
        <v>1438247.9238835517</v>
      </c>
      <c r="P32">
        <f t="shared" si="19"/>
        <v>1928.6904659278428</v>
      </c>
      <c r="Q32">
        <f t="shared" si="20"/>
        <v>0.70134198761012467</v>
      </c>
      <c r="U32">
        <f t="shared" si="11"/>
        <v>0.22805585896454655</v>
      </c>
      <c r="V32">
        <f t="shared" si="21"/>
        <v>0.63927789090909093</v>
      </c>
      <c r="X32">
        <f t="shared" si="22"/>
        <v>0.70134198761012467</v>
      </c>
    </row>
    <row r="33" spans="1:24" x14ac:dyDescent="0.2">
      <c r="A33">
        <f t="shared" si="12"/>
        <v>278.24399999999997</v>
      </c>
      <c r="B33">
        <f t="shared" si="13"/>
        <v>334.39689324444208</v>
      </c>
      <c r="C33" s="4">
        <f t="shared" si="14"/>
        <v>1524</v>
      </c>
      <c r="D33" s="4"/>
      <c r="E33" s="4">
        <v>5000</v>
      </c>
      <c r="F33" s="4">
        <f t="shared" si="15"/>
        <v>200.63813594666524</v>
      </c>
      <c r="G33" s="5">
        <v>0.6</v>
      </c>
      <c r="H33" s="6">
        <v>1405.0625</v>
      </c>
      <c r="I33" s="6"/>
      <c r="J33" s="6">
        <v>1104.28414</v>
      </c>
      <c r="K33" s="4">
        <v>45</v>
      </c>
      <c r="M33">
        <f t="shared" si="16"/>
        <v>0.78593239802499892</v>
      </c>
      <c r="N33">
        <f t="shared" si="17"/>
        <v>6250.0299238750003</v>
      </c>
      <c r="O33">
        <f t="shared" si="18"/>
        <v>1253994.3535371581</v>
      </c>
      <c r="P33">
        <f t="shared" si="19"/>
        <v>1681.606428093329</v>
      </c>
      <c r="Q33">
        <f t="shared" si="20"/>
        <v>0.61149324657939241</v>
      </c>
      <c r="U33">
        <f t="shared" si="11"/>
        <v>0.1822697082517156</v>
      </c>
      <c r="V33">
        <f t="shared" si="21"/>
        <v>0.51093181818181821</v>
      </c>
      <c r="X33">
        <f t="shared" si="22"/>
        <v>0.61149324657939241</v>
      </c>
    </row>
    <row r="34" spans="1:24" x14ac:dyDescent="0.2">
      <c r="C34" s="4"/>
      <c r="D34" s="4"/>
      <c r="E34" s="4"/>
      <c r="F34" s="4"/>
      <c r="G34" s="5"/>
      <c r="H34" s="6"/>
      <c r="I34" s="6"/>
      <c r="J34" s="6"/>
      <c r="K34" s="4"/>
      <c r="U34">
        <f t="shared" si="11"/>
        <v>0</v>
      </c>
    </row>
    <row r="35" spans="1:24" x14ac:dyDescent="0.2">
      <c r="A35">
        <f t="shared" ref="A35:A47" si="23">$H$3+$I$3*C35/1000</f>
        <v>268.33799999999997</v>
      </c>
      <c r="B35">
        <f t="shared" ref="B35:B47" si="24">SQRT($F$3*$G$3*A35)</f>
        <v>328.39037464298355</v>
      </c>
      <c r="C35" s="4">
        <f t="shared" ref="C35:C47" si="25">E35*0.3048</f>
        <v>3048</v>
      </c>
      <c r="D35" s="4"/>
      <c r="E35" s="4">
        <v>10000</v>
      </c>
      <c r="F35" s="4">
        <f t="shared" ref="F35:F47" si="26">G35*B35</f>
        <v>0</v>
      </c>
      <c r="G35" s="5">
        <v>0</v>
      </c>
      <c r="H35" s="6">
        <v>5883.2776999999996</v>
      </c>
      <c r="I35" s="6"/>
      <c r="J35" s="6">
        <v>1169.9812199999999</v>
      </c>
      <c r="K35" s="4">
        <v>45</v>
      </c>
      <c r="M35">
        <f t="shared" ref="M35:M47" si="27">J35/H35</f>
        <v>0.19886554394670167</v>
      </c>
      <c r="N35">
        <f t="shared" ref="N35:N47" si="28">4.448222*H35</f>
        <v>26170.1252972494</v>
      </c>
      <c r="O35">
        <f t="shared" ref="O35:O47" si="29">N35*F35</f>
        <v>0</v>
      </c>
      <c r="P35">
        <f t="shared" ref="P35:P47" si="30">O35*0.001341</f>
        <v>0</v>
      </c>
      <c r="Q35">
        <f t="shared" ref="Q35:Q47" si="31">P35/$C$3</f>
        <v>0</v>
      </c>
      <c r="U35">
        <f t="shared" si="11"/>
        <v>0.76319972239158351</v>
      </c>
      <c r="V35">
        <f t="shared" ref="V35:V47" si="32">H35/$C$3</f>
        <v>2.1393737090909091</v>
      </c>
      <c r="X35">
        <f t="shared" ref="X35:X47" si="33">P35/$C$3</f>
        <v>0</v>
      </c>
    </row>
    <row r="36" spans="1:24" x14ac:dyDescent="0.2">
      <c r="A36">
        <f t="shared" si="23"/>
        <v>268.33799999999997</v>
      </c>
      <c r="B36">
        <f t="shared" si="24"/>
        <v>328.39037464298355</v>
      </c>
      <c r="C36" s="4">
        <f t="shared" si="25"/>
        <v>3048</v>
      </c>
      <c r="D36" s="4"/>
      <c r="E36" s="4">
        <v>10000</v>
      </c>
      <c r="F36" s="4">
        <f t="shared" si="26"/>
        <v>16.419518732149179</v>
      </c>
      <c r="G36" s="5">
        <v>0.05</v>
      </c>
      <c r="H36" s="6">
        <v>5879.2236618483403</v>
      </c>
      <c r="I36" s="6"/>
      <c r="J36" s="6">
        <v>1169.7344006521701</v>
      </c>
      <c r="K36" s="4">
        <v>45</v>
      </c>
      <c r="M36">
        <f t="shared" si="27"/>
        <v>0.19896069071888703</v>
      </c>
      <c r="N36">
        <f t="shared" si="28"/>
        <v>26152.092035554349</v>
      </c>
      <c r="O36">
        <f t="shared" si="29"/>
        <v>429404.76506267401</v>
      </c>
      <c r="P36">
        <f t="shared" si="30"/>
        <v>575.83178994904586</v>
      </c>
      <c r="Q36">
        <f t="shared" si="31"/>
        <v>0.2093933781632894</v>
      </c>
      <c r="U36">
        <f t="shared" si="11"/>
        <v>0.76267381813384105</v>
      </c>
      <c r="V36">
        <f t="shared" si="32"/>
        <v>2.1378995133993963</v>
      </c>
      <c r="X36">
        <f t="shared" si="33"/>
        <v>0.2093933781632894</v>
      </c>
    </row>
    <row r="37" spans="1:24" x14ac:dyDescent="0.2">
      <c r="A37">
        <f t="shared" si="23"/>
        <v>268.33799999999997</v>
      </c>
      <c r="B37">
        <f t="shared" si="24"/>
        <v>328.39037464298355</v>
      </c>
      <c r="C37" s="4">
        <f t="shared" si="25"/>
        <v>3048</v>
      </c>
      <c r="D37" s="4"/>
      <c r="E37" s="4">
        <v>10000</v>
      </c>
      <c r="F37" s="4">
        <f t="shared" si="26"/>
        <v>32.839037464298357</v>
      </c>
      <c r="G37" s="5">
        <v>0.1</v>
      </c>
      <c r="H37" s="6">
        <v>5865.2929000000004</v>
      </c>
      <c r="I37" s="6"/>
      <c r="J37" s="6">
        <v>1169.0993800000001</v>
      </c>
      <c r="K37" s="4">
        <v>45</v>
      </c>
      <c r="M37">
        <f t="shared" si="27"/>
        <v>0.19932497829733278</v>
      </c>
      <c r="N37">
        <f t="shared" si="28"/>
        <v>26090.124914223805</v>
      </c>
      <c r="O37">
        <f t="shared" si="29"/>
        <v>856774.58950641949</v>
      </c>
      <c r="P37">
        <f t="shared" si="30"/>
        <v>1148.9347245281085</v>
      </c>
      <c r="Q37">
        <f t="shared" si="31"/>
        <v>0.41779444528294857</v>
      </c>
      <c r="U37">
        <f t="shared" si="11"/>
        <v>0.76086667012596165</v>
      </c>
      <c r="V37">
        <f t="shared" si="32"/>
        <v>2.132833781818182</v>
      </c>
      <c r="X37">
        <f t="shared" si="33"/>
        <v>0.41779444528294857</v>
      </c>
    </row>
    <row r="38" spans="1:24" x14ac:dyDescent="0.2">
      <c r="A38">
        <f t="shared" si="23"/>
        <v>268.33799999999997</v>
      </c>
      <c r="B38">
        <f t="shared" si="24"/>
        <v>328.39037464298355</v>
      </c>
      <c r="C38" s="4">
        <f t="shared" si="25"/>
        <v>3048</v>
      </c>
      <c r="D38" s="4"/>
      <c r="E38" s="4">
        <v>10000</v>
      </c>
      <c r="F38" s="4">
        <f t="shared" si="26"/>
        <v>49.258556196447529</v>
      </c>
      <c r="G38" s="5">
        <v>0.15</v>
      </c>
      <c r="H38" s="6">
        <v>5402.1842999999999</v>
      </c>
      <c r="I38" s="6"/>
      <c r="J38" s="6">
        <v>1167.1152400000001</v>
      </c>
      <c r="K38" s="4">
        <v>45</v>
      </c>
      <c r="M38">
        <f t="shared" si="27"/>
        <v>0.2160450616244248</v>
      </c>
      <c r="N38">
        <f t="shared" si="28"/>
        <v>24030.115051314602</v>
      </c>
      <c r="O38">
        <f t="shared" si="29"/>
        <v>1183688.7726622799</v>
      </c>
      <c r="P38">
        <f t="shared" si="30"/>
        <v>1587.3266441401172</v>
      </c>
      <c r="Q38">
        <f t="shared" si="31"/>
        <v>0.57720968877822443</v>
      </c>
      <c r="U38">
        <f t="shared" si="11"/>
        <v>0.70079057428619607</v>
      </c>
      <c r="V38">
        <f t="shared" si="32"/>
        <v>1.9644306545454544</v>
      </c>
      <c r="X38">
        <f t="shared" si="33"/>
        <v>0.57720968877822443</v>
      </c>
    </row>
    <row r="39" spans="1:24" x14ac:dyDescent="0.2">
      <c r="A39">
        <f t="shared" si="23"/>
        <v>268.33799999999997</v>
      </c>
      <c r="B39">
        <f t="shared" si="24"/>
        <v>328.39037464298355</v>
      </c>
      <c r="C39" s="4">
        <f t="shared" si="25"/>
        <v>3048</v>
      </c>
      <c r="D39" s="4"/>
      <c r="E39" s="4">
        <v>10000</v>
      </c>
      <c r="F39" s="4">
        <f t="shared" si="26"/>
        <v>65.678074928596715</v>
      </c>
      <c r="G39" s="5">
        <v>0.2</v>
      </c>
      <c r="H39" s="6">
        <v>4756.9795999999997</v>
      </c>
      <c r="I39" s="6"/>
      <c r="J39" s="6">
        <v>1147.9352200000001</v>
      </c>
      <c r="K39" s="4">
        <v>45</v>
      </c>
      <c r="M39">
        <f t="shared" si="27"/>
        <v>0.24131598546270835</v>
      </c>
      <c r="N39">
        <f t="shared" si="28"/>
        <v>21160.101310271199</v>
      </c>
      <c r="O39">
        <f t="shared" si="29"/>
        <v>1389754.7193526893</v>
      </c>
      <c r="P39">
        <f t="shared" si="30"/>
        <v>1863.6610786519564</v>
      </c>
      <c r="Q39">
        <f t="shared" si="31"/>
        <v>0.67769493769162048</v>
      </c>
      <c r="U39">
        <f t="shared" si="11"/>
        <v>0.61709232425700833</v>
      </c>
      <c r="V39">
        <f t="shared" si="32"/>
        <v>1.7298107636363635</v>
      </c>
      <c r="X39">
        <f t="shared" si="33"/>
        <v>0.67769493769162048</v>
      </c>
    </row>
    <row r="40" spans="1:24" x14ac:dyDescent="0.2">
      <c r="A40">
        <f t="shared" si="23"/>
        <v>268.33799999999997</v>
      </c>
      <c r="B40">
        <f t="shared" si="24"/>
        <v>328.39037464298355</v>
      </c>
      <c r="C40" s="4">
        <f t="shared" si="25"/>
        <v>3048</v>
      </c>
      <c r="D40" s="4"/>
      <c r="E40" s="4">
        <v>10000</v>
      </c>
      <c r="F40" s="4">
        <f t="shared" si="26"/>
        <v>82.097593660745886</v>
      </c>
      <c r="G40" s="5">
        <v>0.25</v>
      </c>
      <c r="H40" s="6">
        <v>4206.1950999999999</v>
      </c>
      <c r="I40" s="6"/>
      <c r="J40" s="6">
        <v>1139.7782</v>
      </c>
      <c r="K40" s="4">
        <v>45</v>
      </c>
      <c r="M40">
        <f t="shared" si="27"/>
        <v>0.27097606575596078</v>
      </c>
      <c r="N40">
        <f t="shared" si="28"/>
        <v>18710.089580112202</v>
      </c>
      <c r="O40">
        <f t="shared" si="29"/>
        <v>1536053.3317042072</v>
      </c>
      <c r="P40">
        <f t="shared" si="30"/>
        <v>2059.8475178153417</v>
      </c>
      <c r="Q40">
        <f t="shared" si="31"/>
        <v>0.74903546102376062</v>
      </c>
      <c r="U40">
        <f t="shared" si="11"/>
        <v>0.54564259862233577</v>
      </c>
      <c r="V40">
        <f t="shared" si="32"/>
        <v>1.529525490909091</v>
      </c>
      <c r="X40">
        <f t="shared" si="33"/>
        <v>0.74903546102376062</v>
      </c>
    </row>
    <row r="41" spans="1:24" x14ac:dyDescent="0.2">
      <c r="A41">
        <f t="shared" si="23"/>
        <v>268.33799999999997</v>
      </c>
      <c r="B41">
        <f t="shared" si="24"/>
        <v>328.39037464298355</v>
      </c>
      <c r="C41" s="4">
        <f t="shared" si="25"/>
        <v>3048</v>
      </c>
      <c r="D41" s="4"/>
      <c r="E41" s="4">
        <v>10000</v>
      </c>
      <c r="F41" s="4">
        <f t="shared" si="26"/>
        <v>98.517112392895058</v>
      </c>
      <c r="G41" s="5">
        <v>0.3</v>
      </c>
      <c r="H41" s="6">
        <v>3700.3726000000001</v>
      </c>
      <c r="I41" s="6"/>
      <c r="J41" s="6">
        <v>1127.87336</v>
      </c>
      <c r="K41" s="4">
        <v>45</v>
      </c>
      <c r="M41">
        <f t="shared" si="27"/>
        <v>0.30479994365972768</v>
      </c>
      <c r="N41">
        <f t="shared" si="28"/>
        <v>16460.078807517202</v>
      </c>
      <c r="O41">
        <f t="shared" si="29"/>
        <v>1621599.4338760823</v>
      </c>
      <c r="P41">
        <f t="shared" si="30"/>
        <v>2174.5648408278262</v>
      </c>
      <c r="Q41">
        <f t="shared" si="31"/>
        <v>0.79075085121011857</v>
      </c>
      <c r="U41">
        <f t="shared" si="11"/>
        <v>0.4800255036517182</v>
      </c>
      <c r="V41">
        <f t="shared" si="32"/>
        <v>1.3455900363636364</v>
      </c>
      <c r="X41">
        <f t="shared" si="33"/>
        <v>0.79075085121011857</v>
      </c>
    </row>
    <row r="42" spans="1:24" x14ac:dyDescent="0.2">
      <c r="A42">
        <f t="shared" si="23"/>
        <v>268.33799999999997</v>
      </c>
      <c r="B42">
        <f t="shared" si="24"/>
        <v>328.39037464298355</v>
      </c>
      <c r="C42" s="4">
        <f t="shared" si="25"/>
        <v>3048</v>
      </c>
      <c r="D42" s="4"/>
      <c r="E42" s="4">
        <v>10000</v>
      </c>
      <c r="F42" s="4">
        <f t="shared" si="26"/>
        <v>114.93663112504423</v>
      </c>
      <c r="G42" s="5">
        <v>0.35</v>
      </c>
      <c r="H42" s="6">
        <v>3268.7374</v>
      </c>
      <c r="I42" s="6"/>
      <c r="J42" s="6">
        <v>1112.8820800000001</v>
      </c>
      <c r="K42" s="4">
        <v>45</v>
      </c>
      <c r="M42">
        <f t="shared" si="27"/>
        <v>0.34046236935398971</v>
      </c>
      <c r="N42">
        <f t="shared" si="28"/>
        <v>14540.069614902801</v>
      </c>
      <c r="O42">
        <f t="shared" si="29"/>
        <v>1671186.617860547</v>
      </c>
      <c r="P42">
        <f t="shared" si="30"/>
        <v>2241.0612545509935</v>
      </c>
      <c r="Q42">
        <f t="shared" si="31"/>
        <v>0.8149313652912703</v>
      </c>
      <c r="U42">
        <f t="shared" si="11"/>
        <v>0.42403224927679117</v>
      </c>
      <c r="V42">
        <f t="shared" si="32"/>
        <v>1.1886317818181817</v>
      </c>
      <c r="X42">
        <f t="shared" si="33"/>
        <v>0.8149313652912703</v>
      </c>
    </row>
    <row r="43" spans="1:24" x14ac:dyDescent="0.2">
      <c r="A43">
        <f t="shared" si="23"/>
        <v>268.33799999999997</v>
      </c>
      <c r="B43">
        <f t="shared" si="24"/>
        <v>328.39037464298355</v>
      </c>
      <c r="C43" s="4">
        <f t="shared" si="25"/>
        <v>3048</v>
      </c>
      <c r="D43" s="4"/>
      <c r="E43" s="4">
        <v>10000</v>
      </c>
      <c r="F43" s="4">
        <f t="shared" si="26"/>
        <v>131.35614985719343</v>
      </c>
      <c r="G43" s="5">
        <v>0.4</v>
      </c>
      <c r="H43" s="6">
        <v>2897.8009000000002</v>
      </c>
      <c r="I43" s="6"/>
      <c r="J43" s="6">
        <v>1096.5680400000001</v>
      </c>
      <c r="K43" s="4">
        <v>45</v>
      </c>
      <c r="M43">
        <f t="shared" si="27"/>
        <v>0.37841386549365763</v>
      </c>
      <c r="N43">
        <f t="shared" si="28"/>
        <v>12890.061714999802</v>
      </c>
      <c r="O43">
        <f t="shared" si="29"/>
        <v>1693188.8783039856</v>
      </c>
      <c r="P43">
        <f t="shared" si="30"/>
        <v>2270.5662858056444</v>
      </c>
      <c r="Q43">
        <f t="shared" si="31"/>
        <v>0.82566046756568889</v>
      </c>
      <c r="U43">
        <f t="shared" si="11"/>
        <v>0.37591304629833827</v>
      </c>
      <c r="V43">
        <f t="shared" si="32"/>
        <v>1.0537457818181819</v>
      </c>
      <c r="X43">
        <f t="shared" si="33"/>
        <v>0.82566046756568889</v>
      </c>
    </row>
    <row r="44" spans="1:24" x14ac:dyDescent="0.2">
      <c r="A44">
        <f t="shared" si="23"/>
        <v>268.33799999999997</v>
      </c>
      <c r="B44">
        <f t="shared" si="24"/>
        <v>328.39037464298355</v>
      </c>
      <c r="C44" s="4">
        <f t="shared" si="25"/>
        <v>3048</v>
      </c>
      <c r="D44" s="4"/>
      <c r="E44" s="4">
        <v>10000</v>
      </c>
      <c r="F44" s="4">
        <f t="shared" si="26"/>
        <v>147.77566858934259</v>
      </c>
      <c r="G44" s="5">
        <v>0.45</v>
      </c>
      <c r="H44" s="6">
        <v>2567.3301999999999</v>
      </c>
      <c r="I44" s="6"/>
      <c r="J44" s="6">
        <v>1088.85194</v>
      </c>
      <c r="K44" s="4">
        <v>45</v>
      </c>
      <c r="M44">
        <f t="shared" si="27"/>
        <v>0.42411838570667693</v>
      </c>
      <c r="N44">
        <f t="shared" si="28"/>
        <v>11420.054676904399</v>
      </c>
      <c r="O44">
        <f t="shared" si="29"/>
        <v>1687606.2152063963</v>
      </c>
      <c r="P44">
        <f t="shared" si="30"/>
        <v>2263.0799345917771</v>
      </c>
      <c r="Q44">
        <f t="shared" si="31"/>
        <v>0.82293815803337356</v>
      </c>
      <c r="U44">
        <f t="shared" si="11"/>
        <v>0.33304321091753475</v>
      </c>
      <c r="V44">
        <f t="shared" si="32"/>
        <v>0.93357461818181808</v>
      </c>
      <c r="X44">
        <f t="shared" si="33"/>
        <v>0.82293815803337356</v>
      </c>
    </row>
    <row r="45" spans="1:24" x14ac:dyDescent="0.2">
      <c r="A45">
        <f t="shared" si="23"/>
        <v>268.33799999999997</v>
      </c>
      <c r="B45">
        <f t="shared" si="24"/>
        <v>328.39037464298355</v>
      </c>
      <c r="C45" s="4">
        <f t="shared" si="25"/>
        <v>3048</v>
      </c>
      <c r="D45" s="4"/>
      <c r="E45" s="4">
        <v>10000</v>
      </c>
      <c r="F45" s="4">
        <f t="shared" si="26"/>
        <v>164.19518732149177</v>
      </c>
      <c r="G45" s="5">
        <v>0.5</v>
      </c>
      <c r="H45" s="6">
        <v>2239.1075999999998</v>
      </c>
      <c r="I45" s="6"/>
      <c r="J45" s="6">
        <v>1081.1358399999999</v>
      </c>
      <c r="K45" s="4">
        <v>45</v>
      </c>
      <c r="M45">
        <f t="shared" si="27"/>
        <v>0.48284228949068819</v>
      </c>
      <c r="N45">
        <f t="shared" si="28"/>
        <v>9960.0476866871995</v>
      </c>
      <c r="O45">
        <f t="shared" si="29"/>
        <v>1635391.8956465956</v>
      </c>
      <c r="P45">
        <f t="shared" si="30"/>
        <v>2193.0605320620848</v>
      </c>
      <c r="Q45">
        <f t="shared" si="31"/>
        <v>0.79747655711348542</v>
      </c>
      <c r="U45">
        <f t="shared" si="11"/>
        <v>0.29046500706993394</v>
      </c>
      <c r="V45">
        <f t="shared" si="32"/>
        <v>0.81422094545454538</v>
      </c>
      <c r="X45">
        <f t="shared" si="33"/>
        <v>0.79747655711348542</v>
      </c>
    </row>
    <row r="46" spans="1:24" x14ac:dyDescent="0.2">
      <c r="A46">
        <f t="shared" si="23"/>
        <v>268.33799999999997</v>
      </c>
      <c r="B46">
        <f t="shared" si="24"/>
        <v>328.39037464298355</v>
      </c>
      <c r="C46" s="4">
        <f t="shared" si="25"/>
        <v>3048</v>
      </c>
      <c r="D46" s="4"/>
      <c r="E46" s="4">
        <v>10000</v>
      </c>
      <c r="F46" s="4">
        <f t="shared" si="26"/>
        <v>180.61470605364096</v>
      </c>
      <c r="G46" s="5">
        <v>0.55000000000000004</v>
      </c>
      <c r="H46" s="6">
        <v>1924.3735999999999</v>
      </c>
      <c r="I46" s="6"/>
      <c r="J46" s="6">
        <v>1072.31744</v>
      </c>
      <c r="K46" s="4">
        <v>45</v>
      </c>
      <c r="M46">
        <f t="shared" si="27"/>
        <v>0.55722934465532059</v>
      </c>
      <c r="N46">
        <f t="shared" si="28"/>
        <v>8560.0409837391999</v>
      </c>
      <c r="O46">
        <f t="shared" si="29"/>
        <v>1546069.2860851751</v>
      </c>
      <c r="P46">
        <f t="shared" si="30"/>
        <v>2073.2789126402199</v>
      </c>
      <c r="Q46">
        <f t="shared" si="31"/>
        <v>0.75391960459644358</v>
      </c>
      <c r="U46">
        <f t="shared" si="11"/>
        <v>0.24963659242154967</v>
      </c>
      <c r="V46">
        <f t="shared" si="32"/>
        <v>0.69977221818181812</v>
      </c>
      <c r="X46">
        <f t="shared" si="33"/>
        <v>0.75391960459644358</v>
      </c>
    </row>
    <row r="47" spans="1:24" x14ac:dyDescent="0.2">
      <c r="A47">
        <f t="shared" si="23"/>
        <v>268.33799999999997</v>
      </c>
      <c r="B47">
        <f t="shared" si="24"/>
        <v>328.39037464298355</v>
      </c>
      <c r="C47" s="4">
        <f t="shared" si="25"/>
        <v>3048</v>
      </c>
      <c r="D47" s="4"/>
      <c r="E47" s="4">
        <v>10000</v>
      </c>
      <c r="F47" s="4">
        <f t="shared" si="26"/>
        <v>197.03422478579012</v>
      </c>
      <c r="G47" s="5">
        <v>0.6</v>
      </c>
      <c r="H47" s="6">
        <v>1607.3915</v>
      </c>
      <c r="I47" s="6"/>
      <c r="J47" s="6">
        <v>1064.8217999999999</v>
      </c>
      <c r="K47" s="4">
        <v>45</v>
      </c>
      <c r="M47">
        <f t="shared" si="27"/>
        <v>0.66245329778090778</v>
      </c>
      <c r="N47">
        <f t="shared" si="28"/>
        <v>7150.0342329130008</v>
      </c>
      <c r="O47">
        <f t="shared" si="29"/>
        <v>1408801.4522738745</v>
      </c>
      <c r="P47">
        <f t="shared" si="30"/>
        <v>1889.2027474992658</v>
      </c>
      <c r="Q47">
        <f t="shared" si="31"/>
        <v>0.68698281727246024</v>
      </c>
      <c r="U47">
        <f t="shared" si="11"/>
        <v>0.20851654623996263</v>
      </c>
      <c r="V47">
        <f t="shared" si="32"/>
        <v>0.58450599999999997</v>
      </c>
      <c r="X47">
        <f t="shared" si="33"/>
        <v>0.68698281727246024</v>
      </c>
    </row>
    <row r="48" spans="1:24" x14ac:dyDescent="0.2">
      <c r="C48" s="4"/>
      <c r="D48" s="4"/>
      <c r="E48" s="4"/>
      <c r="F48" s="4"/>
      <c r="G48" s="5"/>
      <c r="H48" s="6"/>
      <c r="I48" s="6"/>
      <c r="J48" s="6"/>
      <c r="K48" s="4"/>
      <c r="U48">
        <f t="shared" si="11"/>
        <v>0</v>
      </c>
    </row>
    <row r="49" spans="1:24" x14ac:dyDescent="0.2">
      <c r="A49">
        <f t="shared" ref="A49:A61" si="34">$H$3+$I$3*C49/1000</f>
        <v>258.43199999999996</v>
      </c>
      <c r="B49">
        <f t="shared" ref="B49:B61" si="35">SQRT($F$3*$G$3*A49)</f>
        <v>322.27192571613091</v>
      </c>
      <c r="C49" s="4">
        <f t="shared" ref="C49:C61" si="36">E49*0.3048</f>
        <v>4572</v>
      </c>
      <c r="D49" s="4"/>
      <c r="E49" s="4">
        <v>15000</v>
      </c>
      <c r="F49" s="4">
        <f t="shared" ref="F49:F61" si="37">G49*B49</f>
        <v>0</v>
      </c>
      <c r="G49" s="5">
        <v>0</v>
      </c>
      <c r="H49" s="6">
        <v>5022.2554</v>
      </c>
      <c r="I49" s="6"/>
      <c r="J49" s="6">
        <v>1005.07714</v>
      </c>
      <c r="K49" s="4">
        <v>45</v>
      </c>
      <c r="M49">
        <f t="shared" ref="M49:M61" si="38">J49/H49</f>
        <v>0.20012465714109243</v>
      </c>
      <c r="N49">
        <f t="shared" ref="N49:N61" si="39">4.448222*H49</f>
        <v>22340.106959898803</v>
      </c>
      <c r="O49">
        <f t="shared" ref="O49:O61" si="40">N49*F49</f>
        <v>0</v>
      </c>
      <c r="P49">
        <f t="shared" ref="P49:P61" si="41">O49*0.001341</f>
        <v>0</v>
      </c>
      <c r="Q49">
        <f t="shared" ref="Q49:Q61" si="42">P49/$C$3</f>
        <v>0</v>
      </c>
      <c r="U49">
        <f t="shared" si="11"/>
        <v>0.65150484517493223</v>
      </c>
      <c r="V49">
        <f t="shared" ref="V49:V61" si="43">H49/$C$3</f>
        <v>1.826274690909091</v>
      </c>
      <c r="X49">
        <f t="shared" ref="X49:X61" si="44">P49/$C$3</f>
        <v>0</v>
      </c>
    </row>
    <row r="50" spans="1:24" x14ac:dyDescent="0.2">
      <c r="A50">
        <f t="shared" si="34"/>
        <v>258.43199999999996</v>
      </c>
      <c r="B50">
        <f t="shared" si="35"/>
        <v>322.27192571613091</v>
      </c>
      <c r="C50" s="4">
        <f t="shared" si="36"/>
        <v>4572</v>
      </c>
      <c r="D50" s="4"/>
      <c r="E50" s="4">
        <v>15000</v>
      </c>
      <c r="F50" s="4">
        <f t="shared" si="37"/>
        <v>16.113596285806548</v>
      </c>
      <c r="G50" s="5">
        <v>0.05</v>
      </c>
      <c r="H50" s="6">
        <v>5030.1237499999997</v>
      </c>
      <c r="I50" s="6"/>
      <c r="J50" s="6">
        <v>1004.44725428571</v>
      </c>
      <c r="K50" s="4">
        <v>45</v>
      </c>
      <c r="M50">
        <f t="shared" si="38"/>
        <v>0.19968639027731871</v>
      </c>
      <c r="N50">
        <f t="shared" si="39"/>
        <v>22375.1071274725</v>
      </c>
      <c r="O50">
        <f t="shared" si="40"/>
        <v>360543.4431037645</v>
      </c>
      <c r="P50">
        <f t="shared" si="41"/>
        <v>483.48875720214818</v>
      </c>
      <c r="Q50">
        <f t="shared" si="42"/>
        <v>0.17581409352805388</v>
      </c>
      <c r="U50">
        <f t="shared" si="11"/>
        <v>0.65252555554114178</v>
      </c>
      <c r="V50">
        <f t="shared" si="43"/>
        <v>1.829135909090909</v>
      </c>
      <c r="X50">
        <f t="shared" si="44"/>
        <v>0.17581409352805388</v>
      </c>
    </row>
    <row r="51" spans="1:24" x14ac:dyDescent="0.2">
      <c r="A51">
        <f t="shared" si="34"/>
        <v>258.43199999999996</v>
      </c>
      <c r="B51">
        <f t="shared" si="35"/>
        <v>322.27192571613091</v>
      </c>
      <c r="C51" s="4">
        <f t="shared" si="36"/>
        <v>4572</v>
      </c>
      <c r="D51" s="4"/>
      <c r="E51" s="4">
        <v>15000</v>
      </c>
      <c r="F51" s="4">
        <f t="shared" si="37"/>
        <v>32.227192571613095</v>
      </c>
      <c r="G51" s="5">
        <v>0.1</v>
      </c>
      <c r="H51" s="6">
        <v>5031.2478000000001</v>
      </c>
      <c r="I51" s="6"/>
      <c r="J51" s="6">
        <v>1002.87254</v>
      </c>
      <c r="K51" s="4">
        <v>45</v>
      </c>
      <c r="M51">
        <f t="shared" si="38"/>
        <v>0.1993287907624029</v>
      </c>
      <c r="N51">
        <f t="shared" si="39"/>
        <v>22380.107151411601</v>
      </c>
      <c r="O51">
        <f t="shared" si="40"/>
        <v>721248.02294187702</v>
      </c>
      <c r="P51">
        <f t="shared" si="41"/>
        <v>967.193598765057</v>
      </c>
      <c r="Q51">
        <f t="shared" si="42"/>
        <v>0.35170676318729344</v>
      </c>
      <c r="U51">
        <f t="shared" si="11"/>
        <v>0.65267137130774322</v>
      </c>
      <c r="V51">
        <f t="shared" si="43"/>
        <v>1.8295446545454546</v>
      </c>
      <c r="X51">
        <f t="shared" si="44"/>
        <v>0.35170676318729344</v>
      </c>
    </row>
    <row r="52" spans="1:24" x14ac:dyDescent="0.2">
      <c r="A52">
        <f t="shared" si="34"/>
        <v>258.43199999999996</v>
      </c>
      <c r="B52">
        <f t="shared" si="35"/>
        <v>322.27192571613091</v>
      </c>
      <c r="C52" s="4">
        <f t="shared" si="36"/>
        <v>4572</v>
      </c>
      <c r="D52" s="4"/>
      <c r="E52" s="4">
        <v>15000</v>
      </c>
      <c r="F52" s="4">
        <f t="shared" si="37"/>
        <v>48.340788857419632</v>
      </c>
      <c r="G52" s="5">
        <v>0.15</v>
      </c>
      <c r="H52" s="6">
        <v>4651.3189000000002</v>
      </c>
      <c r="I52" s="6"/>
      <c r="J52" s="6">
        <v>998.46334000000002</v>
      </c>
      <c r="K52" s="4">
        <v>45</v>
      </c>
      <c r="M52">
        <f t="shared" si="38"/>
        <v>0.21466241327809193</v>
      </c>
      <c r="N52">
        <f t="shared" si="39"/>
        <v>20690.099059995802</v>
      </c>
      <c r="O52">
        <f t="shared" si="40"/>
        <v>1000175.7100983534</v>
      </c>
      <c r="P52">
        <f t="shared" si="41"/>
        <v>1341.235627241892</v>
      </c>
      <c r="Q52">
        <f t="shared" si="42"/>
        <v>0.48772204626977889</v>
      </c>
      <c r="U52">
        <f t="shared" si="11"/>
        <v>0.60338564219647939</v>
      </c>
      <c r="V52">
        <f t="shared" si="43"/>
        <v>1.6913886909090909</v>
      </c>
      <c r="X52">
        <f t="shared" si="44"/>
        <v>0.48772204626977889</v>
      </c>
    </row>
    <row r="53" spans="1:24" x14ac:dyDescent="0.2">
      <c r="A53">
        <f t="shared" si="34"/>
        <v>258.43199999999996</v>
      </c>
      <c r="B53">
        <f t="shared" si="35"/>
        <v>322.27192571613091</v>
      </c>
      <c r="C53" s="4">
        <f t="shared" si="36"/>
        <v>4572</v>
      </c>
      <c r="D53" s="4"/>
      <c r="E53" s="4">
        <v>15000</v>
      </c>
      <c r="F53" s="4">
        <f t="shared" si="37"/>
        <v>64.45438514322619</v>
      </c>
      <c r="G53" s="5">
        <v>0.2</v>
      </c>
      <c r="H53" s="6">
        <v>4116.2710999999999</v>
      </c>
      <c r="I53" s="6"/>
      <c r="J53" s="6">
        <v>982.59022000000004</v>
      </c>
      <c r="K53" s="4">
        <v>45</v>
      </c>
      <c r="M53">
        <f t="shared" si="38"/>
        <v>0.2387088207091122</v>
      </c>
      <c r="N53">
        <f t="shared" si="39"/>
        <v>18310.087664984199</v>
      </c>
      <c r="O53">
        <f t="shared" si="40"/>
        <v>1180165.4423651267</v>
      </c>
      <c r="P53">
        <f t="shared" si="41"/>
        <v>1582.6018582116349</v>
      </c>
      <c r="Q53">
        <f t="shared" si="42"/>
        <v>0.5754915848042309</v>
      </c>
      <c r="U53">
        <f t="shared" si="11"/>
        <v>0.53397733729422603</v>
      </c>
      <c r="V53">
        <f t="shared" si="43"/>
        <v>1.4968258545454545</v>
      </c>
      <c r="X53">
        <f t="shared" si="44"/>
        <v>0.5754915848042309</v>
      </c>
    </row>
    <row r="54" spans="1:24" x14ac:dyDescent="0.2">
      <c r="A54">
        <f t="shared" si="34"/>
        <v>258.43199999999996</v>
      </c>
      <c r="B54">
        <f t="shared" si="35"/>
        <v>322.27192571613091</v>
      </c>
      <c r="C54" s="4">
        <f t="shared" si="36"/>
        <v>4572</v>
      </c>
      <c r="D54" s="4"/>
      <c r="E54" s="4">
        <v>15000</v>
      </c>
      <c r="F54" s="4">
        <f t="shared" si="37"/>
        <v>80.567981429032727</v>
      </c>
      <c r="G54" s="5">
        <v>0.25</v>
      </c>
      <c r="H54" s="6">
        <v>3614.9448000000002</v>
      </c>
      <c r="I54" s="6"/>
      <c r="J54" s="6">
        <v>965.39434000000006</v>
      </c>
      <c r="K54" s="4">
        <v>45</v>
      </c>
      <c r="M54">
        <f t="shared" si="38"/>
        <v>0.26705645408472073</v>
      </c>
      <c r="N54">
        <f t="shared" si="39"/>
        <v>16080.076988145602</v>
      </c>
      <c r="O54">
        <f t="shared" si="40"/>
        <v>1295539.3441583314</v>
      </c>
      <c r="P54">
        <f t="shared" si="41"/>
        <v>1737.3182605163224</v>
      </c>
      <c r="Q54">
        <f t="shared" si="42"/>
        <v>0.63175209473320815</v>
      </c>
      <c r="U54">
        <f t="shared" si="11"/>
        <v>0.46894350539001389</v>
      </c>
      <c r="V54">
        <f t="shared" si="43"/>
        <v>1.3145253818181819</v>
      </c>
      <c r="X54">
        <f t="shared" si="44"/>
        <v>0.63175209473320815</v>
      </c>
    </row>
    <row r="55" spans="1:24" x14ac:dyDescent="0.2">
      <c r="A55">
        <f t="shared" si="34"/>
        <v>258.43199999999996</v>
      </c>
      <c r="B55">
        <f t="shared" si="35"/>
        <v>322.27192571613091</v>
      </c>
      <c r="C55" s="4">
        <f t="shared" si="36"/>
        <v>4572</v>
      </c>
      <c r="D55" s="4"/>
      <c r="E55" s="4">
        <v>15000</v>
      </c>
      <c r="F55" s="4">
        <f t="shared" si="37"/>
        <v>96.681577714839264</v>
      </c>
      <c r="G55" s="5">
        <v>0.3</v>
      </c>
      <c r="H55" s="6">
        <v>3259.7449999999999</v>
      </c>
      <c r="I55" s="6"/>
      <c r="J55" s="6">
        <v>977.07871999999998</v>
      </c>
      <c r="K55" s="4">
        <v>45</v>
      </c>
      <c r="M55">
        <f t="shared" si="38"/>
        <v>0.29974084475932933</v>
      </c>
      <c r="N55">
        <f t="shared" si="39"/>
        <v>14500.069423390001</v>
      </c>
      <c r="O55">
        <f t="shared" si="40"/>
        <v>1401889.5888280449</v>
      </c>
      <c r="P55">
        <f t="shared" si="41"/>
        <v>1879.9339386184083</v>
      </c>
      <c r="Q55">
        <f t="shared" si="42"/>
        <v>0.68361234131578485</v>
      </c>
      <c r="U55">
        <f t="shared" si="11"/>
        <v>0.42286572314398019</v>
      </c>
      <c r="V55">
        <f t="shared" si="43"/>
        <v>1.1853618181818182</v>
      </c>
      <c r="X55">
        <f t="shared" si="44"/>
        <v>0.68361234131578485</v>
      </c>
    </row>
    <row r="56" spans="1:24" x14ac:dyDescent="0.2">
      <c r="A56">
        <f t="shared" si="34"/>
        <v>258.43199999999996</v>
      </c>
      <c r="B56">
        <f t="shared" si="35"/>
        <v>322.27192571613091</v>
      </c>
      <c r="C56" s="4">
        <f t="shared" si="36"/>
        <v>4572</v>
      </c>
      <c r="D56" s="4"/>
      <c r="E56" s="4">
        <v>15000</v>
      </c>
      <c r="F56" s="4">
        <f t="shared" si="37"/>
        <v>112.79517400064582</v>
      </c>
      <c r="G56" s="5">
        <v>0.35</v>
      </c>
      <c r="H56" s="6">
        <v>2969.7401</v>
      </c>
      <c r="I56" s="6"/>
      <c r="J56" s="6">
        <v>1001.5497800000001</v>
      </c>
      <c r="K56" s="4">
        <v>45</v>
      </c>
      <c r="M56">
        <f t="shared" si="38"/>
        <v>0.33725166050726124</v>
      </c>
      <c r="N56">
        <f t="shared" si="39"/>
        <v>13210.063247102202</v>
      </c>
      <c r="O56">
        <f t="shared" si="40"/>
        <v>1490031.3825164291</v>
      </c>
      <c r="P56">
        <f t="shared" si="41"/>
        <v>1998.1320839545313</v>
      </c>
      <c r="Q56">
        <f t="shared" si="42"/>
        <v>0.72659348507437505</v>
      </c>
      <c r="U56">
        <f t="shared" si="11"/>
        <v>0.3852452553608261</v>
      </c>
      <c r="V56">
        <f t="shared" si="43"/>
        <v>1.0799054909090908</v>
      </c>
      <c r="X56">
        <f t="shared" si="44"/>
        <v>0.72659348507437505</v>
      </c>
    </row>
    <row r="57" spans="1:24" x14ac:dyDescent="0.2">
      <c r="A57">
        <f t="shared" si="34"/>
        <v>258.43199999999996</v>
      </c>
      <c r="B57">
        <f t="shared" si="35"/>
        <v>322.27192571613091</v>
      </c>
      <c r="C57" s="4">
        <f t="shared" si="36"/>
        <v>4572</v>
      </c>
      <c r="D57" s="4"/>
      <c r="E57" s="4">
        <v>15000</v>
      </c>
      <c r="F57" s="4">
        <f t="shared" si="37"/>
        <v>128.90877028645238</v>
      </c>
      <c r="G57" s="5">
        <v>0.4</v>
      </c>
      <c r="H57" s="6">
        <v>2738.1858000000002</v>
      </c>
      <c r="I57" s="6"/>
      <c r="J57" s="6">
        <v>1028.0049799999999</v>
      </c>
      <c r="K57" s="4">
        <v>45</v>
      </c>
      <c r="M57">
        <f t="shared" si="38"/>
        <v>0.37543287968259853</v>
      </c>
      <c r="N57">
        <f t="shared" si="39"/>
        <v>12180.058315647602</v>
      </c>
      <c r="O57">
        <f t="shared" si="40"/>
        <v>1570116.3394874108</v>
      </c>
      <c r="P57">
        <f t="shared" si="41"/>
        <v>2105.526011252618</v>
      </c>
      <c r="Q57">
        <f t="shared" si="42"/>
        <v>0.76564582227367928</v>
      </c>
      <c r="U57">
        <f t="shared" si="11"/>
        <v>0.35520720744094336</v>
      </c>
      <c r="V57">
        <f t="shared" si="43"/>
        <v>0.99570392727272738</v>
      </c>
      <c r="X57">
        <f t="shared" si="44"/>
        <v>0.76564582227367928</v>
      </c>
    </row>
    <row r="58" spans="1:24" x14ac:dyDescent="0.2">
      <c r="A58">
        <f t="shared" si="34"/>
        <v>258.43199999999996</v>
      </c>
      <c r="B58">
        <f t="shared" si="35"/>
        <v>322.27192571613091</v>
      </c>
      <c r="C58" s="4">
        <f t="shared" si="36"/>
        <v>4572</v>
      </c>
      <c r="D58" s="4"/>
      <c r="E58" s="4">
        <v>15000</v>
      </c>
      <c r="F58" s="4">
        <f t="shared" si="37"/>
        <v>145.0223665722589</v>
      </c>
      <c r="G58" s="5">
        <v>0.45</v>
      </c>
      <c r="H58" s="6">
        <v>2540.3530000000001</v>
      </c>
      <c r="I58" s="6"/>
      <c r="J58" s="6">
        <v>1057.9875400000001</v>
      </c>
      <c r="K58" s="4">
        <v>45</v>
      </c>
      <c r="M58">
        <f t="shared" si="38"/>
        <v>0.41647264769896153</v>
      </c>
      <c r="N58">
        <f t="shared" si="39"/>
        <v>11300.054102366001</v>
      </c>
      <c r="O58">
        <f t="shared" si="40"/>
        <v>1638760.5883196802</v>
      </c>
      <c r="P58">
        <f t="shared" si="41"/>
        <v>2197.577948936691</v>
      </c>
      <c r="Q58">
        <f t="shared" si="42"/>
        <v>0.7991192541587967</v>
      </c>
      <c r="U58">
        <f t="shared" si="11"/>
        <v>0.32954363251910179</v>
      </c>
      <c r="V58">
        <f t="shared" si="43"/>
        <v>0.92376472727272729</v>
      </c>
      <c r="X58">
        <f t="shared" si="44"/>
        <v>0.7991192541587967</v>
      </c>
    </row>
    <row r="59" spans="1:24" x14ac:dyDescent="0.2">
      <c r="A59">
        <f t="shared" si="34"/>
        <v>258.43199999999996</v>
      </c>
      <c r="B59">
        <f t="shared" si="35"/>
        <v>322.27192571613091</v>
      </c>
      <c r="C59" s="4">
        <f t="shared" si="36"/>
        <v>4572</v>
      </c>
      <c r="D59" s="4"/>
      <c r="E59" s="4">
        <v>15000</v>
      </c>
      <c r="F59" s="4">
        <f t="shared" si="37"/>
        <v>161.13596285806545</v>
      </c>
      <c r="G59" s="5">
        <v>0.5</v>
      </c>
      <c r="H59" s="6">
        <v>2344.7683000000002</v>
      </c>
      <c r="I59" s="6"/>
      <c r="J59" s="6">
        <v>1088.19056</v>
      </c>
      <c r="K59" s="4">
        <v>45</v>
      </c>
      <c r="M59">
        <f t="shared" si="38"/>
        <v>0.46409300228086497</v>
      </c>
      <c r="N59">
        <f t="shared" si="39"/>
        <v>10430.049936962601</v>
      </c>
      <c r="O59">
        <f t="shared" si="40"/>
        <v>1680656.1392501737</v>
      </c>
      <c r="P59">
        <f t="shared" si="41"/>
        <v>2253.7598827344827</v>
      </c>
      <c r="Q59">
        <f t="shared" si="42"/>
        <v>0.81954904826708463</v>
      </c>
      <c r="U59">
        <f t="shared" si="11"/>
        <v>0.304171689130463</v>
      </c>
      <c r="V59">
        <f t="shared" si="43"/>
        <v>0.8526430181818182</v>
      </c>
      <c r="X59">
        <f t="shared" si="44"/>
        <v>0.81954904826708463</v>
      </c>
    </row>
    <row r="60" spans="1:24" x14ac:dyDescent="0.2">
      <c r="A60">
        <f t="shared" si="34"/>
        <v>258.43199999999996</v>
      </c>
      <c r="B60">
        <f t="shared" si="35"/>
        <v>322.27192571613091</v>
      </c>
      <c r="C60" s="4">
        <f t="shared" si="36"/>
        <v>4572</v>
      </c>
      <c r="D60" s="4"/>
      <c r="E60" s="4">
        <v>15000</v>
      </c>
      <c r="F60" s="4">
        <f t="shared" si="37"/>
        <v>177.24955914387201</v>
      </c>
      <c r="G60" s="5">
        <v>0.55000000000000004</v>
      </c>
      <c r="H60" s="6">
        <v>2068.252</v>
      </c>
      <c r="I60" s="6"/>
      <c r="J60" s="6">
        <v>1068.79008</v>
      </c>
      <c r="K60" s="4">
        <v>45</v>
      </c>
      <c r="M60">
        <f t="shared" si="38"/>
        <v>0.51676008532809348</v>
      </c>
      <c r="N60">
        <f t="shared" si="39"/>
        <v>9200.0440479440003</v>
      </c>
      <c r="O60">
        <f t="shared" si="40"/>
        <v>1630703.7516022776</v>
      </c>
      <c r="P60">
        <f t="shared" si="41"/>
        <v>2186.7737308986543</v>
      </c>
      <c r="Q60">
        <f t="shared" si="42"/>
        <v>0.79519044759951063</v>
      </c>
      <c r="U60">
        <f t="shared" si="11"/>
        <v>0.26830101054652533</v>
      </c>
      <c r="V60">
        <f t="shared" si="43"/>
        <v>0.7520916363636363</v>
      </c>
      <c r="X60">
        <f t="shared" si="44"/>
        <v>0.79519044759951063</v>
      </c>
    </row>
    <row r="61" spans="1:24" x14ac:dyDescent="0.2">
      <c r="A61">
        <f t="shared" si="34"/>
        <v>258.43199999999996</v>
      </c>
      <c r="B61">
        <f t="shared" si="35"/>
        <v>322.27192571613091</v>
      </c>
      <c r="C61" s="4">
        <f t="shared" si="36"/>
        <v>4572</v>
      </c>
      <c r="D61" s="4"/>
      <c r="E61" s="4">
        <v>15000</v>
      </c>
      <c r="F61" s="4">
        <f t="shared" si="37"/>
        <v>193.36315542967853</v>
      </c>
      <c r="G61" s="5">
        <v>0.6</v>
      </c>
      <c r="H61" s="6">
        <v>1789.4875999999999</v>
      </c>
      <c r="I61" s="6"/>
      <c r="J61" s="6">
        <v>1048.72822</v>
      </c>
      <c r="K61" s="4">
        <v>45</v>
      </c>
      <c r="M61">
        <f t="shared" si="38"/>
        <v>0.58604944789782287</v>
      </c>
      <c r="N61">
        <f t="shared" si="39"/>
        <v>7960.0381110471999</v>
      </c>
      <c r="O61">
        <f t="shared" si="40"/>
        <v>1539178.0864925843</v>
      </c>
      <c r="P61">
        <f t="shared" si="41"/>
        <v>2064.0378139865556</v>
      </c>
      <c r="Q61">
        <f t="shared" si="42"/>
        <v>0.75055920508602025</v>
      </c>
      <c r="U61">
        <f t="shared" si="11"/>
        <v>0.23213870042938498</v>
      </c>
      <c r="V61">
        <f t="shared" si="43"/>
        <v>0.65072276363636361</v>
      </c>
      <c r="X61">
        <f t="shared" si="44"/>
        <v>0.75055920508602025</v>
      </c>
    </row>
    <row r="62" spans="1:24" x14ac:dyDescent="0.2">
      <c r="C62" s="4"/>
      <c r="E62" s="4"/>
      <c r="F62" s="4"/>
      <c r="G62" s="5"/>
      <c r="H62" s="6"/>
      <c r="I62" s="6"/>
      <c r="J62" s="6"/>
      <c r="K62" s="4"/>
      <c r="U62">
        <f t="shared" si="11"/>
        <v>0</v>
      </c>
    </row>
    <row r="63" spans="1:24" x14ac:dyDescent="0.2">
      <c r="A63">
        <f t="shared" ref="A63:A74" si="45">$H$3+$I$3*C63/1000</f>
        <v>248.52599999999998</v>
      </c>
      <c r="B63">
        <f t="shared" ref="B63:B74" si="46">SQRT($F$3*$G$3*A63)</f>
        <v>316.03504560635002</v>
      </c>
      <c r="C63" s="4">
        <f t="shared" ref="C63:C74" si="47">E63*0.3048</f>
        <v>6096</v>
      </c>
      <c r="E63" s="4">
        <v>20000</v>
      </c>
      <c r="F63" s="4">
        <f t="shared" ref="F63:F74" si="48">G63*B63</f>
        <v>0</v>
      </c>
      <c r="G63" s="5">
        <v>0</v>
      </c>
      <c r="H63" s="6">
        <v>4262.3976000000002</v>
      </c>
      <c r="I63" s="6"/>
      <c r="J63" s="6">
        <v>858.03031999999996</v>
      </c>
      <c r="K63" s="4">
        <v>45</v>
      </c>
      <c r="M63">
        <f t="shared" ref="M63:M74" si="49">J63/H63</f>
        <v>0.20130227175428211</v>
      </c>
      <c r="N63">
        <f t="shared" ref="N63:N74" si="50">4.448222*H63</f>
        <v>18960.090777067202</v>
      </c>
      <c r="O63">
        <f t="shared" ref="O63:O74" si="51">N63*F63</f>
        <v>0</v>
      </c>
      <c r="P63">
        <f t="shared" ref="P63:P74" si="52">O63*0.001341</f>
        <v>0</v>
      </c>
      <c r="Q63">
        <f t="shared" ref="Q63:Q74" si="53">P63/$C$3</f>
        <v>0</v>
      </c>
      <c r="U63">
        <f t="shared" si="11"/>
        <v>0.55293338695240446</v>
      </c>
      <c r="V63">
        <f t="shared" ref="V63:V74" si="54">H63/$C$3</f>
        <v>1.5499627636363638</v>
      </c>
      <c r="X63">
        <f t="shared" ref="X63:X74" si="55">P63/$C$3</f>
        <v>0</v>
      </c>
    </row>
    <row r="64" spans="1:24" x14ac:dyDescent="0.2">
      <c r="A64">
        <f t="shared" si="45"/>
        <v>248.52599999999998</v>
      </c>
      <c r="B64">
        <f t="shared" si="46"/>
        <v>316.03504560635002</v>
      </c>
      <c r="C64" s="4">
        <f t="shared" si="47"/>
        <v>6096</v>
      </c>
      <c r="E64" s="4">
        <v>20000</v>
      </c>
      <c r="F64" s="4">
        <f t="shared" si="48"/>
        <v>15.801752280317501</v>
      </c>
      <c r="G64" s="5">
        <v>0.05</v>
      </c>
      <c r="H64" s="6">
        <v>4286.0026500000004</v>
      </c>
      <c r="I64" s="6"/>
      <c r="J64" s="6">
        <v>857.74333065088797</v>
      </c>
      <c r="K64" s="4">
        <v>45</v>
      </c>
      <c r="M64">
        <f t="shared" si="49"/>
        <v>0.20012664496390078</v>
      </c>
      <c r="N64">
        <f t="shared" si="50"/>
        <v>19065.091279788303</v>
      </c>
      <c r="O64">
        <f t="shared" si="51"/>
        <v>301261.84960485611</v>
      </c>
      <c r="P64">
        <f t="shared" si="52"/>
        <v>403.99214032011201</v>
      </c>
      <c r="Q64">
        <f t="shared" si="53"/>
        <v>0.1469062328436771</v>
      </c>
      <c r="U64">
        <f t="shared" si="11"/>
        <v>0.55599551805103331</v>
      </c>
      <c r="V64">
        <f t="shared" si="54"/>
        <v>1.5585464181818183</v>
      </c>
      <c r="X64">
        <f t="shared" si="55"/>
        <v>0.1469062328436771</v>
      </c>
    </row>
    <row r="65" spans="1:24" x14ac:dyDescent="0.2">
      <c r="A65">
        <f t="shared" si="45"/>
        <v>248.52599999999998</v>
      </c>
      <c r="B65">
        <f t="shared" si="46"/>
        <v>316.03504560635002</v>
      </c>
      <c r="C65" s="4">
        <f t="shared" si="47"/>
        <v>6096</v>
      </c>
      <c r="E65" s="4">
        <v>20000</v>
      </c>
      <c r="F65" s="4">
        <f t="shared" si="48"/>
        <v>31.603504560635002</v>
      </c>
      <c r="G65" s="5">
        <v>0.1</v>
      </c>
      <c r="H65" s="6">
        <v>4289.3747999999996</v>
      </c>
      <c r="I65" s="6"/>
      <c r="J65" s="6">
        <v>856.92801999999995</v>
      </c>
      <c r="K65" s="4">
        <v>45</v>
      </c>
      <c r="M65">
        <f t="shared" si="49"/>
        <v>0.19977923589237295</v>
      </c>
      <c r="N65">
        <f t="shared" si="50"/>
        <v>19080.091351605599</v>
      </c>
      <c r="O65">
        <f t="shared" si="51"/>
        <v>602997.75404779997</v>
      </c>
      <c r="P65">
        <f t="shared" si="52"/>
        <v>808.61998817809979</v>
      </c>
      <c r="Q65">
        <f t="shared" si="53"/>
        <v>0.29404363206476358</v>
      </c>
      <c r="U65">
        <f t="shared" si="11"/>
        <v>0.55643296535083731</v>
      </c>
      <c r="V65">
        <f t="shared" si="54"/>
        <v>1.5597726545454544</v>
      </c>
      <c r="X65">
        <f t="shared" si="55"/>
        <v>0.29404363206476358</v>
      </c>
    </row>
    <row r="66" spans="1:24" x14ac:dyDescent="0.2">
      <c r="A66">
        <f t="shared" si="45"/>
        <v>248.52599999999998</v>
      </c>
      <c r="B66">
        <f t="shared" si="46"/>
        <v>316.03504560635002</v>
      </c>
      <c r="C66" s="4">
        <f t="shared" si="47"/>
        <v>6096</v>
      </c>
      <c r="E66" s="4">
        <v>20000</v>
      </c>
      <c r="F66" s="4">
        <f t="shared" si="48"/>
        <v>47.405256840952504</v>
      </c>
      <c r="G66" s="5">
        <v>0.15</v>
      </c>
      <c r="H66" s="6">
        <v>3990.3775000000001</v>
      </c>
      <c r="I66" s="6"/>
      <c r="J66" s="6">
        <v>852.95974000000001</v>
      </c>
      <c r="K66" s="4">
        <v>45</v>
      </c>
      <c r="M66">
        <f t="shared" si="49"/>
        <v>0.21375414732064824</v>
      </c>
      <c r="N66">
        <f t="shared" si="50"/>
        <v>17750.084983805002</v>
      </c>
      <c r="O66">
        <f t="shared" si="51"/>
        <v>841447.33760601038</v>
      </c>
      <c r="P66">
        <f t="shared" si="52"/>
        <v>1128.3808797296599</v>
      </c>
      <c r="Q66">
        <f t="shared" si="53"/>
        <v>0.41032031990169449</v>
      </c>
      <c r="U66">
        <f t="shared" si="11"/>
        <v>0.51764597143487234</v>
      </c>
      <c r="V66">
        <f t="shared" si="54"/>
        <v>1.4510463636363637</v>
      </c>
      <c r="X66">
        <f t="shared" si="55"/>
        <v>0.41032031990169449</v>
      </c>
    </row>
    <row r="67" spans="1:24" x14ac:dyDescent="0.2">
      <c r="A67">
        <f t="shared" si="45"/>
        <v>248.52599999999998</v>
      </c>
      <c r="B67">
        <f t="shared" si="46"/>
        <v>316.03504560635002</v>
      </c>
      <c r="C67" s="4">
        <f t="shared" si="47"/>
        <v>6096</v>
      </c>
      <c r="E67" s="4">
        <v>20000</v>
      </c>
      <c r="F67" s="4">
        <f t="shared" si="48"/>
        <v>63.207009121270005</v>
      </c>
      <c r="G67" s="5">
        <v>0.2</v>
      </c>
      <c r="H67" s="6">
        <v>3549.7498999999998</v>
      </c>
      <c r="I67" s="6"/>
      <c r="J67" s="6">
        <v>838.62983999999994</v>
      </c>
      <c r="K67" s="4">
        <v>45</v>
      </c>
      <c r="M67">
        <f t="shared" si="49"/>
        <v>0.23625040175365594</v>
      </c>
      <c r="N67">
        <f t="shared" si="50"/>
        <v>15790.075599677801</v>
      </c>
      <c r="O67">
        <f t="shared" si="51"/>
        <v>998043.45245437766</v>
      </c>
      <c r="P67">
        <f t="shared" si="52"/>
        <v>1338.3762697413204</v>
      </c>
      <c r="Q67">
        <f t="shared" si="53"/>
        <v>0.48668227990593466</v>
      </c>
      <c r="U67">
        <f t="shared" si="11"/>
        <v>0.46048619092713428</v>
      </c>
      <c r="V67">
        <f t="shared" si="54"/>
        <v>1.2908181454545453</v>
      </c>
      <c r="X67">
        <f t="shared" si="55"/>
        <v>0.48668227990593466</v>
      </c>
    </row>
    <row r="68" spans="1:24" x14ac:dyDescent="0.2">
      <c r="A68">
        <f t="shared" si="45"/>
        <v>248.52599999999998</v>
      </c>
      <c r="B68">
        <f t="shared" si="46"/>
        <v>316.03504560635002</v>
      </c>
      <c r="C68" s="4">
        <f t="shared" si="47"/>
        <v>6096</v>
      </c>
      <c r="E68" s="4">
        <v>20000</v>
      </c>
      <c r="F68" s="4">
        <f t="shared" si="48"/>
        <v>79.008761401587506</v>
      </c>
      <c r="G68" s="5">
        <v>0.25</v>
      </c>
      <c r="H68" s="6">
        <v>3124.8589999999999</v>
      </c>
      <c r="I68" s="6"/>
      <c r="J68" s="6">
        <v>823.19763999999998</v>
      </c>
      <c r="K68" s="4">
        <v>45</v>
      </c>
      <c r="M68">
        <f t="shared" si="49"/>
        <v>0.26343513099311039</v>
      </c>
      <c r="N68">
        <f t="shared" si="50"/>
        <v>13900.066550698</v>
      </c>
      <c r="O68">
        <f t="shared" si="51"/>
        <v>1098227.0415702858</v>
      </c>
      <c r="P68">
        <f t="shared" si="52"/>
        <v>1472.7224627457533</v>
      </c>
      <c r="Q68">
        <f t="shared" si="53"/>
        <v>0.53553544099845574</v>
      </c>
      <c r="U68">
        <f t="shared" si="11"/>
        <v>0.40536783115181546</v>
      </c>
      <c r="V68">
        <f t="shared" si="54"/>
        <v>1.1363123636363637</v>
      </c>
      <c r="X68">
        <f t="shared" si="55"/>
        <v>0.53553544099845574</v>
      </c>
    </row>
    <row r="69" spans="1:24" x14ac:dyDescent="0.2">
      <c r="A69">
        <f t="shared" si="45"/>
        <v>248.52599999999998</v>
      </c>
      <c r="B69">
        <f t="shared" si="46"/>
        <v>316.03504560635002</v>
      </c>
      <c r="C69" s="4">
        <f t="shared" si="47"/>
        <v>6096</v>
      </c>
      <c r="E69" s="4">
        <v>20000</v>
      </c>
      <c r="F69" s="4">
        <f t="shared" si="48"/>
        <v>94.810513681905007</v>
      </c>
      <c r="G69" s="5">
        <v>0.3</v>
      </c>
      <c r="H69" s="6">
        <v>2780.8996999999999</v>
      </c>
      <c r="I69" s="6"/>
      <c r="J69" s="6">
        <v>817.02476000000001</v>
      </c>
      <c r="K69" s="4">
        <v>45</v>
      </c>
      <c r="M69">
        <f t="shared" si="49"/>
        <v>0.29379871557395615</v>
      </c>
      <c r="N69">
        <f t="shared" si="50"/>
        <v>12370.0592253334</v>
      </c>
      <c r="O69">
        <f t="shared" si="51"/>
        <v>1172811.6694294475</v>
      </c>
      <c r="P69">
        <f t="shared" si="52"/>
        <v>1572.7404487048891</v>
      </c>
      <c r="Q69">
        <f t="shared" si="53"/>
        <v>0.57190561771086879</v>
      </c>
      <c r="U69">
        <f t="shared" si="11"/>
        <v>0.36074820657179552</v>
      </c>
      <c r="V69">
        <f t="shared" si="54"/>
        <v>1.0112362545454545</v>
      </c>
      <c r="X69">
        <f t="shared" si="55"/>
        <v>0.57190561771086879</v>
      </c>
    </row>
    <row r="70" spans="1:24" x14ac:dyDescent="0.2">
      <c r="A70">
        <f t="shared" si="45"/>
        <v>248.52599999999998</v>
      </c>
      <c r="B70">
        <f t="shared" si="46"/>
        <v>316.03504560635002</v>
      </c>
      <c r="C70" s="4">
        <f t="shared" si="47"/>
        <v>6096</v>
      </c>
      <c r="E70" s="4">
        <v>20000</v>
      </c>
      <c r="F70" s="4">
        <f t="shared" si="48"/>
        <v>110.61226596222251</v>
      </c>
      <c r="G70" s="5">
        <v>0.35</v>
      </c>
      <c r="H70" s="6">
        <v>2535.8568</v>
      </c>
      <c r="I70" s="6"/>
      <c r="J70" s="6">
        <v>842.81858</v>
      </c>
      <c r="K70" s="4">
        <v>45</v>
      </c>
      <c r="M70">
        <f t="shared" si="49"/>
        <v>0.33236047871472868</v>
      </c>
      <c r="N70">
        <f t="shared" si="50"/>
        <v>11280.054006609602</v>
      </c>
      <c r="O70">
        <f t="shared" si="51"/>
        <v>1247712.3338473348</v>
      </c>
      <c r="P70">
        <f t="shared" si="52"/>
        <v>1673.182239689276</v>
      </c>
      <c r="Q70">
        <f t="shared" si="53"/>
        <v>0.60842990534155494</v>
      </c>
      <c r="U70">
        <f t="shared" si="11"/>
        <v>0.3289603694526963</v>
      </c>
      <c r="V70">
        <f t="shared" si="54"/>
        <v>0.92212974545454551</v>
      </c>
      <c r="X70">
        <f t="shared" si="55"/>
        <v>0.60842990534155494</v>
      </c>
    </row>
    <row r="71" spans="1:24" x14ac:dyDescent="0.2">
      <c r="A71">
        <f t="shared" si="45"/>
        <v>248.52599999999998</v>
      </c>
      <c r="B71">
        <f t="shared" si="46"/>
        <v>316.03504560635002</v>
      </c>
      <c r="C71" s="4">
        <f t="shared" si="47"/>
        <v>6096</v>
      </c>
      <c r="E71" s="4">
        <v>20000</v>
      </c>
      <c r="F71" s="4">
        <f t="shared" si="48"/>
        <v>126.41401824254001</v>
      </c>
      <c r="G71" s="5">
        <v>0.4</v>
      </c>
      <c r="H71" s="6">
        <v>2342.5201999999999</v>
      </c>
      <c r="I71" s="6"/>
      <c r="J71" s="6">
        <v>869.27377999999999</v>
      </c>
      <c r="K71" s="4">
        <v>45</v>
      </c>
      <c r="M71">
        <f t="shared" si="49"/>
        <v>0.3710848598018493</v>
      </c>
      <c r="N71">
        <f t="shared" si="50"/>
        <v>10420.049889084401</v>
      </c>
      <c r="O71">
        <f t="shared" si="51"/>
        <v>1317240.3767668924</v>
      </c>
      <c r="P71">
        <f t="shared" si="52"/>
        <v>1766.4193452444026</v>
      </c>
      <c r="Q71">
        <f t="shared" si="53"/>
        <v>0.64233430736160091</v>
      </c>
      <c r="U71">
        <f t="shared" si="11"/>
        <v>0.30388005759726022</v>
      </c>
      <c r="V71">
        <f t="shared" si="54"/>
        <v>0.8518255272727272</v>
      </c>
      <c r="X71">
        <f t="shared" si="55"/>
        <v>0.64233430736160091</v>
      </c>
    </row>
    <row r="72" spans="1:24" x14ac:dyDescent="0.2">
      <c r="A72">
        <f t="shared" si="45"/>
        <v>248.52599999999998</v>
      </c>
      <c r="B72">
        <f t="shared" si="46"/>
        <v>316.03504560635002</v>
      </c>
      <c r="C72" s="4">
        <f t="shared" si="47"/>
        <v>6096</v>
      </c>
      <c r="E72" s="4">
        <v>20000</v>
      </c>
      <c r="F72" s="4">
        <f t="shared" si="48"/>
        <v>142.21577052285753</v>
      </c>
      <c r="G72" s="5">
        <v>0.45</v>
      </c>
      <c r="H72" s="6">
        <v>2176.1608000000001</v>
      </c>
      <c r="I72" s="6"/>
      <c r="J72" s="6">
        <v>897.05174</v>
      </c>
      <c r="K72" s="4">
        <v>45</v>
      </c>
      <c r="M72">
        <f t="shared" si="49"/>
        <v>0.4122175806126091</v>
      </c>
      <c r="N72">
        <f t="shared" si="50"/>
        <v>9680.0463460976007</v>
      </c>
      <c r="O72">
        <f t="shared" si="51"/>
        <v>1376655.2498072418</v>
      </c>
      <c r="P72">
        <f t="shared" si="52"/>
        <v>1846.0946899915114</v>
      </c>
      <c r="Q72">
        <f t="shared" si="53"/>
        <v>0.67130715999691326</v>
      </c>
      <c r="U72">
        <f t="shared" ref="U72:U103" si="56">H72/$B$3</f>
        <v>0.28229932414025716</v>
      </c>
      <c r="V72">
        <f t="shared" si="54"/>
        <v>0.79133120000000001</v>
      </c>
      <c r="X72">
        <f t="shared" si="55"/>
        <v>0.67130715999691326</v>
      </c>
    </row>
    <row r="73" spans="1:24" x14ac:dyDescent="0.2">
      <c r="A73">
        <f t="shared" si="45"/>
        <v>248.52599999999998</v>
      </c>
      <c r="B73">
        <f t="shared" si="46"/>
        <v>316.03504560635002</v>
      </c>
      <c r="C73" s="4">
        <f t="shared" si="47"/>
        <v>6096</v>
      </c>
      <c r="E73" s="4">
        <v>20000</v>
      </c>
      <c r="F73" s="4">
        <f t="shared" si="48"/>
        <v>158.01752280317501</v>
      </c>
      <c r="G73" s="5">
        <v>0.5</v>
      </c>
      <c r="H73" s="6">
        <v>2021.0418999999999</v>
      </c>
      <c r="I73" s="6"/>
      <c r="J73" s="6">
        <v>925.05016000000001</v>
      </c>
      <c r="K73" s="4">
        <v>45</v>
      </c>
      <c r="M73">
        <f t="shared" si="49"/>
        <v>0.45770954080665027</v>
      </c>
      <c r="N73">
        <f t="shared" si="50"/>
        <v>8990.0430425018003</v>
      </c>
      <c r="O73">
        <f t="shared" si="51"/>
        <v>1420584.3314700532</v>
      </c>
      <c r="P73">
        <f t="shared" si="52"/>
        <v>1905.0035885013413</v>
      </c>
      <c r="Q73">
        <f t="shared" si="53"/>
        <v>0.69272857763685136</v>
      </c>
      <c r="U73">
        <f t="shared" si="56"/>
        <v>0.26217674834926769</v>
      </c>
      <c r="V73">
        <f t="shared" si="54"/>
        <v>0.73492432727272727</v>
      </c>
      <c r="X73">
        <f t="shared" si="55"/>
        <v>0.69272857763685136</v>
      </c>
    </row>
    <row r="74" spans="1:24" x14ac:dyDescent="0.2">
      <c r="A74">
        <f t="shared" si="45"/>
        <v>248.52599999999998</v>
      </c>
      <c r="B74">
        <f t="shared" si="46"/>
        <v>316.03504560635002</v>
      </c>
      <c r="C74" s="4">
        <f t="shared" si="47"/>
        <v>6096</v>
      </c>
      <c r="E74" s="4">
        <v>20000</v>
      </c>
      <c r="F74" s="4">
        <f t="shared" si="48"/>
        <v>173.81927508349253</v>
      </c>
      <c r="G74" s="5">
        <v>0.55000000000000004</v>
      </c>
      <c r="H74" s="6">
        <v>1890.6521</v>
      </c>
      <c r="I74" s="6"/>
      <c r="J74" s="6">
        <v>962.08744000000002</v>
      </c>
      <c r="K74" s="4">
        <v>45</v>
      </c>
      <c r="M74">
        <f t="shared" si="49"/>
        <v>0.50886540151940174</v>
      </c>
      <c r="N74">
        <f t="shared" si="50"/>
        <v>8410.0402655662001</v>
      </c>
      <c r="O74">
        <f t="shared" si="51"/>
        <v>1461827.1023837</v>
      </c>
      <c r="P74">
        <f t="shared" si="52"/>
        <v>1960.3101442965417</v>
      </c>
      <c r="Q74">
        <f t="shared" si="53"/>
        <v>0.71284005247146975</v>
      </c>
      <c r="U74">
        <f t="shared" si="56"/>
        <v>0.24526211942350851</v>
      </c>
      <c r="V74">
        <f t="shared" si="54"/>
        <v>0.68750985454545455</v>
      </c>
      <c r="X74">
        <f t="shared" si="55"/>
        <v>0.71284005247146975</v>
      </c>
    </row>
    <row r="75" spans="1:24" x14ac:dyDescent="0.2">
      <c r="A75">
        <f t="shared" ref="A75:A89" si="57">$H$3+$I$3*C75/1000</f>
        <v>248.52599999999998</v>
      </c>
      <c r="B75">
        <f t="shared" ref="B75:B89" si="58">SQRT($F$3*$G$3*A75)</f>
        <v>316.03504560635002</v>
      </c>
      <c r="C75" s="4">
        <f t="shared" ref="C75:C89" si="59">E75*0.3048</f>
        <v>6096</v>
      </c>
      <c r="E75" s="4">
        <v>20000</v>
      </c>
      <c r="F75" s="4">
        <f t="shared" ref="F75:F89" si="60">G75*B75</f>
        <v>189.62102736381001</v>
      </c>
      <c r="G75" s="5">
        <v>0.6</v>
      </c>
      <c r="H75" s="6">
        <v>1775.999</v>
      </c>
      <c r="I75" s="6"/>
      <c r="J75" s="6">
        <v>1004.41576</v>
      </c>
      <c r="K75" s="4">
        <v>45</v>
      </c>
      <c r="M75">
        <f t="shared" ref="M75:M89" si="61">J75/H75</f>
        <v>0.56554973285457932</v>
      </c>
      <c r="N75">
        <f t="shared" ref="N75:N89" si="62">4.448222*H75</f>
        <v>7900.0378237780005</v>
      </c>
      <c r="O75">
        <f t="shared" ref="O75:O89" si="63">N75*F75</f>
        <v>1498013.2883577424</v>
      </c>
      <c r="P75">
        <f t="shared" ref="P75:P89" si="64">O75*0.001341</f>
        <v>2008.8358196877325</v>
      </c>
      <c r="Q75">
        <f t="shared" ref="Q75:Q89" si="65">P75/$C$3</f>
        <v>0.73048575261372095</v>
      </c>
      <c r="U75">
        <f t="shared" si="56"/>
        <v>0.23038891123016852</v>
      </c>
      <c r="V75">
        <f t="shared" ref="V75:V89" si="66">H75/$C$3</f>
        <v>0.64581781818181816</v>
      </c>
      <c r="X75">
        <f t="shared" ref="X75:X89" si="67">P75/$C$3</f>
        <v>0.73048575261372095</v>
      </c>
    </row>
    <row r="76" spans="1:24" x14ac:dyDescent="0.2">
      <c r="C76" s="4"/>
      <c r="E76" s="4"/>
      <c r="F76" s="4"/>
      <c r="G76" s="5"/>
      <c r="H76" s="6"/>
      <c r="I76" s="6"/>
      <c r="J76" s="6"/>
      <c r="K76" s="4"/>
    </row>
    <row r="77" spans="1:24" x14ac:dyDescent="0.2">
      <c r="A77">
        <f t="shared" si="57"/>
        <v>238.61999999999998</v>
      </c>
      <c r="B77">
        <f t="shared" si="58"/>
        <v>309.67257869890909</v>
      </c>
      <c r="C77" s="4">
        <f t="shared" si="59"/>
        <v>7620</v>
      </c>
      <c r="E77" s="4">
        <v>25000</v>
      </c>
      <c r="F77" s="4">
        <f t="shared" si="60"/>
        <v>0</v>
      </c>
      <c r="G77" s="5">
        <v>0</v>
      </c>
      <c r="H77" s="6">
        <v>3592.4638</v>
      </c>
      <c r="I77" s="6"/>
      <c r="J77" s="6">
        <v>726.85662000000002</v>
      </c>
      <c r="K77" s="4">
        <v>45</v>
      </c>
      <c r="M77">
        <f t="shared" si="61"/>
        <v>0.20232816820589813</v>
      </c>
      <c r="N77">
        <f t="shared" si="62"/>
        <v>15980.076509363602</v>
      </c>
      <c r="O77">
        <f t="shared" si="63"/>
        <v>0</v>
      </c>
      <c r="P77">
        <f t="shared" si="64"/>
        <v>0</v>
      </c>
      <c r="Q77">
        <f t="shared" si="65"/>
        <v>0</v>
      </c>
      <c r="U77">
        <f t="shared" si="56"/>
        <v>0.46602719005798643</v>
      </c>
      <c r="V77">
        <f t="shared" si="66"/>
        <v>1.3063504727272728</v>
      </c>
      <c r="X77">
        <f t="shared" si="67"/>
        <v>0</v>
      </c>
    </row>
    <row r="78" spans="1:24" x14ac:dyDescent="0.2">
      <c r="A78">
        <f t="shared" si="57"/>
        <v>238.61999999999998</v>
      </c>
      <c r="B78">
        <f t="shared" si="58"/>
        <v>309.67257869890909</v>
      </c>
      <c r="C78" s="4">
        <f t="shared" si="59"/>
        <v>7620</v>
      </c>
      <c r="E78" s="4">
        <v>25000</v>
      </c>
      <c r="F78" s="4">
        <f t="shared" si="60"/>
        <v>15.483628934945456</v>
      </c>
      <c r="G78" s="5">
        <v>0.05</v>
      </c>
      <c r="H78" s="6">
        <v>3625.9042875</v>
      </c>
      <c r="I78" s="6"/>
      <c r="J78" s="6">
        <v>727.04952249999997</v>
      </c>
      <c r="K78" s="4">
        <v>45</v>
      </c>
      <c r="M78">
        <f t="shared" si="61"/>
        <v>0.20051536523080382</v>
      </c>
      <c r="N78">
        <f t="shared" si="62"/>
        <v>16128.827221551826</v>
      </c>
      <c r="O78">
        <f t="shared" si="63"/>
        <v>249732.77585435577</v>
      </c>
      <c r="P78">
        <f t="shared" si="64"/>
        <v>334.89165242069106</v>
      </c>
      <c r="Q78">
        <f t="shared" si="65"/>
        <v>0.12177878269843312</v>
      </c>
      <c r="U78">
        <f t="shared" si="56"/>
        <v>0.47036520911437729</v>
      </c>
      <c r="V78">
        <f t="shared" si="66"/>
        <v>1.3185106499999999</v>
      </c>
      <c r="X78">
        <f t="shared" si="67"/>
        <v>0.12177878269843312</v>
      </c>
    </row>
    <row r="79" spans="1:24" x14ac:dyDescent="0.2">
      <c r="A79">
        <f t="shared" si="57"/>
        <v>238.61999999999998</v>
      </c>
      <c r="B79">
        <f t="shared" si="58"/>
        <v>309.67257869890909</v>
      </c>
      <c r="C79" s="4">
        <f t="shared" si="59"/>
        <v>7620</v>
      </c>
      <c r="E79" s="4">
        <v>25000</v>
      </c>
      <c r="F79" s="4">
        <f t="shared" si="60"/>
        <v>30.967257869890911</v>
      </c>
      <c r="G79" s="5">
        <v>0.1</v>
      </c>
      <c r="H79" s="6">
        <v>3630.6815000000001</v>
      </c>
      <c r="I79" s="6"/>
      <c r="J79" s="6">
        <v>727.07708000000002</v>
      </c>
      <c r="K79" s="4">
        <v>45</v>
      </c>
      <c r="M79">
        <f t="shared" si="61"/>
        <v>0.20025911939673033</v>
      </c>
      <c r="N79">
        <f t="shared" si="62"/>
        <v>16150.077323293002</v>
      </c>
      <c r="O79">
        <f t="shared" si="63"/>
        <v>500123.60908909194</v>
      </c>
      <c r="P79">
        <f t="shared" si="64"/>
        <v>670.66575978847231</v>
      </c>
      <c r="Q79">
        <f t="shared" si="65"/>
        <v>0.24387845810489903</v>
      </c>
      <c r="U79">
        <f t="shared" si="56"/>
        <v>0.47098492612243315</v>
      </c>
      <c r="V79">
        <f t="shared" si="66"/>
        <v>1.3202478181818182</v>
      </c>
      <c r="X79">
        <f t="shared" si="67"/>
        <v>0.24387845810489903</v>
      </c>
    </row>
    <row r="80" spans="1:24" x14ac:dyDescent="0.2">
      <c r="A80">
        <f t="shared" si="57"/>
        <v>238.61999999999998</v>
      </c>
      <c r="B80">
        <f t="shared" si="58"/>
        <v>309.67257869890909</v>
      </c>
      <c r="C80" s="4">
        <f t="shared" si="59"/>
        <v>7620</v>
      </c>
      <c r="E80" s="4">
        <v>25000</v>
      </c>
      <c r="F80" s="4">
        <f t="shared" si="60"/>
        <v>46.450886804836365</v>
      </c>
      <c r="G80" s="5">
        <v>0.15</v>
      </c>
      <c r="H80" s="6">
        <v>3401.3753000000002</v>
      </c>
      <c r="I80" s="6"/>
      <c r="J80" s="6">
        <v>724.65201999999999</v>
      </c>
      <c r="K80" s="4">
        <v>45</v>
      </c>
      <c r="M80">
        <f t="shared" si="61"/>
        <v>0.21304676964050392</v>
      </c>
      <c r="N80">
        <f t="shared" si="62"/>
        <v>15130.072439716601</v>
      </c>
      <c r="O80">
        <f t="shared" si="63"/>
        <v>702805.28224625019</v>
      </c>
      <c r="P80">
        <f t="shared" si="64"/>
        <v>942.46188349222143</v>
      </c>
      <c r="Q80">
        <f t="shared" si="65"/>
        <v>0.3427134121789896</v>
      </c>
      <c r="U80">
        <f t="shared" si="56"/>
        <v>0.44123850973575313</v>
      </c>
      <c r="V80">
        <f t="shared" si="66"/>
        <v>1.2368637454545455</v>
      </c>
      <c r="X80">
        <f t="shared" si="67"/>
        <v>0.3427134121789896</v>
      </c>
    </row>
    <row r="81" spans="1:24" x14ac:dyDescent="0.2">
      <c r="A81">
        <f t="shared" si="57"/>
        <v>238.61999999999998</v>
      </c>
      <c r="B81">
        <f t="shared" si="58"/>
        <v>309.67257869890909</v>
      </c>
      <c r="C81" s="4">
        <f t="shared" si="59"/>
        <v>7620</v>
      </c>
      <c r="E81" s="4">
        <v>25000</v>
      </c>
      <c r="F81" s="4">
        <f t="shared" si="60"/>
        <v>61.934515739781823</v>
      </c>
      <c r="G81" s="5">
        <v>0.2</v>
      </c>
      <c r="H81" s="6">
        <v>3046.1754999999998</v>
      </c>
      <c r="I81" s="6"/>
      <c r="J81" s="6">
        <v>713.18809999999996</v>
      </c>
      <c r="K81" s="4">
        <v>45</v>
      </c>
      <c r="M81">
        <f t="shared" si="61"/>
        <v>0.23412574226271599</v>
      </c>
      <c r="N81">
        <f t="shared" si="62"/>
        <v>13550.064874961001</v>
      </c>
      <c r="O81">
        <f t="shared" si="63"/>
        <v>839216.70627333689</v>
      </c>
      <c r="P81">
        <f t="shared" si="64"/>
        <v>1125.3896031125448</v>
      </c>
      <c r="Q81">
        <f t="shared" si="65"/>
        <v>0.4092325829500163</v>
      </c>
      <c r="U81">
        <f t="shared" si="56"/>
        <v>0.39516072748971942</v>
      </c>
      <c r="V81">
        <f t="shared" si="66"/>
        <v>1.1077001818181818</v>
      </c>
      <c r="X81">
        <f t="shared" si="67"/>
        <v>0.4092325829500163</v>
      </c>
    </row>
    <row r="82" spans="1:24" x14ac:dyDescent="0.2">
      <c r="A82">
        <f t="shared" si="57"/>
        <v>238.61999999999998</v>
      </c>
      <c r="B82">
        <f t="shared" si="58"/>
        <v>309.67257869890909</v>
      </c>
      <c r="C82" s="4">
        <f t="shared" si="59"/>
        <v>7620</v>
      </c>
      <c r="E82" s="4">
        <v>25000</v>
      </c>
      <c r="F82" s="4">
        <f t="shared" si="60"/>
        <v>77.418144674727273</v>
      </c>
      <c r="G82" s="5">
        <v>0.25</v>
      </c>
      <c r="H82" s="6">
        <v>2693.2238000000002</v>
      </c>
      <c r="I82" s="6"/>
      <c r="J82" s="6">
        <v>701.50372000000004</v>
      </c>
      <c r="K82" s="4">
        <v>45</v>
      </c>
      <c r="M82">
        <f t="shared" si="61"/>
        <v>0.26046989485240701</v>
      </c>
      <c r="N82">
        <f t="shared" si="62"/>
        <v>11980.057358083603</v>
      </c>
      <c r="O82">
        <f t="shared" si="63"/>
        <v>927473.81375964731</v>
      </c>
      <c r="P82">
        <f t="shared" si="64"/>
        <v>1243.7423842516871</v>
      </c>
      <c r="Q82">
        <f t="shared" si="65"/>
        <v>0.45226995790970442</v>
      </c>
      <c r="U82">
        <f t="shared" si="56"/>
        <v>0.34937457677688849</v>
      </c>
      <c r="V82">
        <f t="shared" si="66"/>
        <v>0.97935410909090914</v>
      </c>
      <c r="X82">
        <f t="shared" si="67"/>
        <v>0.45226995790970442</v>
      </c>
    </row>
    <row r="83" spans="1:24" x14ac:dyDescent="0.2">
      <c r="A83">
        <f t="shared" si="57"/>
        <v>238.61999999999998</v>
      </c>
      <c r="B83">
        <f t="shared" si="58"/>
        <v>309.67257869890909</v>
      </c>
      <c r="C83" s="4">
        <f t="shared" si="59"/>
        <v>7620</v>
      </c>
      <c r="E83" s="4">
        <v>25000</v>
      </c>
      <c r="F83" s="4">
        <f t="shared" si="60"/>
        <v>92.90177360967273</v>
      </c>
      <c r="G83" s="5">
        <v>0.3</v>
      </c>
      <c r="H83" s="6">
        <v>2371.7455</v>
      </c>
      <c r="I83" s="6"/>
      <c r="J83" s="6">
        <v>683.42600000000004</v>
      </c>
      <c r="K83" s="4">
        <v>45</v>
      </c>
      <c r="M83">
        <f t="shared" si="61"/>
        <v>0.28815317663720669</v>
      </c>
      <c r="N83">
        <f t="shared" si="62"/>
        <v>10550.050511501</v>
      </c>
      <c r="O83">
        <f t="shared" si="63"/>
        <v>980118.40419007791</v>
      </c>
      <c r="P83">
        <f t="shared" si="64"/>
        <v>1314.3387800188943</v>
      </c>
      <c r="Q83">
        <f t="shared" si="65"/>
        <v>0.47794137455232522</v>
      </c>
      <c r="U83">
        <f t="shared" si="56"/>
        <v>0.30767126752889595</v>
      </c>
      <c r="V83">
        <f t="shared" si="66"/>
        <v>0.8624529090909091</v>
      </c>
      <c r="X83">
        <f t="shared" si="67"/>
        <v>0.47794137455232522</v>
      </c>
    </row>
    <row r="84" spans="1:24" x14ac:dyDescent="0.2">
      <c r="A84">
        <f t="shared" si="57"/>
        <v>238.61999999999998</v>
      </c>
      <c r="B84">
        <f t="shared" si="58"/>
        <v>309.67257869890909</v>
      </c>
      <c r="C84" s="4">
        <f t="shared" si="59"/>
        <v>7620</v>
      </c>
      <c r="E84" s="4">
        <v>25000</v>
      </c>
      <c r="F84" s="4">
        <f t="shared" si="60"/>
        <v>108.38540254461817</v>
      </c>
      <c r="G84" s="5">
        <v>0.35</v>
      </c>
      <c r="H84" s="6">
        <v>2158.1759999999999</v>
      </c>
      <c r="I84" s="6"/>
      <c r="J84" s="6">
        <v>706.57429999999999</v>
      </c>
      <c r="K84" s="4">
        <v>45</v>
      </c>
      <c r="M84">
        <f t="shared" si="61"/>
        <v>0.3273941976928666</v>
      </c>
      <c r="N84">
        <f t="shared" si="62"/>
        <v>9600.0459630719997</v>
      </c>
      <c r="O84">
        <f t="shared" si="63"/>
        <v>1040504.8461543954</v>
      </c>
      <c r="P84">
        <f t="shared" si="64"/>
        <v>1395.3169986930441</v>
      </c>
      <c r="Q84">
        <f t="shared" si="65"/>
        <v>0.50738799952474334</v>
      </c>
      <c r="U84">
        <f t="shared" si="56"/>
        <v>0.27996627187463513</v>
      </c>
      <c r="V84">
        <f t="shared" si="66"/>
        <v>0.78479127272727267</v>
      </c>
      <c r="X84">
        <f t="shared" si="67"/>
        <v>0.50738799952474334</v>
      </c>
    </row>
    <row r="85" spans="1:24" x14ac:dyDescent="0.2">
      <c r="A85">
        <f t="shared" si="57"/>
        <v>238.61999999999998</v>
      </c>
      <c r="B85">
        <f t="shared" si="58"/>
        <v>309.67257869890909</v>
      </c>
      <c r="C85" s="4">
        <f t="shared" si="59"/>
        <v>7620</v>
      </c>
      <c r="E85" s="4">
        <v>25000</v>
      </c>
      <c r="F85" s="4">
        <f t="shared" si="60"/>
        <v>123.86903147956365</v>
      </c>
      <c r="G85" s="5">
        <v>0.4</v>
      </c>
      <c r="H85" s="6">
        <v>1998.5608999999999</v>
      </c>
      <c r="I85" s="6"/>
      <c r="J85" s="6">
        <v>734.35226</v>
      </c>
      <c r="K85" s="4">
        <v>45</v>
      </c>
      <c r="M85">
        <f t="shared" si="61"/>
        <v>0.36744052182748099</v>
      </c>
      <c r="N85">
        <f t="shared" si="62"/>
        <v>8890.0425637198005</v>
      </c>
      <c r="O85">
        <f t="shared" si="63"/>
        <v>1101200.9621800687</v>
      </c>
      <c r="P85">
        <f t="shared" si="64"/>
        <v>1476.7104902834722</v>
      </c>
      <c r="Q85">
        <f t="shared" si="65"/>
        <v>0.5369856328303535</v>
      </c>
      <c r="U85">
        <f t="shared" si="56"/>
        <v>0.25926043301724028</v>
      </c>
      <c r="V85">
        <f t="shared" si="66"/>
        <v>0.72674941818181815</v>
      </c>
      <c r="X85">
        <f t="shared" si="67"/>
        <v>0.5369856328303535</v>
      </c>
    </row>
    <row r="86" spans="1:24" x14ac:dyDescent="0.2">
      <c r="A86">
        <f t="shared" si="57"/>
        <v>238.61999999999998</v>
      </c>
      <c r="B86">
        <f t="shared" si="58"/>
        <v>309.67257869890909</v>
      </c>
      <c r="C86" s="4">
        <f t="shared" si="59"/>
        <v>7620</v>
      </c>
      <c r="E86" s="4">
        <v>25000</v>
      </c>
      <c r="F86" s="4">
        <f t="shared" si="60"/>
        <v>139.3526604145091</v>
      </c>
      <c r="G86" s="5">
        <v>0.45</v>
      </c>
      <c r="H86" s="6">
        <v>1863.6749</v>
      </c>
      <c r="I86" s="6"/>
      <c r="J86" s="6">
        <v>759.48469999999998</v>
      </c>
      <c r="K86" s="4">
        <v>45</v>
      </c>
      <c r="M86">
        <f t="shared" si="61"/>
        <v>0.40751994889237386</v>
      </c>
      <c r="N86">
        <f t="shared" si="62"/>
        <v>8290.0396910278014</v>
      </c>
      <c r="O86">
        <f t="shared" si="63"/>
        <v>1155239.0858865993</v>
      </c>
      <c r="P86">
        <f t="shared" si="64"/>
        <v>1549.1756141739295</v>
      </c>
      <c r="Q86">
        <f t="shared" si="65"/>
        <v>0.56333658697233802</v>
      </c>
      <c r="U86">
        <f t="shared" si="56"/>
        <v>0.24176254102507558</v>
      </c>
      <c r="V86">
        <f t="shared" si="66"/>
        <v>0.67769996363636364</v>
      </c>
      <c r="X86">
        <f t="shared" si="67"/>
        <v>0.56333658697233802</v>
      </c>
    </row>
    <row r="87" spans="1:24" x14ac:dyDescent="0.2">
      <c r="A87">
        <f t="shared" si="57"/>
        <v>238.61999999999998</v>
      </c>
      <c r="B87">
        <f t="shared" si="58"/>
        <v>309.67257869890909</v>
      </c>
      <c r="C87" s="4">
        <f t="shared" si="59"/>
        <v>7620</v>
      </c>
      <c r="E87" s="4">
        <v>25000</v>
      </c>
      <c r="F87" s="4">
        <f t="shared" si="60"/>
        <v>154.83628934945455</v>
      </c>
      <c r="G87" s="5">
        <v>0.5</v>
      </c>
      <c r="H87" s="6">
        <v>1726.5408</v>
      </c>
      <c r="I87" s="6"/>
      <c r="J87" s="6">
        <v>778.66471999999999</v>
      </c>
      <c r="K87" s="4">
        <v>45</v>
      </c>
      <c r="M87">
        <f t="shared" si="61"/>
        <v>0.45099699931794257</v>
      </c>
      <c r="N87">
        <f t="shared" si="62"/>
        <v>7680.0367704576001</v>
      </c>
      <c r="O87">
        <f t="shared" si="63"/>
        <v>1189148.3956050235</v>
      </c>
      <c r="P87">
        <f t="shared" si="64"/>
        <v>1594.6479985063365</v>
      </c>
      <c r="Q87">
        <f t="shared" si="65"/>
        <v>0.57987199945684964</v>
      </c>
      <c r="U87">
        <f t="shared" si="56"/>
        <v>0.22397301749970813</v>
      </c>
      <c r="V87">
        <f t="shared" si="66"/>
        <v>0.62783301818181814</v>
      </c>
      <c r="X87">
        <f t="shared" si="67"/>
        <v>0.57987199945684964</v>
      </c>
    </row>
    <row r="88" spans="1:24" x14ac:dyDescent="0.2">
      <c r="A88">
        <f t="shared" si="57"/>
        <v>238.61999999999998</v>
      </c>
      <c r="B88">
        <f t="shared" si="58"/>
        <v>309.67257869890909</v>
      </c>
      <c r="C88" s="4">
        <f t="shared" si="59"/>
        <v>7620</v>
      </c>
      <c r="E88" s="4">
        <v>25000</v>
      </c>
      <c r="F88" s="4">
        <f t="shared" si="60"/>
        <v>170.31991828440002</v>
      </c>
      <c r="G88" s="5">
        <v>0.55000000000000004</v>
      </c>
      <c r="H88" s="6">
        <v>1614.1358</v>
      </c>
      <c r="I88" s="6"/>
      <c r="J88" s="6">
        <v>808.86774000000003</v>
      </c>
      <c r="K88" s="4">
        <v>45</v>
      </c>
      <c r="M88">
        <f t="shared" si="61"/>
        <v>0.50111504868425572</v>
      </c>
      <c r="N88">
        <f t="shared" si="62"/>
        <v>7180.0343765476009</v>
      </c>
      <c r="O88">
        <f t="shared" si="63"/>
        <v>1222902.8682927703</v>
      </c>
      <c r="P88">
        <f t="shared" si="64"/>
        <v>1639.9127463806051</v>
      </c>
      <c r="Q88">
        <f t="shared" si="65"/>
        <v>0.59633190777476552</v>
      </c>
      <c r="U88">
        <f t="shared" si="56"/>
        <v>0.20939144083957087</v>
      </c>
      <c r="V88">
        <f t="shared" si="66"/>
        <v>0.58695847272727275</v>
      </c>
      <c r="X88">
        <f t="shared" si="67"/>
        <v>0.59633190777476552</v>
      </c>
    </row>
    <row r="89" spans="1:24" x14ac:dyDescent="0.2">
      <c r="A89">
        <f t="shared" si="57"/>
        <v>238.61999999999998</v>
      </c>
      <c r="B89">
        <f t="shared" si="58"/>
        <v>309.67257869890909</v>
      </c>
      <c r="C89" s="4">
        <f t="shared" si="59"/>
        <v>7620</v>
      </c>
      <c r="E89" s="4">
        <v>25000</v>
      </c>
      <c r="F89" s="4">
        <f t="shared" si="60"/>
        <v>185.80354721934546</v>
      </c>
      <c r="G89" s="5">
        <v>0.6</v>
      </c>
      <c r="H89" s="6">
        <v>1524.2118</v>
      </c>
      <c r="I89" s="6"/>
      <c r="J89" s="6">
        <v>845.02318000000002</v>
      </c>
      <c r="K89" s="4">
        <v>45</v>
      </c>
      <c r="M89">
        <f t="shared" si="61"/>
        <v>0.5544001037126205</v>
      </c>
      <c r="N89">
        <f t="shared" si="62"/>
        <v>6780.0324614196006</v>
      </c>
      <c r="O89">
        <f t="shared" si="63"/>
        <v>1259754.0815940718</v>
      </c>
      <c r="P89">
        <f t="shared" si="64"/>
        <v>1689.3302234176504</v>
      </c>
      <c r="Q89">
        <f t="shared" si="65"/>
        <v>0.61430189942460012</v>
      </c>
      <c r="U89">
        <f t="shared" si="56"/>
        <v>0.1977261795114611</v>
      </c>
      <c r="V89">
        <f t="shared" si="66"/>
        <v>0.55425883636363638</v>
      </c>
      <c r="X89">
        <f t="shared" si="67"/>
        <v>0.61430189942460012</v>
      </c>
    </row>
    <row r="90" spans="1:24" x14ac:dyDescent="0.2">
      <c r="C90" s="4"/>
      <c r="E90" s="4"/>
      <c r="F90" s="4"/>
      <c r="G90" s="5"/>
      <c r="H90" s="6"/>
      <c r="I90" s="6"/>
      <c r="J90" s="6"/>
      <c r="K90" s="4"/>
      <c r="U90">
        <f t="shared" si="56"/>
        <v>0</v>
      </c>
    </row>
    <row r="91" spans="1:24" x14ac:dyDescent="0.2">
      <c r="A91">
        <f t="shared" ref="A91:A103" si="68">$H$3+$I$3*C91/1000</f>
        <v>228.71399999999997</v>
      </c>
      <c r="B91">
        <f t="shared" ref="B91:B103" si="69">SQRT($F$3*$G$3*A91)</f>
        <v>303.17661840032514</v>
      </c>
      <c r="C91" s="4">
        <f t="shared" ref="C91:C103" si="70">E91*0.3048</f>
        <v>9144</v>
      </c>
      <c r="E91" s="4">
        <v>30000</v>
      </c>
      <c r="F91" s="4">
        <f t="shared" ref="F91:F103" si="71">G91*B91</f>
        <v>0</v>
      </c>
      <c r="G91" s="5">
        <v>0</v>
      </c>
      <c r="H91" s="6">
        <v>3003.4616000000001</v>
      </c>
      <c r="I91" s="6"/>
      <c r="J91" s="6">
        <v>610.01282000000003</v>
      </c>
      <c r="K91" s="4">
        <v>45</v>
      </c>
      <c r="M91">
        <f t="shared" ref="M91:M103" si="72">J91/H91</f>
        <v>0.20310325259360734</v>
      </c>
      <c r="N91">
        <f t="shared" ref="N91:N103" si="73">4.448222*H91</f>
        <v>13360.063965275202</v>
      </c>
      <c r="O91">
        <f t="shared" ref="O91:O103" si="74">N91*F91</f>
        <v>0</v>
      </c>
      <c r="P91">
        <f t="shared" ref="P91:P103" si="75">O91*0.001341</f>
        <v>0</v>
      </c>
      <c r="Q91">
        <f t="shared" ref="Q91:Q103" si="76">P91/$C$3</f>
        <v>0</v>
      </c>
      <c r="U91">
        <f t="shared" si="56"/>
        <v>0.38961972835886727</v>
      </c>
      <c r="V91">
        <f t="shared" ref="V91:V103" si="77">H91/$C$3</f>
        <v>1.0921678545454545</v>
      </c>
      <c r="X91">
        <f t="shared" ref="X91:X103" si="78">P91/$C$3</f>
        <v>0</v>
      </c>
    </row>
    <row r="92" spans="1:24" x14ac:dyDescent="0.2">
      <c r="A92">
        <f t="shared" si="68"/>
        <v>228.71399999999997</v>
      </c>
      <c r="B92">
        <f t="shared" si="69"/>
        <v>303.17661840032514</v>
      </c>
      <c r="C92" s="4">
        <f t="shared" si="70"/>
        <v>9144</v>
      </c>
      <c r="E92" s="4">
        <v>30000</v>
      </c>
      <c r="F92" s="4">
        <f t="shared" si="71"/>
        <v>15.158830920016257</v>
      </c>
      <c r="G92" s="5">
        <v>0.05</v>
      </c>
      <c r="H92" s="6">
        <v>3040.8362625</v>
      </c>
      <c r="I92" s="6"/>
      <c r="J92" s="6">
        <v>610.59152749999998</v>
      </c>
      <c r="K92" s="4">
        <v>45</v>
      </c>
      <c r="M92">
        <f t="shared" si="72"/>
        <v>0.20079723957185611</v>
      </c>
      <c r="N92">
        <f t="shared" si="73"/>
        <v>13526.314761250276</v>
      </c>
      <c r="O92">
        <f t="shared" si="74"/>
        <v>205043.118436713</v>
      </c>
      <c r="P92">
        <f t="shared" si="75"/>
        <v>274.96282182363211</v>
      </c>
      <c r="Q92">
        <f t="shared" si="76"/>
        <v>9.9986480663138949E-2</v>
      </c>
      <c r="U92">
        <f t="shared" si="56"/>
        <v>0.3944681025983629</v>
      </c>
      <c r="V92">
        <f t="shared" si="77"/>
        <v>1.1057586409090909</v>
      </c>
      <c r="X92">
        <f t="shared" si="78"/>
        <v>9.9986480663138949E-2</v>
      </c>
    </row>
    <row r="93" spans="1:24" x14ac:dyDescent="0.2">
      <c r="A93">
        <f t="shared" si="68"/>
        <v>228.71399999999997</v>
      </c>
      <c r="B93">
        <f t="shared" si="69"/>
        <v>303.17661840032514</v>
      </c>
      <c r="C93" s="4">
        <f t="shared" si="70"/>
        <v>9144</v>
      </c>
      <c r="E93" s="4">
        <v>30000</v>
      </c>
      <c r="F93" s="4">
        <f t="shared" si="71"/>
        <v>30.317661840032514</v>
      </c>
      <c r="G93" s="5">
        <v>0.1</v>
      </c>
      <c r="H93" s="6">
        <v>3046.1754999999998</v>
      </c>
      <c r="I93" s="6"/>
      <c r="J93" s="6">
        <v>610.67420000000004</v>
      </c>
      <c r="K93" s="4">
        <v>45</v>
      </c>
      <c r="M93">
        <f t="shared" si="72"/>
        <v>0.20047242845988358</v>
      </c>
      <c r="N93">
        <f t="shared" si="73"/>
        <v>13550.064874961001</v>
      </c>
      <c r="O93">
        <f t="shared" si="74"/>
        <v>410806.28478957008</v>
      </c>
      <c r="P93">
        <f t="shared" si="75"/>
        <v>550.89122790281351</v>
      </c>
      <c r="Q93">
        <f t="shared" si="76"/>
        <v>0.20032408287375036</v>
      </c>
      <c r="U93">
        <f t="shared" si="56"/>
        <v>0.39516072748971942</v>
      </c>
      <c r="V93">
        <f t="shared" si="77"/>
        <v>1.1077001818181818</v>
      </c>
      <c r="X93">
        <f t="shared" si="78"/>
        <v>0.20032408287375036</v>
      </c>
    </row>
    <row r="94" spans="1:24" x14ac:dyDescent="0.2">
      <c r="A94">
        <f t="shared" si="68"/>
        <v>228.71399999999997</v>
      </c>
      <c r="B94">
        <f t="shared" si="69"/>
        <v>303.17661840032514</v>
      </c>
      <c r="C94" s="4">
        <f t="shared" si="70"/>
        <v>9144</v>
      </c>
      <c r="E94" s="4">
        <v>30000</v>
      </c>
      <c r="F94" s="4">
        <f t="shared" si="71"/>
        <v>45.476492760048771</v>
      </c>
      <c r="G94" s="5">
        <v>0.15</v>
      </c>
      <c r="H94" s="6">
        <v>2870.8236999999999</v>
      </c>
      <c r="I94" s="6"/>
      <c r="J94" s="6">
        <v>608.69006000000002</v>
      </c>
      <c r="K94" s="4">
        <v>45</v>
      </c>
      <c r="M94">
        <f t="shared" si="72"/>
        <v>0.21202627663969753</v>
      </c>
      <c r="N94">
        <f t="shared" si="73"/>
        <v>12770.061140461401</v>
      </c>
      <c r="O94">
        <f t="shared" si="74"/>
        <v>580737.5929995731</v>
      </c>
      <c r="P94">
        <f t="shared" si="75"/>
        <v>778.76911221242756</v>
      </c>
      <c r="Q94">
        <f t="shared" si="76"/>
        <v>0.28318876807724641</v>
      </c>
      <c r="U94">
        <f t="shared" si="56"/>
        <v>0.37241346789990531</v>
      </c>
      <c r="V94">
        <f t="shared" si="77"/>
        <v>1.0439358909090908</v>
      </c>
      <c r="X94">
        <f t="shared" si="78"/>
        <v>0.28318876807724641</v>
      </c>
    </row>
    <row r="95" spans="1:24" x14ac:dyDescent="0.2">
      <c r="A95">
        <f t="shared" si="68"/>
        <v>228.71399999999997</v>
      </c>
      <c r="B95">
        <f t="shared" si="69"/>
        <v>303.17661840032514</v>
      </c>
      <c r="C95" s="4">
        <f t="shared" si="70"/>
        <v>9144</v>
      </c>
      <c r="E95" s="4">
        <v>30000</v>
      </c>
      <c r="F95" s="4">
        <f t="shared" si="71"/>
        <v>60.635323680065028</v>
      </c>
      <c r="G95" s="5">
        <v>0.2</v>
      </c>
      <c r="H95" s="6">
        <v>2585.3150000000001</v>
      </c>
      <c r="I95" s="6"/>
      <c r="J95" s="6">
        <v>598.76936000000001</v>
      </c>
      <c r="K95" s="4">
        <v>45</v>
      </c>
      <c r="M95">
        <f t="shared" si="72"/>
        <v>0.23160402504143596</v>
      </c>
      <c r="N95">
        <f t="shared" si="73"/>
        <v>11500.05505993</v>
      </c>
      <c r="O95">
        <f t="shared" si="74"/>
        <v>697309.56089742517</v>
      </c>
      <c r="P95">
        <f t="shared" si="75"/>
        <v>935.09212116344713</v>
      </c>
      <c r="Q95">
        <f t="shared" si="76"/>
        <v>0.34003349860488985</v>
      </c>
      <c r="U95">
        <f t="shared" si="56"/>
        <v>0.33537626318315672</v>
      </c>
      <c r="V95">
        <f t="shared" si="77"/>
        <v>0.94011454545454542</v>
      </c>
      <c r="X95">
        <f t="shared" si="78"/>
        <v>0.34003349860488985</v>
      </c>
    </row>
    <row r="96" spans="1:24" x14ac:dyDescent="0.2">
      <c r="A96">
        <f t="shared" si="68"/>
        <v>228.71399999999997</v>
      </c>
      <c r="B96">
        <f t="shared" si="69"/>
        <v>303.17661840032514</v>
      </c>
      <c r="C96" s="4">
        <f t="shared" si="70"/>
        <v>9144</v>
      </c>
      <c r="E96" s="4">
        <v>30000</v>
      </c>
      <c r="F96" s="4">
        <f t="shared" si="71"/>
        <v>75.794154600081285</v>
      </c>
      <c r="G96" s="5">
        <v>0.25</v>
      </c>
      <c r="H96" s="6">
        <v>2290.8139000000001</v>
      </c>
      <c r="I96" s="6"/>
      <c r="J96" s="6">
        <v>588.84866</v>
      </c>
      <c r="K96" s="4">
        <v>45</v>
      </c>
      <c r="M96">
        <f t="shared" si="72"/>
        <v>0.25704779423592633</v>
      </c>
      <c r="N96">
        <f t="shared" si="73"/>
        <v>10190.048787885802</v>
      </c>
      <c r="O96">
        <f t="shared" si="74"/>
        <v>772346.13321138744</v>
      </c>
      <c r="P96">
        <f t="shared" si="75"/>
        <v>1035.7161646364705</v>
      </c>
      <c r="Q96">
        <f t="shared" si="76"/>
        <v>0.37662405986780745</v>
      </c>
      <c r="U96">
        <f t="shared" si="56"/>
        <v>0.29717253233359714</v>
      </c>
      <c r="V96">
        <f t="shared" si="77"/>
        <v>0.8330232363636364</v>
      </c>
      <c r="X96">
        <f t="shared" si="78"/>
        <v>0.37662405986780745</v>
      </c>
    </row>
    <row r="97" spans="1:24" x14ac:dyDescent="0.2">
      <c r="A97">
        <f t="shared" si="68"/>
        <v>228.71399999999997</v>
      </c>
      <c r="B97">
        <f t="shared" si="69"/>
        <v>303.17661840032514</v>
      </c>
      <c r="C97" s="4">
        <f t="shared" si="70"/>
        <v>9144</v>
      </c>
      <c r="E97" s="4">
        <v>30000</v>
      </c>
      <c r="F97" s="4">
        <f t="shared" si="71"/>
        <v>90.952985520097542</v>
      </c>
      <c r="G97" s="5">
        <v>0.3</v>
      </c>
      <c r="H97" s="6">
        <v>2023.29</v>
      </c>
      <c r="I97" s="6"/>
      <c r="J97" s="6">
        <v>570.10955999999999</v>
      </c>
      <c r="K97" s="4">
        <v>45</v>
      </c>
      <c r="M97">
        <f t="shared" si="72"/>
        <v>0.28177352727488397</v>
      </c>
      <c r="N97">
        <f t="shared" si="73"/>
        <v>9000.0430903800006</v>
      </c>
      <c r="O97">
        <f t="shared" si="74"/>
        <v>818580.78887958615</v>
      </c>
      <c r="P97">
        <f t="shared" si="75"/>
        <v>1097.7168378875249</v>
      </c>
      <c r="Q97">
        <f t="shared" si="76"/>
        <v>0.39916975923182724</v>
      </c>
      <c r="U97">
        <f t="shared" si="56"/>
        <v>0.26246837988247046</v>
      </c>
      <c r="V97">
        <f t="shared" si="77"/>
        <v>0.73574181818181816</v>
      </c>
      <c r="X97">
        <f t="shared" si="78"/>
        <v>0.39916975923182724</v>
      </c>
    </row>
    <row r="98" spans="1:24" x14ac:dyDescent="0.2">
      <c r="A98">
        <f t="shared" si="68"/>
        <v>228.71399999999997</v>
      </c>
      <c r="B98">
        <f t="shared" si="69"/>
        <v>303.17661840032514</v>
      </c>
      <c r="C98" s="4">
        <f t="shared" si="70"/>
        <v>9144</v>
      </c>
      <c r="E98" s="4">
        <v>30000</v>
      </c>
      <c r="F98" s="4">
        <f t="shared" si="71"/>
        <v>106.1118164401138</v>
      </c>
      <c r="G98" s="5">
        <v>0.35</v>
      </c>
      <c r="H98" s="6">
        <v>1800.7281</v>
      </c>
      <c r="I98" s="6"/>
      <c r="J98" s="6">
        <v>579.36887999999999</v>
      </c>
      <c r="K98" s="4">
        <v>45</v>
      </c>
      <c r="M98">
        <f t="shared" si="72"/>
        <v>0.32174145558121736</v>
      </c>
      <c r="N98">
        <f t="shared" si="73"/>
        <v>8010.0383504382007</v>
      </c>
      <c r="O98">
        <f t="shared" si="74"/>
        <v>849959.71911997034</v>
      </c>
      <c r="P98">
        <f t="shared" si="75"/>
        <v>1139.7959833398802</v>
      </c>
      <c r="Q98">
        <f t="shared" si="76"/>
        <v>0.41447126666904732</v>
      </c>
      <c r="U98">
        <f t="shared" si="56"/>
        <v>0.23359685809539871</v>
      </c>
      <c r="V98">
        <f t="shared" si="77"/>
        <v>0.65481021818181817</v>
      </c>
      <c r="X98">
        <f t="shared" si="78"/>
        <v>0.41447126666904732</v>
      </c>
    </row>
    <row r="99" spans="1:24" x14ac:dyDescent="0.2">
      <c r="A99">
        <f t="shared" si="68"/>
        <v>228.71399999999997</v>
      </c>
      <c r="B99">
        <f t="shared" si="69"/>
        <v>303.17661840032514</v>
      </c>
      <c r="C99" s="4">
        <f t="shared" si="70"/>
        <v>9144</v>
      </c>
      <c r="E99" s="4">
        <v>30000</v>
      </c>
      <c r="F99" s="4">
        <f t="shared" si="71"/>
        <v>121.27064736013006</v>
      </c>
      <c r="G99" s="5">
        <v>0.4</v>
      </c>
      <c r="H99" s="6">
        <v>1672.5863999999999</v>
      </c>
      <c r="I99" s="6"/>
      <c r="J99" s="6">
        <v>606.26499999999999</v>
      </c>
      <c r="K99" s="4">
        <v>45</v>
      </c>
      <c r="M99">
        <f t="shared" si="72"/>
        <v>0.36247155901781819</v>
      </c>
      <c r="N99">
        <f t="shared" si="73"/>
        <v>7440.0356213808</v>
      </c>
      <c r="O99">
        <f t="shared" si="74"/>
        <v>902257.93618727708</v>
      </c>
      <c r="P99">
        <f t="shared" si="75"/>
        <v>1209.9278924271384</v>
      </c>
      <c r="Q99">
        <f t="shared" si="76"/>
        <v>0.43997377906441398</v>
      </c>
      <c r="U99">
        <f t="shared" si="56"/>
        <v>0.21697386070284225</v>
      </c>
      <c r="V99">
        <f t="shared" si="77"/>
        <v>0.60821323636363633</v>
      </c>
      <c r="X99">
        <f t="shared" si="78"/>
        <v>0.43997377906441398</v>
      </c>
    </row>
    <row r="100" spans="1:24" x14ac:dyDescent="0.2">
      <c r="A100">
        <f t="shared" si="68"/>
        <v>228.71399999999997</v>
      </c>
      <c r="B100">
        <f t="shared" si="69"/>
        <v>303.17661840032514</v>
      </c>
      <c r="C100" s="4">
        <f t="shared" si="70"/>
        <v>9144</v>
      </c>
      <c r="E100" s="4">
        <v>30000</v>
      </c>
      <c r="F100" s="4">
        <f t="shared" si="71"/>
        <v>136.42947828014633</v>
      </c>
      <c r="G100" s="5">
        <v>0.45</v>
      </c>
      <c r="H100" s="6">
        <v>1571.4219000000001</v>
      </c>
      <c r="I100" s="6"/>
      <c r="J100" s="6">
        <v>630.29513999999995</v>
      </c>
      <c r="K100" s="4">
        <v>45</v>
      </c>
      <c r="M100">
        <f t="shared" si="72"/>
        <v>0.40109861011864473</v>
      </c>
      <c r="N100">
        <f t="shared" si="73"/>
        <v>6990.0334668618007</v>
      </c>
      <c r="O100">
        <f t="shared" si="74"/>
        <v>953646.61904471798</v>
      </c>
      <c r="P100">
        <f t="shared" si="75"/>
        <v>1278.8401161389668</v>
      </c>
      <c r="Q100">
        <f t="shared" si="76"/>
        <v>0.46503276950507882</v>
      </c>
      <c r="U100">
        <f t="shared" si="56"/>
        <v>0.20385044170871874</v>
      </c>
      <c r="V100">
        <f t="shared" si="77"/>
        <v>0.57142614545454551</v>
      </c>
      <c r="X100">
        <f t="shared" si="78"/>
        <v>0.46503276950507882</v>
      </c>
    </row>
    <row r="101" spans="1:24" x14ac:dyDescent="0.2">
      <c r="A101">
        <f t="shared" si="68"/>
        <v>228.71399999999997</v>
      </c>
      <c r="B101">
        <f t="shared" si="69"/>
        <v>303.17661840032514</v>
      </c>
      <c r="C101" s="4">
        <f t="shared" si="70"/>
        <v>9144</v>
      </c>
      <c r="E101" s="4">
        <v>30000</v>
      </c>
      <c r="F101" s="4">
        <f t="shared" si="71"/>
        <v>151.58830920016257</v>
      </c>
      <c r="G101" s="5">
        <v>0.5</v>
      </c>
      <c r="H101" s="6">
        <v>1456.7688000000001</v>
      </c>
      <c r="I101" s="6"/>
      <c r="J101" s="6">
        <v>645.94780000000003</v>
      </c>
      <c r="K101" s="4">
        <v>45</v>
      </c>
      <c r="M101">
        <f t="shared" si="72"/>
        <v>0.44341133610220096</v>
      </c>
      <c r="N101">
        <f t="shared" si="73"/>
        <v>6480.0310250736011</v>
      </c>
      <c r="O101">
        <f t="shared" si="74"/>
        <v>982296.94665550347</v>
      </c>
      <c r="P101">
        <f t="shared" si="75"/>
        <v>1317.2602054650301</v>
      </c>
      <c r="Q101">
        <f t="shared" si="76"/>
        <v>0.47900371107819278</v>
      </c>
      <c r="U101">
        <f t="shared" si="56"/>
        <v>0.18897723351537873</v>
      </c>
      <c r="V101">
        <f t="shared" si="77"/>
        <v>0.52973410909090912</v>
      </c>
      <c r="X101">
        <f t="shared" si="78"/>
        <v>0.47900371107819278</v>
      </c>
    </row>
    <row r="102" spans="1:24" x14ac:dyDescent="0.2">
      <c r="A102">
        <f t="shared" si="68"/>
        <v>228.71399999999997</v>
      </c>
      <c r="B102">
        <f t="shared" si="69"/>
        <v>303.17661840032514</v>
      </c>
      <c r="C102" s="4">
        <f t="shared" si="70"/>
        <v>9144</v>
      </c>
      <c r="E102" s="4">
        <v>30000</v>
      </c>
      <c r="F102" s="4">
        <f t="shared" si="71"/>
        <v>166.74714012017884</v>
      </c>
      <c r="G102" s="5">
        <v>0.55000000000000004</v>
      </c>
      <c r="H102" s="6">
        <v>1366.8448000000001</v>
      </c>
      <c r="I102" s="6"/>
      <c r="J102" s="6">
        <v>673.06438000000003</v>
      </c>
      <c r="K102" s="4">
        <v>45</v>
      </c>
      <c r="M102">
        <f t="shared" si="72"/>
        <v>0.49242194870990474</v>
      </c>
      <c r="N102">
        <f t="shared" si="73"/>
        <v>6080.0291099456008</v>
      </c>
      <c r="O102">
        <f t="shared" si="74"/>
        <v>1013827.4659308654</v>
      </c>
      <c r="P102">
        <f t="shared" si="75"/>
        <v>1359.5426318132904</v>
      </c>
      <c r="Q102">
        <f t="shared" si="76"/>
        <v>0.4943791388411965</v>
      </c>
      <c r="U102">
        <f t="shared" si="56"/>
        <v>0.17731197218726893</v>
      </c>
      <c r="V102">
        <f t="shared" si="77"/>
        <v>0.49703447272727275</v>
      </c>
      <c r="X102">
        <f t="shared" si="78"/>
        <v>0.4943791388411965</v>
      </c>
    </row>
    <row r="103" spans="1:24" x14ac:dyDescent="0.2">
      <c r="A103">
        <f t="shared" si="68"/>
        <v>228.71399999999997</v>
      </c>
      <c r="B103">
        <f t="shared" si="69"/>
        <v>303.17661840032514</v>
      </c>
      <c r="C103" s="4">
        <f t="shared" si="70"/>
        <v>9144</v>
      </c>
      <c r="E103" s="4">
        <v>30000</v>
      </c>
      <c r="F103" s="4">
        <f t="shared" si="71"/>
        <v>181.90597104019508</v>
      </c>
      <c r="G103" s="5">
        <v>0.6</v>
      </c>
      <c r="H103" s="6">
        <v>1290.4094</v>
      </c>
      <c r="I103" s="6"/>
      <c r="J103" s="6">
        <v>702.16510000000005</v>
      </c>
      <c r="K103" s="4">
        <v>45</v>
      </c>
      <c r="M103">
        <f t="shared" si="72"/>
        <v>0.54414133994994152</v>
      </c>
      <c r="N103">
        <f t="shared" si="73"/>
        <v>5740.0274820868008</v>
      </c>
      <c r="O103">
        <f t="shared" si="74"/>
        <v>1044145.2729264055</v>
      </c>
      <c r="P103">
        <f t="shared" si="75"/>
        <v>1400.1988109943097</v>
      </c>
      <c r="Q103">
        <f t="shared" si="76"/>
        <v>0.5091632039979308</v>
      </c>
      <c r="U103">
        <f t="shared" si="56"/>
        <v>0.16739650005837561</v>
      </c>
      <c r="V103">
        <f t="shared" si="77"/>
        <v>0.46923978181818182</v>
      </c>
      <c r="X103">
        <f t="shared" si="78"/>
        <v>0.5091632039979308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7"/>
  <sheetViews>
    <sheetView topLeftCell="A169" workbookViewId="0">
      <selection activeCell="V26" sqref="V26"/>
    </sheetView>
  </sheetViews>
  <sheetFormatPr defaultRowHeight="12.75" x14ac:dyDescent="0.2"/>
  <cols>
    <col min="1" max="1" width="9.140625" style="45"/>
    <col min="3" max="4" width="9.140625" style="45"/>
    <col min="6" max="16384" width="9.140625" style="45"/>
  </cols>
  <sheetData>
    <row r="1" spans="1:27" x14ac:dyDescent="0.2">
      <c r="A1" s="3" t="s">
        <v>21</v>
      </c>
      <c r="B1" s="3" t="s">
        <v>12</v>
      </c>
      <c r="C1" s="3" t="s">
        <v>13</v>
      </c>
      <c r="D1" s="3" t="s">
        <v>38</v>
      </c>
      <c r="E1" s="3"/>
      <c r="F1" s="3" t="s">
        <v>22</v>
      </c>
      <c r="G1" s="3" t="s">
        <v>23</v>
      </c>
      <c r="H1" s="3" t="s">
        <v>12</v>
      </c>
      <c r="I1" s="3" t="s">
        <v>24</v>
      </c>
    </row>
    <row r="2" spans="1:27" x14ac:dyDescent="0.2">
      <c r="A2" s="3"/>
      <c r="B2" s="3" t="s">
        <v>18</v>
      </c>
      <c r="C2" s="3" t="s">
        <v>19</v>
      </c>
      <c r="D2" s="3"/>
      <c r="E2" s="3"/>
      <c r="F2" s="3"/>
      <c r="G2" s="3"/>
      <c r="H2" s="3" t="s">
        <v>25</v>
      </c>
      <c r="I2" s="3" t="s">
        <v>26</v>
      </c>
    </row>
    <row r="3" spans="1:27" s="10" customFormat="1" x14ac:dyDescent="0.2">
      <c r="A3" s="3" t="s">
        <v>37</v>
      </c>
      <c r="B3" s="8">
        <v>9676</v>
      </c>
      <c r="C3">
        <v>3130</v>
      </c>
      <c r="D3">
        <f>B3/C3</f>
        <v>3.0913738019169328</v>
      </c>
      <c r="E3"/>
      <c r="F3">
        <v>1.4</v>
      </c>
      <c r="G3">
        <f>8.31451/0.0289645</f>
        <v>287.05864074988347</v>
      </c>
      <c r="H3">
        <f>273.15+15</f>
        <v>288.14999999999998</v>
      </c>
      <c r="I3">
        <v>-6.5</v>
      </c>
    </row>
    <row r="4" spans="1:27" customFormat="1" x14ac:dyDescent="0.2">
      <c r="A4" s="45"/>
      <c r="C4" s="45"/>
      <c r="D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 x14ac:dyDescent="0.2">
      <c r="A5" s="3" t="s">
        <v>28</v>
      </c>
      <c r="B5" s="3" t="s">
        <v>29</v>
      </c>
      <c r="C5" s="1" t="s">
        <v>0</v>
      </c>
      <c r="D5" s="1"/>
      <c r="E5" s="1" t="s">
        <v>0</v>
      </c>
      <c r="F5" s="1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1" t="s">
        <v>6</v>
      </c>
      <c r="L5" s="10"/>
      <c r="M5" s="3" t="s">
        <v>30</v>
      </c>
      <c r="N5" s="3" t="s">
        <v>8</v>
      </c>
      <c r="O5" s="3" t="s">
        <v>9</v>
      </c>
      <c r="P5" s="3" t="s">
        <v>9</v>
      </c>
      <c r="Q5" s="3" t="s">
        <v>10</v>
      </c>
      <c r="R5" s="3" t="s">
        <v>11</v>
      </c>
      <c r="S5" s="10"/>
      <c r="T5" s="10"/>
      <c r="U5" s="3" t="s">
        <v>14</v>
      </c>
      <c r="V5" s="3" t="s">
        <v>15</v>
      </c>
      <c r="W5" s="3" t="s">
        <v>16</v>
      </c>
      <c r="X5" s="3" t="s">
        <v>17</v>
      </c>
      <c r="Y5" s="10"/>
      <c r="Z5" s="10"/>
      <c r="AA5" s="10"/>
    </row>
    <row r="6" spans="1:27" x14ac:dyDescent="0.2">
      <c r="A6" s="10" t="s">
        <v>25</v>
      </c>
      <c r="B6" s="10" t="s">
        <v>31</v>
      </c>
      <c r="C6" s="1" t="s">
        <v>32</v>
      </c>
      <c r="D6" s="1"/>
      <c r="E6" s="1" t="s">
        <v>33</v>
      </c>
      <c r="F6" s="1" t="s">
        <v>31</v>
      </c>
      <c r="G6" s="2"/>
      <c r="H6" s="2" t="s">
        <v>18</v>
      </c>
      <c r="I6" s="2" t="s">
        <v>19</v>
      </c>
      <c r="J6" s="2"/>
      <c r="K6" s="1"/>
      <c r="L6"/>
      <c r="M6" s="3" t="s">
        <v>34</v>
      </c>
      <c r="N6" s="3"/>
      <c r="O6" s="3" t="s">
        <v>20</v>
      </c>
      <c r="P6" s="3" t="s">
        <v>19</v>
      </c>
      <c r="Q6" s="3"/>
      <c r="R6" s="3"/>
      <c r="S6"/>
      <c r="T6"/>
      <c r="U6" s="3"/>
      <c r="V6" s="3"/>
      <c r="W6" s="3"/>
      <c r="X6"/>
      <c r="Y6"/>
      <c r="Z6"/>
      <c r="AA6"/>
    </row>
    <row r="7" spans="1:27" x14ac:dyDescent="0.2">
      <c r="A7">
        <f t="shared" ref="A7" si="0">$H$3+$I$3*C7/1000</f>
        <v>288.14999999999998</v>
      </c>
      <c r="B7">
        <f t="shared" ref="B7" si="1">SQRT($F$3*$G$3*A7)</f>
        <v>340.29740854862598</v>
      </c>
      <c r="C7" s="4">
        <f t="shared" ref="C7" si="2">E7*0.3048</f>
        <v>0</v>
      </c>
      <c r="E7" s="31">
        <v>0</v>
      </c>
      <c r="F7" s="4">
        <f t="shared" ref="F7:F70" si="3">G7*B7</f>
        <v>0</v>
      </c>
      <c r="G7" s="32">
        <v>0</v>
      </c>
      <c r="H7" s="33">
        <v>9629.0512455364806</v>
      </c>
      <c r="I7"/>
      <c r="J7" s="33">
        <v>1254.9457751223699</v>
      </c>
      <c r="K7" s="31">
        <v>45</v>
      </c>
      <c r="M7">
        <f t="shared" ref="M7" si="4">J7/H7</f>
        <v>0.13032911998511759</v>
      </c>
      <c r="N7">
        <f t="shared" ref="N7" si="5">4.448222*H7</f>
        <v>42832.15758952278</v>
      </c>
      <c r="O7">
        <f t="shared" ref="O7" si="6">N7*F7</f>
        <v>0</v>
      </c>
      <c r="P7">
        <f t="shared" ref="P7" si="7">O7*0.001341</f>
        <v>0</v>
      </c>
      <c r="Q7">
        <f t="shared" ref="Q7" si="8">P7/$C$3</f>
        <v>0</v>
      </c>
      <c r="R7"/>
      <c r="S7"/>
      <c r="T7"/>
      <c r="U7">
        <f>H7/$B$3</f>
        <v>0.9951479170666061</v>
      </c>
      <c r="V7">
        <f t="shared" ref="V7" si="9">H7/$C$3</f>
        <v>3.0763741998519105</v>
      </c>
      <c r="W7"/>
      <c r="X7">
        <f t="shared" ref="X7" si="10">P7/$C$3</f>
        <v>0</v>
      </c>
    </row>
    <row r="8" spans="1:27" x14ac:dyDescent="0.2">
      <c r="A8">
        <f t="shared" ref="A8:A71" si="11">$H$3+$I$3*C8/1000</f>
        <v>288.14999999999998</v>
      </c>
      <c r="B8">
        <f t="shared" ref="B8:B71" si="12">SQRT($F$3*$G$3*A8)</f>
        <v>340.29740854862598</v>
      </c>
      <c r="C8" s="4">
        <f t="shared" ref="C8:C71" si="13">E8*0.3048</f>
        <v>0</v>
      </c>
      <c r="E8" s="31">
        <v>0</v>
      </c>
      <c r="F8" s="4">
        <f t="shared" si="3"/>
        <v>8.5074352137156506</v>
      </c>
      <c r="G8" s="32">
        <v>2.5000000000000001E-2</v>
      </c>
      <c r="H8" s="33">
        <v>9021.1883224608591</v>
      </c>
      <c r="I8"/>
      <c r="J8" s="33">
        <v>1255.6134095252601</v>
      </c>
      <c r="K8" s="31">
        <v>45</v>
      </c>
      <c r="M8">
        <f t="shared" ref="M8:M71" si="14">J8/H8</f>
        <v>0.13918492383082692</v>
      </c>
      <c r="N8">
        <f t="shared" ref="N8:N71" si="15">4.448222*H8</f>
        <v>40128.248362113489</v>
      </c>
      <c r="O8">
        <f t="shared" ref="O8:O71" si="16">N8*F8</f>
        <v>341388.47318057169</v>
      </c>
      <c r="P8">
        <f t="shared" ref="P8:P71" si="17">O8*0.001341</f>
        <v>457.80194253514662</v>
      </c>
      <c r="Q8">
        <f t="shared" ref="Q8:Q71" si="18">P8/$C$3</f>
        <v>0.14626260144892864</v>
      </c>
      <c r="R8"/>
      <c r="S8"/>
      <c r="T8"/>
      <c r="U8">
        <f t="shared" ref="U8:U71" si="19">H8/$B$3</f>
        <v>0.93232620116379283</v>
      </c>
      <c r="V8">
        <f t="shared" ref="V8:V71" si="20">H8/$C$3</f>
        <v>2.8821687931184852</v>
      </c>
      <c r="W8"/>
      <c r="X8">
        <f t="shared" ref="X8:X71" si="21">P8/$C$3</f>
        <v>0.14626260144892864</v>
      </c>
    </row>
    <row r="9" spans="1:27" x14ac:dyDescent="0.2">
      <c r="A9">
        <f t="shared" si="11"/>
        <v>288.14999999999998</v>
      </c>
      <c r="B9">
        <f t="shared" si="12"/>
        <v>340.29740854862598</v>
      </c>
      <c r="C9" s="4">
        <f t="shared" si="13"/>
        <v>0</v>
      </c>
      <c r="E9" s="31">
        <v>0</v>
      </c>
      <c r="F9" s="4">
        <f t="shared" si="3"/>
        <v>17.014870427431301</v>
      </c>
      <c r="G9" s="32">
        <v>0.05</v>
      </c>
      <c r="H9" s="33">
        <v>8416.6929411793008</v>
      </c>
      <c r="I9"/>
      <c r="J9" s="33">
        <v>1255.8397224862399</v>
      </c>
      <c r="K9" s="31">
        <v>45</v>
      </c>
      <c r="M9">
        <f t="shared" si="14"/>
        <v>0.14920821411245147</v>
      </c>
      <c r="N9">
        <f t="shared" si="15"/>
        <v>37439.318708198472</v>
      </c>
      <c r="O9">
        <f t="shared" si="16"/>
        <v>637025.15671130165</v>
      </c>
      <c r="P9">
        <f t="shared" si="17"/>
        <v>854.25073514985547</v>
      </c>
      <c r="Q9">
        <f t="shared" si="18"/>
        <v>0.27292355755586439</v>
      </c>
      <c r="R9"/>
      <c r="S9"/>
      <c r="T9"/>
      <c r="U9">
        <f t="shared" si="19"/>
        <v>0.86985251562415267</v>
      </c>
      <c r="V9">
        <f t="shared" si="20"/>
        <v>2.6890392783320451</v>
      </c>
      <c r="W9"/>
      <c r="X9">
        <f t="shared" si="21"/>
        <v>0.27292355755586439</v>
      </c>
    </row>
    <row r="10" spans="1:27" x14ac:dyDescent="0.2">
      <c r="A10">
        <f t="shared" si="11"/>
        <v>288.14999999999998</v>
      </c>
      <c r="B10">
        <f t="shared" si="12"/>
        <v>340.29740854862598</v>
      </c>
      <c r="C10" s="4">
        <f t="shared" si="13"/>
        <v>0</v>
      </c>
      <c r="E10" s="31">
        <v>0</v>
      </c>
      <c r="F10" s="4">
        <f t="shared" si="3"/>
        <v>25.522305641146946</v>
      </c>
      <c r="G10" s="32">
        <v>7.4999999999999997E-2</v>
      </c>
      <c r="H10" s="33">
        <v>7821.5802006638096</v>
      </c>
      <c r="I10"/>
      <c r="J10" s="33">
        <v>1255.66128158484</v>
      </c>
      <c r="K10" s="31">
        <v>45</v>
      </c>
      <c r="M10">
        <f t="shared" si="14"/>
        <v>0.16053805616904285</v>
      </c>
      <c r="N10">
        <f t="shared" si="15"/>
        <v>34792.125123357175</v>
      </c>
      <c r="O10">
        <f t="shared" si="16"/>
        <v>887975.25130334927</v>
      </c>
      <c r="P10">
        <f t="shared" si="17"/>
        <v>1190.7748119977914</v>
      </c>
      <c r="Q10">
        <f t="shared" si="18"/>
        <v>0.38043923705999727</v>
      </c>
      <c r="R10"/>
      <c r="S10"/>
      <c r="T10"/>
      <c r="U10">
        <f t="shared" si="19"/>
        <v>0.80834851185033174</v>
      </c>
      <c r="V10">
        <f t="shared" si="20"/>
        <v>2.4989074123526547</v>
      </c>
      <c r="W10"/>
      <c r="X10">
        <f t="shared" si="21"/>
        <v>0.38043923705999727</v>
      </c>
    </row>
    <row r="11" spans="1:27" x14ac:dyDescent="0.2">
      <c r="A11">
        <f t="shared" si="11"/>
        <v>288.14999999999998</v>
      </c>
      <c r="B11">
        <f t="shared" si="12"/>
        <v>340.29740854862598</v>
      </c>
      <c r="C11" s="4">
        <f t="shared" si="13"/>
        <v>0</v>
      </c>
      <c r="E11" s="31">
        <v>0</v>
      </c>
      <c r="F11" s="4">
        <f t="shared" si="3"/>
        <v>34.029740854862602</v>
      </c>
      <c r="G11" s="32">
        <v>0.1</v>
      </c>
      <c r="H11" s="33">
        <v>7241.8651998864198</v>
      </c>
      <c r="I11"/>
      <c r="J11" s="33">
        <v>1255.1146544005401</v>
      </c>
      <c r="K11" s="31">
        <v>45</v>
      </c>
      <c r="M11">
        <f t="shared" si="14"/>
        <v>0.17331372785290522</v>
      </c>
      <c r="N11">
        <f t="shared" si="15"/>
        <v>32213.424103169171</v>
      </c>
      <c r="O11">
        <f t="shared" si="16"/>
        <v>1096214.4742786316</v>
      </c>
      <c r="P11">
        <f t="shared" si="17"/>
        <v>1470.0236100076449</v>
      </c>
      <c r="Q11">
        <f t="shared" si="18"/>
        <v>0.46965610543375236</v>
      </c>
      <c r="R11"/>
      <c r="S11"/>
      <c r="T11"/>
      <c r="U11">
        <f t="shared" si="19"/>
        <v>0.74843584124497931</v>
      </c>
      <c r="V11">
        <f t="shared" si="20"/>
        <v>2.3136949520403896</v>
      </c>
      <c r="W11"/>
      <c r="X11">
        <f t="shared" si="21"/>
        <v>0.46965610543375236</v>
      </c>
    </row>
    <row r="12" spans="1:27" x14ac:dyDescent="0.2">
      <c r="A12">
        <f t="shared" si="11"/>
        <v>288.14999999999998</v>
      </c>
      <c r="B12">
        <f t="shared" si="12"/>
        <v>340.29740854862598</v>
      </c>
      <c r="C12" s="4">
        <f t="shared" si="13"/>
        <v>0</v>
      </c>
      <c r="E12" s="31">
        <v>0</v>
      </c>
      <c r="F12" s="4">
        <f t="shared" si="3"/>
        <v>42.537176068578248</v>
      </c>
      <c r="G12" s="32">
        <v>0.125</v>
      </c>
      <c r="H12" s="33">
        <v>6683.5630378191599</v>
      </c>
      <c r="I12"/>
      <c r="J12" s="33">
        <v>1254.23640851286</v>
      </c>
      <c r="K12" s="31">
        <v>45</v>
      </c>
      <c r="M12">
        <f t="shared" si="14"/>
        <v>0.18765984571638245</v>
      </c>
      <c r="N12">
        <f t="shared" si="15"/>
        <v>29729.972143214021</v>
      </c>
      <c r="O12">
        <f t="shared" si="16"/>
        <v>1264629.0595698215</v>
      </c>
      <c r="P12">
        <f t="shared" si="17"/>
        <v>1695.8675688831306</v>
      </c>
      <c r="Q12">
        <f t="shared" si="18"/>
        <v>0.54181072488278936</v>
      </c>
      <c r="R12"/>
      <c r="S12"/>
      <c r="T12"/>
      <c r="U12">
        <f t="shared" si="19"/>
        <v>0.69073615521074405</v>
      </c>
      <c r="V12">
        <f t="shared" si="20"/>
        <v>2.1353236542553224</v>
      </c>
      <c r="W12"/>
      <c r="X12">
        <f t="shared" si="21"/>
        <v>0.54181072488278936</v>
      </c>
    </row>
    <row r="13" spans="1:27" x14ac:dyDescent="0.2">
      <c r="A13">
        <f t="shared" si="11"/>
        <v>288.14999999999998</v>
      </c>
      <c r="B13">
        <f t="shared" si="12"/>
        <v>340.29740854862598</v>
      </c>
      <c r="C13" s="4">
        <f t="shared" si="13"/>
        <v>0</v>
      </c>
      <c r="E13" s="31">
        <v>0</v>
      </c>
      <c r="F13" s="4">
        <f t="shared" si="3"/>
        <v>51.044611282293893</v>
      </c>
      <c r="G13" s="32">
        <v>0.15</v>
      </c>
      <c r="H13" s="33">
        <v>6152.6888134340297</v>
      </c>
      <c r="I13"/>
      <c r="J13" s="33">
        <v>1253.06311150129</v>
      </c>
      <c r="K13" s="31">
        <v>45</v>
      </c>
      <c r="M13">
        <f t="shared" si="14"/>
        <v>0.20366105770948489</v>
      </c>
      <c r="N13">
        <f t="shared" si="15"/>
        <v>27368.525739071149</v>
      </c>
      <c r="O13">
        <f t="shared" si="16"/>
        <v>1397015.7577203419</v>
      </c>
      <c r="P13">
        <f t="shared" si="17"/>
        <v>1873.3981311029784</v>
      </c>
      <c r="Q13">
        <f t="shared" si="18"/>
        <v>0.59852975434599953</v>
      </c>
      <c r="R13"/>
      <c r="S13"/>
      <c r="T13"/>
      <c r="U13">
        <f t="shared" si="19"/>
        <v>0.63587110515027179</v>
      </c>
      <c r="V13">
        <f t="shared" si="20"/>
        <v>1.9657152758575174</v>
      </c>
      <c r="W13"/>
      <c r="X13">
        <f t="shared" si="21"/>
        <v>0.59852975434599953</v>
      </c>
    </row>
    <row r="14" spans="1:27" x14ac:dyDescent="0.2">
      <c r="A14">
        <f t="shared" si="11"/>
        <v>288.14999999999998</v>
      </c>
      <c r="B14">
        <f t="shared" si="12"/>
        <v>340.29740854862598</v>
      </c>
      <c r="C14" s="4">
        <f t="shared" si="13"/>
        <v>0</v>
      </c>
      <c r="E14" s="31">
        <v>0</v>
      </c>
      <c r="F14" s="4">
        <f t="shared" si="3"/>
        <v>59.552046496009545</v>
      </c>
      <c r="G14" s="32">
        <v>0.17499999999999999</v>
      </c>
      <c r="H14" s="33">
        <v>5655.2576257030696</v>
      </c>
      <c r="I14"/>
      <c r="J14" s="33">
        <v>1251.6313309453301</v>
      </c>
      <c r="K14" s="31">
        <v>45</v>
      </c>
      <c r="M14">
        <f t="shared" si="14"/>
        <v>0.22132171755654112</v>
      </c>
      <c r="N14">
        <f t="shared" si="15"/>
        <v>25155.84138632016</v>
      </c>
      <c r="O14">
        <f t="shared" si="16"/>
        <v>1498081.8358843795</v>
      </c>
      <c r="P14">
        <f t="shared" si="17"/>
        <v>2008.9277419209527</v>
      </c>
      <c r="Q14">
        <f t="shared" si="18"/>
        <v>0.64182994949551209</v>
      </c>
      <c r="R14"/>
      <c r="S14"/>
      <c r="T14"/>
      <c r="U14">
        <f t="shared" si="19"/>
        <v>0.5844623424662122</v>
      </c>
      <c r="V14">
        <f t="shared" si="20"/>
        <v>1.806791573707051</v>
      </c>
      <c r="W14"/>
      <c r="X14">
        <f t="shared" si="21"/>
        <v>0.64182994949551209</v>
      </c>
    </row>
    <row r="15" spans="1:27" x14ac:dyDescent="0.2">
      <c r="A15">
        <f t="shared" si="11"/>
        <v>288.14999999999998</v>
      </c>
      <c r="B15">
        <f t="shared" si="12"/>
        <v>340.29740854862598</v>
      </c>
      <c r="C15" s="4">
        <f t="shared" si="13"/>
        <v>0</v>
      </c>
      <c r="E15" s="31">
        <v>0</v>
      </c>
      <c r="F15" s="4">
        <f t="shared" si="3"/>
        <v>68.059481709725205</v>
      </c>
      <c r="G15" s="32">
        <v>0.2</v>
      </c>
      <c r="H15" s="33">
        <v>5197.2845735982901</v>
      </c>
      <c r="I15"/>
      <c r="J15" s="33">
        <v>1249.9776344244899</v>
      </c>
      <c r="K15" s="31">
        <v>45</v>
      </c>
      <c r="M15">
        <f t="shared" si="14"/>
        <v>0.24050590586750956</v>
      </c>
      <c r="N15">
        <f t="shared" si="15"/>
        <v>23118.675580540534</v>
      </c>
      <c r="O15">
        <f t="shared" si="16"/>
        <v>1573445.0778268692</v>
      </c>
      <c r="P15">
        <f t="shared" si="17"/>
        <v>2109.9898493658316</v>
      </c>
      <c r="Q15">
        <f t="shared" si="18"/>
        <v>0.67411816273668745</v>
      </c>
      <c r="R15"/>
      <c r="S15"/>
      <c r="T15"/>
      <c r="U15">
        <f t="shared" si="19"/>
        <v>0.53713151856121233</v>
      </c>
      <c r="V15">
        <f t="shared" si="20"/>
        <v>1.6604743046639905</v>
      </c>
      <c r="W15"/>
      <c r="X15">
        <f t="shared" si="21"/>
        <v>0.67411816273668745</v>
      </c>
    </row>
    <row r="16" spans="1:27" x14ac:dyDescent="0.2">
      <c r="A16">
        <f t="shared" si="11"/>
        <v>288.14999999999998</v>
      </c>
      <c r="B16">
        <f t="shared" si="12"/>
        <v>340.29740854862598</v>
      </c>
      <c r="C16" s="4">
        <f t="shared" si="13"/>
        <v>0</v>
      </c>
      <c r="E16" s="31">
        <v>0</v>
      </c>
      <c r="F16" s="4">
        <f t="shared" si="3"/>
        <v>76.566916923440843</v>
      </c>
      <c r="G16" s="32">
        <v>0.22500000000000001</v>
      </c>
      <c r="H16" s="33">
        <v>4784.7847560917198</v>
      </c>
      <c r="I16"/>
      <c r="J16" s="33">
        <v>1248.13858951827</v>
      </c>
      <c r="K16" s="31">
        <v>45</v>
      </c>
      <c r="M16">
        <f t="shared" si="14"/>
        <v>0.26085574443640541</v>
      </c>
      <c r="N16">
        <f t="shared" si="15"/>
        <v>21283.784817311825</v>
      </c>
      <c r="O16">
        <f t="shared" si="16"/>
        <v>1629633.783923506</v>
      </c>
      <c r="P16">
        <f t="shared" si="17"/>
        <v>2185.3389042414215</v>
      </c>
      <c r="Q16">
        <f t="shared" si="18"/>
        <v>0.69819134320812182</v>
      </c>
      <c r="R16"/>
      <c r="S16"/>
      <c r="T16"/>
      <c r="U16">
        <f t="shared" si="19"/>
        <v>0.49450028483792063</v>
      </c>
      <c r="V16">
        <f t="shared" si="20"/>
        <v>1.5286852255884089</v>
      </c>
      <c r="W16"/>
      <c r="X16">
        <f t="shared" si="21"/>
        <v>0.69819134320812182</v>
      </c>
    </row>
    <row r="17" spans="1:24" x14ac:dyDescent="0.2">
      <c r="A17">
        <f t="shared" si="11"/>
        <v>288.14999999999998</v>
      </c>
      <c r="B17">
        <f t="shared" si="12"/>
        <v>340.29740854862598</v>
      </c>
      <c r="C17" s="4">
        <f t="shared" si="13"/>
        <v>0</v>
      </c>
      <c r="E17" s="31">
        <v>0</v>
      </c>
      <c r="F17" s="4">
        <f t="shared" si="3"/>
        <v>85.074352137156495</v>
      </c>
      <c r="G17" s="32">
        <v>0.25</v>
      </c>
      <c r="H17" s="33">
        <v>4415.0865289207004</v>
      </c>
      <c r="I17"/>
      <c r="J17" s="33">
        <v>1246.0785865714599</v>
      </c>
      <c r="K17" s="31">
        <v>45</v>
      </c>
      <c r="M17">
        <f t="shared" si="14"/>
        <v>0.28223197403020611</v>
      </c>
      <c r="N17">
        <f t="shared" si="15"/>
        <v>19639.285029848696</v>
      </c>
      <c r="O17">
        <f t="shared" si="16"/>
        <v>1670799.4503513339</v>
      </c>
      <c r="P17">
        <f t="shared" si="17"/>
        <v>2240.5420629211389</v>
      </c>
      <c r="Q17">
        <f t="shared" si="18"/>
        <v>0.71582813511857479</v>
      </c>
      <c r="R17"/>
      <c r="S17"/>
      <c r="T17"/>
      <c r="U17">
        <f t="shared" si="19"/>
        <v>0.45629253089300337</v>
      </c>
      <c r="V17">
        <f t="shared" si="20"/>
        <v>1.4105707760130033</v>
      </c>
      <c r="W17"/>
      <c r="X17">
        <f t="shared" si="21"/>
        <v>0.71582813511857479</v>
      </c>
    </row>
    <row r="18" spans="1:24" x14ac:dyDescent="0.2">
      <c r="A18">
        <f t="shared" si="11"/>
        <v>288.14999999999998</v>
      </c>
      <c r="B18">
        <f t="shared" si="12"/>
        <v>340.29740854862598</v>
      </c>
      <c r="C18" s="4">
        <f t="shared" si="13"/>
        <v>0</v>
      </c>
      <c r="E18" s="31">
        <v>0</v>
      </c>
      <c r="F18" s="4">
        <f t="shared" si="3"/>
        <v>93.581787350872148</v>
      </c>
      <c r="G18" s="32">
        <v>0.27500000000000002</v>
      </c>
      <c r="H18" s="33">
        <v>4079.1462292890201</v>
      </c>
      <c r="I18"/>
      <c r="J18" s="33">
        <v>1243.75711251281</v>
      </c>
      <c r="K18" s="31">
        <v>45</v>
      </c>
      <c r="M18">
        <f t="shared" si="14"/>
        <v>0.30490623346189583</v>
      </c>
      <c r="N18">
        <f t="shared" si="15"/>
        <v>18144.947998340464</v>
      </c>
      <c r="O18">
        <f t="shared" si="16"/>
        <v>1698036.6650733305</v>
      </c>
      <c r="P18">
        <f t="shared" si="17"/>
        <v>2277.0671678633362</v>
      </c>
      <c r="Q18">
        <f t="shared" si="18"/>
        <v>0.72749749771991568</v>
      </c>
      <c r="R18"/>
      <c r="S18"/>
      <c r="T18"/>
      <c r="U18">
        <f t="shared" si="19"/>
        <v>0.42157360782234604</v>
      </c>
      <c r="V18">
        <f t="shared" si="20"/>
        <v>1.3032416068016039</v>
      </c>
      <c r="W18"/>
      <c r="X18">
        <f t="shared" si="21"/>
        <v>0.72749749771991568</v>
      </c>
    </row>
    <row r="19" spans="1:24" x14ac:dyDescent="0.2">
      <c r="A19">
        <f t="shared" si="11"/>
        <v>288.14999999999998</v>
      </c>
      <c r="B19">
        <f t="shared" si="12"/>
        <v>340.29740854862598</v>
      </c>
      <c r="C19" s="4">
        <f t="shared" si="13"/>
        <v>0</v>
      </c>
      <c r="E19" s="31">
        <v>0</v>
      </c>
      <c r="F19" s="4">
        <f t="shared" si="3"/>
        <v>102.08922256458779</v>
      </c>
      <c r="G19" s="32">
        <v>0.3</v>
      </c>
      <c r="H19" s="33">
        <v>3777.0823850711599</v>
      </c>
      <c r="I19"/>
      <c r="J19" s="33">
        <v>1241.2392181433599</v>
      </c>
      <c r="K19" s="31">
        <v>45</v>
      </c>
      <c r="M19">
        <f t="shared" si="14"/>
        <v>0.32862381372705352</v>
      </c>
      <c r="N19">
        <f t="shared" si="15"/>
        <v>16801.300961086006</v>
      </c>
      <c r="O19">
        <f t="shared" si="16"/>
        <v>1715231.7531909319</v>
      </c>
      <c r="P19">
        <f t="shared" si="17"/>
        <v>2300.1257810290394</v>
      </c>
      <c r="Q19">
        <f t="shared" si="18"/>
        <v>0.73486446678244066</v>
      </c>
      <c r="R19"/>
      <c r="S19"/>
      <c r="T19"/>
      <c r="U19">
        <f t="shared" si="19"/>
        <v>0.39035576530293098</v>
      </c>
      <c r="V19">
        <f t="shared" si="20"/>
        <v>1.2067355862847156</v>
      </c>
      <c r="W19"/>
      <c r="X19">
        <f t="shared" si="21"/>
        <v>0.73486446678244066</v>
      </c>
    </row>
    <row r="20" spans="1:24" x14ac:dyDescent="0.2">
      <c r="A20">
        <f t="shared" si="11"/>
        <v>288.14999999999998</v>
      </c>
      <c r="B20">
        <f t="shared" si="12"/>
        <v>340.29740854862598</v>
      </c>
      <c r="C20" s="4">
        <f t="shared" si="13"/>
        <v>0</v>
      </c>
      <c r="E20" s="31">
        <v>0</v>
      </c>
      <c r="F20" s="4">
        <f t="shared" si="3"/>
        <v>110.59665777830345</v>
      </c>
      <c r="G20" s="32">
        <v>0.32500000000000001</v>
      </c>
      <c r="H20" s="33">
        <v>3506.8257124011302</v>
      </c>
      <c r="I20"/>
      <c r="J20" s="33">
        <v>1238.4920679612401</v>
      </c>
      <c r="K20" s="31">
        <v>45</v>
      </c>
      <c r="M20">
        <f t="shared" si="14"/>
        <v>0.35316613072089126</v>
      </c>
      <c r="N20">
        <f t="shared" si="15"/>
        <v>15599.139284068382</v>
      </c>
      <c r="O20">
        <f t="shared" si="16"/>
        <v>1725212.6690362003</v>
      </c>
      <c r="P20">
        <f t="shared" si="17"/>
        <v>2313.5101891775444</v>
      </c>
      <c r="Q20">
        <f t="shared" si="18"/>
        <v>0.73914063551998221</v>
      </c>
      <c r="R20"/>
      <c r="S20"/>
      <c r="T20"/>
      <c r="U20">
        <f t="shared" si="19"/>
        <v>0.36242514596952563</v>
      </c>
      <c r="V20">
        <f t="shared" si="20"/>
        <v>1.1203916014061119</v>
      </c>
      <c r="W20"/>
      <c r="X20">
        <f t="shared" si="21"/>
        <v>0.73914063551998221</v>
      </c>
    </row>
    <row r="21" spans="1:24" x14ac:dyDescent="0.2">
      <c r="A21">
        <f t="shared" si="11"/>
        <v>288.14999999999998</v>
      </c>
      <c r="B21">
        <f t="shared" si="12"/>
        <v>340.29740854862598</v>
      </c>
      <c r="C21" s="4">
        <f t="shared" si="13"/>
        <v>0</v>
      </c>
      <c r="E21" s="31">
        <v>0</v>
      </c>
      <c r="F21" s="4">
        <f t="shared" si="3"/>
        <v>119.10409299201909</v>
      </c>
      <c r="G21" s="32">
        <v>0.35</v>
      </c>
      <c r="H21" s="33">
        <v>3261.9700980951202</v>
      </c>
      <c r="I21"/>
      <c r="J21" s="33">
        <v>1235.48721102832</v>
      </c>
      <c r="K21" s="31">
        <v>45</v>
      </c>
      <c r="M21">
        <f t="shared" si="14"/>
        <v>0.37875491616241441</v>
      </c>
      <c r="N21">
        <f t="shared" si="15"/>
        <v>14509.967153688873</v>
      </c>
      <c r="O21">
        <f t="shared" si="16"/>
        <v>1728196.4771841019</v>
      </c>
      <c r="P21">
        <f t="shared" si="17"/>
        <v>2317.5114759038806</v>
      </c>
      <c r="Q21">
        <f t="shared" si="18"/>
        <v>0.74041900188622389</v>
      </c>
      <c r="R21"/>
      <c r="S21"/>
      <c r="T21"/>
      <c r="U21">
        <f t="shared" si="19"/>
        <v>0.33711968769069039</v>
      </c>
      <c r="V21">
        <f t="shared" si="20"/>
        <v>1.0421629706374187</v>
      </c>
      <c r="W21"/>
      <c r="X21">
        <f t="shared" si="21"/>
        <v>0.74041900188622389</v>
      </c>
    </row>
    <row r="22" spans="1:24" x14ac:dyDescent="0.2">
      <c r="A22">
        <f t="shared" si="11"/>
        <v>288.14999999999998</v>
      </c>
      <c r="B22">
        <f t="shared" si="12"/>
        <v>340.29740854862598</v>
      </c>
      <c r="C22" s="4">
        <f t="shared" si="13"/>
        <v>0</v>
      </c>
      <c r="E22" s="31">
        <v>0</v>
      </c>
      <c r="F22" s="4">
        <f t="shared" si="3"/>
        <v>127.61152820573474</v>
      </c>
      <c r="G22" s="32">
        <v>0.375</v>
      </c>
      <c r="H22" s="33">
        <v>3037.0493377293801</v>
      </c>
      <c r="I22"/>
      <c r="J22" s="33">
        <v>1232.3636251462001</v>
      </c>
      <c r="K22" s="31">
        <v>45</v>
      </c>
      <c r="M22">
        <f t="shared" si="14"/>
        <v>0.40577662332860376</v>
      </c>
      <c r="N22">
        <f t="shared" si="15"/>
        <v>13509.46967917326</v>
      </c>
      <c r="O22">
        <f t="shared" si="16"/>
        <v>1723964.0710083367</v>
      </c>
      <c r="P22">
        <f t="shared" si="17"/>
        <v>2311.8358192221795</v>
      </c>
      <c r="Q22">
        <f t="shared" si="18"/>
        <v>0.73860569304222989</v>
      </c>
      <c r="R22"/>
      <c r="S22"/>
      <c r="T22"/>
      <c r="U22">
        <f t="shared" si="19"/>
        <v>0.3138744664871207</v>
      </c>
      <c r="V22">
        <f t="shared" si="20"/>
        <v>0.97030330278893928</v>
      </c>
      <c r="W22"/>
      <c r="X22">
        <f t="shared" si="21"/>
        <v>0.73860569304222989</v>
      </c>
    </row>
    <row r="23" spans="1:24" x14ac:dyDescent="0.2">
      <c r="A23">
        <f t="shared" si="11"/>
        <v>288.14999999999998</v>
      </c>
      <c r="B23">
        <f t="shared" si="12"/>
        <v>340.29740854862598</v>
      </c>
      <c r="C23" s="4">
        <f t="shared" si="13"/>
        <v>0</v>
      </c>
      <c r="E23" s="31">
        <v>0</v>
      </c>
      <c r="F23" s="4">
        <f t="shared" si="3"/>
        <v>136.11896341945041</v>
      </c>
      <c r="G23" s="32">
        <v>0.4</v>
      </c>
      <c r="H23" s="33">
        <v>2831.7633861371801</v>
      </c>
      <c r="I23"/>
      <c r="J23" s="33">
        <v>1229.2326509346699</v>
      </c>
      <c r="K23" s="31">
        <v>45</v>
      </c>
      <c r="M23">
        <f t="shared" si="14"/>
        <v>0.43408734534542842</v>
      </c>
      <c r="N23">
        <f t="shared" si="15"/>
        <v>12596.312193009901</v>
      </c>
      <c r="O23">
        <f t="shared" si="16"/>
        <v>1714596.9586202919</v>
      </c>
      <c r="P23">
        <f t="shared" si="17"/>
        <v>2299.2745215098112</v>
      </c>
      <c r="Q23">
        <f t="shared" si="18"/>
        <v>0.73459249888492373</v>
      </c>
      <c r="R23"/>
      <c r="S23"/>
      <c r="T23"/>
      <c r="U23">
        <f t="shared" si="19"/>
        <v>0.29265847314356969</v>
      </c>
      <c r="V23">
        <f t="shared" si="20"/>
        <v>0.90471673678504161</v>
      </c>
      <c r="W23"/>
      <c r="X23">
        <f t="shared" si="21"/>
        <v>0.73459249888492373</v>
      </c>
    </row>
    <row r="24" spans="1:24" x14ac:dyDescent="0.2">
      <c r="A24">
        <f t="shared" si="11"/>
        <v>288.14999999999998</v>
      </c>
      <c r="B24">
        <f t="shared" si="12"/>
        <v>340.29740854862598</v>
      </c>
      <c r="C24" s="4">
        <f t="shared" si="13"/>
        <v>0</v>
      </c>
      <c r="E24" s="31">
        <v>0</v>
      </c>
      <c r="F24" s="4">
        <f t="shared" si="3"/>
        <v>144.62639863316605</v>
      </c>
      <c r="G24" s="32">
        <v>0.42499999999999999</v>
      </c>
      <c r="H24" s="33">
        <v>2643.3550316105898</v>
      </c>
      <c r="I24"/>
      <c r="J24" s="33">
        <v>1226.0073017903101</v>
      </c>
      <c r="K24" s="31">
        <v>45</v>
      </c>
      <c r="M24">
        <f t="shared" si="14"/>
        <v>0.46380727792108456</v>
      </c>
      <c r="N24">
        <f t="shared" si="15"/>
        <v>11758.230005420923</v>
      </c>
      <c r="O24">
        <f t="shared" si="16"/>
        <v>1700550.4599844606</v>
      </c>
      <c r="P24">
        <f t="shared" si="17"/>
        <v>2280.4381668391616</v>
      </c>
      <c r="Q24">
        <f t="shared" si="18"/>
        <v>0.72857449419781517</v>
      </c>
      <c r="R24"/>
      <c r="S24"/>
      <c r="T24"/>
      <c r="U24">
        <f t="shared" si="19"/>
        <v>0.2731867539903462</v>
      </c>
      <c r="V24">
        <f t="shared" si="20"/>
        <v>0.84452237431648236</v>
      </c>
      <c r="W24"/>
      <c r="X24">
        <f t="shared" si="21"/>
        <v>0.72857449419781517</v>
      </c>
    </row>
    <row r="25" spans="1:24" x14ac:dyDescent="0.2">
      <c r="A25">
        <f t="shared" si="11"/>
        <v>288.14999999999998</v>
      </c>
      <c r="B25">
        <f t="shared" si="12"/>
        <v>340.29740854862598</v>
      </c>
      <c r="C25" s="4">
        <f t="shared" si="13"/>
        <v>0</v>
      </c>
      <c r="E25" s="31">
        <v>0</v>
      </c>
      <c r="F25" s="4">
        <f t="shared" si="3"/>
        <v>153.13383384688169</v>
      </c>
      <c r="G25" s="32">
        <v>0.45</v>
      </c>
      <c r="H25" s="33">
        <v>2457.60771800149</v>
      </c>
      <c r="I25"/>
      <c r="J25" s="33">
        <v>1222.5189633770201</v>
      </c>
      <c r="K25" s="31">
        <v>45</v>
      </c>
      <c r="M25">
        <f t="shared" si="14"/>
        <v>0.4974426774551165</v>
      </c>
      <c r="N25">
        <f t="shared" si="15"/>
        <v>10931.984718584024</v>
      </c>
      <c r="O25">
        <f t="shared" si="16"/>
        <v>1674056.7315122955</v>
      </c>
      <c r="P25">
        <f t="shared" si="17"/>
        <v>2244.9100769579882</v>
      </c>
      <c r="Q25">
        <f t="shared" si="18"/>
        <v>0.71722366675974059</v>
      </c>
      <c r="R25"/>
      <c r="S25"/>
      <c r="T25"/>
      <c r="U25">
        <f t="shared" si="19"/>
        <v>0.25399004940073272</v>
      </c>
      <c r="V25">
        <f t="shared" si="20"/>
        <v>0.78517818466501277</v>
      </c>
      <c r="W25"/>
      <c r="X25">
        <f t="shared" si="21"/>
        <v>0.71722366675974059</v>
      </c>
    </row>
    <row r="26" spans="1:24" x14ac:dyDescent="0.2">
      <c r="A26">
        <f t="shared" si="11"/>
        <v>288.14999999999998</v>
      </c>
      <c r="B26">
        <f t="shared" si="12"/>
        <v>340.29740854862598</v>
      </c>
      <c r="C26" s="4">
        <f t="shared" si="13"/>
        <v>0</v>
      </c>
      <c r="E26" s="31">
        <v>0</v>
      </c>
      <c r="F26" s="4">
        <f t="shared" si="3"/>
        <v>161.64126906059732</v>
      </c>
      <c r="G26" s="32">
        <v>0.47499999999999998</v>
      </c>
      <c r="H26" s="33">
        <v>2267.0500530361901</v>
      </c>
      <c r="I26"/>
      <c r="J26" s="33">
        <v>1218.6366734625401</v>
      </c>
      <c r="K26" s="31">
        <v>45</v>
      </c>
      <c r="M26">
        <f t="shared" si="14"/>
        <v>0.53754290595854193</v>
      </c>
      <c r="N26">
        <f t="shared" si="15"/>
        <v>10084.341921016749</v>
      </c>
      <c r="O26">
        <f t="shared" si="16"/>
        <v>1630045.8257541291</v>
      </c>
      <c r="P26">
        <f t="shared" si="17"/>
        <v>2185.8914523362869</v>
      </c>
      <c r="Q26">
        <f t="shared" si="18"/>
        <v>0.69836787614577855</v>
      </c>
      <c r="R26"/>
      <c r="S26"/>
      <c r="T26"/>
      <c r="U26">
        <f t="shared" si="19"/>
        <v>0.23429620225673731</v>
      </c>
      <c r="V26">
        <f t="shared" si="20"/>
        <v>0.7242971415451086</v>
      </c>
      <c r="W26"/>
      <c r="X26">
        <f t="shared" si="21"/>
        <v>0.69836787614577855</v>
      </c>
    </row>
    <row r="27" spans="1:24" x14ac:dyDescent="0.2">
      <c r="A27">
        <f t="shared" si="11"/>
        <v>288.14999999999998</v>
      </c>
      <c r="B27">
        <f t="shared" si="12"/>
        <v>340.29740854862598</v>
      </c>
      <c r="C27" s="4">
        <f t="shared" si="13"/>
        <v>0</v>
      </c>
      <c r="E27" s="31">
        <v>0</v>
      </c>
      <c r="F27" s="4">
        <f t="shared" si="3"/>
        <v>170.14870427431299</v>
      </c>
      <c r="G27" s="32">
        <v>0.5</v>
      </c>
      <c r="H27" s="33">
        <v>2077.11772897017</v>
      </c>
      <c r="I27"/>
      <c r="J27" s="33">
        <v>1214.37693364599</v>
      </c>
      <c r="K27" s="31">
        <v>45</v>
      </c>
      <c r="M27">
        <f t="shared" si="14"/>
        <v>0.58464521134681913</v>
      </c>
      <c r="N27">
        <f t="shared" si="15"/>
        <v>9239.4807785951489</v>
      </c>
      <c r="O27">
        <f t="shared" si="16"/>
        <v>1572085.6826453852</v>
      </c>
      <c r="P27">
        <f t="shared" si="17"/>
        <v>2108.1669004274613</v>
      </c>
      <c r="Q27">
        <f t="shared" si="18"/>
        <v>0.67353575093529117</v>
      </c>
      <c r="R27"/>
      <c r="S27"/>
      <c r="T27"/>
      <c r="U27">
        <f t="shared" si="19"/>
        <v>0.21466698315111307</v>
      </c>
      <c r="V27">
        <f t="shared" si="20"/>
        <v>0.66361588784989456</v>
      </c>
      <c r="W27"/>
      <c r="X27">
        <f t="shared" si="21"/>
        <v>0.67353575093529117</v>
      </c>
    </row>
    <row r="28" spans="1:24" x14ac:dyDescent="0.2">
      <c r="A28">
        <f t="shared" si="11"/>
        <v>288.14999999999998</v>
      </c>
      <c r="B28">
        <f t="shared" si="12"/>
        <v>340.29740854862598</v>
      </c>
      <c r="C28" s="4">
        <f t="shared" si="13"/>
        <v>0</v>
      </c>
      <c r="E28" s="31">
        <v>0</v>
      </c>
      <c r="F28" s="4">
        <f t="shared" si="3"/>
        <v>178.65613948802866</v>
      </c>
      <c r="G28" s="32">
        <v>0.52500000000000002</v>
      </c>
      <c r="H28" s="33">
        <v>1887.95016801</v>
      </c>
      <c r="I28"/>
      <c r="J28" s="33">
        <v>1209.78250810904</v>
      </c>
      <c r="K28" s="31">
        <v>45</v>
      </c>
      <c r="M28">
        <f t="shared" si="14"/>
        <v>0.64079154662446158</v>
      </c>
      <c r="N28">
        <f t="shared" si="15"/>
        <v>8398.0214722457786</v>
      </c>
      <c r="O28">
        <f t="shared" si="16"/>
        <v>1500358.0955690015</v>
      </c>
      <c r="P28">
        <f t="shared" si="17"/>
        <v>2011.980206158031</v>
      </c>
      <c r="Q28">
        <f t="shared" si="18"/>
        <v>0.64280517768627188</v>
      </c>
      <c r="R28"/>
      <c r="S28"/>
      <c r="T28"/>
      <c r="U28">
        <f t="shared" si="19"/>
        <v>0.19511680115853658</v>
      </c>
      <c r="V28">
        <f t="shared" si="20"/>
        <v>0.6031789674153355</v>
      </c>
      <c r="W28"/>
      <c r="X28">
        <f t="shared" si="21"/>
        <v>0.64280517768627188</v>
      </c>
    </row>
    <row r="29" spans="1:24" x14ac:dyDescent="0.2">
      <c r="A29">
        <f t="shared" si="11"/>
        <v>288.14999999999998</v>
      </c>
      <c r="B29">
        <f t="shared" si="12"/>
        <v>340.29740854862598</v>
      </c>
      <c r="C29" s="4">
        <f t="shared" si="13"/>
        <v>0</v>
      </c>
      <c r="E29" s="31">
        <v>0</v>
      </c>
      <c r="F29" s="4">
        <f t="shared" si="3"/>
        <v>187.1635747017443</v>
      </c>
      <c r="G29" s="32">
        <v>0.55000000000000004</v>
      </c>
      <c r="H29" s="33">
        <v>1699.55197261534</v>
      </c>
      <c r="I29"/>
      <c r="J29" s="33">
        <v>1204.8958481099901</v>
      </c>
      <c r="K29" s="31">
        <v>45</v>
      </c>
      <c r="M29">
        <f t="shared" si="14"/>
        <v>0.70894910395464228</v>
      </c>
      <c r="N29">
        <f t="shared" si="15"/>
        <v>7559.9844747309535</v>
      </c>
      <c r="O29">
        <f t="shared" si="16"/>
        <v>1414953.718980334</v>
      </c>
      <c r="P29">
        <f t="shared" si="17"/>
        <v>1897.4529371526278</v>
      </c>
      <c r="Q29">
        <f t="shared" si="18"/>
        <v>0.60621499589540828</v>
      </c>
      <c r="R29"/>
      <c r="S29"/>
      <c r="T29"/>
      <c r="U29">
        <f t="shared" si="19"/>
        <v>0.17564613193626913</v>
      </c>
      <c r="V29">
        <f t="shared" si="20"/>
        <v>0.54298785067582744</v>
      </c>
      <c r="W29"/>
      <c r="X29">
        <f t="shared" si="21"/>
        <v>0.60621499589540828</v>
      </c>
    </row>
    <row r="30" spans="1:24" x14ac:dyDescent="0.2">
      <c r="A30">
        <f t="shared" si="11"/>
        <v>288.14999999999998</v>
      </c>
      <c r="B30">
        <f t="shared" si="12"/>
        <v>340.29740854862598</v>
      </c>
      <c r="C30" s="4">
        <f t="shared" si="13"/>
        <v>0</v>
      </c>
      <c r="E30" s="31">
        <v>0</v>
      </c>
      <c r="F30" s="4">
        <f t="shared" si="3"/>
        <v>195.67100991545993</v>
      </c>
      <c r="G30" s="32">
        <v>0.57499999999999996</v>
      </c>
      <c r="H30" s="33">
        <v>1511.92774524583</v>
      </c>
      <c r="I30"/>
      <c r="J30" s="33">
        <v>1199.7594049071499</v>
      </c>
      <c r="K30" s="31">
        <v>45</v>
      </c>
      <c r="M30">
        <f t="shared" si="14"/>
        <v>0.79352959073588303</v>
      </c>
      <c r="N30">
        <f t="shared" si="15"/>
        <v>6725.3902588128967</v>
      </c>
      <c r="O30">
        <f t="shared" si="16"/>
        <v>1315963.9040175159</v>
      </c>
      <c r="P30">
        <f t="shared" si="17"/>
        <v>1764.7075952874889</v>
      </c>
      <c r="Q30">
        <f t="shared" si="18"/>
        <v>0.56380434354232867</v>
      </c>
      <c r="R30"/>
      <c r="S30"/>
      <c r="T30"/>
      <c r="U30">
        <f t="shared" si="19"/>
        <v>0.15625545114156986</v>
      </c>
      <c r="V30">
        <f t="shared" si="20"/>
        <v>0.48304400806576037</v>
      </c>
      <c r="W30"/>
      <c r="X30">
        <f t="shared" si="21"/>
        <v>0.56380434354232867</v>
      </c>
    </row>
    <row r="31" spans="1:24" x14ac:dyDescent="0.2">
      <c r="A31">
        <f t="shared" si="11"/>
        <v>288.14999999999998</v>
      </c>
      <c r="B31">
        <f t="shared" si="12"/>
        <v>340.29740854862598</v>
      </c>
      <c r="C31" s="4">
        <f t="shared" si="13"/>
        <v>0</v>
      </c>
      <c r="E31" s="31">
        <v>0</v>
      </c>
      <c r="F31" s="4">
        <f t="shared" si="3"/>
        <v>204.17844512917557</v>
      </c>
      <c r="G31" s="32">
        <v>0.6</v>
      </c>
      <c r="H31" s="33">
        <v>1325.08208836112</v>
      </c>
      <c r="I31"/>
      <c r="J31" s="33">
        <v>1194.4156297587999</v>
      </c>
      <c r="K31" s="31">
        <v>45</v>
      </c>
      <c r="M31">
        <f t="shared" si="14"/>
        <v>0.90138991406643332</v>
      </c>
      <c r="N31">
        <f t="shared" si="15"/>
        <v>5894.2592972538787</v>
      </c>
      <c r="O31">
        <f t="shared" si="16"/>
        <v>1203480.698501484</v>
      </c>
      <c r="P31">
        <f t="shared" si="17"/>
        <v>1613.86761669049</v>
      </c>
      <c r="Q31">
        <f t="shared" si="18"/>
        <v>0.51561265708961346</v>
      </c>
      <c r="R31"/>
      <c r="S31"/>
      <c r="T31"/>
      <c r="U31">
        <f t="shared" si="19"/>
        <v>0.13694523443169904</v>
      </c>
      <c r="V31">
        <f t="shared" si="20"/>
        <v>0.42334891001952712</v>
      </c>
      <c r="W31"/>
      <c r="X31">
        <f t="shared" si="21"/>
        <v>0.51561265708961346</v>
      </c>
    </row>
    <row r="32" spans="1:24" ht="18" x14ac:dyDescent="0.25">
      <c r="A32">
        <f t="shared" si="11"/>
        <v>288.14999999999998</v>
      </c>
      <c r="B32">
        <f t="shared" si="12"/>
        <v>340.29740854862598</v>
      </c>
      <c r="C32" s="4">
        <f t="shared" si="13"/>
        <v>0</v>
      </c>
      <c r="E32" s="46"/>
      <c r="F32" s="4">
        <f t="shared" si="3"/>
        <v>0</v>
      </c>
      <c r="G32" s="46"/>
      <c r="H32" s="46"/>
      <c r="I32"/>
      <c r="J32" s="46"/>
      <c r="K32" s="46"/>
      <c r="M32" t="e">
        <f t="shared" si="14"/>
        <v>#DIV/0!</v>
      </c>
      <c r="N32">
        <f t="shared" si="15"/>
        <v>0</v>
      </c>
      <c r="O32">
        <f t="shared" si="16"/>
        <v>0</v>
      </c>
      <c r="P32">
        <f t="shared" si="17"/>
        <v>0</v>
      </c>
      <c r="Q32">
        <f t="shared" si="18"/>
        <v>0</v>
      </c>
      <c r="R32"/>
      <c r="S32"/>
      <c r="T32"/>
      <c r="U32">
        <f t="shared" si="19"/>
        <v>0</v>
      </c>
      <c r="V32">
        <f t="shared" si="20"/>
        <v>0</v>
      </c>
      <c r="W32"/>
      <c r="X32">
        <f t="shared" si="21"/>
        <v>0</v>
      </c>
    </row>
    <row r="33" spans="1:24" x14ac:dyDescent="0.2">
      <c r="A33">
        <f t="shared" si="11"/>
        <v>278.24399999999997</v>
      </c>
      <c r="B33">
        <f t="shared" si="12"/>
        <v>334.39689324444208</v>
      </c>
      <c r="C33" s="4">
        <f t="shared" si="13"/>
        <v>1524</v>
      </c>
      <c r="E33" s="31">
        <v>5000</v>
      </c>
      <c r="F33" s="4">
        <f t="shared" si="3"/>
        <v>0</v>
      </c>
      <c r="G33" s="32">
        <v>0</v>
      </c>
      <c r="H33" s="33">
        <v>9203.9877202451298</v>
      </c>
      <c r="I33"/>
      <c r="J33" s="33">
        <v>1186.4910465549599</v>
      </c>
      <c r="K33" s="31">
        <v>45</v>
      </c>
      <c r="M33">
        <f t="shared" si="14"/>
        <v>0.12891054210612962</v>
      </c>
      <c r="N33">
        <f t="shared" si="15"/>
        <v>40941.380664924232</v>
      </c>
      <c r="O33">
        <f t="shared" si="16"/>
        <v>0</v>
      </c>
      <c r="P33">
        <f t="shared" si="17"/>
        <v>0</v>
      </c>
      <c r="Q33">
        <f t="shared" si="18"/>
        <v>0</v>
      </c>
      <c r="R33"/>
      <c r="S33"/>
      <c r="T33"/>
      <c r="U33">
        <f t="shared" si="19"/>
        <v>0.95121824310098491</v>
      </c>
      <c r="V33">
        <f t="shared" si="20"/>
        <v>2.9405711566278372</v>
      </c>
      <c r="W33"/>
      <c r="X33">
        <f t="shared" si="21"/>
        <v>0</v>
      </c>
    </row>
    <row r="34" spans="1:24" x14ac:dyDescent="0.2">
      <c r="A34">
        <f t="shared" si="11"/>
        <v>278.24399999999997</v>
      </c>
      <c r="B34">
        <f t="shared" si="12"/>
        <v>334.39689324444208</v>
      </c>
      <c r="C34" s="4">
        <f t="shared" si="13"/>
        <v>1524</v>
      </c>
      <c r="E34" s="31">
        <v>5000</v>
      </c>
      <c r="F34" s="4">
        <f t="shared" si="3"/>
        <v>8.3599223311110524</v>
      </c>
      <c r="G34" s="32">
        <v>2.5000000000000001E-2</v>
      </c>
      <c r="H34" s="33">
        <v>8650.2477183980409</v>
      </c>
      <c r="I34"/>
      <c r="J34" s="33">
        <v>1185.4848550843401</v>
      </c>
      <c r="K34" s="31">
        <v>45</v>
      </c>
      <c r="M34">
        <f t="shared" si="14"/>
        <v>0.13704634753556894</v>
      </c>
      <c r="N34">
        <f t="shared" si="15"/>
        <v>38478.22220642797</v>
      </c>
      <c r="O34">
        <f t="shared" si="16"/>
        <v>321674.9490849704</v>
      </c>
      <c r="P34">
        <f t="shared" si="17"/>
        <v>431.36610672294529</v>
      </c>
      <c r="Q34">
        <f t="shared" si="18"/>
        <v>0.137816647515318</v>
      </c>
      <c r="R34"/>
      <c r="S34"/>
      <c r="T34"/>
      <c r="U34">
        <f t="shared" si="19"/>
        <v>0.89399004944171567</v>
      </c>
      <c r="V34">
        <f t="shared" si="20"/>
        <v>2.7636574180185436</v>
      </c>
      <c r="W34"/>
      <c r="X34">
        <f t="shared" si="21"/>
        <v>0.137816647515318</v>
      </c>
    </row>
    <row r="35" spans="1:24" x14ac:dyDescent="0.2">
      <c r="A35">
        <f t="shared" si="11"/>
        <v>278.24399999999997</v>
      </c>
      <c r="B35">
        <f t="shared" si="12"/>
        <v>334.39689324444208</v>
      </c>
      <c r="C35" s="4">
        <f t="shared" si="13"/>
        <v>1524</v>
      </c>
      <c r="E35" s="31">
        <v>5000</v>
      </c>
      <c r="F35" s="4">
        <f t="shared" si="3"/>
        <v>16.719844662222105</v>
      </c>
      <c r="G35" s="32">
        <v>0.05</v>
      </c>
      <c r="H35" s="33">
        <v>8101.2150008159597</v>
      </c>
      <c r="I35"/>
      <c r="J35" s="33">
        <v>1184.32228494935</v>
      </c>
      <c r="K35" s="31">
        <v>45</v>
      </c>
      <c r="M35">
        <f t="shared" si="14"/>
        <v>0.14619069915192526</v>
      </c>
      <c r="N35">
        <f t="shared" si="15"/>
        <v>36036.00279335957</v>
      </c>
      <c r="O35">
        <f t="shared" si="16"/>
        <v>602516.36895237386</v>
      </c>
      <c r="P35">
        <f t="shared" si="17"/>
        <v>807.97445076513327</v>
      </c>
      <c r="Q35">
        <f t="shared" si="18"/>
        <v>0.25813880216138441</v>
      </c>
      <c r="R35"/>
      <c r="S35"/>
      <c r="T35"/>
      <c r="U35">
        <f t="shared" si="19"/>
        <v>0.83724834650847046</v>
      </c>
      <c r="V35">
        <f t="shared" si="20"/>
        <v>2.5882476040945557</v>
      </c>
      <c r="W35"/>
      <c r="X35">
        <f t="shared" si="21"/>
        <v>0.25813880216138441</v>
      </c>
    </row>
    <row r="36" spans="1:24" x14ac:dyDescent="0.2">
      <c r="A36">
        <f t="shared" si="11"/>
        <v>278.24399999999997</v>
      </c>
      <c r="B36">
        <f t="shared" si="12"/>
        <v>334.39689324444208</v>
      </c>
      <c r="C36" s="4">
        <f t="shared" si="13"/>
        <v>1524</v>
      </c>
      <c r="E36" s="31">
        <v>5000</v>
      </c>
      <c r="F36" s="4">
        <f t="shared" si="3"/>
        <v>25.079766993333156</v>
      </c>
      <c r="G36" s="32">
        <v>7.4999999999999997E-2</v>
      </c>
      <c r="H36" s="33">
        <v>7561.5866806495997</v>
      </c>
      <c r="I36"/>
      <c r="J36" s="33">
        <v>1183.01141814019</v>
      </c>
      <c r="K36" s="31">
        <v>45</v>
      </c>
      <c r="M36">
        <f t="shared" si="14"/>
        <v>0.15645015631012513</v>
      </c>
      <c r="N36">
        <f t="shared" si="15"/>
        <v>33635.616227772523</v>
      </c>
      <c r="O36">
        <f t="shared" si="16"/>
        <v>843573.41766971035</v>
      </c>
      <c r="P36">
        <f t="shared" si="17"/>
        <v>1131.2319530950815</v>
      </c>
      <c r="Q36">
        <f t="shared" si="18"/>
        <v>0.36141595945529759</v>
      </c>
      <c r="R36"/>
      <c r="S36"/>
      <c r="T36"/>
      <c r="U36">
        <f t="shared" si="19"/>
        <v>0.78147857385795783</v>
      </c>
      <c r="V36">
        <f t="shared" si="20"/>
        <v>2.4158423899838977</v>
      </c>
      <c r="W36"/>
      <c r="X36">
        <f t="shared" si="21"/>
        <v>0.36141595945529759</v>
      </c>
    </row>
    <row r="37" spans="1:24" x14ac:dyDescent="0.2">
      <c r="A37">
        <f t="shared" si="11"/>
        <v>278.24399999999997</v>
      </c>
      <c r="B37">
        <f t="shared" si="12"/>
        <v>334.39689324444208</v>
      </c>
      <c r="C37" s="4">
        <f t="shared" si="13"/>
        <v>1524</v>
      </c>
      <c r="E37" s="31">
        <v>5000</v>
      </c>
      <c r="F37" s="4">
        <f t="shared" si="3"/>
        <v>33.43968932444421</v>
      </c>
      <c r="G37" s="32">
        <v>0.1</v>
      </c>
      <c r="H37" s="33">
        <v>7036.0598710496697</v>
      </c>
      <c r="I37"/>
      <c r="J37" s="33">
        <v>1181.56033664703</v>
      </c>
      <c r="K37" s="31">
        <v>45</v>
      </c>
      <c r="M37">
        <f t="shared" si="14"/>
        <v>0.16792926130555505</v>
      </c>
      <c r="N37">
        <f t="shared" si="15"/>
        <v>31297.956311720307</v>
      </c>
      <c r="O37">
        <f t="shared" si="16"/>
        <v>1046593.9355539548</v>
      </c>
      <c r="P37">
        <f t="shared" si="17"/>
        <v>1403.4824675778534</v>
      </c>
      <c r="Q37">
        <f t="shared" si="18"/>
        <v>0.44839695449771677</v>
      </c>
      <c r="R37"/>
      <c r="S37"/>
      <c r="T37"/>
      <c r="U37">
        <f t="shared" si="19"/>
        <v>0.72716617104688608</v>
      </c>
      <c r="V37">
        <f t="shared" si="20"/>
        <v>2.2479424508145911</v>
      </c>
      <c r="W37"/>
      <c r="X37">
        <f t="shared" si="21"/>
        <v>0.44839695449771677</v>
      </c>
    </row>
    <row r="38" spans="1:24" x14ac:dyDescent="0.2">
      <c r="A38">
        <f t="shared" si="11"/>
        <v>278.24399999999997</v>
      </c>
      <c r="B38">
        <f t="shared" si="12"/>
        <v>334.39689324444208</v>
      </c>
      <c r="C38" s="4">
        <f t="shared" si="13"/>
        <v>1524</v>
      </c>
      <c r="E38" s="31">
        <v>5000</v>
      </c>
      <c r="F38" s="4">
        <f t="shared" si="3"/>
        <v>41.79961165555526</v>
      </c>
      <c r="G38" s="32">
        <v>0.125</v>
      </c>
      <c r="H38" s="33">
        <v>6529.3316851668997</v>
      </c>
      <c r="I38"/>
      <c r="J38" s="33">
        <v>1179.97712246008</v>
      </c>
      <c r="K38" s="31">
        <v>45</v>
      </c>
      <c r="M38">
        <f t="shared" si="14"/>
        <v>0.18071943337489033</v>
      </c>
      <c r="N38">
        <f t="shared" si="15"/>
        <v>29043.916847256478</v>
      </c>
      <c r="O38">
        <f t="shared" si="16"/>
        <v>1214024.4451715597</v>
      </c>
      <c r="P38">
        <f t="shared" si="17"/>
        <v>1628.0067809750615</v>
      </c>
      <c r="Q38">
        <f t="shared" si="18"/>
        <v>0.5201299619728631</v>
      </c>
      <c r="R38"/>
      <c r="S38"/>
      <c r="T38"/>
      <c r="U38">
        <f t="shared" si="19"/>
        <v>0.67479657763196566</v>
      </c>
      <c r="V38">
        <f t="shared" si="20"/>
        <v>2.0860484617146646</v>
      </c>
      <c r="W38"/>
      <c r="X38">
        <f t="shared" si="21"/>
        <v>0.5201299619728631</v>
      </c>
    </row>
    <row r="39" spans="1:24" x14ac:dyDescent="0.2">
      <c r="A39">
        <f t="shared" si="11"/>
        <v>278.24399999999997</v>
      </c>
      <c r="B39">
        <f t="shared" si="12"/>
        <v>334.39689324444208</v>
      </c>
      <c r="C39" s="4">
        <f t="shared" si="13"/>
        <v>1524</v>
      </c>
      <c r="E39" s="31">
        <v>5000</v>
      </c>
      <c r="F39" s="4">
        <f t="shared" si="3"/>
        <v>50.159533986666311</v>
      </c>
      <c r="G39" s="32">
        <v>0.15</v>
      </c>
      <c r="H39" s="33">
        <v>6046.0992361520002</v>
      </c>
      <c r="I39"/>
      <c r="J39" s="33">
        <v>1178.2698575695199</v>
      </c>
      <c r="K39" s="31">
        <v>45</v>
      </c>
      <c r="M39">
        <f t="shared" si="14"/>
        <v>0.19488099873124509</v>
      </c>
      <c r="N39">
        <f t="shared" si="15"/>
        <v>26894.391636434524</v>
      </c>
      <c r="O39">
        <f t="shared" si="16"/>
        <v>1349010.1513384518</v>
      </c>
      <c r="P39">
        <f t="shared" si="17"/>
        <v>1809.0226129448638</v>
      </c>
      <c r="Q39">
        <f t="shared" si="18"/>
        <v>0.5779624961485188</v>
      </c>
      <c r="R39"/>
      <c r="S39"/>
      <c r="T39"/>
      <c r="U39">
        <f t="shared" si="19"/>
        <v>0.62485523316990499</v>
      </c>
      <c r="V39">
        <f t="shared" si="20"/>
        <v>1.9316610978121407</v>
      </c>
      <c r="W39"/>
      <c r="X39">
        <f t="shared" si="21"/>
        <v>0.5779624961485188</v>
      </c>
    </row>
    <row r="40" spans="1:24" x14ac:dyDescent="0.2">
      <c r="A40">
        <f t="shared" si="11"/>
        <v>278.24399999999997</v>
      </c>
      <c r="B40">
        <f t="shared" si="12"/>
        <v>334.39689324444208</v>
      </c>
      <c r="C40" s="4">
        <f t="shared" si="13"/>
        <v>1524</v>
      </c>
      <c r="E40" s="31">
        <v>5000</v>
      </c>
      <c r="F40" s="4">
        <f t="shared" si="3"/>
        <v>58.519456317777362</v>
      </c>
      <c r="G40" s="32">
        <v>0.17499999999999999</v>
      </c>
      <c r="H40" s="33">
        <v>5591.0596371556803</v>
      </c>
      <c r="I40"/>
      <c r="J40" s="33">
        <v>1176.4466239655301</v>
      </c>
      <c r="K40" s="31">
        <v>45</v>
      </c>
      <c r="M40">
        <f t="shared" si="14"/>
        <v>0.210415681519008</v>
      </c>
      <c r="N40">
        <f t="shared" si="15"/>
        <v>24870.274481307915</v>
      </c>
      <c r="O40">
        <f t="shared" si="16"/>
        <v>1455394.9411200315</v>
      </c>
      <c r="P40">
        <f t="shared" si="17"/>
        <v>1951.6846160419623</v>
      </c>
      <c r="Q40">
        <f t="shared" si="18"/>
        <v>0.62354141087602633</v>
      </c>
      <c r="R40"/>
      <c r="S40"/>
      <c r="T40"/>
      <c r="U40">
        <f t="shared" si="19"/>
        <v>0.57782757721741218</v>
      </c>
      <c r="V40">
        <f t="shared" si="20"/>
        <v>1.7862810342350417</v>
      </c>
      <c r="W40"/>
      <c r="X40">
        <f t="shared" si="21"/>
        <v>0.62354141087602633</v>
      </c>
    </row>
    <row r="41" spans="1:24" x14ac:dyDescent="0.2">
      <c r="A41">
        <f t="shared" si="11"/>
        <v>278.24399999999997</v>
      </c>
      <c r="B41">
        <f t="shared" si="12"/>
        <v>334.39689324444208</v>
      </c>
      <c r="C41" s="4">
        <f t="shared" si="13"/>
        <v>1524</v>
      </c>
      <c r="E41" s="31">
        <v>5000</v>
      </c>
      <c r="F41" s="4">
        <f t="shared" si="3"/>
        <v>66.879378648888419</v>
      </c>
      <c r="G41" s="32">
        <v>0.2</v>
      </c>
      <c r="H41" s="33">
        <v>5168.9100013286497</v>
      </c>
      <c r="I41"/>
      <c r="J41" s="33">
        <v>1174.5155036383001</v>
      </c>
      <c r="K41" s="31">
        <v>45</v>
      </c>
      <c r="M41">
        <f t="shared" si="14"/>
        <v>0.22722692082787185</v>
      </c>
      <c r="N41">
        <f t="shared" si="15"/>
        <v>22992.459183930132</v>
      </c>
      <c r="O41">
        <f t="shared" si="16"/>
        <v>1537721.3838311753</v>
      </c>
      <c r="P41">
        <f t="shared" si="17"/>
        <v>2062.0843757176058</v>
      </c>
      <c r="Q41">
        <f t="shared" si="18"/>
        <v>0.65881289959028944</v>
      </c>
      <c r="R41"/>
      <c r="S41"/>
      <c r="T41"/>
      <c r="U41">
        <f t="shared" si="19"/>
        <v>0.53419904933119566</v>
      </c>
      <c r="V41">
        <f t="shared" si="20"/>
        <v>1.6514089461113897</v>
      </c>
      <c r="W41"/>
      <c r="X41">
        <f t="shared" si="21"/>
        <v>0.65881289959028944</v>
      </c>
    </row>
    <row r="42" spans="1:24" x14ac:dyDescent="0.2">
      <c r="A42">
        <f t="shared" si="11"/>
        <v>278.24399999999997</v>
      </c>
      <c r="B42">
        <f t="shared" si="12"/>
        <v>334.39689324444208</v>
      </c>
      <c r="C42" s="4">
        <f t="shared" si="13"/>
        <v>1524</v>
      </c>
      <c r="E42" s="31">
        <v>5000</v>
      </c>
      <c r="F42" s="4">
        <f t="shared" si="3"/>
        <v>75.23930097999947</v>
      </c>
      <c r="G42" s="32">
        <v>0.22500000000000001</v>
      </c>
      <c r="H42" s="33">
        <v>4784.3474418216401</v>
      </c>
      <c r="I42"/>
      <c r="J42" s="33">
        <v>1172.4845785780401</v>
      </c>
      <c r="K42" s="31">
        <v>45</v>
      </c>
      <c r="M42">
        <f t="shared" si="14"/>
        <v>0.24506677093075344</v>
      </c>
      <c r="N42">
        <f t="shared" si="15"/>
        <v>21281.839546354742</v>
      </c>
      <c r="O42">
        <f t="shared" si="16"/>
        <v>1601230.7310362398</v>
      </c>
      <c r="P42">
        <f t="shared" si="17"/>
        <v>2147.2504103195974</v>
      </c>
      <c r="Q42">
        <f t="shared" si="18"/>
        <v>0.68602249530977555</v>
      </c>
      <c r="R42"/>
      <c r="S42"/>
      <c r="T42"/>
      <c r="U42">
        <f t="shared" si="19"/>
        <v>0.49445508906796609</v>
      </c>
      <c r="V42">
        <f t="shared" si="20"/>
        <v>1.5285455085692141</v>
      </c>
      <c r="W42"/>
      <c r="X42">
        <f t="shared" si="21"/>
        <v>0.68602249530977555</v>
      </c>
    </row>
    <row r="43" spans="1:24" x14ac:dyDescent="0.2">
      <c r="A43">
        <f t="shared" si="11"/>
        <v>278.24399999999997</v>
      </c>
      <c r="B43">
        <f t="shared" si="12"/>
        <v>334.39689324444208</v>
      </c>
      <c r="C43" s="4">
        <f t="shared" si="13"/>
        <v>1524</v>
      </c>
      <c r="E43" s="31">
        <v>5000</v>
      </c>
      <c r="F43" s="4">
        <f t="shared" si="3"/>
        <v>83.599223311110521</v>
      </c>
      <c r="G43" s="32">
        <v>0.25</v>
      </c>
      <c r="H43" s="33">
        <v>4437.3891773904197</v>
      </c>
      <c r="I43"/>
      <c r="J43" s="33">
        <v>1170.3504118235201</v>
      </c>
      <c r="K43" s="31">
        <v>45</v>
      </c>
      <c r="M43">
        <f t="shared" si="14"/>
        <v>0.26374752473520713</v>
      </c>
      <c r="N43">
        <f t="shared" si="15"/>
        <v>19738.492161429967</v>
      </c>
      <c r="O43">
        <f t="shared" si="16"/>
        <v>1650122.6140279884</v>
      </c>
      <c r="P43">
        <f t="shared" si="17"/>
        <v>2212.8144254115323</v>
      </c>
      <c r="Q43">
        <f t="shared" si="18"/>
        <v>0.70696946498770996</v>
      </c>
      <c r="R43"/>
      <c r="S43"/>
      <c r="T43"/>
      <c r="U43">
        <f t="shared" si="19"/>
        <v>0.45859747596015088</v>
      </c>
      <c r="V43">
        <f t="shared" si="20"/>
        <v>1.4176962228084409</v>
      </c>
      <c r="W43"/>
      <c r="X43">
        <f t="shared" si="21"/>
        <v>0.70696946498770996</v>
      </c>
    </row>
    <row r="44" spans="1:24" x14ac:dyDescent="0.2">
      <c r="A44">
        <f t="shared" si="11"/>
        <v>278.24399999999997</v>
      </c>
      <c r="B44">
        <f t="shared" si="12"/>
        <v>334.39689324444208</v>
      </c>
      <c r="C44" s="4">
        <f t="shared" si="13"/>
        <v>1524</v>
      </c>
      <c r="E44" s="31">
        <v>5000</v>
      </c>
      <c r="F44" s="4">
        <f t="shared" si="3"/>
        <v>91.959145642221586</v>
      </c>
      <c r="G44" s="32">
        <v>0.27500000000000002</v>
      </c>
      <c r="H44" s="33">
        <v>4119.6540904596004</v>
      </c>
      <c r="I44"/>
      <c r="J44" s="33">
        <v>1168.09857077223</v>
      </c>
      <c r="K44" s="31">
        <v>45</v>
      </c>
      <c r="M44">
        <f t="shared" si="14"/>
        <v>0.28354287644619053</v>
      </c>
      <c r="N44">
        <f t="shared" si="15"/>
        <v>18325.135957572387</v>
      </c>
      <c r="O44">
        <f t="shared" si="16"/>
        <v>1685163.8464359108</v>
      </c>
      <c r="P44">
        <f t="shared" si="17"/>
        <v>2259.8047180705562</v>
      </c>
      <c r="Q44">
        <f t="shared" si="18"/>
        <v>0.72198233804171119</v>
      </c>
      <c r="R44"/>
      <c r="S44"/>
      <c r="T44"/>
      <c r="U44">
        <f t="shared" si="19"/>
        <v>0.42576003415250108</v>
      </c>
      <c r="V44">
        <f t="shared" si="20"/>
        <v>1.3161834154823004</v>
      </c>
      <c r="W44"/>
      <c r="X44">
        <f t="shared" si="21"/>
        <v>0.72198233804171119</v>
      </c>
    </row>
    <row r="45" spans="1:24" x14ac:dyDescent="0.2">
      <c r="A45">
        <f t="shared" si="11"/>
        <v>278.24399999999997</v>
      </c>
      <c r="B45">
        <f t="shared" si="12"/>
        <v>334.39689324444208</v>
      </c>
      <c r="C45" s="4">
        <f t="shared" si="13"/>
        <v>1524</v>
      </c>
      <c r="E45" s="31">
        <v>5000</v>
      </c>
      <c r="F45" s="4">
        <f t="shared" si="3"/>
        <v>100.31906797333262</v>
      </c>
      <c r="G45" s="32">
        <v>0.3</v>
      </c>
      <c r="H45" s="33">
        <v>3831.0057981192799</v>
      </c>
      <c r="I45"/>
      <c r="J45" s="33">
        <v>1165.7436463675899</v>
      </c>
      <c r="K45" s="31">
        <v>45</v>
      </c>
      <c r="M45">
        <f t="shared" si="14"/>
        <v>0.30429179902047593</v>
      </c>
      <c r="N45">
        <f t="shared" si="15"/>
        <v>17041.164273321741</v>
      </c>
      <c r="O45">
        <f t="shared" si="16"/>
        <v>1709553.7170800911</v>
      </c>
      <c r="P45">
        <f t="shared" si="17"/>
        <v>2292.5115346044022</v>
      </c>
      <c r="Q45">
        <f t="shared" si="18"/>
        <v>0.73243180019309972</v>
      </c>
      <c r="R45"/>
      <c r="S45"/>
      <c r="T45"/>
      <c r="U45">
        <f t="shared" si="19"/>
        <v>0.39592866867706489</v>
      </c>
      <c r="V45">
        <f t="shared" si="20"/>
        <v>1.2239635137761278</v>
      </c>
      <c r="W45"/>
      <c r="X45">
        <f t="shared" si="21"/>
        <v>0.73243180019309972</v>
      </c>
    </row>
    <row r="46" spans="1:24" x14ac:dyDescent="0.2">
      <c r="A46">
        <f t="shared" si="11"/>
        <v>278.24399999999997</v>
      </c>
      <c r="B46">
        <f t="shared" si="12"/>
        <v>334.39689324444208</v>
      </c>
      <c r="C46" s="4">
        <f t="shared" si="13"/>
        <v>1524</v>
      </c>
      <c r="E46" s="31">
        <v>5000</v>
      </c>
      <c r="F46" s="4">
        <f t="shared" si="3"/>
        <v>108.67899030444369</v>
      </c>
      <c r="G46" s="32">
        <v>0.32500000000000001</v>
      </c>
      <c r="H46" s="33">
        <v>3570.4359452927602</v>
      </c>
      <c r="I46"/>
      <c r="J46" s="33">
        <v>1163.3071970953499</v>
      </c>
      <c r="K46" s="31">
        <v>45</v>
      </c>
      <c r="M46">
        <f t="shared" si="14"/>
        <v>0.32581657111901047</v>
      </c>
      <c r="N46">
        <f t="shared" si="15"/>
        <v>15882.091721442053</v>
      </c>
      <c r="O46">
        <f t="shared" si="16"/>
        <v>1726049.6922088861</v>
      </c>
      <c r="P46">
        <f t="shared" si="17"/>
        <v>2314.6326372521162</v>
      </c>
      <c r="Q46">
        <f t="shared" si="18"/>
        <v>0.73949924512847165</v>
      </c>
      <c r="R46"/>
      <c r="S46"/>
      <c r="T46"/>
      <c r="U46">
        <f t="shared" si="19"/>
        <v>0.36899916755816042</v>
      </c>
      <c r="V46">
        <f t="shared" si="20"/>
        <v>1.1407143595184537</v>
      </c>
      <c r="W46"/>
      <c r="X46">
        <f t="shared" si="21"/>
        <v>0.73949924512847165</v>
      </c>
    </row>
    <row r="47" spans="1:24" x14ac:dyDescent="0.2">
      <c r="A47">
        <f t="shared" si="11"/>
        <v>278.24399999999997</v>
      </c>
      <c r="B47">
        <f t="shared" si="12"/>
        <v>334.39689324444208</v>
      </c>
      <c r="C47" s="4">
        <f t="shared" si="13"/>
        <v>1524</v>
      </c>
      <c r="E47" s="31">
        <v>5000</v>
      </c>
      <c r="F47" s="4">
        <f t="shared" si="3"/>
        <v>117.03891263555472</v>
      </c>
      <c r="G47" s="32">
        <v>0.35</v>
      </c>
      <c r="H47" s="33">
        <v>3332.8665063173098</v>
      </c>
      <c r="I47"/>
      <c r="J47" s="33">
        <v>1160.7798808232401</v>
      </c>
      <c r="K47" s="31">
        <v>45</v>
      </c>
      <c r="M47">
        <f t="shared" si="14"/>
        <v>0.34828274058472791</v>
      </c>
      <c r="N47">
        <f t="shared" si="15"/>
        <v>14825.330116463798</v>
      </c>
      <c r="O47">
        <f t="shared" si="16"/>
        <v>1735140.5162940647</v>
      </c>
      <c r="P47">
        <f t="shared" si="17"/>
        <v>2326.8234323503407</v>
      </c>
      <c r="Q47">
        <f t="shared" si="18"/>
        <v>0.74339406784355933</v>
      </c>
      <c r="R47"/>
      <c r="S47"/>
      <c r="T47"/>
      <c r="U47">
        <f t="shared" si="19"/>
        <v>0.34444672450571617</v>
      </c>
      <c r="V47">
        <f t="shared" si="20"/>
        <v>1.0648135802930703</v>
      </c>
      <c r="W47"/>
      <c r="X47">
        <f t="shared" si="21"/>
        <v>0.74339406784355933</v>
      </c>
    </row>
    <row r="48" spans="1:24" x14ac:dyDescent="0.2">
      <c r="A48">
        <f t="shared" si="11"/>
        <v>278.24399999999997</v>
      </c>
      <c r="B48">
        <f t="shared" si="12"/>
        <v>334.39689324444208</v>
      </c>
      <c r="C48" s="4">
        <f t="shared" si="13"/>
        <v>1524</v>
      </c>
      <c r="E48" s="31">
        <v>5000</v>
      </c>
      <c r="F48" s="4">
        <f t="shared" si="3"/>
        <v>125.39883496666579</v>
      </c>
      <c r="G48" s="32">
        <v>0.375</v>
      </c>
      <c r="H48" s="33">
        <v>3115.0428842116098</v>
      </c>
      <c r="I48"/>
      <c r="J48" s="33">
        <v>1158.0909640654199</v>
      </c>
      <c r="K48" s="31">
        <v>45</v>
      </c>
      <c r="M48">
        <f t="shared" si="14"/>
        <v>0.37177368245398096</v>
      </c>
      <c r="N48">
        <f t="shared" si="15"/>
        <v>13856.402288493537</v>
      </c>
      <c r="O48">
        <f t="shared" si="16"/>
        <v>1737576.7038065311</v>
      </c>
      <c r="P48">
        <f t="shared" si="17"/>
        <v>2330.0903598045584</v>
      </c>
      <c r="Q48">
        <f t="shared" si="18"/>
        <v>0.74443781463404424</v>
      </c>
      <c r="R48"/>
      <c r="S48"/>
      <c r="T48"/>
      <c r="U48">
        <f t="shared" si="19"/>
        <v>0.32193498183253511</v>
      </c>
      <c r="V48">
        <f t="shared" si="20"/>
        <v>0.99522136875770284</v>
      </c>
      <c r="W48"/>
      <c r="X48">
        <f t="shared" si="21"/>
        <v>0.74443781463404424</v>
      </c>
    </row>
    <row r="49" spans="1:24" x14ac:dyDescent="0.2">
      <c r="A49">
        <f t="shared" si="11"/>
        <v>278.24399999999997</v>
      </c>
      <c r="B49">
        <f t="shared" si="12"/>
        <v>334.39689324444208</v>
      </c>
      <c r="C49" s="4">
        <f t="shared" si="13"/>
        <v>1524</v>
      </c>
      <c r="E49" s="31">
        <v>5000</v>
      </c>
      <c r="F49" s="4">
        <f t="shared" si="3"/>
        <v>133.75875729777684</v>
      </c>
      <c r="G49" s="32">
        <v>0.4</v>
      </c>
      <c r="H49" s="33">
        <v>2915.7421233626501</v>
      </c>
      <c r="I49"/>
      <c r="J49" s="33">
        <v>1155.1686574175901</v>
      </c>
      <c r="K49" s="31">
        <v>45</v>
      </c>
      <c r="M49">
        <f t="shared" si="14"/>
        <v>0.39618341010396485</v>
      </c>
      <c r="N49">
        <f t="shared" si="15"/>
        <v>12969.868259468456</v>
      </c>
      <c r="O49">
        <f t="shared" si="16"/>
        <v>1734833.4607023806</v>
      </c>
      <c r="P49">
        <f t="shared" si="17"/>
        <v>2326.4116708018923</v>
      </c>
      <c r="Q49">
        <f t="shared" si="18"/>
        <v>0.74326251463319248</v>
      </c>
      <c r="R49"/>
      <c r="S49"/>
      <c r="T49"/>
      <c r="U49">
        <f t="shared" si="19"/>
        <v>0.30133754892131565</v>
      </c>
      <c r="V49">
        <f t="shared" si="20"/>
        <v>0.93154700426921733</v>
      </c>
      <c r="W49"/>
      <c r="X49">
        <f t="shared" si="21"/>
        <v>0.74326251463319248</v>
      </c>
    </row>
    <row r="50" spans="1:24" x14ac:dyDescent="0.2">
      <c r="A50">
        <f t="shared" si="11"/>
        <v>278.24399999999997</v>
      </c>
      <c r="B50">
        <f t="shared" si="12"/>
        <v>334.39689324444208</v>
      </c>
      <c r="C50" s="4">
        <f t="shared" si="13"/>
        <v>1524</v>
      </c>
      <c r="E50" s="31">
        <v>5000</v>
      </c>
      <c r="F50" s="4">
        <f t="shared" si="3"/>
        <v>142.11867962888789</v>
      </c>
      <c r="G50" s="32">
        <v>0.42499999999999999</v>
      </c>
      <c r="H50" s="33">
        <v>2735.0414962114601</v>
      </c>
      <c r="I50"/>
      <c r="J50" s="33">
        <v>1151.9961501329501</v>
      </c>
      <c r="K50" s="31">
        <v>45</v>
      </c>
      <c r="M50">
        <f t="shared" si="14"/>
        <v>0.42119878317337361</v>
      </c>
      <c r="N50">
        <f t="shared" si="15"/>
        <v>12166.071754360733</v>
      </c>
      <c r="O50">
        <f t="shared" si="16"/>
        <v>1729026.0540000552</v>
      </c>
      <c r="P50">
        <f t="shared" si="17"/>
        <v>2318.623938414074</v>
      </c>
      <c r="Q50">
        <f t="shared" si="18"/>
        <v>0.74077442121855397</v>
      </c>
      <c r="R50"/>
      <c r="S50"/>
      <c r="T50"/>
      <c r="U50">
        <f t="shared" si="19"/>
        <v>0.28266241176224266</v>
      </c>
      <c r="V50">
        <f t="shared" si="20"/>
        <v>0.8738151745084537</v>
      </c>
      <c r="W50"/>
      <c r="X50">
        <f t="shared" si="21"/>
        <v>0.74077442121855397</v>
      </c>
    </row>
    <row r="51" spans="1:24" x14ac:dyDescent="0.2">
      <c r="A51">
        <f t="shared" si="11"/>
        <v>278.24399999999997</v>
      </c>
      <c r="B51">
        <f t="shared" si="12"/>
        <v>334.39689324444208</v>
      </c>
      <c r="C51" s="4">
        <f t="shared" si="13"/>
        <v>1524</v>
      </c>
      <c r="E51" s="31">
        <v>5000</v>
      </c>
      <c r="F51" s="4">
        <f t="shared" si="3"/>
        <v>150.47860195999894</v>
      </c>
      <c r="G51" s="32">
        <v>0.45</v>
      </c>
      <c r="H51" s="33">
        <v>2561.6611122191598</v>
      </c>
      <c r="I51"/>
      <c r="J51" s="33">
        <v>1148.6141900928801</v>
      </c>
      <c r="K51" s="31">
        <v>45</v>
      </c>
      <c r="M51">
        <f t="shared" si="14"/>
        <v>0.44838647259544762</v>
      </c>
      <c r="N51">
        <f t="shared" si="15"/>
        <v>11394.837315917737</v>
      </c>
      <c r="O51">
        <f t="shared" si="16"/>
        <v>1714679.1888609279</v>
      </c>
      <c r="P51">
        <f t="shared" si="17"/>
        <v>2299.3847922625041</v>
      </c>
      <c r="Q51">
        <f t="shared" si="18"/>
        <v>0.73462772915734953</v>
      </c>
      <c r="R51"/>
      <c r="S51"/>
      <c r="T51"/>
      <c r="U51">
        <f t="shared" si="19"/>
        <v>0.26474381068821412</v>
      </c>
      <c r="V51">
        <f t="shared" si="20"/>
        <v>0.81842208058120125</v>
      </c>
      <c r="W51"/>
      <c r="X51">
        <f t="shared" si="21"/>
        <v>0.73462772915734953</v>
      </c>
    </row>
    <row r="52" spans="1:24" x14ac:dyDescent="0.2">
      <c r="A52">
        <f t="shared" si="11"/>
        <v>278.24399999999997</v>
      </c>
      <c r="B52">
        <f t="shared" si="12"/>
        <v>334.39689324444208</v>
      </c>
      <c r="C52" s="4">
        <f t="shared" si="13"/>
        <v>1524</v>
      </c>
      <c r="E52" s="31">
        <v>5000</v>
      </c>
      <c r="F52" s="4">
        <f t="shared" si="3"/>
        <v>158.83852429110999</v>
      </c>
      <c r="G52" s="32">
        <v>0.47499999999999998</v>
      </c>
      <c r="H52" s="33">
        <v>2385.51592826565</v>
      </c>
      <c r="I52"/>
      <c r="J52" s="33">
        <v>1145.0504844085999</v>
      </c>
      <c r="K52" s="31">
        <v>45</v>
      </c>
      <c r="M52">
        <f t="shared" si="14"/>
        <v>0.48000119003233399</v>
      </c>
      <c r="N52">
        <f t="shared" si="15"/>
        <v>10611.304433461688</v>
      </c>
      <c r="O52">
        <f t="shared" si="16"/>
        <v>1685483.9370147674</v>
      </c>
      <c r="P52">
        <f t="shared" si="17"/>
        <v>2260.233959536803</v>
      </c>
      <c r="Q52">
        <f t="shared" si="18"/>
        <v>0.72211947589035241</v>
      </c>
      <c r="R52"/>
      <c r="S52"/>
      <c r="T52"/>
      <c r="U52">
        <f t="shared" si="19"/>
        <v>0.24653947170996796</v>
      </c>
      <c r="V52">
        <f t="shared" si="20"/>
        <v>0.76214566398263583</v>
      </c>
      <c r="W52"/>
      <c r="X52">
        <f t="shared" si="21"/>
        <v>0.72211947589035241</v>
      </c>
    </row>
    <row r="53" spans="1:24" x14ac:dyDescent="0.2">
      <c r="A53">
        <f t="shared" si="11"/>
        <v>278.24399999999997</v>
      </c>
      <c r="B53">
        <f t="shared" si="12"/>
        <v>334.39689324444208</v>
      </c>
      <c r="C53" s="4">
        <f t="shared" si="13"/>
        <v>1524</v>
      </c>
      <c r="E53" s="31">
        <v>5000</v>
      </c>
      <c r="F53" s="4">
        <f t="shared" si="3"/>
        <v>167.19844662222104</v>
      </c>
      <c r="G53" s="32">
        <v>0.5</v>
      </c>
      <c r="H53" s="33">
        <v>2210.1788193425</v>
      </c>
      <c r="I53"/>
      <c r="J53" s="33">
        <v>1141.2596916032201</v>
      </c>
      <c r="K53" s="31">
        <v>45</v>
      </c>
      <c r="M53">
        <f t="shared" si="14"/>
        <v>0.51636531922911566</v>
      </c>
      <c r="N53">
        <f t="shared" si="15"/>
        <v>9831.3660481333354</v>
      </c>
      <c r="O53">
        <f t="shared" si="16"/>
        <v>1643789.1314223376</v>
      </c>
      <c r="P53">
        <f t="shared" si="17"/>
        <v>2204.3212252373546</v>
      </c>
      <c r="Q53">
        <f t="shared" si="18"/>
        <v>0.70425598250394716</v>
      </c>
      <c r="R53"/>
      <c r="S53"/>
      <c r="T53"/>
      <c r="U53">
        <f t="shared" si="19"/>
        <v>0.22841864606681481</v>
      </c>
      <c r="V53">
        <f t="shared" si="20"/>
        <v>0.70612741832028758</v>
      </c>
      <c r="W53"/>
      <c r="X53">
        <f t="shared" si="21"/>
        <v>0.70425598250394716</v>
      </c>
    </row>
    <row r="54" spans="1:24" x14ac:dyDescent="0.2">
      <c r="A54">
        <f t="shared" si="11"/>
        <v>278.24399999999997</v>
      </c>
      <c r="B54">
        <f t="shared" si="12"/>
        <v>334.39689324444208</v>
      </c>
      <c r="C54" s="4">
        <f t="shared" si="13"/>
        <v>1524</v>
      </c>
      <c r="E54" s="31">
        <v>5000</v>
      </c>
      <c r="F54" s="4">
        <f t="shared" si="3"/>
        <v>175.55836895333209</v>
      </c>
      <c r="G54" s="32">
        <v>0.52500000000000002</v>
      </c>
      <c r="H54" s="33">
        <v>2036.79919115598</v>
      </c>
      <c r="I54"/>
      <c r="J54" s="33">
        <v>1137.24989761449</v>
      </c>
      <c r="K54" s="31">
        <v>45</v>
      </c>
      <c r="M54">
        <f t="shared" si="14"/>
        <v>0.55835150689010571</v>
      </c>
      <c r="N54">
        <f t="shared" si="15"/>
        <v>9060.1349716822369</v>
      </c>
      <c r="O54">
        <f t="shared" si="16"/>
        <v>1590582.5181255771</v>
      </c>
      <c r="P54">
        <f t="shared" si="17"/>
        <v>2132.971156806399</v>
      </c>
      <c r="Q54">
        <f t="shared" si="18"/>
        <v>0.68146043348447249</v>
      </c>
      <c r="R54"/>
      <c r="S54"/>
      <c r="T54"/>
      <c r="U54">
        <f t="shared" si="19"/>
        <v>0.21050012310417321</v>
      </c>
      <c r="V54">
        <f t="shared" si="20"/>
        <v>0.65073456586453038</v>
      </c>
      <c r="W54"/>
      <c r="X54">
        <f t="shared" si="21"/>
        <v>0.68146043348447249</v>
      </c>
    </row>
    <row r="55" spans="1:24" x14ac:dyDescent="0.2">
      <c r="A55">
        <f t="shared" si="11"/>
        <v>278.24399999999997</v>
      </c>
      <c r="B55">
        <f t="shared" si="12"/>
        <v>334.39689324444208</v>
      </c>
      <c r="C55" s="4">
        <f t="shared" si="13"/>
        <v>1524</v>
      </c>
      <c r="E55" s="31">
        <v>5000</v>
      </c>
      <c r="F55" s="4">
        <f t="shared" si="3"/>
        <v>183.91829128444317</v>
      </c>
      <c r="G55" s="32">
        <v>0.55000000000000004</v>
      </c>
      <c r="H55" s="33">
        <v>1865.4108110035099</v>
      </c>
      <c r="I55"/>
      <c r="J55" s="33">
        <v>1133.03942921821</v>
      </c>
      <c r="K55" s="31">
        <v>45</v>
      </c>
      <c r="M55">
        <f t="shared" si="14"/>
        <v>0.60739405096976151</v>
      </c>
      <c r="N55">
        <f t="shared" si="15"/>
        <v>8297.7614085436562</v>
      </c>
      <c r="O55">
        <f t="shared" si="16"/>
        <v>1526110.0997453437</v>
      </c>
      <c r="P55">
        <f t="shared" si="17"/>
        <v>2046.5136437585059</v>
      </c>
      <c r="Q55">
        <f t="shared" si="18"/>
        <v>0.65383822484297316</v>
      </c>
      <c r="R55"/>
      <c r="S55"/>
      <c r="T55"/>
      <c r="U55">
        <f t="shared" si="19"/>
        <v>0.19278739262128047</v>
      </c>
      <c r="V55">
        <f t="shared" si="20"/>
        <v>0.59597789488930031</v>
      </c>
      <c r="W55"/>
      <c r="X55">
        <f t="shared" si="21"/>
        <v>0.65383822484297316</v>
      </c>
    </row>
    <row r="56" spans="1:24" x14ac:dyDescent="0.2">
      <c r="A56">
        <f t="shared" si="11"/>
        <v>278.24399999999997</v>
      </c>
      <c r="B56">
        <f t="shared" si="12"/>
        <v>334.39689324444208</v>
      </c>
      <c r="C56" s="4">
        <f t="shared" si="13"/>
        <v>1524</v>
      </c>
      <c r="E56" s="31">
        <v>5000</v>
      </c>
      <c r="F56" s="4">
        <f t="shared" si="3"/>
        <v>192.27821361555419</v>
      </c>
      <c r="G56" s="32">
        <v>0.57499999999999996</v>
      </c>
      <c r="H56" s="33">
        <v>1696.0474461824999</v>
      </c>
      <c r="I56"/>
      <c r="J56" s="33">
        <v>1128.64661319021</v>
      </c>
      <c r="K56" s="31">
        <v>45</v>
      </c>
      <c r="M56">
        <f t="shared" si="14"/>
        <v>0.66545698101228956</v>
      </c>
      <c r="N56">
        <f t="shared" si="15"/>
        <v>7544.3955631528124</v>
      </c>
      <c r="O56">
        <f t="shared" si="16"/>
        <v>1450622.9016921357</v>
      </c>
      <c r="P56">
        <f t="shared" si="17"/>
        <v>1945.2853111691541</v>
      </c>
      <c r="Q56">
        <f t="shared" si="18"/>
        <v>0.62149690452688633</v>
      </c>
      <c r="R56"/>
      <c r="S56"/>
      <c r="T56"/>
      <c r="U56">
        <f t="shared" si="19"/>
        <v>0.17528394441737288</v>
      </c>
      <c r="V56">
        <f t="shared" si="20"/>
        <v>0.54186819366853034</v>
      </c>
      <c r="W56"/>
      <c r="X56">
        <f t="shared" si="21"/>
        <v>0.62149690452688633</v>
      </c>
    </row>
    <row r="57" spans="1:24" x14ac:dyDescent="0.2">
      <c r="A57">
        <f t="shared" si="11"/>
        <v>278.24399999999997</v>
      </c>
      <c r="B57">
        <f t="shared" si="12"/>
        <v>334.39689324444208</v>
      </c>
      <c r="C57" s="4">
        <f t="shared" si="13"/>
        <v>1524</v>
      </c>
      <c r="E57" s="31">
        <v>5000</v>
      </c>
      <c r="F57" s="4">
        <f t="shared" si="3"/>
        <v>200.63813594666524</v>
      </c>
      <c r="G57" s="32">
        <v>0.6</v>
      </c>
      <c r="H57" s="33">
        <v>1528.7428639903601</v>
      </c>
      <c r="I57"/>
      <c r="J57" s="33">
        <v>1124.0897763062701</v>
      </c>
      <c r="K57" s="31">
        <v>45</v>
      </c>
      <c r="M57">
        <f t="shared" si="14"/>
        <v>0.73530336774370597</v>
      </c>
      <c r="N57">
        <f t="shared" si="15"/>
        <v>6800.1876399449284</v>
      </c>
      <c r="O57">
        <f t="shared" si="16"/>
        <v>1364376.9721661033</v>
      </c>
      <c r="P57">
        <f t="shared" si="17"/>
        <v>1829.6295196747444</v>
      </c>
      <c r="Q57">
        <f t="shared" si="18"/>
        <v>0.58454617242004614</v>
      </c>
      <c r="R57"/>
      <c r="S57"/>
      <c r="T57"/>
      <c r="U57">
        <f t="shared" si="19"/>
        <v>0.15799326829168667</v>
      </c>
      <c r="V57">
        <f t="shared" si="20"/>
        <v>0.48841625047615339</v>
      </c>
      <c r="W57"/>
      <c r="X57">
        <f t="shared" si="21"/>
        <v>0.58454617242004614</v>
      </c>
    </row>
    <row r="58" spans="1:24" ht="18" x14ac:dyDescent="0.25">
      <c r="A58">
        <f t="shared" si="11"/>
        <v>288.14999999999998</v>
      </c>
      <c r="B58">
        <f t="shared" si="12"/>
        <v>340.29740854862598</v>
      </c>
      <c r="C58" s="4">
        <f t="shared" si="13"/>
        <v>0</v>
      </c>
      <c r="E58" s="46"/>
      <c r="F58" s="4">
        <f t="shared" si="3"/>
        <v>0</v>
      </c>
      <c r="G58" s="46"/>
      <c r="H58" s="46"/>
      <c r="I58"/>
      <c r="J58" s="46"/>
      <c r="K58" s="46"/>
      <c r="M58" t="e">
        <f t="shared" si="14"/>
        <v>#DIV/0!</v>
      </c>
      <c r="N58">
        <f t="shared" si="15"/>
        <v>0</v>
      </c>
      <c r="O58">
        <f t="shared" si="16"/>
        <v>0</v>
      </c>
      <c r="P58">
        <f t="shared" si="17"/>
        <v>0</v>
      </c>
      <c r="Q58">
        <f t="shared" si="18"/>
        <v>0</v>
      </c>
      <c r="R58"/>
      <c r="S58"/>
      <c r="T58"/>
      <c r="U58">
        <f t="shared" si="19"/>
        <v>0</v>
      </c>
      <c r="V58">
        <f t="shared" si="20"/>
        <v>0</v>
      </c>
      <c r="W58"/>
      <c r="X58">
        <f t="shared" si="21"/>
        <v>0</v>
      </c>
    </row>
    <row r="59" spans="1:24" x14ac:dyDescent="0.2">
      <c r="A59">
        <f t="shared" si="11"/>
        <v>268.33799999999997</v>
      </c>
      <c r="B59">
        <f t="shared" si="12"/>
        <v>328.39037464298355</v>
      </c>
      <c r="C59" s="4">
        <f t="shared" si="13"/>
        <v>3048</v>
      </c>
      <c r="E59" s="31">
        <v>10000</v>
      </c>
      <c r="F59" s="4">
        <f t="shared" si="3"/>
        <v>0</v>
      </c>
      <c r="G59" s="32">
        <v>0</v>
      </c>
      <c r="H59" s="33">
        <v>8749.3895092786497</v>
      </c>
      <c r="I59"/>
      <c r="J59" s="33">
        <v>1118.8358812121601</v>
      </c>
      <c r="K59" s="31">
        <v>45</v>
      </c>
      <c r="M59">
        <f t="shared" si="14"/>
        <v>0.12787587980003001</v>
      </c>
      <c r="N59">
        <f t="shared" si="15"/>
        <v>38919.226901742499</v>
      </c>
      <c r="O59">
        <f t="shared" si="16"/>
        <v>0</v>
      </c>
      <c r="P59">
        <f t="shared" si="17"/>
        <v>0</v>
      </c>
      <c r="Q59">
        <f t="shared" si="18"/>
        <v>0</v>
      </c>
      <c r="R59"/>
      <c r="S59"/>
      <c r="T59"/>
      <c r="U59">
        <f t="shared" si="19"/>
        <v>0.90423620393537096</v>
      </c>
      <c r="V59">
        <f t="shared" si="20"/>
        <v>2.7953321115906231</v>
      </c>
      <c r="W59"/>
      <c r="X59">
        <f t="shared" si="21"/>
        <v>0</v>
      </c>
    </row>
    <row r="60" spans="1:24" x14ac:dyDescent="0.2">
      <c r="A60">
        <f t="shared" si="11"/>
        <v>268.33799999999997</v>
      </c>
      <c r="B60">
        <f t="shared" si="12"/>
        <v>328.39037464298355</v>
      </c>
      <c r="C60" s="4">
        <f t="shared" si="13"/>
        <v>3048</v>
      </c>
      <c r="E60" s="31">
        <v>10000</v>
      </c>
      <c r="F60" s="4">
        <f t="shared" si="3"/>
        <v>8.2097593660745893</v>
      </c>
      <c r="G60" s="32">
        <v>2.5000000000000001E-2</v>
      </c>
      <c r="H60" s="33">
        <v>8250.7182565754192</v>
      </c>
      <c r="I60"/>
      <c r="J60" s="33">
        <v>1121.01684208592</v>
      </c>
      <c r="K60" s="31">
        <v>45</v>
      </c>
      <c r="M60">
        <f t="shared" si="14"/>
        <v>0.13586900039793801</v>
      </c>
      <c r="N60">
        <f t="shared" si="15"/>
        <v>36701.02646470043</v>
      </c>
      <c r="O60">
        <f t="shared" si="16"/>
        <v>301306.59576312575</v>
      </c>
      <c r="P60">
        <f t="shared" si="17"/>
        <v>404.05214491835164</v>
      </c>
      <c r="Q60">
        <f t="shared" si="18"/>
        <v>0.12909014214643821</v>
      </c>
      <c r="R60"/>
      <c r="S60"/>
      <c r="T60"/>
      <c r="U60">
        <f t="shared" si="19"/>
        <v>0.85269928240754644</v>
      </c>
      <c r="V60">
        <f t="shared" si="20"/>
        <v>2.6360122225480573</v>
      </c>
      <c r="W60"/>
      <c r="X60">
        <f t="shared" si="21"/>
        <v>0.12909014214643821</v>
      </c>
    </row>
    <row r="61" spans="1:24" x14ac:dyDescent="0.2">
      <c r="A61">
        <f t="shared" si="11"/>
        <v>268.33799999999997</v>
      </c>
      <c r="B61">
        <f t="shared" si="12"/>
        <v>328.39037464298355</v>
      </c>
      <c r="C61" s="4">
        <f t="shared" si="13"/>
        <v>3048</v>
      </c>
      <c r="E61" s="31">
        <v>10000</v>
      </c>
      <c r="F61" s="4">
        <f t="shared" si="3"/>
        <v>16.419518732149179</v>
      </c>
      <c r="G61" s="32">
        <v>0.05</v>
      </c>
      <c r="H61" s="33">
        <v>7757.6254031749804</v>
      </c>
      <c r="I61"/>
      <c r="J61" s="33">
        <v>1122.4652750974301</v>
      </c>
      <c r="K61" s="31">
        <v>45</v>
      </c>
      <c r="M61">
        <f t="shared" si="14"/>
        <v>0.14469186339392415</v>
      </c>
      <c r="N61">
        <f t="shared" si="15"/>
        <v>34507.639986161819</v>
      </c>
      <c r="O61">
        <f t="shared" si="16"/>
        <v>566598.84115504404</v>
      </c>
      <c r="P61">
        <f t="shared" si="17"/>
        <v>759.80904598891402</v>
      </c>
      <c r="Q61">
        <f t="shared" si="18"/>
        <v>0.24275049392617062</v>
      </c>
      <c r="R61"/>
      <c r="S61"/>
      <c r="T61"/>
      <c r="U61">
        <f t="shared" si="19"/>
        <v>0.80173888003048577</v>
      </c>
      <c r="V61">
        <f t="shared" si="20"/>
        <v>2.4784745697044666</v>
      </c>
      <c r="W61"/>
      <c r="X61">
        <f t="shared" si="21"/>
        <v>0.24275049392617062</v>
      </c>
    </row>
    <row r="62" spans="1:24" x14ac:dyDescent="0.2">
      <c r="A62">
        <f t="shared" si="11"/>
        <v>268.33799999999997</v>
      </c>
      <c r="B62">
        <f t="shared" si="12"/>
        <v>328.39037464298355</v>
      </c>
      <c r="C62" s="4">
        <f t="shared" si="13"/>
        <v>3048</v>
      </c>
      <c r="E62" s="31">
        <v>10000</v>
      </c>
      <c r="F62" s="4">
        <f t="shared" si="3"/>
        <v>24.629278098223764</v>
      </c>
      <c r="G62" s="32">
        <v>7.4999999999999997E-2</v>
      </c>
      <c r="H62" s="33">
        <v>7273.6524452333597</v>
      </c>
      <c r="I62"/>
      <c r="J62" s="33">
        <v>1123.2487815628899</v>
      </c>
      <c r="K62" s="31">
        <v>45</v>
      </c>
      <c r="M62">
        <f t="shared" si="14"/>
        <v>0.15442706260992553</v>
      </c>
      <c r="N62">
        <f t="shared" si="15"/>
        <v>32354.820827240826</v>
      </c>
      <c r="O62">
        <f t="shared" si="16"/>
        <v>796875.87997231656</v>
      </c>
      <c r="P62">
        <f t="shared" si="17"/>
        <v>1068.6105550428765</v>
      </c>
      <c r="Q62">
        <f t="shared" si="18"/>
        <v>0.34140912301689347</v>
      </c>
      <c r="R62"/>
      <c r="S62"/>
      <c r="T62"/>
      <c r="U62">
        <f t="shared" si="19"/>
        <v>0.75172100508819339</v>
      </c>
      <c r="V62">
        <f t="shared" si="20"/>
        <v>2.3238506214803065</v>
      </c>
      <c r="W62"/>
      <c r="X62">
        <f t="shared" si="21"/>
        <v>0.34140912301689347</v>
      </c>
    </row>
    <row r="63" spans="1:24" x14ac:dyDescent="0.2">
      <c r="A63">
        <f t="shared" si="11"/>
        <v>268.33799999999997</v>
      </c>
      <c r="B63">
        <f t="shared" si="12"/>
        <v>328.39037464298355</v>
      </c>
      <c r="C63" s="4">
        <f t="shared" si="13"/>
        <v>3048</v>
      </c>
      <c r="E63" s="31">
        <v>10000</v>
      </c>
      <c r="F63" s="4">
        <f t="shared" si="3"/>
        <v>32.839037464298357</v>
      </c>
      <c r="G63" s="32">
        <v>0.1</v>
      </c>
      <c r="H63" s="33">
        <v>6802.3408789065597</v>
      </c>
      <c r="I63"/>
      <c r="J63" s="33">
        <v>1123.43496279849</v>
      </c>
      <c r="K63" s="31">
        <v>45</v>
      </c>
      <c r="M63">
        <f t="shared" si="14"/>
        <v>0.16515417013019146</v>
      </c>
      <c r="N63">
        <f t="shared" si="15"/>
        <v>30258.322349051497</v>
      </c>
      <c r="O63">
        <f t="shared" si="16"/>
        <v>993654.18122731836</v>
      </c>
      <c r="P63">
        <f t="shared" si="17"/>
        <v>1332.4902570258339</v>
      </c>
      <c r="Q63">
        <f t="shared" si="18"/>
        <v>0.42571573706895649</v>
      </c>
      <c r="R63"/>
      <c r="S63"/>
      <c r="T63"/>
      <c r="U63">
        <f t="shared" si="19"/>
        <v>0.70301166586467134</v>
      </c>
      <c r="V63">
        <f t="shared" si="20"/>
        <v>2.1732718462960254</v>
      </c>
      <c r="W63"/>
      <c r="X63">
        <f t="shared" si="21"/>
        <v>0.42571573706895649</v>
      </c>
    </row>
    <row r="64" spans="1:24" x14ac:dyDescent="0.2">
      <c r="A64">
        <f t="shared" si="11"/>
        <v>268.33799999999997</v>
      </c>
      <c r="B64">
        <f t="shared" si="12"/>
        <v>328.39037464298355</v>
      </c>
      <c r="C64" s="4">
        <f t="shared" si="13"/>
        <v>3048</v>
      </c>
      <c r="E64" s="31">
        <v>10000</v>
      </c>
      <c r="F64" s="4">
        <f t="shared" si="3"/>
        <v>41.048796830372943</v>
      </c>
      <c r="G64" s="32">
        <v>0.125</v>
      </c>
      <c r="H64" s="33">
        <v>6347.2322003506097</v>
      </c>
      <c r="I64"/>
      <c r="J64" s="33">
        <v>1123.09142012041</v>
      </c>
      <c r="K64" s="31">
        <v>45</v>
      </c>
      <c r="M64">
        <f t="shared" si="14"/>
        <v>0.17694191494339415</v>
      </c>
      <c r="N64">
        <f t="shared" si="15"/>
        <v>28233.897912707991</v>
      </c>
      <c r="O64">
        <f t="shared" si="16"/>
        <v>1158967.539148241</v>
      </c>
      <c r="P64">
        <f t="shared" si="17"/>
        <v>1554.1754699977912</v>
      </c>
      <c r="Q64">
        <f t="shared" si="18"/>
        <v>0.49654168370536461</v>
      </c>
      <c r="R64"/>
      <c r="S64"/>
      <c r="T64"/>
      <c r="U64">
        <f t="shared" si="19"/>
        <v>0.65597687064392407</v>
      </c>
      <c r="V64">
        <f t="shared" si="20"/>
        <v>2.0278697125720799</v>
      </c>
      <c r="W64"/>
      <c r="X64">
        <f t="shared" si="21"/>
        <v>0.49654168370536461</v>
      </c>
    </row>
    <row r="65" spans="1:24" x14ac:dyDescent="0.2">
      <c r="A65">
        <f t="shared" si="11"/>
        <v>268.33799999999997</v>
      </c>
      <c r="B65">
        <f t="shared" si="12"/>
        <v>328.39037464298355</v>
      </c>
      <c r="C65" s="4">
        <f t="shared" si="13"/>
        <v>3048</v>
      </c>
      <c r="E65" s="31">
        <v>10000</v>
      </c>
      <c r="F65" s="4">
        <f t="shared" si="3"/>
        <v>49.258556196447529</v>
      </c>
      <c r="G65" s="32">
        <v>0.15</v>
      </c>
      <c r="H65" s="33">
        <v>5911.8679057215104</v>
      </c>
      <c r="I65"/>
      <c r="J65" s="33">
        <v>1122.2857548448601</v>
      </c>
      <c r="K65" s="31">
        <v>45</v>
      </c>
      <c r="M65">
        <f t="shared" si="14"/>
        <v>0.18983606750731205</v>
      </c>
      <c r="N65">
        <f t="shared" si="15"/>
        <v>26297.30087932435</v>
      </c>
      <c r="O65">
        <f t="shared" si="16"/>
        <v>1295367.0731790876</v>
      </c>
      <c r="P65">
        <f t="shared" si="17"/>
        <v>1737.0872451331563</v>
      </c>
      <c r="Q65">
        <f t="shared" si="18"/>
        <v>0.55497995052177518</v>
      </c>
      <c r="R65"/>
      <c r="S65"/>
      <c r="T65"/>
      <c r="U65">
        <f t="shared" si="19"/>
        <v>0.61098262770995349</v>
      </c>
      <c r="V65">
        <f t="shared" si="20"/>
        <v>1.8887756887289171</v>
      </c>
      <c r="W65"/>
      <c r="X65">
        <f t="shared" si="21"/>
        <v>0.55497995052177518</v>
      </c>
    </row>
    <row r="66" spans="1:24" x14ac:dyDescent="0.2">
      <c r="A66">
        <f t="shared" si="11"/>
        <v>268.33799999999997</v>
      </c>
      <c r="B66">
        <f t="shared" si="12"/>
        <v>328.39037464298355</v>
      </c>
      <c r="C66" s="4">
        <f t="shared" si="13"/>
        <v>3048</v>
      </c>
      <c r="E66" s="31">
        <v>10000</v>
      </c>
      <c r="F66" s="4">
        <f t="shared" si="3"/>
        <v>57.468315562522115</v>
      </c>
      <c r="G66" s="32">
        <v>0.17499999999999999</v>
      </c>
      <c r="H66" s="33">
        <v>5499.7894911752701</v>
      </c>
      <c r="I66"/>
      <c r="J66" s="33">
        <v>1121.0855682880101</v>
      </c>
      <c r="K66" s="31">
        <v>45</v>
      </c>
      <c r="M66">
        <f t="shared" si="14"/>
        <v>0.20384154158752016</v>
      </c>
      <c r="N66">
        <f t="shared" si="15"/>
        <v>24464.284610014645</v>
      </c>
      <c r="O66">
        <f t="shared" si="16"/>
        <v>1405921.2279796749</v>
      </c>
      <c r="P66">
        <f t="shared" si="17"/>
        <v>1885.340366720744</v>
      </c>
      <c r="Q66">
        <f t="shared" si="18"/>
        <v>0.60234516508649971</v>
      </c>
      <c r="R66"/>
      <c r="S66"/>
      <c r="T66"/>
      <c r="U66">
        <f t="shared" si="19"/>
        <v>0.56839494534676205</v>
      </c>
      <c r="V66">
        <f t="shared" si="20"/>
        <v>1.7571212431869871</v>
      </c>
      <c r="W66"/>
      <c r="X66">
        <f t="shared" si="21"/>
        <v>0.60234516508649971</v>
      </c>
    </row>
    <row r="67" spans="1:24" x14ac:dyDescent="0.2">
      <c r="A67">
        <f t="shared" si="11"/>
        <v>268.33799999999997</v>
      </c>
      <c r="B67">
        <f t="shared" si="12"/>
        <v>328.39037464298355</v>
      </c>
      <c r="C67" s="4">
        <f t="shared" si="13"/>
        <v>3048</v>
      </c>
      <c r="E67" s="31">
        <v>10000</v>
      </c>
      <c r="F67" s="4">
        <f t="shared" si="3"/>
        <v>65.678074928596715</v>
      </c>
      <c r="G67" s="32">
        <v>0.2</v>
      </c>
      <c r="H67" s="33">
        <v>5114.5384528679197</v>
      </c>
      <c r="I67"/>
      <c r="J67" s="33">
        <v>1119.55846176606</v>
      </c>
      <c r="K67" s="31">
        <v>45</v>
      </c>
      <c r="M67">
        <f t="shared" si="14"/>
        <v>0.21889726161669196</v>
      </c>
      <c r="N67">
        <f t="shared" si="15"/>
        <v>22750.602465893044</v>
      </c>
      <c r="O67">
        <f t="shared" si="16"/>
        <v>1494215.7734256405</v>
      </c>
      <c r="P67">
        <f t="shared" si="17"/>
        <v>2003.7433521637838</v>
      </c>
      <c r="Q67">
        <f t="shared" si="18"/>
        <v>0.64017359494050596</v>
      </c>
      <c r="R67"/>
      <c r="S67"/>
      <c r="T67"/>
      <c r="U67">
        <f t="shared" si="19"/>
        <v>0.52857983183835466</v>
      </c>
      <c r="V67">
        <f t="shared" si="20"/>
        <v>1.6340378443667476</v>
      </c>
      <c r="W67"/>
      <c r="X67">
        <f t="shared" si="21"/>
        <v>0.64017359494050596</v>
      </c>
    </row>
    <row r="68" spans="1:24" x14ac:dyDescent="0.2">
      <c r="A68">
        <f t="shared" si="11"/>
        <v>268.33799999999997</v>
      </c>
      <c r="B68">
        <f t="shared" si="12"/>
        <v>328.39037464298355</v>
      </c>
      <c r="C68" s="4">
        <f t="shared" si="13"/>
        <v>3048</v>
      </c>
      <c r="E68" s="31">
        <v>10000</v>
      </c>
      <c r="F68" s="4">
        <f t="shared" si="3"/>
        <v>73.887834294671293</v>
      </c>
      <c r="G68" s="32">
        <v>0.22500000000000001</v>
      </c>
      <c r="H68" s="33">
        <v>4759.65628695546</v>
      </c>
      <c r="I68"/>
      <c r="J68" s="33">
        <v>1117.77203659521</v>
      </c>
      <c r="K68" s="31">
        <v>45</v>
      </c>
      <c r="M68">
        <f t="shared" si="14"/>
        <v>0.23484301579898303</v>
      </c>
      <c r="N68">
        <f t="shared" si="15"/>
        <v>21172.007808073591</v>
      </c>
      <c r="O68">
        <f t="shared" si="16"/>
        <v>1564353.8046084284</v>
      </c>
      <c r="P68">
        <f t="shared" si="17"/>
        <v>2097.7984519799024</v>
      </c>
      <c r="Q68">
        <f t="shared" si="18"/>
        <v>0.67022314759741297</v>
      </c>
      <c r="R68"/>
      <c r="S68"/>
      <c r="T68"/>
      <c r="U68">
        <f t="shared" si="19"/>
        <v>0.49190329546873296</v>
      </c>
      <c r="V68">
        <f t="shared" si="20"/>
        <v>1.5206569606886453</v>
      </c>
      <c r="W68"/>
      <c r="X68">
        <f t="shared" si="21"/>
        <v>0.67022314759741297</v>
      </c>
    </row>
    <row r="69" spans="1:24" x14ac:dyDescent="0.2">
      <c r="A69">
        <f t="shared" si="11"/>
        <v>268.33799999999997</v>
      </c>
      <c r="B69">
        <f t="shared" si="12"/>
        <v>328.39037464298355</v>
      </c>
      <c r="C69" s="4">
        <f t="shared" si="13"/>
        <v>3048</v>
      </c>
      <c r="E69" s="31">
        <v>10000</v>
      </c>
      <c r="F69" s="4">
        <f t="shared" si="3"/>
        <v>82.097593660745886</v>
      </c>
      <c r="G69" s="32">
        <v>0.25</v>
      </c>
      <c r="H69" s="33">
        <v>4436.3326447371201</v>
      </c>
      <c r="I69"/>
      <c r="J69" s="33">
        <v>1115.73589580153</v>
      </c>
      <c r="K69" s="31">
        <v>45</v>
      </c>
      <c r="M69">
        <f t="shared" si="14"/>
        <v>0.25149960229540996</v>
      </c>
      <c r="N69">
        <f t="shared" si="15"/>
        <v>19733.792469637843</v>
      </c>
      <c r="O69">
        <f t="shared" si="16"/>
        <v>1620096.8755578147</v>
      </c>
      <c r="P69">
        <f t="shared" si="17"/>
        <v>2172.5499101230293</v>
      </c>
      <c r="Q69">
        <f t="shared" si="18"/>
        <v>0.69410540259521702</v>
      </c>
      <c r="R69"/>
      <c r="S69"/>
      <c r="T69"/>
      <c r="U69">
        <f t="shared" si="19"/>
        <v>0.45848828490462173</v>
      </c>
      <c r="V69">
        <f t="shared" si="20"/>
        <v>1.4173586724399745</v>
      </c>
      <c r="W69"/>
      <c r="X69">
        <f t="shared" si="21"/>
        <v>0.69410540259521702</v>
      </c>
    </row>
    <row r="70" spans="1:24" x14ac:dyDescent="0.2">
      <c r="A70">
        <f t="shared" si="11"/>
        <v>268.33799999999997</v>
      </c>
      <c r="B70">
        <f t="shared" si="12"/>
        <v>328.39037464298355</v>
      </c>
      <c r="C70" s="4">
        <f t="shared" si="13"/>
        <v>3048</v>
      </c>
      <c r="E70" s="31">
        <v>10000</v>
      </c>
      <c r="F70" s="4">
        <f t="shared" si="3"/>
        <v>90.307353026820479</v>
      </c>
      <c r="G70" s="32">
        <v>0.27500000000000002</v>
      </c>
      <c r="H70" s="33">
        <v>4137.5690557248599</v>
      </c>
      <c r="I70"/>
      <c r="J70" s="33">
        <v>1113.2993787688599</v>
      </c>
      <c r="K70" s="31">
        <v>45</v>
      </c>
      <c r="M70">
        <f t="shared" si="14"/>
        <v>0.26907088770602311</v>
      </c>
      <c r="N70">
        <f t="shared" si="15"/>
        <v>18404.825700194549</v>
      </c>
      <c r="O70">
        <f t="shared" si="16"/>
        <v>1662091.0919045676</v>
      </c>
      <c r="P70">
        <f t="shared" si="17"/>
        <v>2228.864154244025</v>
      </c>
      <c r="Q70">
        <f t="shared" si="18"/>
        <v>0.71209717387988025</v>
      </c>
      <c r="R70"/>
      <c r="S70"/>
      <c r="T70"/>
      <c r="U70">
        <f t="shared" si="19"/>
        <v>0.42761151878099007</v>
      </c>
      <c r="V70">
        <f t="shared" si="20"/>
        <v>1.3219070465574632</v>
      </c>
      <c r="W70"/>
      <c r="X70">
        <f t="shared" si="21"/>
        <v>0.71209717387988025</v>
      </c>
    </row>
    <row r="71" spans="1:24" x14ac:dyDescent="0.2">
      <c r="A71">
        <f t="shared" si="11"/>
        <v>268.33799999999997</v>
      </c>
      <c r="B71">
        <f t="shared" si="12"/>
        <v>328.39037464298355</v>
      </c>
      <c r="C71" s="4">
        <f t="shared" si="13"/>
        <v>3048</v>
      </c>
      <c r="E71" s="31">
        <v>10000</v>
      </c>
      <c r="F71" s="4">
        <f t="shared" ref="F71:F134" si="22">G71*B71</f>
        <v>98.517112392895058</v>
      </c>
      <c r="G71" s="32">
        <v>0.3</v>
      </c>
      <c r="H71" s="33">
        <v>3863.8741644476099</v>
      </c>
      <c r="I71"/>
      <c r="J71" s="33">
        <v>1110.5503351151399</v>
      </c>
      <c r="K71" s="31">
        <v>45</v>
      </c>
      <c r="M71">
        <f t="shared" si="14"/>
        <v>0.28741886713950665</v>
      </c>
      <c r="N71">
        <f t="shared" si="15"/>
        <v>17187.370063527476</v>
      </c>
      <c r="O71">
        <f t="shared" si="16"/>
        <v>1693250.0682868164</v>
      </c>
      <c r="P71">
        <f t="shared" si="17"/>
        <v>2270.6483415726207</v>
      </c>
      <c r="Q71">
        <f t="shared" si="18"/>
        <v>0.7254467544960449</v>
      </c>
      <c r="R71"/>
      <c r="S71"/>
      <c r="T71"/>
      <c r="U71">
        <f t="shared" si="19"/>
        <v>0.39932556474241526</v>
      </c>
      <c r="V71">
        <f t="shared" si="20"/>
        <v>1.2344645892803865</v>
      </c>
      <c r="W71"/>
      <c r="X71">
        <f t="shared" si="21"/>
        <v>0.7254467544960449</v>
      </c>
    </row>
    <row r="72" spans="1:24" x14ac:dyDescent="0.2">
      <c r="A72">
        <f t="shared" ref="A72:A135" si="23">$H$3+$I$3*C72/1000</f>
        <v>268.33799999999997</v>
      </c>
      <c r="B72">
        <f t="shared" ref="B72:B135" si="24">SQRT($F$3*$G$3*A72)</f>
        <v>328.39037464298355</v>
      </c>
      <c r="C72" s="4">
        <f t="shared" ref="C72:C135" si="25">E72*0.3048</f>
        <v>3048</v>
      </c>
      <c r="E72" s="31">
        <v>10000</v>
      </c>
      <c r="F72" s="4">
        <f t="shared" si="22"/>
        <v>106.72687175896965</v>
      </c>
      <c r="G72" s="32">
        <v>0.32500000000000001</v>
      </c>
      <c r="H72" s="33">
        <v>3616.1043991708102</v>
      </c>
      <c r="I72"/>
      <c r="J72" s="33">
        <v>1107.54545275547</v>
      </c>
      <c r="K72" s="31">
        <v>45</v>
      </c>
      <c r="M72">
        <f t="shared" ref="M72:M135" si="26">J72/H72</f>
        <v>0.30628138197819604</v>
      </c>
      <c r="N72">
        <f t="shared" ref="N72:N135" si="27">4.448222*H72</f>
        <v>16085.235142688382</v>
      </c>
      <c r="O72">
        <f t="shared" ref="O72:O135" si="28">N72*F72</f>
        <v>1716726.8282865747</v>
      </c>
      <c r="P72">
        <f t="shared" ref="P72:P135" si="29">O72*0.001341</f>
        <v>2302.1306767322967</v>
      </c>
      <c r="Q72">
        <f t="shared" ref="Q72:Q135" si="30">P72/$C$3</f>
        <v>0.73550500854066991</v>
      </c>
      <c r="R72"/>
      <c r="S72"/>
      <c r="T72"/>
      <c r="U72">
        <f t="shared" ref="U72:U135" si="31">H72/$B$3</f>
        <v>0.3737189333578762</v>
      </c>
      <c r="V72">
        <f t="shared" ref="V72:V135" si="32">H72/$C$3</f>
        <v>1.1553049198628786</v>
      </c>
      <c r="W72"/>
      <c r="X72">
        <f t="shared" ref="X72:X135" si="33">P72/$C$3</f>
        <v>0.73550500854066991</v>
      </c>
    </row>
    <row r="73" spans="1:24" x14ac:dyDescent="0.2">
      <c r="A73">
        <f t="shared" si="23"/>
        <v>268.33799999999997</v>
      </c>
      <c r="B73">
        <f t="shared" si="24"/>
        <v>328.39037464298355</v>
      </c>
      <c r="C73" s="4">
        <f t="shared" si="25"/>
        <v>3048</v>
      </c>
      <c r="E73" s="31">
        <v>10000</v>
      </c>
      <c r="F73" s="4">
        <f t="shared" si="22"/>
        <v>114.93663112504423</v>
      </c>
      <c r="G73" s="32">
        <v>0.35</v>
      </c>
      <c r="H73" s="33">
        <v>3389.8865054592002</v>
      </c>
      <c r="I73"/>
      <c r="J73" s="33">
        <v>1104.0807300778799</v>
      </c>
      <c r="K73" s="31">
        <v>45</v>
      </c>
      <c r="M73">
        <f t="shared" si="26"/>
        <v>0.32569843512454677</v>
      </c>
      <c r="N73">
        <f t="shared" si="27"/>
        <v>15078.967731086736</v>
      </c>
      <c r="O73">
        <f t="shared" si="28"/>
        <v>1733125.7518543613</v>
      </c>
      <c r="P73">
        <f t="shared" si="29"/>
        <v>2324.1216332366985</v>
      </c>
      <c r="Q73">
        <f t="shared" si="30"/>
        <v>0.74253087323856182</v>
      </c>
      <c r="R73"/>
      <c r="S73"/>
      <c r="T73"/>
      <c r="U73">
        <f t="shared" si="31"/>
        <v>0.35033965538023981</v>
      </c>
      <c r="V73">
        <f t="shared" si="32"/>
        <v>1.0830308324150799</v>
      </c>
      <c r="W73"/>
      <c r="X73">
        <f t="shared" si="33"/>
        <v>0.74253087323856182</v>
      </c>
    </row>
    <row r="74" spans="1:24" x14ac:dyDescent="0.2">
      <c r="A74">
        <f t="shared" si="23"/>
        <v>268.33799999999997</v>
      </c>
      <c r="B74">
        <f t="shared" si="24"/>
        <v>328.39037464298355</v>
      </c>
      <c r="C74" s="4">
        <f t="shared" si="25"/>
        <v>3048</v>
      </c>
      <c r="E74" s="31">
        <v>10000</v>
      </c>
      <c r="F74" s="4">
        <f t="shared" si="22"/>
        <v>123.14639049111884</v>
      </c>
      <c r="G74" s="32">
        <v>0.375</v>
      </c>
      <c r="H74" s="33">
        <v>3181.9762731301898</v>
      </c>
      <c r="I74"/>
      <c r="J74" s="33">
        <v>1100.4058249700699</v>
      </c>
      <c r="K74" s="31">
        <v>45</v>
      </c>
      <c r="M74">
        <f t="shared" si="26"/>
        <v>0.34582464811642771</v>
      </c>
      <c r="N74">
        <f t="shared" si="27"/>
        <v>14154.13686161572</v>
      </c>
      <c r="O74">
        <f t="shared" si="28"/>
        <v>1743030.8650252686</v>
      </c>
      <c r="P74">
        <f t="shared" si="29"/>
        <v>2337.4043899988851</v>
      </c>
      <c r="Q74">
        <f t="shared" si="30"/>
        <v>0.74677456549485144</v>
      </c>
      <c r="R74"/>
      <c r="S74"/>
      <c r="T74"/>
      <c r="U74">
        <f t="shared" si="31"/>
        <v>0.32885244658228502</v>
      </c>
      <c r="V74">
        <f t="shared" si="32"/>
        <v>1.0166058380607634</v>
      </c>
      <c r="W74"/>
      <c r="X74">
        <f t="shared" si="33"/>
        <v>0.74677456549485144</v>
      </c>
    </row>
    <row r="75" spans="1:24" x14ac:dyDescent="0.2">
      <c r="A75">
        <f t="shared" si="23"/>
        <v>268.33799999999997</v>
      </c>
      <c r="B75">
        <f t="shared" si="24"/>
        <v>328.39037464298355</v>
      </c>
      <c r="C75" s="4">
        <f t="shared" si="25"/>
        <v>3048</v>
      </c>
      <c r="E75" s="31">
        <v>10000</v>
      </c>
      <c r="F75" s="4">
        <f t="shared" si="22"/>
        <v>131.35614985719343</v>
      </c>
      <c r="G75" s="32">
        <v>0.4</v>
      </c>
      <c r="H75" s="33">
        <v>2990.2085167033802</v>
      </c>
      <c r="I75"/>
      <c r="J75" s="33">
        <v>1096.83937083714</v>
      </c>
      <c r="K75" s="31">
        <v>45</v>
      </c>
      <c r="M75">
        <f t="shared" si="26"/>
        <v>0.36681032934999935</v>
      </c>
      <c r="N75">
        <f t="shared" si="27"/>
        <v>13301.111308587344</v>
      </c>
      <c r="O75">
        <f t="shared" si="28"/>
        <v>1747182.7703180094</v>
      </c>
      <c r="P75">
        <f t="shared" si="29"/>
        <v>2342.9720949964508</v>
      </c>
      <c r="Q75">
        <f t="shared" si="30"/>
        <v>0.74855338498289159</v>
      </c>
      <c r="R75"/>
      <c r="S75"/>
      <c r="T75"/>
      <c r="U75">
        <f t="shared" si="31"/>
        <v>0.30903353831163499</v>
      </c>
      <c r="V75">
        <f t="shared" si="32"/>
        <v>0.95533818425028116</v>
      </c>
      <c r="W75"/>
      <c r="X75">
        <f t="shared" si="33"/>
        <v>0.74855338498289159</v>
      </c>
    </row>
    <row r="76" spans="1:24" x14ac:dyDescent="0.2">
      <c r="A76">
        <f t="shared" si="23"/>
        <v>268.33799999999997</v>
      </c>
      <c r="B76">
        <f t="shared" si="24"/>
        <v>328.39037464298355</v>
      </c>
      <c r="C76" s="4">
        <f t="shared" si="25"/>
        <v>3048</v>
      </c>
      <c r="E76" s="31">
        <v>10000</v>
      </c>
      <c r="F76" s="4">
        <f t="shared" si="22"/>
        <v>139.56590922326799</v>
      </c>
      <c r="G76" s="32">
        <v>0.42499999999999999</v>
      </c>
      <c r="H76" s="33">
        <v>2815.8092786949301</v>
      </c>
      <c r="I76"/>
      <c r="J76" s="33">
        <v>1093.3725391507901</v>
      </c>
      <c r="K76" s="31">
        <v>45</v>
      </c>
      <c r="M76">
        <f t="shared" si="26"/>
        <v>0.38829779680871918</v>
      </c>
      <c r="N76">
        <f t="shared" si="27"/>
        <v>12525.34478129492</v>
      </c>
      <c r="O76">
        <f t="shared" si="28"/>
        <v>1748111.1327363404</v>
      </c>
      <c r="P76">
        <f t="shared" si="29"/>
        <v>2344.2170289994324</v>
      </c>
      <c r="Q76">
        <f t="shared" si="30"/>
        <v>0.74895112747585701</v>
      </c>
      <c r="R76"/>
      <c r="S76"/>
      <c r="T76"/>
      <c r="U76">
        <f t="shared" si="31"/>
        <v>0.29100964021237391</v>
      </c>
      <c r="V76">
        <f t="shared" si="32"/>
        <v>0.89961957785780511</v>
      </c>
      <c r="W76"/>
      <c r="X76">
        <f t="shared" si="33"/>
        <v>0.74895112747585701</v>
      </c>
    </row>
    <row r="77" spans="1:24" x14ac:dyDescent="0.2">
      <c r="A77">
        <f t="shared" si="23"/>
        <v>268.33799999999997</v>
      </c>
      <c r="B77">
        <f t="shared" si="24"/>
        <v>328.39037464298355</v>
      </c>
      <c r="C77" s="4">
        <f t="shared" si="25"/>
        <v>3048</v>
      </c>
      <c r="E77" s="31">
        <v>10000</v>
      </c>
      <c r="F77" s="4">
        <f t="shared" si="22"/>
        <v>147.77566858934259</v>
      </c>
      <c r="G77" s="32">
        <v>0.45</v>
      </c>
      <c r="H77" s="33">
        <v>2651.8464491140899</v>
      </c>
      <c r="I77"/>
      <c r="J77" s="33">
        <v>1089.8777718295901</v>
      </c>
      <c r="K77" s="31">
        <v>45</v>
      </c>
      <c r="M77">
        <f t="shared" si="26"/>
        <v>0.41098826524955423</v>
      </c>
      <c r="N77">
        <f t="shared" si="27"/>
        <v>11796.001715571176</v>
      </c>
      <c r="O77">
        <f t="shared" si="28"/>
        <v>1743162.0401995627</v>
      </c>
      <c r="P77">
        <f t="shared" si="29"/>
        <v>2337.5802959076136</v>
      </c>
      <c r="Q77">
        <f t="shared" si="30"/>
        <v>0.74683076546569127</v>
      </c>
      <c r="R77"/>
      <c r="S77"/>
      <c r="T77"/>
      <c r="U77">
        <f t="shared" si="31"/>
        <v>0.27406432917673523</v>
      </c>
      <c r="V77">
        <f t="shared" si="32"/>
        <v>0.84723528725689767</v>
      </c>
      <c r="W77"/>
      <c r="X77">
        <f t="shared" si="33"/>
        <v>0.74683076546569127</v>
      </c>
    </row>
    <row r="78" spans="1:24" x14ac:dyDescent="0.2">
      <c r="A78">
        <f t="shared" si="23"/>
        <v>268.33799999999997</v>
      </c>
      <c r="B78">
        <f t="shared" si="24"/>
        <v>328.39037464298355</v>
      </c>
      <c r="C78" s="4">
        <f t="shared" si="25"/>
        <v>3048</v>
      </c>
      <c r="E78" s="31">
        <v>10000</v>
      </c>
      <c r="F78" s="4">
        <f t="shared" si="22"/>
        <v>155.98542795541718</v>
      </c>
      <c r="G78" s="32">
        <v>0.47499999999999998</v>
      </c>
      <c r="H78" s="33">
        <v>2489.3064032431198</v>
      </c>
      <c r="I78"/>
      <c r="J78" s="33">
        <v>1086.26482266325</v>
      </c>
      <c r="K78" s="31">
        <v>45</v>
      </c>
      <c r="M78">
        <f t="shared" si="26"/>
        <v>0.43637248562412478</v>
      </c>
      <c r="N78">
        <f t="shared" si="27"/>
        <v>11072.987507646918</v>
      </c>
      <c r="O78">
        <f t="shared" si="28"/>
        <v>1727224.6951252928</v>
      </c>
      <c r="P78">
        <f t="shared" si="29"/>
        <v>2316.2083161630176</v>
      </c>
      <c r="Q78">
        <f t="shared" si="30"/>
        <v>0.74000265692109191</v>
      </c>
      <c r="R78"/>
      <c r="S78"/>
      <c r="T78"/>
      <c r="U78">
        <f t="shared" si="31"/>
        <v>0.25726606069069036</v>
      </c>
      <c r="V78">
        <f t="shared" si="32"/>
        <v>0.79530556014157183</v>
      </c>
      <c r="W78"/>
      <c r="X78">
        <f t="shared" si="33"/>
        <v>0.74000265692109191</v>
      </c>
    </row>
    <row r="79" spans="1:24" x14ac:dyDescent="0.2">
      <c r="A79">
        <f t="shared" si="23"/>
        <v>268.33799999999997</v>
      </c>
      <c r="B79">
        <f t="shared" si="24"/>
        <v>328.39037464298355</v>
      </c>
      <c r="C79" s="4">
        <f t="shared" si="25"/>
        <v>3048</v>
      </c>
      <c r="E79" s="31">
        <v>10000</v>
      </c>
      <c r="F79" s="4">
        <f t="shared" si="22"/>
        <v>164.19518732149177</v>
      </c>
      <c r="G79" s="32">
        <v>0.5</v>
      </c>
      <c r="H79" s="33">
        <v>2327.75616166383</v>
      </c>
      <c r="I79"/>
      <c r="J79" s="33">
        <v>1082.5236402927601</v>
      </c>
      <c r="K79" s="31">
        <v>45</v>
      </c>
      <c r="M79">
        <f t="shared" si="26"/>
        <v>0.46505027378769581</v>
      </c>
      <c r="N79">
        <f t="shared" si="27"/>
        <v>10354.376168948605</v>
      </c>
      <c r="O79">
        <f t="shared" si="28"/>
        <v>1700138.7346577067</v>
      </c>
      <c r="P79">
        <f t="shared" si="29"/>
        <v>2279.8860431759845</v>
      </c>
      <c r="Q79">
        <f t="shared" si="30"/>
        <v>0.72839809686133694</v>
      </c>
      <c r="R79"/>
      <c r="S79"/>
      <c r="T79"/>
      <c r="U79">
        <f t="shared" si="31"/>
        <v>0.24057008698468685</v>
      </c>
      <c r="V79">
        <f t="shared" si="32"/>
        <v>0.74369206442933866</v>
      </c>
      <c r="W79"/>
      <c r="X79">
        <f t="shared" si="33"/>
        <v>0.72839809686133694</v>
      </c>
    </row>
    <row r="80" spans="1:24" x14ac:dyDescent="0.2">
      <c r="A80">
        <f t="shared" si="23"/>
        <v>268.33799999999997</v>
      </c>
      <c r="B80">
        <f t="shared" si="24"/>
        <v>328.39037464298355</v>
      </c>
      <c r="C80" s="4">
        <f t="shared" si="25"/>
        <v>3048</v>
      </c>
      <c r="E80" s="31">
        <v>10000</v>
      </c>
      <c r="F80" s="4">
        <f t="shared" si="22"/>
        <v>172.40494668756637</v>
      </c>
      <c r="G80" s="32">
        <v>0.52500000000000002</v>
      </c>
      <c r="H80" s="33">
        <v>2169.4780873477398</v>
      </c>
      <c r="I80"/>
      <c r="J80" s="33">
        <v>1078.6767451394101</v>
      </c>
      <c r="K80" s="31">
        <v>45</v>
      </c>
      <c r="M80">
        <f t="shared" si="26"/>
        <v>0.49720564196070255</v>
      </c>
      <c r="N80">
        <f t="shared" si="27"/>
        <v>9650.3201566581392</v>
      </c>
      <c r="O80">
        <f t="shared" si="28"/>
        <v>1663762.9321265935</v>
      </c>
      <c r="P80">
        <f t="shared" si="29"/>
        <v>2231.1060919817619</v>
      </c>
      <c r="Q80">
        <f t="shared" si="30"/>
        <v>0.71281344791749579</v>
      </c>
      <c r="R80"/>
      <c r="S80"/>
      <c r="T80"/>
      <c r="U80">
        <f t="shared" si="31"/>
        <v>0.22421228682800121</v>
      </c>
      <c r="V80">
        <f t="shared" si="32"/>
        <v>0.69312398956796795</v>
      </c>
      <c r="W80"/>
      <c r="X80">
        <f t="shared" si="33"/>
        <v>0.71281344791749579</v>
      </c>
    </row>
    <row r="81" spans="1:24" x14ac:dyDescent="0.2">
      <c r="A81">
        <f t="shared" si="23"/>
        <v>268.33799999999997</v>
      </c>
      <c r="B81">
        <f t="shared" si="24"/>
        <v>328.39037464298355</v>
      </c>
      <c r="C81" s="4">
        <f t="shared" si="25"/>
        <v>3048</v>
      </c>
      <c r="E81" s="31">
        <v>10000</v>
      </c>
      <c r="F81" s="4">
        <f t="shared" si="22"/>
        <v>180.61470605364096</v>
      </c>
      <c r="G81" s="32">
        <v>0.55000000000000004</v>
      </c>
      <c r="H81" s="33">
        <v>2014.5757215512899</v>
      </c>
      <c r="I81"/>
      <c r="J81" s="33">
        <v>1074.7283826964999</v>
      </c>
      <c r="K81" s="31">
        <v>45</v>
      </c>
      <c r="M81">
        <f t="shared" si="26"/>
        <v>0.5334762904165864</v>
      </c>
      <c r="N81">
        <f t="shared" si="27"/>
        <v>8961.2800452703232</v>
      </c>
      <c r="O81">
        <f t="shared" si="28"/>
        <v>1618538.9612408578</v>
      </c>
      <c r="P81">
        <f t="shared" si="29"/>
        <v>2170.4607470239903</v>
      </c>
      <c r="Q81">
        <f t="shared" si="30"/>
        <v>0.69343793834632272</v>
      </c>
      <c r="R81"/>
      <c r="S81"/>
      <c r="T81"/>
      <c r="U81">
        <f t="shared" si="31"/>
        <v>0.20820336105325443</v>
      </c>
      <c r="V81">
        <f t="shared" si="32"/>
        <v>0.64363441583108305</v>
      </c>
      <c r="W81"/>
      <c r="X81">
        <f t="shared" si="33"/>
        <v>0.69343793834632272</v>
      </c>
    </row>
    <row r="82" spans="1:24" x14ac:dyDescent="0.2">
      <c r="A82">
        <f t="shared" si="23"/>
        <v>268.33799999999997</v>
      </c>
      <c r="B82">
        <f t="shared" si="24"/>
        <v>328.39037464298355</v>
      </c>
      <c r="C82" s="4">
        <f t="shared" si="25"/>
        <v>3048</v>
      </c>
      <c r="E82" s="31">
        <v>10000</v>
      </c>
      <c r="F82" s="4">
        <f t="shared" si="22"/>
        <v>188.82446541971552</v>
      </c>
      <c r="G82" s="32">
        <v>0.57499999999999996</v>
      </c>
      <c r="H82" s="33">
        <v>1863.15260553093</v>
      </c>
      <c r="I82"/>
      <c r="J82" s="33">
        <v>1070.6827984572999</v>
      </c>
      <c r="K82" s="31">
        <v>45</v>
      </c>
      <c r="M82">
        <f t="shared" si="26"/>
        <v>0.57466189043177951</v>
      </c>
      <c r="N82">
        <f t="shared" si="27"/>
        <v>8287.7164092800049</v>
      </c>
      <c r="O82">
        <f t="shared" si="28"/>
        <v>1564923.6205325013</v>
      </c>
      <c r="P82">
        <f t="shared" si="29"/>
        <v>2098.562575134084</v>
      </c>
      <c r="Q82">
        <f t="shared" si="30"/>
        <v>0.67046727640066583</v>
      </c>
      <c r="R82"/>
      <c r="S82"/>
      <c r="T82"/>
      <c r="U82">
        <f t="shared" si="31"/>
        <v>0.19255401049306842</v>
      </c>
      <c r="V82">
        <f t="shared" si="32"/>
        <v>0.59525642349230989</v>
      </c>
      <c r="W82"/>
      <c r="X82">
        <f t="shared" si="33"/>
        <v>0.67046727640066583</v>
      </c>
    </row>
    <row r="83" spans="1:24" x14ac:dyDescent="0.2">
      <c r="A83">
        <f t="shared" si="23"/>
        <v>268.33799999999997</v>
      </c>
      <c r="B83">
        <f t="shared" si="24"/>
        <v>328.39037464298355</v>
      </c>
      <c r="C83" s="4">
        <f t="shared" si="25"/>
        <v>3048</v>
      </c>
      <c r="E83" s="31">
        <v>10000</v>
      </c>
      <c r="F83" s="4">
        <f t="shared" si="22"/>
        <v>197.03422478579012</v>
      </c>
      <c r="G83" s="32">
        <v>0.6</v>
      </c>
      <c r="H83" s="33">
        <v>1715.3122805431101</v>
      </c>
      <c r="I83"/>
      <c r="J83" s="33">
        <v>1066.54423791511</v>
      </c>
      <c r="K83" s="31">
        <v>45</v>
      </c>
      <c r="M83">
        <f t="shared" si="26"/>
        <v>0.62177846565490447</v>
      </c>
      <c r="N83">
        <f t="shared" si="27"/>
        <v>7630.0898231820347</v>
      </c>
      <c r="O83">
        <f t="shared" si="28"/>
        <v>1503388.8333566186</v>
      </c>
      <c r="P83">
        <f t="shared" si="29"/>
        <v>2016.0444255312254</v>
      </c>
      <c r="Q83">
        <f t="shared" si="30"/>
        <v>0.64410365032946504</v>
      </c>
      <c r="R83"/>
      <c r="S83"/>
      <c r="T83"/>
      <c r="U83">
        <f t="shared" si="31"/>
        <v>0.17727493598006511</v>
      </c>
      <c r="V83">
        <f t="shared" si="32"/>
        <v>0.54802309282527484</v>
      </c>
      <c r="W83"/>
      <c r="X83">
        <f t="shared" si="33"/>
        <v>0.64410365032946504</v>
      </c>
    </row>
    <row r="84" spans="1:24" ht="18" x14ac:dyDescent="0.25">
      <c r="A84">
        <f t="shared" si="23"/>
        <v>288.14999999999998</v>
      </c>
      <c r="B84">
        <f t="shared" si="24"/>
        <v>340.29740854862598</v>
      </c>
      <c r="C84" s="4">
        <f t="shared" si="25"/>
        <v>0</v>
      </c>
      <c r="E84" s="46"/>
      <c r="F84" s="4">
        <f t="shared" si="22"/>
        <v>0</v>
      </c>
      <c r="G84" s="46"/>
      <c r="H84" s="46"/>
      <c r="I84"/>
      <c r="J84" s="46"/>
      <c r="K84" s="46"/>
      <c r="M84" t="e">
        <f t="shared" si="26"/>
        <v>#DIV/0!</v>
      </c>
      <c r="N84">
        <f t="shared" si="27"/>
        <v>0</v>
      </c>
      <c r="O84">
        <f t="shared" si="28"/>
        <v>0</v>
      </c>
      <c r="P84">
        <f t="shared" si="29"/>
        <v>0</v>
      </c>
      <c r="Q84">
        <f t="shared" si="30"/>
        <v>0</v>
      </c>
      <c r="R84"/>
      <c r="S84"/>
      <c r="T84"/>
      <c r="U84">
        <f t="shared" si="31"/>
        <v>0</v>
      </c>
      <c r="V84">
        <f t="shared" si="32"/>
        <v>0</v>
      </c>
      <c r="W84"/>
      <c r="X84">
        <f t="shared" si="33"/>
        <v>0</v>
      </c>
    </row>
    <row r="85" spans="1:24" x14ac:dyDescent="0.2">
      <c r="A85">
        <f t="shared" si="23"/>
        <v>258.43199999999996</v>
      </c>
      <c r="B85">
        <f t="shared" si="24"/>
        <v>322.27192571613091</v>
      </c>
      <c r="C85" s="4">
        <f t="shared" si="25"/>
        <v>4572</v>
      </c>
      <c r="E85" s="31">
        <v>15000</v>
      </c>
      <c r="F85" s="4">
        <f t="shared" si="22"/>
        <v>0</v>
      </c>
      <c r="G85" s="32">
        <v>0</v>
      </c>
      <c r="H85" s="33">
        <v>7122.4180898629911</v>
      </c>
      <c r="I85"/>
      <c r="J85" s="33">
        <v>969.86421178322405</v>
      </c>
      <c r="K85" s="31">
        <v>45</v>
      </c>
      <c r="M85">
        <f t="shared" si="26"/>
        <v>0.13617063749228467</v>
      </c>
      <c r="N85">
        <f t="shared" si="27"/>
        <v>31682.096840526538</v>
      </c>
      <c r="O85">
        <f t="shared" si="28"/>
        <v>0</v>
      </c>
      <c r="P85">
        <f t="shared" si="29"/>
        <v>0</v>
      </c>
      <c r="Q85">
        <f t="shared" si="30"/>
        <v>0</v>
      </c>
      <c r="R85"/>
      <c r="S85"/>
      <c r="T85"/>
      <c r="U85">
        <f t="shared" si="31"/>
        <v>0.73609116265636532</v>
      </c>
      <c r="V85">
        <f t="shared" si="32"/>
        <v>2.2755329360584637</v>
      </c>
      <c r="W85"/>
      <c r="X85">
        <f t="shared" si="33"/>
        <v>0</v>
      </c>
    </row>
    <row r="86" spans="1:24" x14ac:dyDescent="0.2">
      <c r="A86">
        <f t="shared" si="23"/>
        <v>258.43199999999996</v>
      </c>
      <c r="B86">
        <f t="shared" si="24"/>
        <v>322.27192571613091</v>
      </c>
      <c r="C86" s="4">
        <f t="shared" si="25"/>
        <v>4572</v>
      </c>
      <c r="E86" s="31">
        <v>15000</v>
      </c>
      <c r="F86" s="4">
        <f t="shared" si="22"/>
        <v>8.0567981429032738</v>
      </c>
      <c r="G86" s="32">
        <v>2.5000000000000001E-2</v>
      </c>
      <c r="H86" s="33">
        <v>6748.2781278937409</v>
      </c>
      <c r="I86"/>
      <c r="J86" s="33">
        <v>965.03942850617796</v>
      </c>
      <c r="K86" s="31">
        <v>45</v>
      </c>
      <c r="M86">
        <f t="shared" si="26"/>
        <v>0.1430052837504171</v>
      </c>
      <c r="N86">
        <f t="shared" si="27"/>
        <v>30017.839230615755</v>
      </c>
      <c r="O86">
        <f t="shared" si="28"/>
        <v>241847.67136719404</v>
      </c>
      <c r="P86">
        <f t="shared" si="29"/>
        <v>324.3177273034072</v>
      </c>
      <c r="Q86">
        <f t="shared" si="30"/>
        <v>0.10361588731738249</v>
      </c>
      <c r="R86"/>
      <c r="S86"/>
      <c r="T86"/>
      <c r="U86">
        <f t="shared" si="31"/>
        <v>0.6974243621221311</v>
      </c>
      <c r="V86">
        <f t="shared" si="32"/>
        <v>2.1559994018829842</v>
      </c>
      <c r="W86"/>
      <c r="X86">
        <f t="shared" si="33"/>
        <v>0.10361588731738249</v>
      </c>
    </row>
    <row r="87" spans="1:24" x14ac:dyDescent="0.2">
      <c r="A87">
        <f t="shared" si="23"/>
        <v>258.43199999999996</v>
      </c>
      <c r="B87">
        <f t="shared" si="24"/>
        <v>322.27192571613091</v>
      </c>
      <c r="C87" s="4">
        <f t="shared" si="25"/>
        <v>4572</v>
      </c>
      <c r="E87" s="31">
        <v>15000</v>
      </c>
      <c r="F87" s="4">
        <f t="shared" si="22"/>
        <v>16.113596285806548</v>
      </c>
      <c r="G87" s="32">
        <v>0.05</v>
      </c>
      <c r="H87" s="33">
        <v>6375.9745807288091</v>
      </c>
      <c r="I87"/>
      <c r="J87" s="33">
        <v>961.74516766626789</v>
      </c>
      <c r="K87" s="31">
        <v>45</v>
      </c>
      <c r="M87">
        <f t="shared" si="26"/>
        <v>0.15083892752225106</v>
      </c>
      <c r="N87">
        <f t="shared" si="27"/>
        <v>28361.750401438665</v>
      </c>
      <c r="O87">
        <f t="shared" si="28"/>
        <v>457009.79592759442</v>
      </c>
      <c r="P87">
        <f t="shared" si="29"/>
        <v>612.85013633890412</v>
      </c>
      <c r="Q87">
        <f t="shared" si="30"/>
        <v>0.19579876560348375</v>
      </c>
      <c r="R87"/>
      <c r="S87"/>
      <c r="T87"/>
      <c r="U87">
        <f t="shared" si="31"/>
        <v>0.65894735228697898</v>
      </c>
      <c r="V87">
        <f t="shared" si="32"/>
        <v>2.0370525817024947</v>
      </c>
      <c r="W87"/>
      <c r="X87">
        <f t="shared" si="33"/>
        <v>0.19579876560348375</v>
      </c>
    </row>
    <row r="88" spans="1:24" x14ac:dyDescent="0.2">
      <c r="A88">
        <f t="shared" si="23"/>
        <v>258.43199999999996</v>
      </c>
      <c r="B88">
        <f t="shared" si="24"/>
        <v>322.27192571613091</v>
      </c>
      <c r="C88" s="4">
        <f t="shared" si="25"/>
        <v>4572</v>
      </c>
      <c r="E88" s="31">
        <v>15000</v>
      </c>
      <c r="F88" s="4">
        <f t="shared" si="22"/>
        <v>24.170394428709816</v>
      </c>
      <c r="G88" s="32">
        <v>7.4999999999999997E-2</v>
      </c>
      <c r="H88" s="33">
        <v>6008.7449084584905</v>
      </c>
      <c r="I88"/>
      <c r="J88" s="33">
        <v>959.85030294418004</v>
      </c>
      <c r="K88" s="31">
        <v>45</v>
      </c>
      <c r="M88">
        <f t="shared" si="26"/>
        <v>0.1597422286296431</v>
      </c>
      <c r="N88">
        <f t="shared" si="27"/>
        <v>26728.231294193047</v>
      </c>
      <c r="O88">
        <f t="shared" si="28"/>
        <v>646031.89276243094</v>
      </c>
      <c r="P88">
        <f t="shared" si="29"/>
        <v>866.32876819441992</v>
      </c>
      <c r="Q88">
        <f t="shared" si="30"/>
        <v>0.27678235405572521</v>
      </c>
      <c r="R88"/>
      <c r="S88"/>
      <c r="T88"/>
      <c r="U88">
        <f t="shared" si="31"/>
        <v>0.6209947197662764</v>
      </c>
      <c r="V88">
        <f t="shared" si="32"/>
        <v>1.9197268078142142</v>
      </c>
      <c r="W88"/>
      <c r="X88">
        <f t="shared" si="33"/>
        <v>0.27678235405572521</v>
      </c>
    </row>
    <row r="89" spans="1:24" x14ac:dyDescent="0.2">
      <c r="A89">
        <f t="shared" si="23"/>
        <v>258.43199999999996</v>
      </c>
      <c r="B89">
        <f t="shared" si="24"/>
        <v>322.27192571613091</v>
      </c>
      <c r="C89" s="4">
        <f t="shared" si="25"/>
        <v>4572</v>
      </c>
      <c r="E89" s="31">
        <v>15000</v>
      </c>
      <c r="F89" s="4">
        <f t="shared" si="22"/>
        <v>32.227192571613095</v>
      </c>
      <c r="G89" s="32">
        <v>0.1</v>
      </c>
      <c r="H89" s="33">
        <v>5649.8265711729491</v>
      </c>
      <c r="I89"/>
      <c r="J89" s="33">
        <v>959.22370802059595</v>
      </c>
      <c r="K89" s="31">
        <v>45</v>
      </c>
      <c r="M89">
        <f t="shared" si="26"/>
        <v>0.1697793190528773</v>
      </c>
      <c r="N89">
        <f t="shared" si="27"/>
        <v>25131.682850076078</v>
      </c>
      <c r="O89">
        <f t="shared" si="28"/>
        <v>809923.58285810798</v>
      </c>
      <c r="P89">
        <f t="shared" si="29"/>
        <v>1086.1075246127227</v>
      </c>
      <c r="Q89">
        <f t="shared" si="30"/>
        <v>0.34699920914144494</v>
      </c>
      <c r="R89"/>
      <c r="S89"/>
      <c r="T89"/>
      <c r="U89">
        <f t="shared" si="31"/>
        <v>0.58390105117537716</v>
      </c>
      <c r="V89">
        <f t="shared" si="32"/>
        <v>1.8050564125153192</v>
      </c>
      <c r="W89"/>
      <c r="X89">
        <f t="shared" si="33"/>
        <v>0.34699920914144494</v>
      </c>
    </row>
    <row r="90" spans="1:24" x14ac:dyDescent="0.2">
      <c r="A90">
        <f t="shared" si="23"/>
        <v>258.43199999999996</v>
      </c>
      <c r="B90">
        <f t="shared" si="24"/>
        <v>322.27192571613091</v>
      </c>
      <c r="C90" s="4">
        <f t="shared" si="25"/>
        <v>4572</v>
      </c>
      <c r="E90" s="31">
        <v>15000</v>
      </c>
      <c r="F90" s="4">
        <f t="shared" si="22"/>
        <v>40.283990714516364</v>
      </c>
      <c r="G90" s="32">
        <v>0.125</v>
      </c>
      <c r="H90" s="33">
        <v>5302.4570289624389</v>
      </c>
      <c r="I90"/>
      <c r="J90" s="33">
        <v>959.7342565762001</v>
      </c>
      <c r="K90" s="31">
        <v>45</v>
      </c>
      <c r="M90">
        <f t="shared" si="26"/>
        <v>0.18099802626104386</v>
      </c>
      <c r="N90">
        <f t="shared" si="27"/>
        <v>23586.50601028536</v>
      </c>
      <c r="O90">
        <f t="shared" si="28"/>
        <v>950158.58910621982</v>
      </c>
      <c r="P90">
        <f t="shared" si="29"/>
        <v>1274.1626679914407</v>
      </c>
      <c r="Q90">
        <f t="shared" si="30"/>
        <v>0.4070807245979044</v>
      </c>
      <c r="R90"/>
      <c r="S90"/>
      <c r="T90"/>
      <c r="U90">
        <f t="shared" si="31"/>
        <v>0.54800093312964437</v>
      </c>
      <c r="V90">
        <f t="shared" si="32"/>
        <v>1.6940757281030157</v>
      </c>
      <c r="W90"/>
      <c r="X90">
        <f t="shared" si="33"/>
        <v>0.4070807245979044</v>
      </c>
    </row>
    <row r="91" spans="1:24" x14ac:dyDescent="0.2">
      <c r="A91">
        <f t="shared" si="23"/>
        <v>258.43199999999996</v>
      </c>
      <c r="B91">
        <f t="shared" si="24"/>
        <v>322.27192571613091</v>
      </c>
      <c r="C91" s="4">
        <f t="shared" si="25"/>
        <v>4572</v>
      </c>
      <c r="E91" s="31">
        <v>15000</v>
      </c>
      <c r="F91" s="4">
        <f t="shared" si="22"/>
        <v>48.340788857419632</v>
      </c>
      <c r="G91" s="32">
        <v>0.15</v>
      </c>
      <c r="H91" s="33">
        <v>4969.8737419171894</v>
      </c>
      <c r="I91"/>
      <c r="J91" s="33">
        <v>961.25082229167811</v>
      </c>
      <c r="K91" s="31">
        <v>45</v>
      </c>
      <c r="M91">
        <f t="shared" si="26"/>
        <v>0.19341554176401751</v>
      </c>
      <c r="N91">
        <f t="shared" si="27"/>
        <v>22107.101716018366</v>
      </c>
      <c r="O91">
        <f t="shared" si="28"/>
        <v>1068674.736303543</v>
      </c>
      <c r="P91">
        <f t="shared" si="29"/>
        <v>1433.0928213830512</v>
      </c>
      <c r="Q91">
        <f t="shared" si="30"/>
        <v>0.45785713143228474</v>
      </c>
      <c r="R91"/>
      <c r="S91"/>
      <c r="T91"/>
      <c r="U91">
        <f t="shared" si="31"/>
        <v>0.51362895224443872</v>
      </c>
      <c r="V91">
        <f t="shared" si="32"/>
        <v>1.5878190868745015</v>
      </c>
      <c r="W91"/>
      <c r="X91">
        <f t="shared" si="33"/>
        <v>0.45785713143228474</v>
      </c>
    </row>
    <row r="92" spans="1:24" x14ac:dyDescent="0.2">
      <c r="A92">
        <f t="shared" si="23"/>
        <v>258.43199999999996</v>
      </c>
      <c r="B92">
        <f t="shared" si="24"/>
        <v>322.27192571613091</v>
      </c>
      <c r="C92" s="4">
        <f t="shared" si="25"/>
        <v>4572</v>
      </c>
      <c r="E92" s="31">
        <v>15000</v>
      </c>
      <c r="F92" s="4">
        <f t="shared" si="22"/>
        <v>56.397587000322908</v>
      </c>
      <c r="G92" s="32">
        <v>0.17499999999999999</v>
      </c>
      <c r="H92" s="33">
        <v>4815.5156434251403</v>
      </c>
      <c r="I92"/>
      <c r="J92" s="33">
        <v>995.62866307041895</v>
      </c>
      <c r="K92" s="31">
        <v>45</v>
      </c>
      <c r="M92">
        <f t="shared" si="26"/>
        <v>0.20675432015879744</v>
      </c>
      <c r="N92">
        <f t="shared" si="27"/>
        <v>21420.482626427867</v>
      </c>
      <c r="O92">
        <f t="shared" si="28"/>
        <v>1208063.5325128711</v>
      </c>
      <c r="P92">
        <f t="shared" si="29"/>
        <v>1620.01319709976</v>
      </c>
      <c r="Q92">
        <f t="shared" si="30"/>
        <v>0.51757610130982745</v>
      </c>
      <c r="R92"/>
      <c r="S92"/>
      <c r="T92"/>
      <c r="U92">
        <f t="shared" si="31"/>
        <v>0.4976762756743634</v>
      </c>
      <c r="V92">
        <f t="shared" si="32"/>
        <v>1.5385034004553164</v>
      </c>
      <c r="W92"/>
      <c r="X92">
        <f t="shared" si="33"/>
        <v>0.51757610130982745</v>
      </c>
    </row>
    <row r="93" spans="1:24" x14ac:dyDescent="0.2">
      <c r="A93">
        <f t="shared" si="23"/>
        <v>258.43199999999996</v>
      </c>
      <c r="B93">
        <f t="shared" si="24"/>
        <v>322.27192571613091</v>
      </c>
      <c r="C93" s="4">
        <f t="shared" si="25"/>
        <v>4572</v>
      </c>
      <c r="E93" s="31">
        <v>15000</v>
      </c>
      <c r="F93" s="4">
        <f t="shared" si="22"/>
        <v>64.45438514322619</v>
      </c>
      <c r="G93" s="32">
        <v>0.2</v>
      </c>
      <c r="H93" s="33">
        <v>4689.2739964335196</v>
      </c>
      <c r="I93"/>
      <c r="J93" s="33">
        <v>1027.9416590829801</v>
      </c>
      <c r="K93" s="31">
        <v>45</v>
      </c>
      <c r="M93">
        <f t="shared" si="26"/>
        <v>0.21921125953927895</v>
      </c>
      <c r="N93">
        <f t="shared" si="27"/>
        <v>20858.931754963505</v>
      </c>
      <c r="O93">
        <f t="shared" si="28"/>
        <v>1344449.6210106888</v>
      </c>
      <c r="P93">
        <f t="shared" si="29"/>
        <v>1802.9069417753337</v>
      </c>
      <c r="Q93">
        <f t="shared" si="30"/>
        <v>0.57600860759595329</v>
      </c>
      <c r="R93"/>
      <c r="S93"/>
      <c r="T93"/>
      <c r="U93">
        <f t="shared" si="31"/>
        <v>0.48462939194228188</v>
      </c>
      <c r="V93">
        <f t="shared" si="32"/>
        <v>1.4981706058893034</v>
      </c>
      <c r="W93"/>
      <c r="X93">
        <f t="shared" si="33"/>
        <v>0.57600860759595329</v>
      </c>
    </row>
    <row r="94" spans="1:24" x14ac:dyDescent="0.2">
      <c r="A94">
        <f t="shared" si="23"/>
        <v>258.43199999999996</v>
      </c>
      <c r="B94">
        <f t="shared" si="24"/>
        <v>322.27192571613091</v>
      </c>
      <c r="C94" s="4">
        <f t="shared" si="25"/>
        <v>4572</v>
      </c>
      <c r="E94" s="31">
        <v>15000</v>
      </c>
      <c r="F94" s="4">
        <f t="shared" si="22"/>
        <v>72.511183286129452</v>
      </c>
      <c r="G94" s="32">
        <v>0.22500000000000001</v>
      </c>
      <c r="H94" s="33">
        <v>4536.8147627221997</v>
      </c>
      <c r="I94"/>
      <c r="J94" s="33">
        <v>1050.4385423675601</v>
      </c>
      <c r="K94" s="31">
        <v>45</v>
      </c>
      <c r="M94">
        <f t="shared" si="26"/>
        <v>0.23153657297157781</v>
      </c>
      <c r="N94">
        <f t="shared" si="27"/>
        <v>20180.759237465671</v>
      </c>
      <c r="O94">
        <f t="shared" si="28"/>
        <v>1463330.7319211233</v>
      </c>
      <c r="P94">
        <f t="shared" si="29"/>
        <v>1962.3265115062263</v>
      </c>
      <c r="Q94">
        <f t="shared" si="30"/>
        <v>0.62694137747802758</v>
      </c>
      <c r="R94"/>
      <c r="S94"/>
      <c r="T94"/>
      <c r="U94">
        <f t="shared" si="31"/>
        <v>0.46887296018212066</v>
      </c>
      <c r="V94">
        <f t="shared" si="32"/>
        <v>1.4494615855342492</v>
      </c>
      <c r="W94"/>
      <c r="X94">
        <f t="shared" si="33"/>
        <v>0.62694137747802758</v>
      </c>
    </row>
    <row r="95" spans="1:24" x14ac:dyDescent="0.2">
      <c r="A95">
        <f t="shared" si="23"/>
        <v>258.43199999999996</v>
      </c>
      <c r="B95">
        <f t="shared" si="24"/>
        <v>322.27192571613091</v>
      </c>
      <c r="C95" s="4">
        <f t="shared" si="25"/>
        <v>4572</v>
      </c>
      <c r="E95" s="31">
        <v>15000</v>
      </c>
      <c r="F95" s="4">
        <f t="shared" si="22"/>
        <v>80.567981429032727</v>
      </c>
      <c r="G95" s="32">
        <v>0.25</v>
      </c>
      <c r="H95" s="33">
        <v>4359.4978606192199</v>
      </c>
      <c r="I95"/>
      <c r="J95" s="33">
        <v>1059.6765763032899</v>
      </c>
      <c r="K95" s="31">
        <v>45</v>
      </c>
      <c r="M95">
        <f t="shared" si="26"/>
        <v>0.24307308093340232</v>
      </c>
      <c r="N95">
        <f t="shared" si="27"/>
        <v>19392.01429255935</v>
      </c>
      <c r="O95">
        <f t="shared" si="28"/>
        <v>1562375.447394459</v>
      </c>
      <c r="P95">
        <f t="shared" si="29"/>
        <v>2095.1454749559693</v>
      </c>
      <c r="Q95">
        <f t="shared" si="30"/>
        <v>0.6693755511041436</v>
      </c>
      <c r="R95"/>
      <c r="S95"/>
      <c r="T95"/>
      <c r="U95">
        <f t="shared" si="31"/>
        <v>0.45054752590111824</v>
      </c>
      <c r="V95">
        <f t="shared" si="32"/>
        <v>1.3928108180892076</v>
      </c>
      <c r="W95"/>
      <c r="X95">
        <f t="shared" si="33"/>
        <v>0.6693755511041436</v>
      </c>
    </row>
    <row r="96" spans="1:24" x14ac:dyDescent="0.2">
      <c r="A96">
        <f t="shared" si="23"/>
        <v>258.43199999999996</v>
      </c>
      <c r="B96">
        <f t="shared" si="24"/>
        <v>322.27192571613091</v>
      </c>
      <c r="C96" s="4">
        <f t="shared" si="25"/>
        <v>4572</v>
      </c>
      <c r="E96" s="31">
        <v>15000</v>
      </c>
      <c r="F96" s="4">
        <f t="shared" si="22"/>
        <v>88.624779571936003</v>
      </c>
      <c r="G96" s="32">
        <v>0.27500000000000002</v>
      </c>
      <c r="H96" s="33">
        <v>4127.5772900085904</v>
      </c>
      <c r="I96"/>
      <c r="J96" s="33">
        <v>1064.90795189493</v>
      </c>
      <c r="K96" s="31">
        <v>45</v>
      </c>
      <c r="M96">
        <f t="shared" si="26"/>
        <v>0.25799830677252167</v>
      </c>
      <c r="N96">
        <f t="shared" si="27"/>
        <v>18360.380108116595</v>
      </c>
      <c r="O96">
        <f t="shared" si="28"/>
        <v>1627184.6399387917</v>
      </c>
      <c r="P96">
        <f t="shared" si="29"/>
        <v>2182.0546021579198</v>
      </c>
      <c r="Q96">
        <f t="shared" si="30"/>
        <v>0.69714204541786573</v>
      </c>
      <c r="R96"/>
      <c r="S96"/>
      <c r="T96"/>
      <c r="U96">
        <f t="shared" si="31"/>
        <v>0.4265788848706687</v>
      </c>
      <c r="V96">
        <f t="shared" si="32"/>
        <v>1.3187147891401247</v>
      </c>
      <c r="W96"/>
      <c r="X96">
        <f t="shared" si="33"/>
        <v>0.69714204541786573</v>
      </c>
    </row>
    <row r="97" spans="1:24" x14ac:dyDescent="0.2">
      <c r="A97">
        <f t="shared" si="23"/>
        <v>258.43199999999996</v>
      </c>
      <c r="B97">
        <f t="shared" si="24"/>
        <v>322.27192571613091</v>
      </c>
      <c r="C97" s="4">
        <f t="shared" si="25"/>
        <v>4572</v>
      </c>
      <c r="E97" s="31">
        <v>15000</v>
      </c>
      <c r="F97" s="4">
        <f t="shared" si="22"/>
        <v>96.681577714839264</v>
      </c>
      <c r="G97" s="32">
        <v>0.3</v>
      </c>
      <c r="H97" s="33">
        <v>3874.1384938450501</v>
      </c>
      <c r="I97"/>
      <c r="J97" s="33">
        <v>1068.17344834754</v>
      </c>
      <c r="K97" s="31">
        <v>45</v>
      </c>
      <c r="M97">
        <f t="shared" si="26"/>
        <v>0.27571896307903715</v>
      </c>
      <c r="N97">
        <f t="shared" si="27"/>
        <v>17233.028079368418</v>
      </c>
      <c r="O97">
        <f t="shared" si="28"/>
        <v>1666116.3435174648</v>
      </c>
      <c r="P97">
        <f t="shared" si="29"/>
        <v>2234.2620166569204</v>
      </c>
      <c r="Q97">
        <f t="shared" si="30"/>
        <v>0.71382173056131648</v>
      </c>
      <c r="R97"/>
      <c r="S97"/>
      <c r="T97"/>
      <c r="U97">
        <f t="shared" si="31"/>
        <v>0.40038636769791752</v>
      </c>
      <c r="V97">
        <f t="shared" si="32"/>
        <v>1.2377439277460225</v>
      </c>
      <c r="W97"/>
      <c r="X97">
        <f t="shared" si="33"/>
        <v>0.71382173056131648</v>
      </c>
    </row>
    <row r="98" spans="1:24" x14ac:dyDescent="0.2">
      <c r="A98">
        <f t="shared" si="23"/>
        <v>258.43199999999996</v>
      </c>
      <c r="B98">
        <f t="shared" si="24"/>
        <v>322.27192571613091</v>
      </c>
      <c r="C98" s="4">
        <f t="shared" si="25"/>
        <v>4572</v>
      </c>
      <c r="E98" s="31">
        <v>15000</v>
      </c>
      <c r="F98" s="4">
        <f t="shared" si="22"/>
        <v>104.73837585774255</v>
      </c>
      <c r="G98" s="32">
        <v>0.32500000000000001</v>
      </c>
      <c r="H98" s="33">
        <v>3644.0438082927499</v>
      </c>
      <c r="I98"/>
      <c r="J98" s="33">
        <v>1068.89246153317</v>
      </c>
      <c r="K98" s="31">
        <v>45</v>
      </c>
      <c r="M98">
        <f t="shared" si="26"/>
        <v>0.29332590873377856</v>
      </c>
      <c r="N98">
        <f t="shared" si="27"/>
        <v>16209.515837011593</v>
      </c>
      <c r="O98">
        <f t="shared" si="28"/>
        <v>1697758.3622089506</v>
      </c>
      <c r="P98">
        <f t="shared" si="29"/>
        <v>2276.6939637222026</v>
      </c>
      <c r="Q98">
        <f t="shared" si="30"/>
        <v>0.72737826317003274</v>
      </c>
      <c r="R98"/>
      <c r="S98"/>
      <c r="T98"/>
      <c r="U98">
        <f t="shared" si="31"/>
        <v>0.37660642913319037</v>
      </c>
      <c r="V98">
        <f t="shared" si="32"/>
        <v>1.1642312486558306</v>
      </c>
      <c r="W98"/>
      <c r="X98">
        <f t="shared" si="33"/>
        <v>0.72737826317003274</v>
      </c>
    </row>
    <row r="99" spans="1:24" x14ac:dyDescent="0.2">
      <c r="A99">
        <f t="shared" si="23"/>
        <v>258.43199999999996</v>
      </c>
      <c r="B99">
        <f t="shared" si="24"/>
        <v>322.27192571613091</v>
      </c>
      <c r="C99" s="4">
        <f t="shared" si="25"/>
        <v>4572</v>
      </c>
      <c r="E99" s="31">
        <v>15000</v>
      </c>
      <c r="F99" s="4">
        <f t="shared" si="22"/>
        <v>112.79517400064582</v>
      </c>
      <c r="G99" s="32">
        <v>0.35</v>
      </c>
      <c r="H99" s="33">
        <v>3432.7504683781399</v>
      </c>
      <c r="I99"/>
      <c r="J99" s="33">
        <v>1066.4383533574</v>
      </c>
      <c r="K99" s="31">
        <v>45</v>
      </c>
      <c r="M99">
        <f t="shared" si="26"/>
        <v>0.31066585328040364</v>
      </c>
      <c r="N99">
        <f t="shared" si="27"/>
        <v>15269.636153949947</v>
      </c>
      <c r="O99">
        <f t="shared" si="28"/>
        <v>1722341.2669113365</v>
      </c>
      <c r="P99">
        <f t="shared" si="29"/>
        <v>2309.6596389281021</v>
      </c>
      <c r="Q99">
        <f t="shared" si="30"/>
        <v>0.73791042777255655</v>
      </c>
      <c r="R99"/>
      <c r="S99"/>
      <c r="T99"/>
      <c r="U99">
        <f t="shared" si="31"/>
        <v>0.35476958127099423</v>
      </c>
      <c r="V99">
        <f t="shared" si="32"/>
        <v>1.0967253892581916</v>
      </c>
      <c r="W99"/>
      <c r="X99">
        <f t="shared" si="33"/>
        <v>0.73791042777255655</v>
      </c>
    </row>
    <row r="100" spans="1:24" x14ac:dyDescent="0.2">
      <c r="A100">
        <f t="shared" si="23"/>
        <v>258.43199999999996</v>
      </c>
      <c r="B100">
        <f t="shared" si="24"/>
        <v>322.27192571613091</v>
      </c>
      <c r="C100" s="4">
        <f t="shared" si="25"/>
        <v>4572</v>
      </c>
      <c r="E100" s="31">
        <v>15000</v>
      </c>
      <c r="F100" s="4">
        <f t="shared" si="22"/>
        <v>120.85197214354909</v>
      </c>
      <c r="G100" s="32">
        <v>0.375</v>
      </c>
      <c r="H100" s="33">
        <v>3231.9567401639401</v>
      </c>
      <c r="I100"/>
      <c r="J100" s="33">
        <v>1062.13776215794</v>
      </c>
      <c r="K100" s="31">
        <v>45</v>
      </c>
      <c r="M100">
        <f t="shared" si="26"/>
        <v>0.32863613208636677</v>
      </c>
      <c r="N100">
        <f t="shared" si="27"/>
        <v>14376.461074645524</v>
      </c>
      <c r="O100">
        <f t="shared" si="28"/>
        <v>1737423.6733158787</v>
      </c>
      <c r="P100">
        <f t="shared" si="29"/>
        <v>2329.8851459165935</v>
      </c>
      <c r="Q100">
        <f t="shared" si="30"/>
        <v>0.74437225109156346</v>
      </c>
      <c r="R100"/>
      <c r="S100"/>
      <c r="T100"/>
      <c r="U100">
        <f t="shared" si="31"/>
        <v>0.33401785243529764</v>
      </c>
      <c r="V100">
        <f t="shared" si="32"/>
        <v>1.0325740383910351</v>
      </c>
      <c r="W100"/>
      <c r="X100">
        <f t="shared" si="33"/>
        <v>0.74437225109156346</v>
      </c>
    </row>
    <row r="101" spans="1:24" x14ac:dyDescent="0.2">
      <c r="A101">
        <f t="shared" si="23"/>
        <v>258.43199999999996</v>
      </c>
      <c r="B101">
        <f t="shared" si="24"/>
        <v>322.27192571613091</v>
      </c>
      <c r="C101" s="4">
        <f t="shared" si="25"/>
        <v>4572</v>
      </c>
      <c r="E101" s="31">
        <v>15000</v>
      </c>
      <c r="F101" s="4">
        <f t="shared" si="22"/>
        <v>128.90877028645238</v>
      </c>
      <c r="G101" s="32">
        <v>0.4</v>
      </c>
      <c r="H101" s="33">
        <v>3046.9684875261501</v>
      </c>
      <c r="I101"/>
      <c r="J101" s="33">
        <v>1057.85049757052</v>
      </c>
      <c r="K101" s="31">
        <v>45</v>
      </c>
      <c r="M101">
        <f t="shared" si="26"/>
        <v>0.34718130558330601</v>
      </c>
      <c r="N101">
        <f t="shared" si="27"/>
        <v>13553.592259520547</v>
      </c>
      <c r="O101">
        <f t="shared" si="28"/>
        <v>1747176.9111387732</v>
      </c>
      <c r="P101">
        <f t="shared" si="29"/>
        <v>2342.964237837095</v>
      </c>
      <c r="Q101">
        <f t="shared" si="30"/>
        <v>0.74855087470833703</v>
      </c>
      <c r="R101"/>
      <c r="S101"/>
      <c r="T101"/>
      <c r="U101">
        <f t="shared" si="31"/>
        <v>0.31489959565173109</v>
      </c>
      <c r="V101">
        <f t="shared" si="32"/>
        <v>0.97347236023199679</v>
      </c>
      <c r="W101"/>
      <c r="X101">
        <f t="shared" si="33"/>
        <v>0.74855087470833703</v>
      </c>
    </row>
    <row r="102" spans="1:24" x14ac:dyDescent="0.2">
      <c r="A102">
        <f t="shared" si="23"/>
        <v>258.43199999999996</v>
      </c>
      <c r="B102">
        <f t="shared" si="24"/>
        <v>322.27192571613091</v>
      </c>
      <c r="C102" s="4">
        <f t="shared" si="25"/>
        <v>4572</v>
      </c>
      <c r="E102" s="31">
        <v>15000</v>
      </c>
      <c r="F102" s="4">
        <f t="shared" si="22"/>
        <v>136.96556842935564</v>
      </c>
      <c r="G102" s="32">
        <v>0.42499999999999999</v>
      </c>
      <c r="H102" s="33">
        <v>2879.5983882072401</v>
      </c>
      <c r="I102"/>
      <c r="J102" s="33">
        <v>1053.96395231664</v>
      </c>
      <c r="K102" s="31">
        <v>45</v>
      </c>
      <c r="M102">
        <f t="shared" si="26"/>
        <v>0.36601074532925038</v>
      </c>
      <c r="N102">
        <f t="shared" si="27"/>
        <v>12809.092901587986</v>
      </c>
      <c r="O102">
        <f t="shared" si="28"/>
        <v>1754404.6903304229</v>
      </c>
      <c r="P102">
        <f t="shared" si="29"/>
        <v>2352.6566897330972</v>
      </c>
      <c r="Q102">
        <f t="shared" si="30"/>
        <v>0.75164750470705977</v>
      </c>
      <c r="R102"/>
      <c r="S102"/>
      <c r="T102"/>
      <c r="U102">
        <f t="shared" si="31"/>
        <v>0.29760214842985117</v>
      </c>
      <c r="V102">
        <f t="shared" si="32"/>
        <v>0.91999948505023643</v>
      </c>
      <c r="W102"/>
      <c r="X102">
        <f t="shared" si="33"/>
        <v>0.75164750470705977</v>
      </c>
    </row>
    <row r="103" spans="1:24" x14ac:dyDescent="0.2">
      <c r="A103">
        <f t="shared" si="23"/>
        <v>258.43199999999996</v>
      </c>
      <c r="B103">
        <f t="shared" si="24"/>
        <v>322.27192571613091</v>
      </c>
      <c r="C103" s="4">
        <f t="shared" si="25"/>
        <v>4572</v>
      </c>
      <c r="E103" s="31">
        <v>15000</v>
      </c>
      <c r="F103" s="4">
        <f t="shared" si="22"/>
        <v>145.0223665722589</v>
      </c>
      <c r="G103" s="32">
        <v>0.45</v>
      </c>
      <c r="H103" s="33">
        <v>2724.3219799007102</v>
      </c>
      <c r="I103"/>
      <c r="J103" s="33">
        <v>1049.8641038753001</v>
      </c>
      <c r="K103" s="31">
        <v>45</v>
      </c>
      <c r="M103">
        <f t="shared" si="26"/>
        <v>0.38536711578914146</v>
      </c>
      <c r="N103">
        <f t="shared" si="27"/>
        <v>12118.388966077899</v>
      </c>
      <c r="O103">
        <f t="shared" si="28"/>
        <v>1757437.4469037666</v>
      </c>
      <c r="P103">
        <f t="shared" si="29"/>
        <v>2356.7236162979511</v>
      </c>
      <c r="Q103">
        <f t="shared" si="30"/>
        <v>0.75294684226771602</v>
      </c>
      <c r="R103"/>
      <c r="S103"/>
      <c r="T103"/>
      <c r="U103">
        <f t="shared" si="31"/>
        <v>0.28155456592607586</v>
      </c>
      <c r="V103">
        <f t="shared" si="32"/>
        <v>0.87039040891396491</v>
      </c>
      <c r="W103"/>
      <c r="X103">
        <f t="shared" si="33"/>
        <v>0.75294684226771602</v>
      </c>
    </row>
    <row r="104" spans="1:24" x14ac:dyDescent="0.2">
      <c r="A104">
        <f t="shared" si="23"/>
        <v>258.43199999999996</v>
      </c>
      <c r="B104">
        <f t="shared" si="24"/>
        <v>322.27192571613091</v>
      </c>
      <c r="C104" s="4">
        <f t="shared" si="25"/>
        <v>4572</v>
      </c>
      <c r="E104" s="31">
        <v>15000</v>
      </c>
      <c r="F104" s="4">
        <f t="shared" si="22"/>
        <v>153.07916471516216</v>
      </c>
      <c r="G104" s="32">
        <v>0.47499999999999998</v>
      </c>
      <c r="H104" s="33">
        <v>2575.1183542331401</v>
      </c>
      <c r="I104"/>
      <c r="J104" s="33">
        <v>1045.65860739153</v>
      </c>
      <c r="K104" s="31">
        <v>45</v>
      </c>
      <c r="M104">
        <f t="shared" si="26"/>
        <v>0.40606234881305991</v>
      </c>
      <c r="N104">
        <f t="shared" si="27"/>
        <v>11454.698115903648</v>
      </c>
      <c r="O104">
        <f t="shared" si="28"/>
        <v>1753475.6196468722</v>
      </c>
      <c r="P104">
        <f t="shared" si="29"/>
        <v>2351.4108059464556</v>
      </c>
      <c r="Q104">
        <f t="shared" si="30"/>
        <v>0.75124945876883564</v>
      </c>
      <c r="R104"/>
      <c r="S104"/>
      <c r="T104"/>
      <c r="U104">
        <f t="shared" si="31"/>
        <v>0.2661345963448884</v>
      </c>
      <c r="V104">
        <f t="shared" si="32"/>
        <v>0.82272151892432588</v>
      </c>
      <c r="W104"/>
      <c r="X104">
        <f t="shared" si="33"/>
        <v>0.75124945876883564</v>
      </c>
    </row>
    <row r="105" spans="1:24" x14ac:dyDescent="0.2">
      <c r="A105">
        <f t="shared" si="23"/>
        <v>258.43199999999996</v>
      </c>
      <c r="B105">
        <f t="shared" si="24"/>
        <v>322.27192571613091</v>
      </c>
      <c r="C105" s="4">
        <f t="shared" si="25"/>
        <v>4572</v>
      </c>
      <c r="E105" s="31">
        <v>15000</v>
      </c>
      <c r="F105" s="4">
        <f t="shared" si="22"/>
        <v>161.13596285806545</v>
      </c>
      <c r="G105" s="32">
        <v>0.5</v>
      </c>
      <c r="H105" s="33">
        <v>2428.5698095738899</v>
      </c>
      <c r="I105"/>
      <c r="J105" s="33">
        <v>1041.3997833082501</v>
      </c>
      <c r="K105" s="31">
        <v>45</v>
      </c>
      <c r="M105">
        <f t="shared" si="26"/>
        <v>0.4288119613456659</v>
      </c>
      <c r="N105">
        <f t="shared" si="27"/>
        <v>10802.817655482388</v>
      </c>
      <c r="O105">
        <f t="shared" si="28"/>
        <v>1740722.4244962637</v>
      </c>
      <c r="P105">
        <f t="shared" si="29"/>
        <v>2334.3087712494894</v>
      </c>
      <c r="Q105">
        <f t="shared" si="30"/>
        <v>0.74578554991996471</v>
      </c>
      <c r="R105"/>
      <c r="S105"/>
      <c r="T105"/>
      <c r="U105">
        <f t="shared" si="31"/>
        <v>0.25098902537969098</v>
      </c>
      <c r="V105">
        <f t="shared" si="32"/>
        <v>0.77590089762744086</v>
      </c>
      <c r="W105"/>
      <c r="X105">
        <f t="shared" si="33"/>
        <v>0.74578554991996471</v>
      </c>
    </row>
    <row r="106" spans="1:24" x14ac:dyDescent="0.2">
      <c r="A106">
        <f t="shared" si="23"/>
        <v>258.43199999999996</v>
      </c>
      <c r="B106">
        <f t="shared" si="24"/>
        <v>322.27192571613091</v>
      </c>
      <c r="C106" s="4">
        <f t="shared" si="25"/>
        <v>4572</v>
      </c>
      <c r="E106" s="31">
        <v>15000</v>
      </c>
      <c r="F106" s="4">
        <f t="shared" si="22"/>
        <v>169.19276100096874</v>
      </c>
      <c r="G106" s="32">
        <v>0.52500000000000002</v>
      </c>
      <c r="H106" s="33">
        <v>2286.8400954723302</v>
      </c>
      <c r="I106"/>
      <c r="J106" s="33">
        <v>1037.03816312457</v>
      </c>
      <c r="K106" s="31">
        <v>45</v>
      </c>
      <c r="M106">
        <f t="shared" si="26"/>
        <v>0.45348083811272222</v>
      </c>
      <c r="N106">
        <f t="shared" si="27"/>
        <v>10172.37242316212</v>
      </c>
      <c r="O106">
        <f t="shared" si="28"/>
        <v>1721091.7762049139</v>
      </c>
      <c r="P106">
        <f t="shared" si="29"/>
        <v>2307.9840718907894</v>
      </c>
      <c r="Q106">
        <f t="shared" si="30"/>
        <v>0.73737510284050778</v>
      </c>
      <c r="R106"/>
      <c r="S106"/>
      <c r="T106"/>
      <c r="U106">
        <f t="shared" si="31"/>
        <v>0.23634147328155541</v>
      </c>
      <c r="V106">
        <f t="shared" si="32"/>
        <v>0.73061983880905113</v>
      </c>
      <c r="W106"/>
      <c r="X106">
        <f t="shared" si="33"/>
        <v>0.73737510284050778</v>
      </c>
    </row>
    <row r="107" spans="1:24" x14ac:dyDescent="0.2">
      <c r="A107">
        <f t="shared" si="23"/>
        <v>258.43199999999996</v>
      </c>
      <c r="B107">
        <f t="shared" si="24"/>
        <v>322.27192571613091</v>
      </c>
      <c r="C107" s="4">
        <f t="shared" si="25"/>
        <v>4572</v>
      </c>
      <c r="E107" s="31">
        <v>15000</v>
      </c>
      <c r="F107" s="4">
        <f t="shared" si="22"/>
        <v>177.24955914387201</v>
      </c>
      <c r="G107" s="32">
        <v>0.55000000000000004</v>
      </c>
      <c r="H107" s="33">
        <v>2150.2673232730899</v>
      </c>
      <c r="I107"/>
      <c r="J107" s="33">
        <v>1032.57584834102</v>
      </c>
      <c r="K107" s="31">
        <v>45</v>
      </c>
      <c r="M107">
        <f t="shared" si="26"/>
        <v>0.48020812908473892</v>
      </c>
      <c r="N107">
        <f t="shared" si="27"/>
        <v>9564.8664132644717</v>
      </c>
      <c r="O107">
        <f t="shared" si="28"/>
        <v>1695368.3550211559</v>
      </c>
      <c r="P107">
        <f t="shared" si="29"/>
        <v>2273.4889640833699</v>
      </c>
      <c r="Q107">
        <f t="shared" si="30"/>
        <v>0.72635430162407988</v>
      </c>
      <c r="R107"/>
      <c r="S107"/>
      <c r="T107"/>
      <c r="U107">
        <f t="shared" si="31"/>
        <v>0.22222688334777696</v>
      </c>
      <c r="V107">
        <f t="shared" si="32"/>
        <v>0.68698636526296797</v>
      </c>
      <c r="W107"/>
      <c r="X107">
        <f t="shared" si="33"/>
        <v>0.72635430162407988</v>
      </c>
    </row>
    <row r="108" spans="1:24" x14ac:dyDescent="0.2">
      <c r="A108">
        <f t="shared" si="23"/>
        <v>258.43199999999996</v>
      </c>
      <c r="B108">
        <f t="shared" si="24"/>
        <v>322.27192571613091</v>
      </c>
      <c r="C108" s="4">
        <f t="shared" si="25"/>
        <v>4572</v>
      </c>
      <c r="E108" s="31">
        <v>15000</v>
      </c>
      <c r="F108" s="4">
        <f t="shared" si="22"/>
        <v>185.30635728677527</v>
      </c>
      <c r="G108" s="32">
        <v>0.57499999999999996</v>
      </c>
      <c r="H108" s="33">
        <v>2019.12620430217</v>
      </c>
      <c r="I108"/>
      <c r="J108" s="33">
        <v>1028.01640872342</v>
      </c>
      <c r="K108" s="31">
        <v>45</v>
      </c>
      <c r="M108">
        <f t="shared" si="26"/>
        <v>0.50913925366973911</v>
      </c>
      <c r="N108">
        <f t="shared" si="27"/>
        <v>8981.5216027534079</v>
      </c>
      <c r="O108">
        <f t="shared" si="28"/>
        <v>1664333.0510987134</v>
      </c>
      <c r="P108">
        <f t="shared" si="29"/>
        <v>2231.8706215233747</v>
      </c>
      <c r="Q108">
        <f t="shared" si="30"/>
        <v>0.71305770655698875</v>
      </c>
      <c r="R108"/>
      <c r="S108"/>
      <c r="T108"/>
      <c r="U108">
        <f t="shared" si="31"/>
        <v>0.20867364657938922</v>
      </c>
      <c r="V108">
        <f t="shared" si="32"/>
        <v>0.64508824418599675</v>
      </c>
      <c r="W108"/>
      <c r="X108">
        <f t="shared" si="33"/>
        <v>0.71305770655698875</v>
      </c>
    </row>
    <row r="109" spans="1:24" x14ac:dyDescent="0.2">
      <c r="A109">
        <f t="shared" si="23"/>
        <v>258.43199999999996</v>
      </c>
      <c r="B109">
        <f t="shared" si="24"/>
        <v>322.27192571613091</v>
      </c>
      <c r="C109" s="4">
        <f t="shared" si="25"/>
        <v>4572</v>
      </c>
      <c r="E109" s="31">
        <v>15000</v>
      </c>
      <c r="F109" s="4">
        <f t="shared" si="22"/>
        <v>193.36315542967853</v>
      </c>
      <c r="G109" s="32">
        <v>0.6</v>
      </c>
      <c r="H109" s="33">
        <v>1893.6914498855799</v>
      </c>
      <c r="I109"/>
      <c r="J109" s="33">
        <v>1023.36341403757</v>
      </c>
      <c r="K109" s="31">
        <v>45</v>
      </c>
      <c r="M109">
        <f t="shared" si="26"/>
        <v>0.5404066296541622</v>
      </c>
      <c r="N109">
        <f t="shared" si="27"/>
        <v>8423.5599685929355</v>
      </c>
      <c r="O109">
        <f t="shared" si="28"/>
        <v>1628806.1354782537</v>
      </c>
      <c r="P109">
        <f t="shared" si="29"/>
        <v>2184.2290276763383</v>
      </c>
      <c r="Q109">
        <f t="shared" si="30"/>
        <v>0.69783675005633816</v>
      </c>
      <c r="R109"/>
      <c r="S109"/>
      <c r="T109"/>
      <c r="U109">
        <f t="shared" si="31"/>
        <v>0.19571015397742661</v>
      </c>
      <c r="V109">
        <f t="shared" si="32"/>
        <v>0.60501324277494561</v>
      </c>
      <c r="W109"/>
      <c r="X109">
        <f t="shared" si="33"/>
        <v>0.69783675005633816</v>
      </c>
    </row>
    <row r="110" spans="1:24" ht="18" x14ac:dyDescent="0.25">
      <c r="A110">
        <f t="shared" si="23"/>
        <v>288.14999999999998</v>
      </c>
      <c r="B110">
        <f t="shared" si="24"/>
        <v>340.29740854862598</v>
      </c>
      <c r="C110" s="4">
        <f t="shared" si="25"/>
        <v>0</v>
      </c>
      <c r="E110" s="46"/>
      <c r="F110" s="4">
        <f t="shared" si="22"/>
        <v>0</v>
      </c>
      <c r="G110" s="46"/>
      <c r="H110" s="46"/>
      <c r="I110"/>
      <c r="J110" s="46"/>
      <c r="K110" s="46"/>
      <c r="M110" t="e">
        <f t="shared" si="26"/>
        <v>#DIV/0!</v>
      </c>
      <c r="N110">
        <f t="shared" si="27"/>
        <v>0</v>
      </c>
      <c r="O110">
        <f t="shared" si="28"/>
        <v>0</v>
      </c>
      <c r="P110">
        <f t="shared" si="29"/>
        <v>0</v>
      </c>
      <c r="Q110">
        <f t="shared" si="30"/>
        <v>0</v>
      </c>
      <c r="R110"/>
      <c r="S110"/>
      <c r="T110"/>
      <c r="U110">
        <f t="shared" si="31"/>
        <v>0</v>
      </c>
      <c r="V110">
        <f t="shared" si="32"/>
        <v>0</v>
      </c>
      <c r="W110"/>
      <c r="X110">
        <f t="shared" si="33"/>
        <v>0</v>
      </c>
    </row>
    <row r="111" spans="1:24" x14ac:dyDescent="0.2">
      <c r="A111">
        <f t="shared" si="23"/>
        <v>248.52599999999998</v>
      </c>
      <c r="B111">
        <f t="shared" si="24"/>
        <v>316.03504560635002</v>
      </c>
      <c r="C111" s="4">
        <f t="shared" si="25"/>
        <v>6096</v>
      </c>
      <c r="E111" s="31">
        <v>20000</v>
      </c>
      <c r="F111" s="4">
        <f t="shared" si="22"/>
        <v>0</v>
      </c>
      <c r="G111" s="32">
        <v>0</v>
      </c>
      <c r="H111" s="33">
        <v>6088.6744536548604</v>
      </c>
      <c r="I111"/>
      <c r="J111" s="33">
        <v>825.555555555556</v>
      </c>
      <c r="K111" s="31">
        <v>45</v>
      </c>
      <c r="M111">
        <f t="shared" si="26"/>
        <v>0.13558871669678416</v>
      </c>
      <c r="N111">
        <f t="shared" si="27"/>
        <v>27083.775655585534</v>
      </c>
      <c r="O111">
        <f t="shared" si="28"/>
        <v>0</v>
      </c>
      <c r="P111">
        <f t="shared" si="29"/>
        <v>0</v>
      </c>
      <c r="Q111">
        <f t="shared" si="30"/>
        <v>0</v>
      </c>
      <c r="R111"/>
      <c r="S111"/>
      <c r="T111"/>
      <c r="U111">
        <f t="shared" si="31"/>
        <v>0.62925531765759202</v>
      </c>
      <c r="V111">
        <f t="shared" si="32"/>
        <v>1.9452634037235976</v>
      </c>
      <c r="W111"/>
      <c r="X111">
        <f t="shared" si="33"/>
        <v>0</v>
      </c>
    </row>
    <row r="112" spans="1:24" x14ac:dyDescent="0.2">
      <c r="A112">
        <f t="shared" si="23"/>
        <v>248.52599999999998</v>
      </c>
      <c r="B112">
        <f t="shared" si="24"/>
        <v>316.03504560635002</v>
      </c>
      <c r="C112" s="4">
        <f t="shared" si="25"/>
        <v>6096</v>
      </c>
      <c r="E112" s="31">
        <v>20000</v>
      </c>
      <c r="F112" s="4">
        <f t="shared" si="22"/>
        <v>7.9008761401587506</v>
      </c>
      <c r="G112" s="32">
        <v>2.5000000000000001E-2</v>
      </c>
      <c r="H112" s="33">
        <v>5773.9295126751404</v>
      </c>
      <c r="I112"/>
      <c r="J112" s="33">
        <v>823.34795418345595</v>
      </c>
      <c r="K112" s="31">
        <v>45</v>
      </c>
      <c r="M112">
        <f t="shared" si="26"/>
        <v>0.14259750701424612</v>
      </c>
      <c r="N112">
        <f t="shared" si="27"/>
        <v>25683.72028473084</v>
      </c>
      <c r="O112">
        <f t="shared" si="28"/>
        <v>202923.89278814121</v>
      </c>
      <c r="P112">
        <f t="shared" si="29"/>
        <v>272.12094022889738</v>
      </c>
      <c r="Q112">
        <f t="shared" si="30"/>
        <v>8.6939597517219608E-2</v>
      </c>
      <c r="R112"/>
      <c r="S112"/>
      <c r="T112"/>
      <c r="U112">
        <f t="shared" si="31"/>
        <v>0.5967269029221931</v>
      </c>
      <c r="V112">
        <f t="shared" si="32"/>
        <v>1.8447059145926965</v>
      </c>
      <c r="W112"/>
      <c r="X112">
        <f t="shared" si="33"/>
        <v>8.6939597517219608E-2</v>
      </c>
    </row>
    <row r="113" spans="1:24" x14ac:dyDescent="0.2">
      <c r="A113">
        <f t="shared" si="23"/>
        <v>248.52599999999998</v>
      </c>
      <c r="B113">
        <f t="shared" si="24"/>
        <v>316.03504560635002</v>
      </c>
      <c r="C113" s="4">
        <f t="shared" si="25"/>
        <v>6096</v>
      </c>
      <c r="E113" s="31">
        <v>20000</v>
      </c>
      <c r="F113" s="4">
        <f t="shared" si="22"/>
        <v>15.801752280317501</v>
      </c>
      <c r="G113" s="32">
        <v>0.05</v>
      </c>
      <c r="H113" s="33">
        <v>5460.5270980287596</v>
      </c>
      <c r="I113"/>
      <c r="J113" s="33">
        <v>822.14288259839395</v>
      </c>
      <c r="K113" s="31">
        <v>45</v>
      </c>
      <c r="M113">
        <f t="shared" si="26"/>
        <v>0.15056108464239396</v>
      </c>
      <c r="N113">
        <f t="shared" si="27"/>
        <v>24289.636769047687</v>
      </c>
      <c r="O113">
        <f t="shared" si="28"/>
        <v>383818.82320338313</v>
      </c>
      <c r="P113">
        <f t="shared" si="29"/>
        <v>514.70104191573671</v>
      </c>
      <c r="Q113">
        <f t="shared" si="30"/>
        <v>0.16444122744911716</v>
      </c>
      <c r="R113"/>
      <c r="S113"/>
      <c r="T113"/>
      <c r="U113">
        <f t="shared" si="31"/>
        <v>0.564337236257623</v>
      </c>
      <c r="V113">
        <f t="shared" si="32"/>
        <v>1.7445773476130222</v>
      </c>
      <c r="W113"/>
      <c r="X113">
        <f t="shared" si="33"/>
        <v>0.16444122744911716</v>
      </c>
    </row>
    <row r="114" spans="1:24" x14ac:dyDescent="0.2">
      <c r="A114">
        <f t="shared" si="23"/>
        <v>248.52599999999998</v>
      </c>
      <c r="B114">
        <f t="shared" si="24"/>
        <v>316.03504560635002</v>
      </c>
      <c r="C114" s="4">
        <f t="shared" si="25"/>
        <v>6096</v>
      </c>
      <c r="E114" s="31">
        <v>20000</v>
      </c>
      <c r="F114" s="4">
        <f t="shared" si="22"/>
        <v>23.702628420476252</v>
      </c>
      <c r="G114" s="32">
        <v>7.4999999999999997E-2</v>
      </c>
      <c r="H114" s="33">
        <v>5151.1661247902402</v>
      </c>
      <c r="I114"/>
      <c r="J114" s="33">
        <v>821.85986889015601</v>
      </c>
      <c r="K114" s="31">
        <v>45</v>
      </c>
      <c r="M114">
        <f t="shared" si="26"/>
        <v>0.15954831371772596</v>
      </c>
      <c r="N114">
        <f t="shared" si="27"/>
        <v>22913.530481946695</v>
      </c>
      <c r="O114">
        <f t="shared" si="28"/>
        <v>543110.89881483861</v>
      </c>
      <c r="P114">
        <f t="shared" si="29"/>
        <v>728.31171531069856</v>
      </c>
      <c r="Q114">
        <f t="shared" si="30"/>
        <v>0.23268744898105384</v>
      </c>
      <c r="R114"/>
      <c r="S114"/>
      <c r="T114"/>
      <c r="U114">
        <f t="shared" si="31"/>
        <v>0.53236524646447292</v>
      </c>
      <c r="V114">
        <f t="shared" si="32"/>
        <v>1.6457399759713227</v>
      </c>
      <c r="W114"/>
      <c r="X114">
        <f t="shared" si="33"/>
        <v>0.23268744898105384</v>
      </c>
    </row>
    <row r="115" spans="1:24" x14ac:dyDescent="0.2">
      <c r="A115">
        <f t="shared" si="23"/>
        <v>248.52599999999998</v>
      </c>
      <c r="B115">
        <f t="shared" si="24"/>
        <v>316.03504560635002</v>
      </c>
      <c r="C115" s="4">
        <f t="shared" si="25"/>
        <v>6096</v>
      </c>
      <c r="E115" s="31">
        <v>20000</v>
      </c>
      <c r="F115" s="4">
        <f t="shared" si="22"/>
        <v>31.603504560635002</v>
      </c>
      <c r="G115" s="32">
        <v>0.1</v>
      </c>
      <c r="H115" s="33">
        <v>4848.5455080340598</v>
      </c>
      <c r="I115"/>
      <c r="J115" s="33">
        <v>822.41844114852699</v>
      </c>
      <c r="K115" s="31">
        <v>45</v>
      </c>
      <c r="M115">
        <f t="shared" si="26"/>
        <v>0.16962168134459629</v>
      </c>
      <c r="N115">
        <f t="shared" si="27"/>
        <v>21567.406796838284</v>
      </c>
      <c r="O115">
        <f t="shared" si="28"/>
        <v>681605.63906494912</v>
      </c>
      <c r="P115">
        <f t="shared" si="29"/>
        <v>914.03316198609673</v>
      </c>
      <c r="Q115">
        <f t="shared" si="30"/>
        <v>0.29202337443645265</v>
      </c>
      <c r="R115"/>
      <c r="S115"/>
      <c r="T115"/>
      <c r="U115">
        <f t="shared" si="31"/>
        <v>0.50108986234332986</v>
      </c>
      <c r="V115">
        <f t="shared" si="32"/>
        <v>1.5490560728543321</v>
      </c>
      <c r="W115"/>
      <c r="X115">
        <f t="shared" si="33"/>
        <v>0.29202337443645265</v>
      </c>
    </row>
    <row r="116" spans="1:24" x14ac:dyDescent="0.2">
      <c r="A116">
        <f t="shared" si="23"/>
        <v>248.52599999999998</v>
      </c>
      <c r="B116">
        <f t="shared" si="24"/>
        <v>316.03504560635002</v>
      </c>
      <c r="C116" s="4">
        <f t="shared" si="25"/>
        <v>6096</v>
      </c>
      <c r="E116" s="31">
        <v>20000</v>
      </c>
      <c r="F116" s="4">
        <f t="shared" si="22"/>
        <v>39.504380700793753</v>
      </c>
      <c r="G116" s="32">
        <v>0.125</v>
      </c>
      <c r="H116" s="33">
        <v>4555.3641628347395</v>
      </c>
      <c r="I116"/>
      <c r="J116" s="33">
        <v>823.73812746329304</v>
      </c>
      <c r="K116" s="31">
        <v>45</v>
      </c>
      <c r="M116">
        <f t="shared" si="26"/>
        <v>0.18082816170523067</v>
      </c>
      <c r="N116">
        <f t="shared" si="27"/>
        <v>20263.271087133071</v>
      </c>
      <c r="O116">
        <f t="shared" si="28"/>
        <v>800487.97526949178</v>
      </c>
      <c r="P116">
        <f t="shared" si="29"/>
        <v>1073.4543748363885</v>
      </c>
      <c r="Q116">
        <f t="shared" si="30"/>
        <v>0.34295666927680146</v>
      </c>
      <c r="R116"/>
      <c r="S116"/>
      <c r="T116"/>
      <c r="U116">
        <f t="shared" si="31"/>
        <v>0.47079001269478499</v>
      </c>
      <c r="V116">
        <f t="shared" si="32"/>
        <v>1.4553879114487986</v>
      </c>
      <c r="W116"/>
      <c r="X116">
        <f t="shared" si="33"/>
        <v>0.34295666927680146</v>
      </c>
    </row>
    <row r="117" spans="1:24" x14ac:dyDescent="0.2">
      <c r="A117">
        <f t="shared" si="23"/>
        <v>248.52599999999998</v>
      </c>
      <c r="B117">
        <f t="shared" si="24"/>
        <v>316.03504560635002</v>
      </c>
      <c r="C117" s="4">
        <f t="shared" si="25"/>
        <v>6096</v>
      </c>
      <c r="E117" s="31">
        <v>20000</v>
      </c>
      <c r="F117" s="4">
        <f t="shared" si="22"/>
        <v>47.405256840952504</v>
      </c>
      <c r="G117" s="32">
        <v>0.15</v>
      </c>
      <c r="H117" s="33">
        <v>4274.3210042667697</v>
      </c>
      <c r="I117"/>
      <c r="J117" s="33">
        <v>825.73845592424004</v>
      </c>
      <c r="K117" s="31">
        <v>45</v>
      </c>
      <c r="M117">
        <f t="shared" si="26"/>
        <v>0.19318587796750886</v>
      </c>
      <c r="N117">
        <f t="shared" si="27"/>
        <v>19013.128726241539</v>
      </c>
      <c r="O117">
        <f t="shared" si="28"/>
        <v>901322.25061757222</v>
      </c>
      <c r="P117">
        <f t="shared" si="29"/>
        <v>1208.6731380781644</v>
      </c>
      <c r="Q117">
        <f t="shared" si="30"/>
        <v>0.38615755210164998</v>
      </c>
      <c r="R117"/>
      <c r="S117"/>
      <c r="T117"/>
      <c r="U117">
        <f t="shared" si="31"/>
        <v>0.4417446263194264</v>
      </c>
      <c r="V117">
        <f t="shared" si="32"/>
        <v>1.3655977649414599</v>
      </c>
      <c r="W117"/>
      <c r="X117">
        <f t="shared" si="33"/>
        <v>0.38615755210164998</v>
      </c>
    </row>
    <row r="118" spans="1:24" x14ac:dyDescent="0.2">
      <c r="A118">
        <f t="shared" si="23"/>
        <v>248.52599999999998</v>
      </c>
      <c r="B118">
        <f t="shared" si="24"/>
        <v>316.03504560635002</v>
      </c>
      <c r="C118" s="4">
        <f t="shared" si="25"/>
        <v>6096</v>
      </c>
      <c r="E118" s="31">
        <v>20000</v>
      </c>
      <c r="F118" s="4">
        <f t="shared" si="22"/>
        <v>55.306132981111254</v>
      </c>
      <c r="G118" s="32">
        <v>0.17499999999999999</v>
      </c>
      <c r="H118" s="33">
        <v>4008.1149474046601</v>
      </c>
      <c r="I118"/>
      <c r="J118" s="33">
        <v>828.33895462115402</v>
      </c>
      <c r="K118" s="31">
        <v>45</v>
      </c>
      <c r="M118">
        <f t="shared" si="26"/>
        <v>0.20666546880286482</v>
      </c>
      <c r="N118">
        <f t="shared" si="27"/>
        <v>17828.985087574252</v>
      </c>
      <c r="O118">
        <f t="shared" si="28"/>
        <v>986052.22017163108</v>
      </c>
      <c r="P118">
        <f t="shared" si="29"/>
        <v>1322.2960272501573</v>
      </c>
      <c r="Q118">
        <f t="shared" si="30"/>
        <v>0.42245879464861258</v>
      </c>
      <c r="R118"/>
      <c r="S118"/>
      <c r="T118"/>
      <c r="U118">
        <f t="shared" si="31"/>
        <v>0.41423263201784416</v>
      </c>
      <c r="V118">
        <f t="shared" si="32"/>
        <v>1.2805479065190608</v>
      </c>
      <c r="W118"/>
      <c r="X118">
        <f t="shared" si="33"/>
        <v>0.42245879464861258</v>
      </c>
    </row>
    <row r="119" spans="1:24" x14ac:dyDescent="0.2">
      <c r="A119">
        <f t="shared" si="23"/>
        <v>248.52599999999998</v>
      </c>
      <c r="B119">
        <f t="shared" si="24"/>
        <v>316.03504560635002</v>
      </c>
      <c r="C119" s="4">
        <f t="shared" si="25"/>
        <v>6096</v>
      </c>
      <c r="E119" s="31">
        <v>20000</v>
      </c>
      <c r="F119" s="4">
        <f t="shared" si="22"/>
        <v>63.207009121270005</v>
      </c>
      <c r="G119" s="32">
        <v>0.2</v>
      </c>
      <c r="H119" s="33">
        <v>3759.4449073229098</v>
      </c>
      <c r="I119"/>
      <c r="J119" s="33">
        <v>831.45915164381904</v>
      </c>
      <c r="K119" s="31">
        <v>45</v>
      </c>
      <c r="M119">
        <f t="shared" si="26"/>
        <v>0.2211654039734017</v>
      </c>
      <c r="N119">
        <f t="shared" si="27"/>
        <v>16722.845544541731</v>
      </c>
      <c r="O119">
        <f t="shared" si="28"/>
        <v>1057001.0508674388</v>
      </c>
      <c r="P119">
        <f t="shared" si="29"/>
        <v>1417.4384092132354</v>
      </c>
      <c r="Q119">
        <f t="shared" si="30"/>
        <v>0.45285572179336597</v>
      </c>
      <c r="R119"/>
      <c r="S119"/>
      <c r="T119"/>
      <c r="U119">
        <f t="shared" si="31"/>
        <v>0.38853295859062731</v>
      </c>
      <c r="V119">
        <f t="shared" si="32"/>
        <v>1.2011006093683418</v>
      </c>
      <c r="W119"/>
      <c r="X119">
        <f t="shared" si="33"/>
        <v>0.45285572179336597</v>
      </c>
    </row>
    <row r="120" spans="1:24" x14ac:dyDescent="0.2">
      <c r="A120">
        <f t="shared" si="23"/>
        <v>248.52599999999998</v>
      </c>
      <c r="B120">
        <f t="shared" si="24"/>
        <v>316.03504560635002</v>
      </c>
      <c r="C120" s="4">
        <f t="shared" si="25"/>
        <v>6096</v>
      </c>
      <c r="E120" s="31">
        <v>20000</v>
      </c>
      <c r="F120" s="4">
        <f t="shared" si="22"/>
        <v>71.107885261428763</v>
      </c>
      <c r="G120" s="32">
        <v>0.22500000000000001</v>
      </c>
      <c r="H120" s="33">
        <v>3531.0097990960198</v>
      </c>
      <c r="I120"/>
      <c r="J120" s="33">
        <v>835.01857508202295</v>
      </c>
      <c r="K120" s="31">
        <v>45</v>
      </c>
      <c r="M120">
        <f t="shared" si="26"/>
        <v>0.23648152301808892</v>
      </c>
      <c r="N120">
        <f t="shared" si="27"/>
        <v>15706.715470554496</v>
      </c>
      <c r="O120">
        <f t="shared" si="28"/>
        <v>1116871.3215140973</v>
      </c>
      <c r="P120">
        <f t="shared" si="29"/>
        <v>1497.7244421504045</v>
      </c>
      <c r="Q120">
        <f t="shared" si="30"/>
        <v>0.47850621154965001</v>
      </c>
      <c r="R120"/>
      <c r="S120"/>
      <c r="T120"/>
      <c r="U120">
        <f t="shared" si="31"/>
        <v>0.36492453483836501</v>
      </c>
      <c r="V120">
        <f t="shared" si="32"/>
        <v>1.1281181466760446</v>
      </c>
      <c r="W120"/>
      <c r="X120">
        <f t="shared" si="33"/>
        <v>0.47850621154965001</v>
      </c>
    </row>
    <row r="121" spans="1:24" x14ac:dyDescent="0.2">
      <c r="A121">
        <f t="shared" si="23"/>
        <v>248.52599999999998</v>
      </c>
      <c r="B121">
        <f t="shared" si="24"/>
        <v>316.03504560635002</v>
      </c>
      <c r="C121" s="4">
        <f t="shared" si="25"/>
        <v>6096</v>
      </c>
      <c r="E121" s="31">
        <v>20000</v>
      </c>
      <c r="F121" s="4">
        <f t="shared" si="22"/>
        <v>79.008761401587506</v>
      </c>
      <c r="G121" s="32">
        <v>0.25</v>
      </c>
      <c r="H121" s="33">
        <v>3325.2287730743701</v>
      </c>
      <c r="I121"/>
      <c r="J121" s="33">
        <v>838.94956033481503</v>
      </c>
      <c r="K121" s="31">
        <v>45</v>
      </c>
      <c r="M121">
        <f t="shared" si="26"/>
        <v>0.25229829812856958</v>
      </c>
      <c r="N121">
        <f t="shared" si="27"/>
        <v>14791.355783422421</v>
      </c>
      <c r="O121">
        <f t="shared" si="28"/>
        <v>1168646.6998984136</v>
      </c>
      <c r="P121">
        <f t="shared" si="29"/>
        <v>1567.1552245637727</v>
      </c>
      <c r="Q121">
        <f t="shared" si="30"/>
        <v>0.50068857014817014</v>
      </c>
      <c r="R121"/>
      <c r="S121"/>
      <c r="T121"/>
      <c r="U121">
        <f t="shared" si="31"/>
        <v>0.34365737629954218</v>
      </c>
      <c r="V121">
        <f t="shared" si="32"/>
        <v>1.0623734099279138</v>
      </c>
      <c r="W121"/>
      <c r="X121">
        <f t="shared" si="33"/>
        <v>0.50068857014817014</v>
      </c>
    </row>
    <row r="122" spans="1:24" x14ac:dyDescent="0.2">
      <c r="A122">
        <f t="shared" si="23"/>
        <v>248.52599999999998</v>
      </c>
      <c r="B122">
        <f t="shared" si="24"/>
        <v>316.03504560635002</v>
      </c>
      <c r="C122" s="4">
        <f t="shared" si="25"/>
        <v>6096</v>
      </c>
      <c r="E122" s="31">
        <v>20000</v>
      </c>
      <c r="F122" s="4">
        <f t="shared" si="22"/>
        <v>86.909637541746264</v>
      </c>
      <c r="G122" s="32">
        <v>0.27500000000000002</v>
      </c>
      <c r="H122" s="33">
        <v>3137.41912945996</v>
      </c>
      <c r="I122"/>
      <c r="J122" s="33">
        <v>843.46261966861005</v>
      </c>
      <c r="K122" s="31">
        <v>45</v>
      </c>
      <c r="M122">
        <f t="shared" si="26"/>
        <v>0.26883963693234514</v>
      </c>
      <c r="N122">
        <f t="shared" si="27"/>
        <v>13955.936794884643</v>
      </c>
      <c r="O122">
        <f t="shared" si="28"/>
        <v>1212905.4083989444</v>
      </c>
      <c r="P122">
        <f t="shared" si="29"/>
        <v>1626.5061526629845</v>
      </c>
      <c r="Q122">
        <f t="shared" si="30"/>
        <v>0.51965052800734324</v>
      </c>
      <c r="R122"/>
      <c r="S122"/>
      <c r="T122"/>
      <c r="U122">
        <f t="shared" si="31"/>
        <v>0.32424753301570486</v>
      </c>
      <c r="V122">
        <f t="shared" si="32"/>
        <v>1.0023703289009458</v>
      </c>
      <c r="W122"/>
      <c r="X122">
        <f t="shared" si="33"/>
        <v>0.51965052800734324</v>
      </c>
    </row>
    <row r="123" spans="1:24" x14ac:dyDescent="0.2">
      <c r="A123">
        <f t="shared" si="23"/>
        <v>248.52599999999998</v>
      </c>
      <c r="B123">
        <f t="shared" si="24"/>
        <v>316.03504560635002</v>
      </c>
      <c r="C123" s="4">
        <f t="shared" si="25"/>
        <v>6096</v>
      </c>
      <c r="E123" s="31">
        <v>20000</v>
      </c>
      <c r="F123" s="4">
        <f t="shared" si="22"/>
        <v>94.810513681905007</v>
      </c>
      <c r="G123" s="32">
        <v>0.3</v>
      </c>
      <c r="H123" s="33">
        <v>2966.0320127683899</v>
      </c>
      <c r="I123"/>
      <c r="J123" s="33">
        <v>848.50443310045205</v>
      </c>
      <c r="K123" s="31">
        <v>45</v>
      </c>
      <c r="M123">
        <f t="shared" si="26"/>
        <v>0.28607392956237443</v>
      </c>
      <c r="N123">
        <f t="shared" si="27"/>
        <v>13193.568851900634</v>
      </c>
      <c r="O123">
        <f t="shared" si="28"/>
        <v>1250889.0401462808</v>
      </c>
      <c r="P123">
        <f t="shared" si="29"/>
        <v>1677.4422028361626</v>
      </c>
      <c r="Q123">
        <f t="shared" si="30"/>
        <v>0.53592402646522763</v>
      </c>
      <c r="R123"/>
      <c r="S123"/>
      <c r="T123"/>
      <c r="U123">
        <f t="shared" si="31"/>
        <v>0.30653493310958968</v>
      </c>
      <c r="V123">
        <f t="shared" si="32"/>
        <v>0.94761406158734507</v>
      </c>
      <c r="W123"/>
      <c r="X123">
        <f t="shared" si="33"/>
        <v>0.53592402646522763</v>
      </c>
    </row>
    <row r="124" spans="1:24" x14ac:dyDescent="0.2">
      <c r="A124">
        <f t="shared" si="23"/>
        <v>248.52599999999998</v>
      </c>
      <c r="B124">
        <f t="shared" si="24"/>
        <v>316.03504560635002</v>
      </c>
      <c r="C124" s="4">
        <f t="shared" si="25"/>
        <v>6096</v>
      </c>
      <c r="E124" s="31">
        <v>20000</v>
      </c>
      <c r="F124" s="4">
        <f t="shared" si="22"/>
        <v>102.71138982206377</v>
      </c>
      <c r="G124" s="32">
        <v>0.32500000000000001</v>
      </c>
      <c r="H124" s="33">
        <v>2812.4554732189799</v>
      </c>
      <c r="I124"/>
      <c r="J124" s="33">
        <v>853.86899254019499</v>
      </c>
      <c r="K124" s="31">
        <v>45</v>
      </c>
      <c r="M124">
        <f t="shared" si="26"/>
        <v>0.30360267057415991</v>
      </c>
      <c r="N124">
        <f t="shared" si="27"/>
        <v>12510.426309993078</v>
      </c>
      <c r="O124">
        <f t="shared" si="28"/>
        <v>1284963.2735659017</v>
      </c>
      <c r="P124">
        <f t="shared" si="29"/>
        <v>1723.1357498518742</v>
      </c>
      <c r="Q124">
        <f t="shared" si="30"/>
        <v>0.55052260378654128</v>
      </c>
      <c r="R124"/>
      <c r="S124"/>
      <c r="T124"/>
      <c r="U124">
        <f t="shared" si="31"/>
        <v>0.29066302947695122</v>
      </c>
      <c r="V124">
        <f t="shared" si="32"/>
        <v>0.89854807451085617</v>
      </c>
      <c r="W124"/>
      <c r="X124">
        <f t="shared" si="33"/>
        <v>0.55052260378654128</v>
      </c>
    </row>
    <row r="125" spans="1:24" x14ac:dyDescent="0.2">
      <c r="A125">
        <f t="shared" si="23"/>
        <v>248.52599999999998</v>
      </c>
      <c r="B125">
        <f t="shared" si="24"/>
        <v>316.03504560635002</v>
      </c>
      <c r="C125" s="4">
        <f t="shared" si="25"/>
        <v>6096</v>
      </c>
      <c r="E125" s="31">
        <v>20000</v>
      </c>
      <c r="F125" s="4">
        <f t="shared" si="22"/>
        <v>110.61226596222251</v>
      </c>
      <c r="G125" s="32">
        <v>0.35</v>
      </c>
      <c r="H125" s="33">
        <v>2675.55434195418</v>
      </c>
      <c r="I125"/>
      <c r="J125" s="33">
        <v>859.60853491037199</v>
      </c>
      <c r="K125" s="31">
        <v>45</v>
      </c>
      <c r="M125">
        <f t="shared" si="26"/>
        <v>0.32128240545565906</v>
      </c>
      <c r="N125">
        <f t="shared" si="27"/>
        <v>11901.459686076107</v>
      </c>
      <c r="O125">
        <f t="shared" si="28"/>
        <v>1316447.4241349194</v>
      </c>
      <c r="P125">
        <f t="shared" si="29"/>
        <v>1765.355995764927</v>
      </c>
      <c r="Q125">
        <f t="shared" si="30"/>
        <v>0.56401150024438562</v>
      </c>
      <c r="R125"/>
      <c r="S125"/>
      <c r="T125"/>
      <c r="U125">
        <f t="shared" si="31"/>
        <v>0.2765145041292042</v>
      </c>
      <c r="V125">
        <f t="shared" si="32"/>
        <v>0.85480969391507344</v>
      </c>
      <c r="W125"/>
      <c r="X125">
        <f t="shared" si="33"/>
        <v>0.56401150024438562</v>
      </c>
    </row>
    <row r="126" spans="1:24" x14ac:dyDescent="0.2">
      <c r="A126">
        <f t="shared" si="23"/>
        <v>248.52599999999998</v>
      </c>
      <c r="B126">
        <f t="shared" si="24"/>
        <v>316.03504560635002</v>
      </c>
      <c r="C126" s="4">
        <f t="shared" si="25"/>
        <v>6096</v>
      </c>
      <c r="E126" s="31">
        <v>20000</v>
      </c>
      <c r="F126" s="4">
        <f t="shared" si="22"/>
        <v>118.51314210238127</v>
      </c>
      <c r="G126" s="32">
        <v>0.375</v>
      </c>
      <c r="H126" s="33">
        <v>2551.55197309918</v>
      </c>
      <c r="I126"/>
      <c r="J126" s="33">
        <v>865.79127855304603</v>
      </c>
      <c r="K126" s="31">
        <v>45</v>
      </c>
      <c r="M126">
        <f t="shared" si="26"/>
        <v>0.33931947602126789</v>
      </c>
      <c r="N126">
        <f t="shared" si="27"/>
        <v>11349.869620883183</v>
      </c>
      <c r="O126">
        <f t="shared" si="28"/>
        <v>1345108.7112232288</v>
      </c>
      <c r="P126">
        <f t="shared" si="29"/>
        <v>1803.7907817503499</v>
      </c>
      <c r="Q126">
        <f t="shared" si="30"/>
        <v>0.57629098458477634</v>
      </c>
      <c r="R126"/>
      <c r="S126"/>
      <c r="T126"/>
      <c r="U126">
        <f t="shared" si="31"/>
        <v>0.2636990464137226</v>
      </c>
      <c r="V126">
        <f t="shared" si="32"/>
        <v>0.81519232367385941</v>
      </c>
      <c r="W126"/>
      <c r="X126">
        <f t="shared" si="33"/>
        <v>0.57629098458477634</v>
      </c>
    </row>
    <row r="127" spans="1:24" x14ac:dyDescent="0.2">
      <c r="A127">
        <f t="shared" si="23"/>
        <v>248.52599999999998</v>
      </c>
      <c r="B127">
        <f t="shared" si="24"/>
        <v>316.03504560635002</v>
      </c>
      <c r="C127" s="4">
        <f t="shared" si="25"/>
        <v>6096</v>
      </c>
      <c r="E127" s="31">
        <v>20000</v>
      </c>
      <c r="F127" s="4">
        <f t="shared" si="22"/>
        <v>126.41401824254001</v>
      </c>
      <c r="G127" s="32">
        <v>0.4</v>
      </c>
      <c r="H127" s="33">
        <v>2438.15991666011</v>
      </c>
      <c r="I127"/>
      <c r="J127" s="33">
        <v>872.19665808171601</v>
      </c>
      <c r="K127" s="31">
        <v>45</v>
      </c>
      <c r="M127">
        <f t="shared" si="26"/>
        <v>0.35772742063469171</v>
      </c>
      <c r="N127">
        <f t="shared" si="27"/>
        <v>10845.476580805669</v>
      </c>
      <c r="O127">
        <f t="shared" si="28"/>
        <v>1371020.2743350083</v>
      </c>
      <c r="P127">
        <f t="shared" si="29"/>
        <v>1838.5381878832461</v>
      </c>
      <c r="Q127">
        <f t="shared" si="30"/>
        <v>0.58739239229496676</v>
      </c>
      <c r="R127"/>
      <c r="S127"/>
      <c r="T127"/>
      <c r="U127">
        <f t="shared" si="31"/>
        <v>0.25198014847665462</v>
      </c>
      <c r="V127">
        <f t="shared" si="32"/>
        <v>0.77896482960386904</v>
      </c>
      <c r="W127"/>
      <c r="X127">
        <f t="shared" si="33"/>
        <v>0.58739239229496676</v>
      </c>
    </row>
    <row r="128" spans="1:24" x14ac:dyDescent="0.2">
      <c r="A128">
        <f t="shared" si="23"/>
        <v>248.52599999999998</v>
      </c>
      <c r="B128">
        <f t="shared" si="24"/>
        <v>316.03504560635002</v>
      </c>
      <c r="C128" s="4">
        <f t="shared" si="25"/>
        <v>6096</v>
      </c>
      <c r="E128" s="31">
        <v>20000</v>
      </c>
      <c r="F128" s="4">
        <f t="shared" si="22"/>
        <v>134.31489438269875</v>
      </c>
      <c r="G128" s="32">
        <v>0.42499999999999999</v>
      </c>
      <c r="H128" s="33">
        <v>2323.1642165824001</v>
      </c>
      <c r="I128"/>
      <c r="J128" s="33">
        <v>878.17673765989298</v>
      </c>
      <c r="K128" s="31">
        <v>45</v>
      </c>
      <c r="M128">
        <f t="shared" si="26"/>
        <v>0.37800889467545956</v>
      </c>
      <c r="N128">
        <f t="shared" si="27"/>
        <v>10333.950177814597</v>
      </c>
      <c r="O128">
        <f t="shared" si="28"/>
        <v>1388003.4266892385</v>
      </c>
      <c r="P128">
        <f t="shared" si="29"/>
        <v>1861.3125951902689</v>
      </c>
      <c r="Q128">
        <f t="shared" si="30"/>
        <v>0.59466856076366414</v>
      </c>
      <c r="R128"/>
      <c r="S128"/>
      <c r="T128"/>
      <c r="U128">
        <f t="shared" si="31"/>
        <v>0.24009551638925175</v>
      </c>
      <c r="V128">
        <f t="shared" si="32"/>
        <v>0.74222498932345049</v>
      </c>
      <c r="W128"/>
      <c r="X128">
        <f t="shared" si="33"/>
        <v>0.59466856076366414</v>
      </c>
    </row>
    <row r="129" spans="1:24" x14ac:dyDescent="0.2">
      <c r="A129">
        <f t="shared" si="23"/>
        <v>248.52599999999998</v>
      </c>
      <c r="B129">
        <f t="shared" si="24"/>
        <v>316.03504560635002</v>
      </c>
      <c r="C129" s="4">
        <f t="shared" si="25"/>
        <v>6096</v>
      </c>
      <c r="E129" s="31">
        <v>20000</v>
      </c>
      <c r="F129" s="4">
        <f t="shared" si="22"/>
        <v>142.21577052285753</v>
      </c>
      <c r="G129" s="32">
        <v>0.45</v>
      </c>
      <c r="H129" s="33">
        <v>2201.2375744668698</v>
      </c>
      <c r="I129"/>
      <c r="J129" s="33">
        <v>883.60571964787403</v>
      </c>
      <c r="K129" s="31">
        <v>45</v>
      </c>
      <c r="M129">
        <f t="shared" si="26"/>
        <v>0.4014131549893607</v>
      </c>
      <c r="N129">
        <f t="shared" si="27"/>
        <v>9791.5934059701685</v>
      </c>
      <c r="O129">
        <f t="shared" si="28"/>
        <v>1392519.0008765785</v>
      </c>
      <c r="P129">
        <f t="shared" si="29"/>
        <v>1867.3679801754918</v>
      </c>
      <c r="Q129">
        <f t="shared" si="30"/>
        <v>0.59660318855447025</v>
      </c>
      <c r="R129"/>
      <c r="S129"/>
      <c r="T129"/>
      <c r="U129">
        <f t="shared" si="31"/>
        <v>0.22749458190025526</v>
      </c>
      <c r="V129">
        <f t="shared" si="32"/>
        <v>0.70327079056449515</v>
      </c>
      <c r="W129"/>
      <c r="X129">
        <f t="shared" si="33"/>
        <v>0.59660318855447025</v>
      </c>
    </row>
    <row r="130" spans="1:24" x14ac:dyDescent="0.2">
      <c r="A130">
        <f t="shared" si="23"/>
        <v>248.52599999999998</v>
      </c>
      <c r="B130">
        <f t="shared" si="24"/>
        <v>316.03504560635002</v>
      </c>
      <c r="C130" s="4">
        <f t="shared" si="25"/>
        <v>6096</v>
      </c>
      <c r="E130" s="31">
        <v>20000</v>
      </c>
      <c r="F130" s="4">
        <f t="shared" si="22"/>
        <v>150.11664666301627</v>
      </c>
      <c r="G130" s="32">
        <v>0.47499999999999998</v>
      </c>
      <c r="H130" s="33">
        <v>2116.2889499346202</v>
      </c>
      <c r="I130"/>
      <c r="J130" s="33">
        <v>890.70290382165399</v>
      </c>
      <c r="K130" s="31">
        <v>45</v>
      </c>
      <c r="M130">
        <f t="shared" si="26"/>
        <v>0.42087962697587727</v>
      </c>
      <c r="N130">
        <f t="shared" si="27"/>
        <v>9413.7230654560772</v>
      </c>
      <c r="O130">
        <f t="shared" si="28"/>
        <v>1413156.5392005562</v>
      </c>
      <c r="P130">
        <f t="shared" si="29"/>
        <v>1895.0429190679458</v>
      </c>
      <c r="Q130">
        <f t="shared" si="30"/>
        <v>0.60544502206643636</v>
      </c>
      <c r="R130"/>
      <c r="S130"/>
      <c r="T130"/>
      <c r="U130">
        <f t="shared" si="31"/>
        <v>0.21871526973280489</v>
      </c>
      <c r="V130">
        <f t="shared" si="32"/>
        <v>0.67613065493118851</v>
      </c>
      <c r="W130"/>
      <c r="X130">
        <f t="shared" si="33"/>
        <v>0.60544502206643636</v>
      </c>
    </row>
    <row r="131" spans="1:24" x14ac:dyDescent="0.2">
      <c r="A131">
        <f t="shared" si="23"/>
        <v>248.52599999999998</v>
      </c>
      <c r="B131">
        <f t="shared" si="24"/>
        <v>316.03504560635002</v>
      </c>
      <c r="C131" s="4">
        <f t="shared" si="25"/>
        <v>6096</v>
      </c>
      <c r="E131" s="31">
        <v>20000</v>
      </c>
      <c r="F131" s="4">
        <f t="shared" si="22"/>
        <v>158.01752280317501</v>
      </c>
      <c r="G131" s="32">
        <v>0.5</v>
      </c>
      <c r="H131" s="33">
        <v>2102.1533827862499</v>
      </c>
      <c r="I131"/>
      <c r="J131" s="33">
        <v>903.04996124572597</v>
      </c>
      <c r="K131" s="31">
        <v>45</v>
      </c>
      <c r="M131">
        <f t="shared" si="26"/>
        <v>0.4295832876137704</v>
      </c>
      <c r="N131">
        <f t="shared" si="27"/>
        <v>9350.8449246842192</v>
      </c>
      <c r="O131">
        <f t="shared" si="28"/>
        <v>1477597.3511152419</v>
      </c>
      <c r="P131">
        <f t="shared" si="29"/>
        <v>1981.4580478455393</v>
      </c>
      <c r="Q131">
        <f t="shared" si="30"/>
        <v>0.6330536894075206</v>
      </c>
      <c r="R131"/>
      <c r="S131"/>
      <c r="T131"/>
      <c r="U131">
        <f t="shared" si="31"/>
        <v>0.21725438019700805</v>
      </c>
      <c r="V131">
        <f t="shared" si="32"/>
        <v>0.67161449929273165</v>
      </c>
      <c r="W131"/>
      <c r="X131">
        <f t="shared" si="33"/>
        <v>0.6330536894075206</v>
      </c>
    </row>
    <row r="132" spans="1:24" x14ac:dyDescent="0.2">
      <c r="A132">
        <f t="shared" si="23"/>
        <v>248.52599999999998</v>
      </c>
      <c r="B132">
        <f t="shared" si="24"/>
        <v>316.03504560635002</v>
      </c>
      <c r="C132" s="4">
        <f t="shared" si="25"/>
        <v>6096</v>
      </c>
      <c r="E132" s="31">
        <v>20000</v>
      </c>
      <c r="F132" s="4">
        <f t="shared" si="22"/>
        <v>165.91839894333376</v>
      </c>
      <c r="G132" s="32">
        <v>0.52500000000000002</v>
      </c>
      <c r="H132" s="33">
        <v>2106.8177683154499</v>
      </c>
      <c r="I132"/>
      <c r="J132" s="33">
        <v>929.24767684778897</v>
      </c>
      <c r="K132" s="31">
        <v>45</v>
      </c>
      <c r="M132">
        <f t="shared" si="26"/>
        <v>0.44106694504992155</v>
      </c>
      <c r="N132">
        <f t="shared" si="27"/>
        <v>9371.5931470116884</v>
      </c>
      <c r="O132">
        <f t="shared" si="28"/>
        <v>1554919.7305004981</v>
      </c>
      <c r="P132">
        <f t="shared" si="29"/>
        <v>2085.147358601168</v>
      </c>
      <c r="Q132">
        <f t="shared" si="30"/>
        <v>0.66618126472880768</v>
      </c>
      <c r="R132"/>
      <c r="S132"/>
      <c r="T132"/>
      <c r="U132">
        <f t="shared" si="31"/>
        <v>0.21773643740341567</v>
      </c>
      <c r="V132">
        <f t="shared" si="32"/>
        <v>0.67310471831164531</v>
      </c>
      <c r="W132"/>
      <c r="X132">
        <f t="shared" si="33"/>
        <v>0.66618126472880768</v>
      </c>
    </row>
    <row r="133" spans="1:24" x14ac:dyDescent="0.2">
      <c r="A133">
        <f t="shared" si="23"/>
        <v>248.52599999999998</v>
      </c>
      <c r="B133">
        <f t="shared" si="24"/>
        <v>316.03504560635002</v>
      </c>
      <c r="C133" s="4">
        <f t="shared" si="25"/>
        <v>6096</v>
      </c>
      <c r="E133" s="31">
        <v>20000</v>
      </c>
      <c r="F133" s="4">
        <f t="shared" si="22"/>
        <v>173.81927508349253</v>
      </c>
      <c r="G133" s="32">
        <v>0.55000000000000004</v>
      </c>
      <c r="H133" s="33">
        <v>2124.9691429925201</v>
      </c>
      <c r="I133"/>
      <c r="J133" s="33">
        <v>966.60591074270803</v>
      </c>
      <c r="K133" s="31">
        <v>45</v>
      </c>
      <c r="M133">
        <f t="shared" si="26"/>
        <v>0.45487997504823557</v>
      </c>
      <c r="N133">
        <f t="shared" si="27"/>
        <v>9452.3344911804743</v>
      </c>
      <c r="O133">
        <f t="shared" si="28"/>
        <v>1642997.9291036832</v>
      </c>
      <c r="P133">
        <f t="shared" si="29"/>
        <v>2203.2602229280392</v>
      </c>
      <c r="Q133">
        <f t="shared" si="30"/>
        <v>0.70391700413036395</v>
      </c>
      <c r="R133"/>
      <c r="S133"/>
      <c r="T133"/>
      <c r="U133">
        <f t="shared" si="31"/>
        <v>0.21961235458789996</v>
      </c>
      <c r="V133">
        <f t="shared" si="32"/>
        <v>0.67890387955032594</v>
      </c>
      <c r="W133"/>
      <c r="X133">
        <f t="shared" si="33"/>
        <v>0.70391700413036395</v>
      </c>
    </row>
    <row r="134" spans="1:24" x14ac:dyDescent="0.2">
      <c r="A134">
        <f t="shared" si="23"/>
        <v>248.52599999999998</v>
      </c>
      <c r="B134">
        <f t="shared" si="24"/>
        <v>316.03504560635002</v>
      </c>
      <c r="C134" s="4">
        <f t="shared" si="25"/>
        <v>6096</v>
      </c>
      <c r="E134" s="31">
        <v>20000</v>
      </c>
      <c r="F134" s="4">
        <f t="shared" si="22"/>
        <v>181.72015122365124</v>
      </c>
      <c r="G134" s="32">
        <v>0.57499999999999996</v>
      </c>
      <c r="H134" s="33">
        <v>2165.8199310988002</v>
      </c>
      <c r="I134"/>
      <c r="J134" s="33">
        <v>1010.41032695707</v>
      </c>
      <c r="K134" s="31">
        <v>45</v>
      </c>
      <c r="M134">
        <f t="shared" si="26"/>
        <v>0.46652554649104722</v>
      </c>
      <c r="N134">
        <f t="shared" si="27"/>
        <v>9634.0478655521674</v>
      </c>
      <c r="O134">
        <f t="shared" si="28"/>
        <v>1750700.6350240344</v>
      </c>
      <c r="P134">
        <f t="shared" si="29"/>
        <v>2347.68955156723</v>
      </c>
      <c r="Q134">
        <f t="shared" si="30"/>
        <v>0.75006055960614371</v>
      </c>
      <c r="R134"/>
      <c r="S134"/>
      <c r="T134"/>
      <c r="U134">
        <f t="shared" si="31"/>
        <v>0.22383422189942126</v>
      </c>
      <c r="V134">
        <f t="shared" si="32"/>
        <v>0.69195524955233234</v>
      </c>
      <c r="W134"/>
      <c r="X134">
        <f t="shared" si="33"/>
        <v>0.75006055960614371</v>
      </c>
    </row>
    <row r="135" spans="1:24" x14ac:dyDescent="0.2">
      <c r="A135">
        <f t="shared" si="23"/>
        <v>248.52599999999998</v>
      </c>
      <c r="B135">
        <f t="shared" si="24"/>
        <v>316.03504560635002</v>
      </c>
      <c r="C135" s="4">
        <f t="shared" si="25"/>
        <v>6096</v>
      </c>
      <c r="E135" s="31">
        <v>20000</v>
      </c>
      <c r="F135" s="4">
        <f t="shared" ref="F135:F187" si="34">G135*B135</f>
        <v>189.62102736381001</v>
      </c>
      <c r="G135" s="32">
        <v>0.6</v>
      </c>
      <c r="H135" s="33">
        <v>2238.58255691562</v>
      </c>
      <c r="I135"/>
      <c r="J135" s="33">
        <v>1055.9465895174501</v>
      </c>
      <c r="K135" s="31">
        <v>45</v>
      </c>
      <c r="M135">
        <f t="shared" si="26"/>
        <v>0.47170321516860297</v>
      </c>
      <c r="N135">
        <f t="shared" si="27"/>
        <v>9957.7121784883129</v>
      </c>
      <c r="O135">
        <f t="shared" si="28"/>
        <v>1888191.6134780766</v>
      </c>
      <c r="P135">
        <f t="shared" si="29"/>
        <v>2532.0649536741007</v>
      </c>
      <c r="Q135">
        <f t="shared" si="30"/>
        <v>0.8089664388735146</v>
      </c>
      <c r="R135"/>
      <c r="S135"/>
      <c r="T135"/>
      <c r="U135">
        <f t="shared" si="31"/>
        <v>0.23135412948693881</v>
      </c>
      <c r="V135">
        <f t="shared" si="32"/>
        <v>0.71520209486122044</v>
      </c>
      <c r="W135"/>
      <c r="X135">
        <f t="shared" si="33"/>
        <v>0.8089664388735146</v>
      </c>
    </row>
    <row r="136" spans="1:24" ht="18" x14ac:dyDescent="0.25">
      <c r="A136">
        <f t="shared" ref="A136:A187" si="35">$H$3+$I$3*C136/1000</f>
        <v>288.14999999999998</v>
      </c>
      <c r="B136">
        <f t="shared" ref="B136:B187" si="36">SQRT($F$3*$G$3*A136)</f>
        <v>340.29740854862598</v>
      </c>
      <c r="C136" s="4">
        <f t="shared" ref="C136:C187" si="37">E136*0.3048</f>
        <v>0</v>
      </c>
      <c r="E136" s="46"/>
      <c r="F136" s="4">
        <f t="shared" si="34"/>
        <v>0</v>
      </c>
      <c r="G136" s="46"/>
      <c r="H136" s="46"/>
      <c r="I136"/>
      <c r="J136" s="46"/>
      <c r="K136" s="46"/>
      <c r="M136" t="e">
        <f t="shared" ref="M136:M187" si="38">J136/H136</f>
        <v>#DIV/0!</v>
      </c>
      <c r="N136">
        <f t="shared" ref="N136:N187" si="39">4.448222*H136</f>
        <v>0</v>
      </c>
      <c r="O136">
        <f t="shared" ref="O136:O187" si="40">N136*F136</f>
        <v>0</v>
      </c>
      <c r="P136">
        <f t="shared" ref="P136:P187" si="41">O136*0.001341</f>
        <v>0</v>
      </c>
      <c r="Q136">
        <f t="shared" ref="Q136:Q187" si="42">P136/$C$3</f>
        <v>0</v>
      </c>
      <c r="R136"/>
      <c r="S136"/>
      <c r="T136"/>
      <c r="U136">
        <f t="shared" ref="U136:U187" si="43">H136/$B$3</f>
        <v>0</v>
      </c>
      <c r="V136">
        <f t="shared" ref="V136:V187" si="44">H136/$C$3</f>
        <v>0</v>
      </c>
      <c r="W136"/>
      <c r="X136">
        <f t="shared" ref="X136:X187" si="45">P136/$C$3</f>
        <v>0</v>
      </c>
    </row>
    <row r="137" spans="1:24" x14ac:dyDescent="0.2">
      <c r="A137">
        <f t="shared" si="35"/>
        <v>238.61999999999998</v>
      </c>
      <c r="B137">
        <f t="shared" si="36"/>
        <v>309.67257869890909</v>
      </c>
      <c r="C137" s="4">
        <f t="shared" si="37"/>
        <v>7620</v>
      </c>
      <c r="E137" s="31">
        <v>25000</v>
      </c>
      <c r="F137" s="4">
        <f t="shared" si="34"/>
        <v>0</v>
      </c>
      <c r="G137" s="32">
        <v>0</v>
      </c>
      <c r="H137" s="33">
        <v>5054.9308174467296</v>
      </c>
      <c r="I137"/>
      <c r="J137" s="33">
        <v>681.24689932788795</v>
      </c>
      <c r="K137" s="31">
        <v>45</v>
      </c>
      <c r="M137">
        <f t="shared" si="38"/>
        <v>0.13476878792813807</v>
      </c>
      <c r="N137">
        <f t="shared" si="39"/>
        <v>22485.454470644527</v>
      </c>
      <c r="O137">
        <f t="shared" si="40"/>
        <v>0</v>
      </c>
      <c r="P137">
        <f t="shared" si="41"/>
        <v>0</v>
      </c>
      <c r="Q137">
        <f t="shared" si="42"/>
        <v>0</v>
      </c>
      <c r="R137"/>
      <c r="S137"/>
      <c r="T137"/>
      <c r="U137">
        <f t="shared" si="43"/>
        <v>0.52241947265881872</v>
      </c>
      <c r="V137">
        <f t="shared" si="44"/>
        <v>1.6149938713887315</v>
      </c>
      <c r="W137"/>
      <c r="X137">
        <f t="shared" si="45"/>
        <v>0</v>
      </c>
    </row>
    <row r="138" spans="1:24" x14ac:dyDescent="0.2">
      <c r="A138">
        <f t="shared" si="35"/>
        <v>238.61999999999998</v>
      </c>
      <c r="B138">
        <f t="shared" si="36"/>
        <v>309.67257869890909</v>
      </c>
      <c r="C138" s="4">
        <f t="shared" si="37"/>
        <v>7620</v>
      </c>
      <c r="E138" s="31">
        <v>25000</v>
      </c>
      <c r="F138" s="4">
        <f t="shared" si="34"/>
        <v>7.7418144674727278</v>
      </c>
      <c r="G138" s="32">
        <v>2.5000000000000001E-2</v>
      </c>
      <c r="H138" s="33">
        <v>4799.5808974565398</v>
      </c>
      <c r="I138"/>
      <c r="J138" s="33">
        <v>681.65647986073395</v>
      </c>
      <c r="K138" s="31">
        <v>45</v>
      </c>
      <c r="M138">
        <f t="shared" si="38"/>
        <v>0.14202416719800823</v>
      </c>
      <c r="N138">
        <f t="shared" si="39"/>
        <v>21349.601338845925</v>
      </c>
      <c r="O138">
        <f t="shared" si="40"/>
        <v>165284.65251985251</v>
      </c>
      <c r="P138">
        <f t="shared" si="41"/>
        <v>221.64671902912221</v>
      </c>
      <c r="Q138">
        <f t="shared" si="42"/>
        <v>7.0813648252115724E-2</v>
      </c>
      <c r="R138"/>
      <c r="S138"/>
      <c r="T138"/>
      <c r="U138">
        <f t="shared" si="43"/>
        <v>0.49602944372225505</v>
      </c>
      <c r="V138">
        <f t="shared" si="44"/>
        <v>1.5334124273024088</v>
      </c>
      <c r="W138"/>
      <c r="X138">
        <f t="shared" si="45"/>
        <v>7.0813648252115724E-2</v>
      </c>
    </row>
    <row r="139" spans="1:24" x14ac:dyDescent="0.2">
      <c r="A139">
        <f t="shared" si="35"/>
        <v>238.61999999999998</v>
      </c>
      <c r="B139">
        <f t="shared" si="36"/>
        <v>309.67257869890909</v>
      </c>
      <c r="C139" s="4">
        <f t="shared" si="37"/>
        <v>7620</v>
      </c>
      <c r="E139" s="31">
        <v>25000</v>
      </c>
      <c r="F139" s="4">
        <f t="shared" si="34"/>
        <v>15.483628934945456</v>
      </c>
      <c r="G139" s="32">
        <v>0.05</v>
      </c>
      <c r="H139" s="33">
        <v>4545.0796153287101</v>
      </c>
      <c r="I139"/>
      <c r="J139" s="33">
        <v>682.54059753052002</v>
      </c>
      <c r="K139" s="31">
        <v>45</v>
      </c>
      <c r="M139">
        <f t="shared" si="38"/>
        <v>0.15017131828199168</v>
      </c>
      <c r="N139">
        <f t="shared" si="39"/>
        <v>20217.523136656706</v>
      </c>
      <c r="O139">
        <f t="shared" si="40"/>
        <v>313040.626231667</v>
      </c>
      <c r="P139">
        <f t="shared" si="41"/>
        <v>419.78747977666546</v>
      </c>
      <c r="Q139">
        <f t="shared" si="42"/>
        <v>0.13411740567944583</v>
      </c>
      <c r="R139"/>
      <c r="S139"/>
      <c r="T139"/>
      <c r="U139">
        <f t="shared" si="43"/>
        <v>0.46972712022826685</v>
      </c>
      <c r="V139">
        <f t="shared" si="44"/>
        <v>1.4521021135235495</v>
      </c>
      <c r="W139"/>
      <c r="X139">
        <f t="shared" si="45"/>
        <v>0.13411740567944583</v>
      </c>
    </row>
    <row r="140" spans="1:24" x14ac:dyDescent="0.2">
      <c r="A140">
        <f t="shared" si="35"/>
        <v>238.61999999999998</v>
      </c>
      <c r="B140">
        <f t="shared" si="36"/>
        <v>309.67257869890909</v>
      </c>
      <c r="C140" s="4">
        <f t="shared" si="37"/>
        <v>7620</v>
      </c>
      <c r="E140" s="31">
        <v>25000</v>
      </c>
      <c r="F140" s="4">
        <f t="shared" si="34"/>
        <v>23.225443402418183</v>
      </c>
      <c r="G140" s="32">
        <v>7.4999999999999997E-2</v>
      </c>
      <c r="H140" s="33">
        <v>4293.58734112199</v>
      </c>
      <c r="I140"/>
      <c r="J140" s="33">
        <v>683.86943483613197</v>
      </c>
      <c r="K140" s="31">
        <v>45</v>
      </c>
      <c r="M140">
        <f t="shared" si="38"/>
        <v>0.15927693569578694</v>
      </c>
      <c r="N140">
        <f t="shared" si="39"/>
        <v>19098.829669700342</v>
      </c>
      <c r="O140">
        <f t="shared" si="40"/>
        <v>443578.78754605044</v>
      </c>
      <c r="P140">
        <f t="shared" si="41"/>
        <v>594.83915409925362</v>
      </c>
      <c r="Q140">
        <f t="shared" si="42"/>
        <v>0.19004445817867527</v>
      </c>
      <c r="R140"/>
      <c r="S140"/>
      <c r="T140"/>
      <c r="U140">
        <f t="shared" si="43"/>
        <v>0.44373577316266949</v>
      </c>
      <c r="V140">
        <f t="shared" si="44"/>
        <v>1.3717531441284314</v>
      </c>
      <c r="W140"/>
      <c r="X140">
        <f t="shared" si="45"/>
        <v>0.19004445817867527</v>
      </c>
    </row>
    <row r="141" spans="1:24" x14ac:dyDescent="0.2">
      <c r="A141">
        <f t="shared" si="35"/>
        <v>238.61999999999998</v>
      </c>
      <c r="B141">
        <f t="shared" si="36"/>
        <v>309.67257869890909</v>
      </c>
      <c r="C141" s="4">
        <f t="shared" si="37"/>
        <v>7620</v>
      </c>
      <c r="E141" s="31">
        <v>25000</v>
      </c>
      <c r="F141" s="4">
        <f t="shared" si="34"/>
        <v>30.967257869890911</v>
      </c>
      <c r="G141" s="32">
        <v>0.1</v>
      </c>
      <c r="H141" s="33">
        <v>4047.2644448951701</v>
      </c>
      <c r="I141"/>
      <c r="J141" s="33">
        <v>685.61317427645804</v>
      </c>
      <c r="K141" s="31">
        <v>45</v>
      </c>
      <c r="M141">
        <f t="shared" si="38"/>
        <v>0.16940162512514459</v>
      </c>
      <c r="N141">
        <f t="shared" si="39"/>
        <v>18003.130743600486</v>
      </c>
      <c r="O141">
        <f t="shared" si="40"/>
        <v>557507.59220243723</v>
      </c>
      <c r="P141">
        <f t="shared" si="41"/>
        <v>747.6176811434683</v>
      </c>
      <c r="Q141">
        <f t="shared" si="42"/>
        <v>0.23885548918321672</v>
      </c>
      <c r="R141"/>
      <c r="S141"/>
      <c r="T141"/>
      <c r="U141">
        <f t="shared" si="43"/>
        <v>0.41827867351128256</v>
      </c>
      <c r="V141">
        <f t="shared" si="44"/>
        <v>1.293055733193345</v>
      </c>
      <c r="W141"/>
      <c r="X141">
        <f t="shared" si="45"/>
        <v>0.23885548918321672</v>
      </c>
    </row>
    <row r="142" spans="1:24" x14ac:dyDescent="0.2">
      <c r="A142">
        <f t="shared" si="35"/>
        <v>238.61999999999998</v>
      </c>
      <c r="B142">
        <f t="shared" si="36"/>
        <v>309.67257869890909</v>
      </c>
      <c r="C142" s="4">
        <f t="shared" si="37"/>
        <v>7620</v>
      </c>
      <c r="E142" s="31">
        <v>25000</v>
      </c>
      <c r="F142" s="4">
        <f t="shared" si="34"/>
        <v>38.709072337363637</v>
      </c>
      <c r="G142" s="32">
        <v>0.125</v>
      </c>
      <c r="H142" s="33">
        <v>3808.2712967070402</v>
      </c>
      <c r="I142"/>
      <c r="J142" s="33">
        <v>687.74199835038598</v>
      </c>
      <c r="K142" s="31">
        <v>45</v>
      </c>
      <c r="M142">
        <f t="shared" si="38"/>
        <v>0.18059165032309202</v>
      </c>
      <c r="N142">
        <f t="shared" si="39"/>
        <v>16940.036163980785</v>
      </c>
      <c r="O142">
        <f t="shared" si="40"/>
        <v>655733.08526908827</v>
      </c>
      <c r="P142">
        <f t="shared" si="41"/>
        <v>879.33806734584732</v>
      </c>
      <c r="Q142">
        <f t="shared" si="42"/>
        <v>0.28093867966321001</v>
      </c>
      <c r="R142"/>
      <c r="S142"/>
      <c r="T142"/>
      <c r="U142">
        <f t="shared" si="43"/>
        <v>0.3935790922599256</v>
      </c>
      <c r="V142">
        <f t="shared" si="44"/>
        <v>1.2167000947945816</v>
      </c>
      <c r="W142"/>
      <c r="X142">
        <f t="shared" si="45"/>
        <v>0.28093867966321001</v>
      </c>
    </row>
    <row r="143" spans="1:24" x14ac:dyDescent="0.2">
      <c r="A143">
        <f t="shared" si="35"/>
        <v>238.61999999999998</v>
      </c>
      <c r="B143">
        <f t="shared" si="36"/>
        <v>309.67257869890909</v>
      </c>
      <c r="C143" s="4">
        <f t="shared" si="37"/>
        <v>7620</v>
      </c>
      <c r="E143" s="31">
        <v>25000</v>
      </c>
      <c r="F143" s="4">
        <f t="shared" si="34"/>
        <v>46.450886804836365</v>
      </c>
      <c r="G143" s="32">
        <v>0.15</v>
      </c>
      <c r="H143" s="33">
        <v>3578.76826661635</v>
      </c>
      <c r="I143"/>
      <c r="J143" s="33">
        <v>690.22608955680198</v>
      </c>
      <c r="K143" s="31">
        <v>45</v>
      </c>
      <c r="M143">
        <f t="shared" si="38"/>
        <v>0.1928669413986383</v>
      </c>
      <c r="N143">
        <f t="shared" si="39"/>
        <v>15919.155736464714</v>
      </c>
      <c r="O143">
        <f t="shared" si="40"/>
        <v>739458.90114308393</v>
      </c>
      <c r="P143">
        <f t="shared" si="41"/>
        <v>991.61438643287556</v>
      </c>
      <c r="Q143">
        <f t="shared" si="42"/>
        <v>0.31680970812551934</v>
      </c>
      <c r="R143"/>
      <c r="S143"/>
      <c r="T143"/>
      <c r="U143">
        <f t="shared" si="43"/>
        <v>0.36986030039441403</v>
      </c>
      <c r="V143">
        <f t="shared" si="44"/>
        <v>1.1433764430084186</v>
      </c>
      <c r="W143"/>
      <c r="X143">
        <f t="shared" si="45"/>
        <v>0.31680970812551934</v>
      </c>
    </row>
    <row r="144" spans="1:24" x14ac:dyDescent="0.2">
      <c r="A144">
        <f t="shared" si="35"/>
        <v>238.61999999999998</v>
      </c>
      <c r="B144">
        <f t="shared" si="36"/>
        <v>309.67257869890909</v>
      </c>
      <c r="C144" s="4">
        <f t="shared" si="37"/>
        <v>7620</v>
      </c>
      <c r="E144" s="31">
        <v>25000</v>
      </c>
      <c r="F144" s="4">
        <f t="shared" si="34"/>
        <v>54.192701272309087</v>
      </c>
      <c r="G144" s="32">
        <v>0.17499999999999999</v>
      </c>
      <c r="H144" s="33">
        <v>3360.9157246819</v>
      </c>
      <c r="I144"/>
      <c r="J144" s="33">
        <v>693.03563039459402</v>
      </c>
      <c r="K144" s="31">
        <v>45</v>
      </c>
      <c r="M144">
        <f t="shared" si="38"/>
        <v>0.20620440593171602</v>
      </c>
      <c r="N144">
        <f t="shared" si="39"/>
        <v>14950.099266675972</v>
      </c>
      <c r="O144">
        <f t="shared" si="40"/>
        <v>810186.2635503381</v>
      </c>
      <c r="P144">
        <f t="shared" si="41"/>
        <v>1086.4597794210033</v>
      </c>
      <c r="Q144">
        <f t="shared" si="42"/>
        <v>0.34711175061373906</v>
      </c>
      <c r="R144"/>
      <c r="S144"/>
      <c r="T144"/>
      <c r="U144">
        <f t="shared" si="43"/>
        <v>0.34734556890056839</v>
      </c>
      <c r="V144">
        <f t="shared" si="44"/>
        <v>1.0737749919111501</v>
      </c>
      <c r="W144"/>
      <c r="X144">
        <f t="shared" si="45"/>
        <v>0.34711175061373906</v>
      </c>
    </row>
    <row r="145" spans="1:24" x14ac:dyDescent="0.2">
      <c r="A145">
        <f t="shared" si="35"/>
        <v>238.61999999999998</v>
      </c>
      <c r="B145">
        <f t="shared" si="36"/>
        <v>309.67257869890909</v>
      </c>
      <c r="C145" s="4">
        <f t="shared" si="37"/>
        <v>7620</v>
      </c>
      <c r="E145" s="31">
        <v>25000</v>
      </c>
      <c r="F145" s="4">
        <f t="shared" si="34"/>
        <v>61.934515739781823</v>
      </c>
      <c r="G145" s="32">
        <v>0.2</v>
      </c>
      <c r="H145" s="33">
        <v>3156.8740409624502</v>
      </c>
      <c r="I145"/>
      <c r="J145" s="33">
        <v>696.14080336264999</v>
      </c>
      <c r="K145" s="31">
        <v>45</v>
      </c>
      <c r="M145">
        <f t="shared" si="38"/>
        <v>0.22051586294853071</v>
      </c>
      <c r="N145">
        <f t="shared" si="39"/>
        <v>14042.476560238074</v>
      </c>
      <c r="O145">
        <f t="shared" si="40"/>
        <v>869713.98554558225</v>
      </c>
      <c r="P145">
        <f t="shared" si="41"/>
        <v>1166.2864546166259</v>
      </c>
      <c r="Q145">
        <f t="shared" si="42"/>
        <v>0.37261548070818717</v>
      </c>
      <c r="R145"/>
      <c r="S145"/>
      <c r="T145"/>
      <c r="U145">
        <f t="shared" si="43"/>
        <v>0.32625816876420527</v>
      </c>
      <c r="V145">
        <f t="shared" si="44"/>
        <v>1.0085859555790575</v>
      </c>
      <c r="W145"/>
      <c r="X145">
        <f t="shared" si="45"/>
        <v>0.37261548070818717</v>
      </c>
    </row>
    <row r="146" spans="1:24" x14ac:dyDescent="0.2">
      <c r="A146">
        <f t="shared" si="35"/>
        <v>238.61999999999998</v>
      </c>
      <c r="B146">
        <f t="shared" si="36"/>
        <v>309.67257869890909</v>
      </c>
      <c r="C146" s="4">
        <f t="shared" si="37"/>
        <v>7620</v>
      </c>
      <c r="E146" s="31">
        <v>25000</v>
      </c>
      <c r="F146" s="4">
        <f t="shared" si="34"/>
        <v>69.676330207254551</v>
      </c>
      <c r="G146" s="32">
        <v>0.22500000000000001</v>
      </c>
      <c r="H146" s="33">
        <v>2968.80358551678</v>
      </c>
      <c r="I146"/>
      <c r="J146" s="33">
        <v>699.51179095985503</v>
      </c>
      <c r="K146" s="31">
        <v>45</v>
      </c>
      <c r="M146">
        <f t="shared" si="38"/>
        <v>0.23562077140178708</v>
      </c>
      <c r="N146">
        <f t="shared" si="39"/>
        <v>13205.897422774624</v>
      </c>
      <c r="O146">
        <f t="shared" si="40"/>
        <v>920138.46951237659</v>
      </c>
      <c r="P146">
        <f t="shared" si="41"/>
        <v>1233.9056876160969</v>
      </c>
      <c r="Q146">
        <f t="shared" si="42"/>
        <v>0.39421906952590957</v>
      </c>
      <c r="R146"/>
      <c r="S146"/>
      <c r="T146"/>
      <c r="U146">
        <f t="shared" si="43"/>
        <v>0.30682137097114304</v>
      </c>
      <c r="V146">
        <f t="shared" si="44"/>
        <v>0.94849954808842807</v>
      </c>
      <c r="W146"/>
      <c r="X146">
        <f t="shared" si="45"/>
        <v>0.39421906952590957</v>
      </c>
    </row>
    <row r="147" spans="1:24" x14ac:dyDescent="0.2">
      <c r="A147">
        <f t="shared" si="35"/>
        <v>238.61999999999998</v>
      </c>
      <c r="B147">
        <f t="shared" si="36"/>
        <v>309.67257869890909</v>
      </c>
      <c r="C147" s="4">
        <f t="shared" si="37"/>
        <v>7620</v>
      </c>
      <c r="E147" s="31">
        <v>25000</v>
      </c>
      <c r="F147" s="4">
        <f t="shared" si="34"/>
        <v>77.418144674727273</v>
      </c>
      <c r="G147" s="32">
        <v>0.25</v>
      </c>
      <c r="H147" s="33">
        <v>2798.8603533115502</v>
      </c>
      <c r="I147"/>
      <c r="J147" s="33">
        <v>703.11878755958901</v>
      </c>
      <c r="K147" s="31">
        <v>45</v>
      </c>
      <c r="M147">
        <f t="shared" si="38"/>
        <v>0.2512161018421924</v>
      </c>
      <c r="N147">
        <f t="shared" si="39"/>
        <v>12449.952198528212</v>
      </c>
      <c r="O147">
        <f t="shared" si="40"/>
        <v>963852.20049909595</v>
      </c>
      <c r="P147">
        <f t="shared" si="41"/>
        <v>1292.5258008692877</v>
      </c>
      <c r="Q147">
        <f t="shared" si="42"/>
        <v>0.4129475402138299</v>
      </c>
      <c r="R147"/>
      <c r="S147"/>
      <c r="T147"/>
      <c r="U147">
        <f t="shared" si="43"/>
        <v>0.28925799434803123</v>
      </c>
      <c r="V147">
        <f t="shared" si="44"/>
        <v>0.89420458572254002</v>
      </c>
      <c r="W147"/>
      <c r="X147">
        <f t="shared" si="45"/>
        <v>0.4129475402138299</v>
      </c>
    </row>
    <row r="148" spans="1:24" x14ac:dyDescent="0.2">
      <c r="A148">
        <f t="shared" si="35"/>
        <v>238.61999999999998</v>
      </c>
      <c r="B148">
        <f t="shared" si="36"/>
        <v>309.67257869890909</v>
      </c>
      <c r="C148" s="4">
        <f t="shared" si="37"/>
        <v>7620</v>
      </c>
      <c r="E148" s="31">
        <v>25000</v>
      </c>
      <c r="F148" s="4">
        <f t="shared" si="34"/>
        <v>85.159959142200009</v>
      </c>
      <c r="G148" s="32">
        <v>0.27500000000000002</v>
      </c>
      <c r="H148" s="33">
        <v>2644.50071031363</v>
      </c>
      <c r="I148"/>
      <c r="J148" s="33">
        <v>706.96193681094098</v>
      </c>
      <c r="K148" s="31">
        <v>45</v>
      </c>
      <c r="M148">
        <f t="shared" si="38"/>
        <v>0.26733285948979663</v>
      </c>
      <c r="N148">
        <f t="shared" si="39"/>
        <v>11763.326238632717</v>
      </c>
      <c r="O148">
        <f t="shared" si="40"/>
        <v>1001764.3818583315</v>
      </c>
      <c r="P148">
        <f t="shared" si="41"/>
        <v>1343.3660360720226</v>
      </c>
      <c r="Q148">
        <f t="shared" si="42"/>
        <v>0.42919042686007108</v>
      </c>
      <c r="R148"/>
      <c r="S148"/>
      <c r="T148"/>
      <c r="U148">
        <f t="shared" si="43"/>
        <v>0.27330515815560458</v>
      </c>
      <c r="V148">
        <f t="shared" si="44"/>
        <v>0.844888405851</v>
      </c>
      <c r="W148"/>
      <c r="X148">
        <f t="shared" si="45"/>
        <v>0.42919042686007108</v>
      </c>
    </row>
    <row r="149" spans="1:24" x14ac:dyDescent="0.2">
      <c r="A149">
        <f t="shared" si="35"/>
        <v>238.61999999999998</v>
      </c>
      <c r="B149">
        <f t="shared" si="36"/>
        <v>309.67257869890909</v>
      </c>
      <c r="C149" s="4">
        <f t="shared" si="37"/>
        <v>7620</v>
      </c>
      <c r="E149" s="31">
        <v>25000</v>
      </c>
      <c r="F149" s="4">
        <f t="shared" si="34"/>
        <v>92.90177360967273</v>
      </c>
      <c r="G149" s="32">
        <v>0.3</v>
      </c>
      <c r="H149" s="33">
        <v>2503.0887894676198</v>
      </c>
      <c r="I149"/>
      <c r="J149" s="33">
        <v>711.10617641365695</v>
      </c>
      <c r="K149" s="31">
        <v>45</v>
      </c>
      <c r="M149">
        <f t="shared" si="38"/>
        <v>0.2840914710679926</v>
      </c>
      <c r="N149">
        <f t="shared" si="39"/>
        <v>11134.294621263236</v>
      </c>
      <c r="O149">
        <f t="shared" si="40"/>
        <v>1034395.7182079939</v>
      </c>
      <c r="P149">
        <f t="shared" si="41"/>
        <v>1387.1246581169198</v>
      </c>
      <c r="Q149">
        <f t="shared" si="42"/>
        <v>0.44317081728975072</v>
      </c>
      <c r="R149"/>
      <c r="S149"/>
      <c r="T149"/>
      <c r="U149">
        <f t="shared" si="43"/>
        <v>0.25869044951091563</v>
      </c>
      <c r="V149">
        <f t="shared" si="44"/>
        <v>0.79970887842415972</v>
      </c>
      <c r="W149"/>
      <c r="X149">
        <f t="shared" si="45"/>
        <v>0.44317081728975072</v>
      </c>
    </row>
    <row r="150" spans="1:24" x14ac:dyDescent="0.2">
      <c r="A150">
        <f t="shared" si="35"/>
        <v>238.61999999999998</v>
      </c>
      <c r="B150">
        <f t="shared" si="36"/>
        <v>309.67257869890909</v>
      </c>
      <c r="C150" s="4">
        <f t="shared" si="37"/>
        <v>7620</v>
      </c>
      <c r="E150" s="31">
        <v>25000</v>
      </c>
      <c r="F150" s="4">
        <f t="shared" si="34"/>
        <v>100.64358807714545</v>
      </c>
      <c r="G150" s="32">
        <v>0.32500000000000001</v>
      </c>
      <c r="H150" s="33">
        <v>2375.84548842914</v>
      </c>
      <c r="I150"/>
      <c r="J150" s="33">
        <v>715.62110387482005</v>
      </c>
      <c r="K150" s="31">
        <v>45</v>
      </c>
      <c r="M150">
        <f t="shared" si="38"/>
        <v>0.30120692080358052</v>
      </c>
      <c r="N150">
        <f t="shared" si="39"/>
        <v>10568.288170231246</v>
      </c>
      <c r="O150">
        <f t="shared" si="40"/>
        <v>1063630.4412853227</v>
      </c>
      <c r="P150">
        <f t="shared" si="41"/>
        <v>1426.3284217636176</v>
      </c>
      <c r="Q150">
        <f t="shared" si="42"/>
        <v>0.45569598139412704</v>
      </c>
      <c r="R150"/>
      <c r="S150"/>
      <c r="T150"/>
      <c r="U150">
        <f t="shared" si="43"/>
        <v>0.24554004634447499</v>
      </c>
      <c r="V150">
        <f t="shared" si="44"/>
        <v>0.75905606659077951</v>
      </c>
      <c r="W150"/>
      <c r="X150">
        <f t="shared" si="45"/>
        <v>0.45569598139412704</v>
      </c>
    </row>
    <row r="151" spans="1:24" x14ac:dyDescent="0.2">
      <c r="A151">
        <f t="shared" si="35"/>
        <v>238.61999999999998</v>
      </c>
      <c r="B151">
        <f t="shared" si="36"/>
        <v>309.67257869890909</v>
      </c>
      <c r="C151" s="4">
        <f t="shared" si="37"/>
        <v>7620</v>
      </c>
      <c r="E151" s="31">
        <v>25000</v>
      </c>
      <c r="F151" s="4">
        <f t="shared" si="34"/>
        <v>108.38540254461817</v>
      </c>
      <c r="G151" s="32">
        <v>0.35</v>
      </c>
      <c r="H151" s="33">
        <v>2262.8929170522601</v>
      </c>
      <c r="I151"/>
      <c r="J151" s="33">
        <v>720.63990317832702</v>
      </c>
      <c r="K151" s="31">
        <v>45</v>
      </c>
      <c r="M151">
        <f t="shared" si="38"/>
        <v>0.31845956905334388</v>
      </c>
      <c r="N151">
        <f t="shared" si="39"/>
        <v>10065.85005727604</v>
      </c>
      <c r="O151">
        <f t="shared" si="40"/>
        <v>1090991.2104116315</v>
      </c>
      <c r="P151">
        <f t="shared" si="41"/>
        <v>1463.0192131619979</v>
      </c>
      <c r="Q151">
        <f t="shared" si="42"/>
        <v>0.46741827896549454</v>
      </c>
      <c r="R151"/>
      <c r="S151"/>
      <c r="T151"/>
      <c r="U151">
        <f t="shared" si="43"/>
        <v>0.23386656852545062</v>
      </c>
      <c r="V151">
        <f t="shared" si="44"/>
        <v>0.72296898308378921</v>
      </c>
      <c r="W151"/>
      <c r="X151">
        <f t="shared" si="45"/>
        <v>0.46741827896549454</v>
      </c>
    </row>
    <row r="152" spans="1:24" x14ac:dyDescent="0.2">
      <c r="A152">
        <f t="shared" si="35"/>
        <v>238.61999999999998</v>
      </c>
      <c r="B152">
        <f t="shared" si="36"/>
        <v>309.67257869890909</v>
      </c>
      <c r="C152" s="4">
        <f t="shared" si="37"/>
        <v>7620</v>
      </c>
      <c r="E152" s="31">
        <v>25000</v>
      </c>
      <c r="F152" s="4">
        <f t="shared" si="34"/>
        <v>116.12721701209091</v>
      </c>
      <c r="G152" s="32">
        <v>0.375</v>
      </c>
      <c r="H152" s="33">
        <v>2160.9400924496699</v>
      </c>
      <c r="I152"/>
      <c r="J152" s="33">
        <v>726.25803914519895</v>
      </c>
      <c r="K152" s="31">
        <v>45</v>
      </c>
      <c r="M152">
        <f t="shared" si="38"/>
        <v>0.33608430038516401</v>
      </c>
      <c r="N152">
        <f t="shared" si="39"/>
        <v>9612.3412599166568</v>
      </c>
      <c r="O152">
        <f t="shared" si="40"/>
        <v>1116254.439484617</v>
      </c>
      <c r="P152">
        <f t="shared" si="41"/>
        <v>1496.8972033488712</v>
      </c>
      <c r="Q152">
        <f t="shared" si="42"/>
        <v>0.47824191800283428</v>
      </c>
      <c r="R152"/>
      <c r="S152"/>
      <c r="T152"/>
      <c r="U152">
        <f t="shared" si="43"/>
        <v>0.22332989793816349</v>
      </c>
      <c r="V152">
        <f t="shared" si="44"/>
        <v>0.69039619567082111</v>
      </c>
      <c r="W152"/>
      <c r="X152">
        <f t="shared" si="45"/>
        <v>0.47824191800283428</v>
      </c>
    </row>
    <row r="153" spans="1:24" x14ac:dyDescent="0.2">
      <c r="A153">
        <f t="shared" si="35"/>
        <v>238.61999999999998</v>
      </c>
      <c r="B153">
        <f t="shared" si="36"/>
        <v>309.67257869890909</v>
      </c>
      <c r="C153" s="4">
        <f t="shared" si="37"/>
        <v>7620</v>
      </c>
      <c r="E153" s="31">
        <v>25000</v>
      </c>
      <c r="F153" s="4">
        <f t="shared" si="34"/>
        <v>123.86903147956365</v>
      </c>
      <c r="G153" s="32">
        <v>0.4</v>
      </c>
      <c r="H153" s="33">
        <v>2068.0897373794301</v>
      </c>
      <c r="I153"/>
      <c r="J153" s="33">
        <v>732.25066193325995</v>
      </c>
      <c r="K153" s="31">
        <v>45</v>
      </c>
      <c r="M153">
        <f t="shared" si="38"/>
        <v>0.35407102926835654</v>
      </c>
      <c r="N153">
        <f t="shared" si="39"/>
        <v>9199.3222677854046</v>
      </c>
      <c r="O153">
        <f t="shared" si="40"/>
        <v>1139511.1395789611</v>
      </c>
      <c r="P153">
        <f t="shared" si="41"/>
        <v>1528.0844381753868</v>
      </c>
      <c r="Q153">
        <f t="shared" si="42"/>
        <v>0.48820589079085841</v>
      </c>
      <c r="R153"/>
      <c r="S153"/>
      <c r="T153"/>
      <c r="U153">
        <f t="shared" si="43"/>
        <v>0.21373395384243798</v>
      </c>
      <c r="V153">
        <f t="shared" si="44"/>
        <v>0.66073154548863577</v>
      </c>
      <c r="W153"/>
      <c r="X153">
        <f t="shared" si="45"/>
        <v>0.48820589079085841</v>
      </c>
    </row>
    <row r="154" spans="1:24" x14ac:dyDescent="0.2">
      <c r="A154">
        <f t="shared" si="35"/>
        <v>238.61999999999998</v>
      </c>
      <c r="B154">
        <f t="shared" si="36"/>
        <v>309.67257869890909</v>
      </c>
      <c r="C154" s="4">
        <f t="shared" si="37"/>
        <v>7620</v>
      </c>
      <c r="E154" s="31">
        <v>25000</v>
      </c>
      <c r="F154" s="4">
        <f t="shared" si="34"/>
        <v>131.61084594703635</v>
      </c>
      <c r="G154" s="32">
        <v>0.42499999999999999</v>
      </c>
      <c r="H154" s="33">
        <v>1982.84270419736</v>
      </c>
      <c r="I154"/>
      <c r="J154" s="33">
        <v>738.401235710268</v>
      </c>
      <c r="K154" s="31">
        <v>45</v>
      </c>
      <c r="M154">
        <f t="shared" si="38"/>
        <v>0.3723952657198632</v>
      </c>
      <c r="N154">
        <f t="shared" si="39"/>
        <v>8820.1245393501904</v>
      </c>
      <c r="O154">
        <f t="shared" si="40"/>
        <v>1160824.0519820929</v>
      </c>
      <c r="P154">
        <f t="shared" si="41"/>
        <v>1556.6650537079865</v>
      </c>
      <c r="Q154">
        <f t="shared" si="42"/>
        <v>0.49733707786197651</v>
      </c>
      <c r="R154"/>
      <c r="S154"/>
      <c r="T154"/>
      <c r="U154">
        <f t="shared" si="43"/>
        <v>0.20492380159129392</v>
      </c>
      <c r="V154">
        <f t="shared" si="44"/>
        <v>0.63349607162854948</v>
      </c>
      <c r="W154"/>
      <c r="X154">
        <f t="shared" si="45"/>
        <v>0.49733707786197651</v>
      </c>
    </row>
    <row r="155" spans="1:24" x14ac:dyDescent="0.2">
      <c r="A155">
        <f t="shared" si="35"/>
        <v>238.61999999999998</v>
      </c>
      <c r="B155">
        <f t="shared" si="36"/>
        <v>309.67257869890909</v>
      </c>
      <c r="C155" s="4">
        <f t="shared" si="37"/>
        <v>7620</v>
      </c>
      <c r="E155" s="31">
        <v>25000</v>
      </c>
      <c r="F155" s="4">
        <f t="shared" si="34"/>
        <v>139.3526604145091</v>
      </c>
      <c r="G155" s="32">
        <v>0.45</v>
      </c>
      <c r="H155" s="33">
        <v>1905.4736113068</v>
      </c>
      <c r="I155"/>
      <c r="J155" s="33">
        <v>744.78277156260299</v>
      </c>
      <c r="K155" s="31">
        <v>45</v>
      </c>
      <c r="M155">
        <f t="shared" si="38"/>
        <v>0.39086490998519824</v>
      </c>
      <c r="N155">
        <f t="shared" si="39"/>
        <v>8475.9696382343573</v>
      </c>
      <c r="O155">
        <f t="shared" si="40"/>
        <v>1181148.9186805619</v>
      </c>
      <c r="P155">
        <f t="shared" si="41"/>
        <v>1583.9206999506334</v>
      </c>
      <c r="Q155">
        <f t="shared" si="42"/>
        <v>0.50604495206090527</v>
      </c>
      <c r="R155"/>
      <c r="S155"/>
      <c r="T155"/>
      <c r="U155">
        <f t="shared" si="43"/>
        <v>0.19692782258234806</v>
      </c>
      <c r="V155">
        <f t="shared" si="44"/>
        <v>0.60877751159961657</v>
      </c>
      <c r="W155"/>
      <c r="X155">
        <f t="shared" si="45"/>
        <v>0.50604495206090527</v>
      </c>
    </row>
    <row r="156" spans="1:24" x14ac:dyDescent="0.2">
      <c r="A156">
        <f t="shared" si="35"/>
        <v>238.61999999999998</v>
      </c>
      <c r="B156">
        <f t="shared" si="36"/>
        <v>309.67257869890909</v>
      </c>
      <c r="C156" s="4">
        <f t="shared" si="37"/>
        <v>7620</v>
      </c>
      <c r="E156" s="31">
        <v>25000</v>
      </c>
      <c r="F156" s="4">
        <f t="shared" si="34"/>
        <v>147.09447488198182</v>
      </c>
      <c r="G156" s="32">
        <v>0.47499999999999998</v>
      </c>
      <c r="H156" s="33">
        <v>1833.3818605578001</v>
      </c>
      <c r="I156"/>
      <c r="J156" s="33">
        <v>751.46782541233995</v>
      </c>
      <c r="K156" s="31">
        <v>45</v>
      </c>
      <c r="M156">
        <f t="shared" si="38"/>
        <v>0.40988069184000131</v>
      </c>
      <c r="N156">
        <f t="shared" si="39"/>
        <v>8155.2895265341394</v>
      </c>
      <c r="O156">
        <f t="shared" si="40"/>
        <v>1199598.0304160654</v>
      </c>
      <c r="P156">
        <f t="shared" si="41"/>
        <v>1608.6609587879436</v>
      </c>
      <c r="Q156">
        <f t="shared" si="42"/>
        <v>0.51394918811116408</v>
      </c>
      <c r="R156"/>
      <c r="S156"/>
      <c r="T156"/>
      <c r="U156">
        <f t="shared" si="43"/>
        <v>0.18947724892081438</v>
      </c>
      <c r="V156">
        <f t="shared" si="44"/>
        <v>0.58574500337309909</v>
      </c>
      <c r="W156"/>
      <c r="X156">
        <f t="shared" si="45"/>
        <v>0.51394918811116408</v>
      </c>
    </row>
    <row r="157" spans="1:24" x14ac:dyDescent="0.2">
      <c r="A157">
        <f t="shared" si="35"/>
        <v>238.61999999999998</v>
      </c>
      <c r="B157">
        <f t="shared" si="36"/>
        <v>309.67257869890909</v>
      </c>
      <c r="C157" s="4">
        <f t="shared" si="37"/>
        <v>7620</v>
      </c>
      <c r="E157" s="31">
        <v>25000</v>
      </c>
      <c r="F157" s="4">
        <f t="shared" si="34"/>
        <v>154.83628934945455</v>
      </c>
      <c r="G157" s="32">
        <v>0.5</v>
      </c>
      <c r="H157" s="33">
        <v>1763.2298938885299</v>
      </c>
      <c r="I157"/>
      <c r="J157" s="33">
        <v>758.48884256272095</v>
      </c>
      <c r="K157" s="31">
        <v>45</v>
      </c>
      <c r="M157">
        <f t="shared" si="38"/>
        <v>0.43017013560834744</v>
      </c>
      <c r="N157">
        <f t="shared" si="39"/>
        <v>7843.2380050526244</v>
      </c>
      <c r="O157">
        <f t="shared" si="40"/>
        <v>1214417.8691869667</v>
      </c>
      <c r="P157">
        <f t="shared" si="41"/>
        <v>1628.5343625797223</v>
      </c>
      <c r="Q157">
        <f t="shared" si="42"/>
        <v>0.52029851839607744</v>
      </c>
      <c r="R157"/>
      <c r="S157"/>
      <c r="T157"/>
      <c r="U157">
        <f t="shared" si="43"/>
        <v>0.1822271490170039</v>
      </c>
      <c r="V157">
        <f t="shared" si="44"/>
        <v>0.56333223446917891</v>
      </c>
      <c r="W157"/>
      <c r="X157">
        <f t="shared" si="45"/>
        <v>0.52029851839607744</v>
      </c>
    </row>
    <row r="158" spans="1:24" x14ac:dyDescent="0.2">
      <c r="A158">
        <f t="shared" si="35"/>
        <v>238.61999999999998</v>
      </c>
      <c r="B158">
        <f t="shared" si="36"/>
        <v>309.67257869890909</v>
      </c>
      <c r="C158" s="4">
        <f t="shared" si="37"/>
        <v>7620</v>
      </c>
      <c r="E158" s="31">
        <v>25000</v>
      </c>
      <c r="F158" s="4">
        <f t="shared" si="34"/>
        <v>162.57810381692727</v>
      </c>
      <c r="G158" s="32">
        <v>0.52500000000000002</v>
      </c>
      <c r="H158" s="33">
        <v>1694.23380971553</v>
      </c>
      <c r="I158"/>
      <c r="J158" s="33">
        <v>765.89607820546098</v>
      </c>
      <c r="K158" s="31">
        <v>45</v>
      </c>
      <c r="M158">
        <f t="shared" si="38"/>
        <v>0.45206043806554574</v>
      </c>
      <c r="N158">
        <f t="shared" si="39"/>
        <v>7536.3281055204352</v>
      </c>
      <c r="O158">
        <f t="shared" si="40"/>
        <v>1225241.9331377281</v>
      </c>
      <c r="P158">
        <f t="shared" si="41"/>
        <v>1643.0494323376934</v>
      </c>
      <c r="Q158">
        <f t="shared" si="42"/>
        <v>0.52493592087466245</v>
      </c>
      <c r="R158"/>
      <c r="S158"/>
      <c r="T158"/>
      <c r="U158">
        <f t="shared" si="43"/>
        <v>0.17509650782508579</v>
      </c>
      <c r="V158">
        <f t="shared" si="44"/>
        <v>0.54128875709761337</v>
      </c>
      <c r="W158"/>
      <c r="X158">
        <f t="shared" si="45"/>
        <v>0.52493592087466245</v>
      </c>
    </row>
    <row r="159" spans="1:24" x14ac:dyDescent="0.2">
      <c r="A159">
        <f t="shared" si="35"/>
        <v>238.61999999999998</v>
      </c>
      <c r="B159">
        <f t="shared" si="36"/>
        <v>309.67257869890909</v>
      </c>
      <c r="C159" s="4">
        <f t="shared" si="37"/>
        <v>7620</v>
      </c>
      <c r="E159" s="31">
        <v>25000</v>
      </c>
      <c r="F159" s="4">
        <f t="shared" si="34"/>
        <v>170.31991828440002</v>
      </c>
      <c r="G159" s="32">
        <v>0.55000000000000004</v>
      </c>
      <c r="H159" s="33">
        <v>1627.47977916994</v>
      </c>
      <c r="I159"/>
      <c r="J159" s="33">
        <v>773.69383375610698</v>
      </c>
      <c r="K159" s="31">
        <v>45</v>
      </c>
      <c r="M159">
        <f t="shared" si="38"/>
        <v>0.47539382280418402</v>
      </c>
      <c r="N159">
        <f t="shared" si="39"/>
        <v>7239.3913582588693</v>
      </c>
      <c r="O159">
        <f t="shared" si="40"/>
        <v>1233012.5445674423</v>
      </c>
      <c r="P159">
        <f t="shared" si="41"/>
        <v>1653.4698222649399</v>
      </c>
      <c r="Q159">
        <f t="shared" si="42"/>
        <v>0.52826511893448558</v>
      </c>
      <c r="R159"/>
      <c r="S159"/>
      <c r="T159"/>
      <c r="U159">
        <f t="shared" si="43"/>
        <v>0.16819757949255271</v>
      </c>
      <c r="V159">
        <f t="shared" si="44"/>
        <v>0.51996159078911819</v>
      </c>
      <c r="W159"/>
      <c r="X159">
        <f t="shared" si="45"/>
        <v>0.52826511893448558</v>
      </c>
    </row>
    <row r="160" spans="1:24" x14ac:dyDescent="0.2">
      <c r="A160">
        <f t="shared" si="35"/>
        <v>238.61999999999998</v>
      </c>
      <c r="B160">
        <f t="shared" si="36"/>
        <v>309.67257869890909</v>
      </c>
      <c r="C160" s="4">
        <f t="shared" si="37"/>
        <v>7620</v>
      </c>
      <c r="E160" s="31">
        <v>25000</v>
      </c>
      <c r="F160" s="4">
        <f t="shared" si="34"/>
        <v>178.06173275187271</v>
      </c>
      <c r="G160" s="32">
        <v>0.57499999999999996</v>
      </c>
      <c r="H160" s="33">
        <v>1563.0892937967999</v>
      </c>
      <c r="I160"/>
      <c r="J160" s="33">
        <v>781.85538634441104</v>
      </c>
      <c r="K160" s="31">
        <v>45</v>
      </c>
      <c r="M160">
        <f t="shared" si="38"/>
        <v>0.50019879826907154</v>
      </c>
      <c r="N160">
        <f t="shared" si="39"/>
        <v>6952.9681846313897</v>
      </c>
      <c r="O160">
        <f t="shared" si="40"/>
        <v>1238057.5627241081</v>
      </c>
      <c r="P160">
        <f t="shared" si="41"/>
        <v>1660.235191613029</v>
      </c>
      <c r="Q160">
        <f t="shared" si="42"/>
        <v>0.53042657879010513</v>
      </c>
      <c r="R160"/>
      <c r="S160"/>
      <c r="T160"/>
      <c r="U160">
        <f t="shared" si="43"/>
        <v>0.16154291998726744</v>
      </c>
      <c r="V160">
        <f t="shared" si="44"/>
        <v>0.49938955073380187</v>
      </c>
      <c r="W160"/>
      <c r="X160">
        <f t="shared" si="45"/>
        <v>0.53042657879010513</v>
      </c>
    </row>
    <row r="161" spans="1:24" x14ac:dyDescent="0.2">
      <c r="A161">
        <f t="shared" si="35"/>
        <v>238.61999999999998</v>
      </c>
      <c r="B161">
        <f t="shared" si="36"/>
        <v>309.67257869890909</v>
      </c>
      <c r="C161" s="4">
        <f t="shared" si="37"/>
        <v>7620</v>
      </c>
      <c r="E161" s="31">
        <v>25000</v>
      </c>
      <c r="F161" s="4">
        <f t="shared" si="34"/>
        <v>185.80354721934546</v>
      </c>
      <c r="G161" s="32">
        <v>0.6</v>
      </c>
      <c r="H161" s="33">
        <v>1501.18384514115</v>
      </c>
      <c r="I161"/>
      <c r="J161" s="33">
        <v>790.35401310012901</v>
      </c>
      <c r="K161" s="31">
        <v>45</v>
      </c>
      <c r="M161">
        <f t="shared" si="38"/>
        <v>0.5264871558924985</v>
      </c>
      <c r="N161">
        <f t="shared" si="39"/>
        <v>6677.5990060014565</v>
      </c>
      <c r="O161">
        <f t="shared" si="40"/>
        <v>1240721.5822234459</v>
      </c>
      <c r="P161">
        <f t="shared" si="41"/>
        <v>1663.807641761641</v>
      </c>
      <c r="Q161">
        <f t="shared" si="42"/>
        <v>0.53156793666506097</v>
      </c>
      <c r="R161"/>
      <c r="S161"/>
      <c r="T161"/>
      <c r="U161">
        <f t="shared" si="43"/>
        <v>0.15514508527709281</v>
      </c>
      <c r="V161">
        <f t="shared" si="44"/>
        <v>0.47961145212177314</v>
      </c>
      <c r="W161"/>
      <c r="X161">
        <f t="shared" si="45"/>
        <v>0.53156793666506097</v>
      </c>
    </row>
    <row r="162" spans="1:24" ht="18" x14ac:dyDescent="0.25">
      <c r="A162">
        <f t="shared" si="35"/>
        <v>288.14999999999998</v>
      </c>
      <c r="B162">
        <f t="shared" si="36"/>
        <v>340.29740854862598</v>
      </c>
      <c r="C162" s="4">
        <f t="shared" si="37"/>
        <v>0</v>
      </c>
      <c r="E162" s="46"/>
      <c r="F162" s="4">
        <f t="shared" si="34"/>
        <v>0</v>
      </c>
      <c r="G162" s="46"/>
      <c r="H162" s="46"/>
      <c r="I162"/>
      <c r="J162" s="46"/>
      <c r="K162" s="46"/>
      <c r="M162" t="e">
        <f t="shared" si="38"/>
        <v>#DIV/0!</v>
      </c>
      <c r="N162">
        <f t="shared" si="39"/>
        <v>0</v>
      </c>
      <c r="O162">
        <f t="shared" si="40"/>
        <v>0</v>
      </c>
      <c r="P162">
        <f t="shared" si="41"/>
        <v>0</v>
      </c>
      <c r="Q162">
        <f t="shared" si="42"/>
        <v>0</v>
      </c>
      <c r="R162"/>
      <c r="S162"/>
      <c r="T162"/>
      <c r="U162">
        <f t="shared" si="43"/>
        <v>0</v>
      </c>
      <c r="V162">
        <f t="shared" si="44"/>
        <v>0</v>
      </c>
      <c r="W162"/>
      <c r="X162">
        <f t="shared" si="45"/>
        <v>0</v>
      </c>
    </row>
    <row r="163" spans="1:24" x14ac:dyDescent="0.2">
      <c r="A163">
        <f t="shared" si="35"/>
        <v>228.71399999999997</v>
      </c>
      <c r="B163">
        <f t="shared" si="36"/>
        <v>303.17661840032514</v>
      </c>
      <c r="C163" s="4">
        <f t="shared" si="37"/>
        <v>9144</v>
      </c>
      <c r="E163" s="31">
        <v>30000</v>
      </c>
      <c r="F163" s="4">
        <f t="shared" si="34"/>
        <v>0</v>
      </c>
      <c r="G163" s="32">
        <v>0</v>
      </c>
      <c r="H163" s="33">
        <v>4083.8048670077401</v>
      </c>
      <c r="I163"/>
      <c r="J163" s="33">
        <v>562.90996160926898</v>
      </c>
      <c r="K163" s="31">
        <v>45</v>
      </c>
      <c r="M163">
        <f t="shared" si="38"/>
        <v>0.13783958341323024</v>
      </c>
      <c r="N163">
        <f t="shared" si="39"/>
        <v>18165.670653130906</v>
      </c>
      <c r="O163">
        <f t="shared" si="40"/>
        <v>0</v>
      </c>
      <c r="P163">
        <f t="shared" si="41"/>
        <v>0</v>
      </c>
      <c r="Q163">
        <f t="shared" si="42"/>
        <v>0</v>
      </c>
      <c r="R163"/>
      <c r="S163"/>
      <c r="T163"/>
      <c r="U163">
        <f t="shared" si="43"/>
        <v>0.42205507100121331</v>
      </c>
      <c r="V163">
        <f t="shared" si="44"/>
        <v>1.3047299894593418</v>
      </c>
      <c r="W163"/>
      <c r="X163">
        <f t="shared" si="45"/>
        <v>0</v>
      </c>
    </row>
    <row r="164" spans="1:24" x14ac:dyDescent="0.2">
      <c r="A164">
        <f t="shared" si="35"/>
        <v>228.71399999999997</v>
      </c>
      <c r="B164">
        <f t="shared" si="36"/>
        <v>303.17661840032514</v>
      </c>
      <c r="C164" s="4">
        <f t="shared" si="37"/>
        <v>9144</v>
      </c>
      <c r="E164" s="31">
        <v>30000</v>
      </c>
      <c r="F164" s="4">
        <f t="shared" si="34"/>
        <v>7.5794154600081285</v>
      </c>
      <c r="G164" s="32">
        <v>2.5000000000000001E-2</v>
      </c>
      <c r="H164" s="33">
        <v>3882.6286958063401</v>
      </c>
      <c r="I164"/>
      <c r="J164" s="33">
        <v>561.72957397053403</v>
      </c>
      <c r="K164" s="31">
        <v>45</v>
      </c>
      <c r="M164">
        <f t="shared" si="38"/>
        <v>0.14467764444672829</v>
      </c>
      <c r="N164">
        <f t="shared" si="39"/>
        <v>17270.79438251707</v>
      </c>
      <c r="O164">
        <f t="shared" si="40"/>
        <v>130902.52594947141</v>
      </c>
      <c r="P164">
        <f t="shared" si="41"/>
        <v>175.54028729824117</v>
      </c>
      <c r="Q164">
        <f t="shared" si="42"/>
        <v>5.608315888122721E-2</v>
      </c>
      <c r="R164"/>
      <c r="S164"/>
      <c r="T164"/>
      <c r="U164">
        <f t="shared" si="43"/>
        <v>0.40126381725985327</v>
      </c>
      <c r="V164">
        <f t="shared" si="44"/>
        <v>1.240456452334294</v>
      </c>
      <c r="W164"/>
      <c r="X164">
        <f t="shared" si="45"/>
        <v>5.608315888122721E-2</v>
      </c>
    </row>
    <row r="165" spans="1:24" x14ac:dyDescent="0.2">
      <c r="A165">
        <f t="shared" si="35"/>
        <v>228.71399999999997</v>
      </c>
      <c r="B165">
        <f t="shared" si="36"/>
        <v>303.17661840032514</v>
      </c>
      <c r="C165" s="4">
        <f t="shared" si="37"/>
        <v>9144</v>
      </c>
      <c r="E165" s="31">
        <v>30000</v>
      </c>
      <c r="F165" s="4">
        <f t="shared" si="34"/>
        <v>15.158830920016257</v>
      </c>
      <c r="G165" s="32">
        <v>0.05</v>
      </c>
      <c r="H165" s="33">
        <v>3681.4997395188202</v>
      </c>
      <c r="I165"/>
      <c r="J165" s="33">
        <v>561.24624070428297</v>
      </c>
      <c r="K165" s="31">
        <v>45</v>
      </c>
      <c r="M165">
        <f t="shared" si="38"/>
        <v>0.15245043607626033</v>
      </c>
      <c r="N165">
        <f t="shared" si="39"/>
        <v>16376.128134321887</v>
      </c>
      <c r="O165">
        <f t="shared" si="40"/>
        <v>248242.95751270675</v>
      </c>
      <c r="P165">
        <f t="shared" si="41"/>
        <v>332.89380602453974</v>
      </c>
      <c r="Q165">
        <f t="shared" si="42"/>
        <v>0.10635584857014049</v>
      </c>
      <c r="R165"/>
      <c r="S165"/>
      <c r="T165"/>
      <c r="U165">
        <f t="shared" si="43"/>
        <v>0.38047744310860071</v>
      </c>
      <c r="V165">
        <f t="shared" si="44"/>
        <v>1.1761979998462684</v>
      </c>
      <c r="W165"/>
      <c r="X165">
        <f t="shared" si="45"/>
        <v>0.10635584857014049</v>
      </c>
    </row>
    <row r="166" spans="1:24" x14ac:dyDescent="0.2">
      <c r="A166">
        <f t="shared" si="35"/>
        <v>228.71399999999997</v>
      </c>
      <c r="B166">
        <f t="shared" si="36"/>
        <v>303.17661840032514</v>
      </c>
      <c r="C166" s="4">
        <f t="shared" si="37"/>
        <v>9144</v>
      </c>
      <c r="E166" s="31">
        <v>30000</v>
      </c>
      <c r="F166" s="4">
        <f t="shared" si="34"/>
        <v>22.738246380024385</v>
      </c>
      <c r="G166" s="32">
        <v>7.4999999999999997E-2</v>
      </c>
      <c r="H166" s="33">
        <v>3482.1993978208102</v>
      </c>
      <c r="I166"/>
      <c r="J166" s="33">
        <v>561.40922418201205</v>
      </c>
      <c r="K166" s="31">
        <v>45</v>
      </c>
      <c r="M166">
        <f t="shared" si="38"/>
        <v>0.16122259527508581</v>
      </c>
      <c r="N166">
        <f t="shared" si="39"/>
        <v>15489.595969773281</v>
      </c>
      <c r="O166">
        <f t="shared" si="40"/>
        <v>352206.2494877376</v>
      </c>
      <c r="P166">
        <f t="shared" si="41"/>
        <v>472.30858056305613</v>
      </c>
      <c r="Q166">
        <f t="shared" si="42"/>
        <v>0.1508973100840435</v>
      </c>
      <c r="R166"/>
      <c r="S166"/>
      <c r="T166"/>
      <c r="U166">
        <f t="shared" si="43"/>
        <v>0.35988005351599939</v>
      </c>
      <c r="V166">
        <f t="shared" si="44"/>
        <v>1.1125237692718244</v>
      </c>
      <c r="W166"/>
      <c r="X166">
        <f t="shared" si="45"/>
        <v>0.1508973100840435</v>
      </c>
    </row>
    <row r="167" spans="1:24" x14ac:dyDescent="0.2">
      <c r="A167">
        <f t="shared" si="35"/>
        <v>228.71399999999997</v>
      </c>
      <c r="B167">
        <f t="shared" si="36"/>
        <v>303.17661840032514</v>
      </c>
      <c r="C167" s="4">
        <f t="shared" si="37"/>
        <v>9144</v>
      </c>
      <c r="E167" s="31">
        <v>30000</v>
      </c>
      <c r="F167" s="4">
        <f t="shared" si="34"/>
        <v>30.317661840032514</v>
      </c>
      <c r="G167" s="32">
        <v>0.1</v>
      </c>
      <c r="H167" s="33">
        <v>3286.50907038793</v>
      </c>
      <c r="I167"/>
      <c r="J167" s="33">
        <v>562.16778677521802</v>
      </c>
      <c r="K167" s="31">
        <v>45</v>
      </c>
      <c r="M167">
        <f t="shared" si="38"/>
        <v>0.17105316758150962</v>
      </c>
      <c r="N167">
        <f t="shared" si="39"/>
        <v>14619.121950099139</v>
      </c>
      <c r="O167">
        <f t="shared" si="40"/>
        <v>443217.59568130237</v>
      </c>
      <c r="P167">
        <f t="shared" si="41"/>
        <v>594.35479580862648</v>
      </c>
      <c r="Q167">
        <f t="shared" si="42"/>
        <v>0.18988971112096692</v>
      </c>
      <c r="R167"/>
      <c r="S167"/>
      <c r="T167"/>
      <c r="U167">
        <f t="shared" si="43"/>
        <v>0.33965575345059218</v>
      </c>
      <c r="V167">
        <f t="shared" si="44"/>
        <v>1.0500028978875176</v>
      </c>
      <c r="W167"/>
      <c r="X167">
        <f t="shared" si="45"/>
        <v>0.18988971112096692</v>
      </c>
    </row>
    <row r="168" spans="1:24" x14ac:dyDescent="0.2">
      <c r="A168">
        <f t="shared" si="35"/>
        <v>228.71399999999997</v>
      </c>
      <c r="B168">
        <f t="shared" si="36"/>
        <v>303.17661840032514</v>
      </c>
      <c r="C168" s="4">
        <f t="shared" si="37"/>
        <v>9144</v>
      </c>
      <c r="E168" s="31">
        <v>30000</v>
      </c>
      <c r="F168" s="4">
        <f t="shared" si="34"/>
        <v>37.897077300040642</v>
      </c>
      <c r="G168" s="32">
        <v>0.125</v>
      </c>
      <c r="H168" s="33">
        <v>3096.2101568958001</v>
      </c>
      <c r="I168"/>
      <c r="J168" s="33">
        <v>563.47119085539896</v>
      </c>
      <c r="K168" s="31">
        <v>45</v>
      </c>
      <c r="M168">
        <f t="shared" si="38"/>
        <v>0.18198738532022782</v>
      </c>
      <c r="N168">
        <f t="shared" si="39"/>
        <v>13772.63013652735</v>
      </c>
      <c r="O168">
        <f t="shared" si="40"/>
        <v>521942.42890884628</v>
      </c>
      <c r="P168">
        <f t="shared" si="41"/>
        <v>699.9247971667628</v>
      </c>
      <c r="Q168">
        <f t="shared" si="42"/>
        <v>0.22361814605966862</v>
      </c>
      <c r="R168"/>
      <c r="S168"/>
      <c r="T168"/>
      <c r="U168">
        <f t="shared" si="43"/>
        <v>0.31998864788092185</v>
      </c>
      <c r="V168">
        <f t="shared" si="44"/>
        <v>0.98920452296990413</v>
      </c>
      <c r="W168"/>
      <c r="X168">
        <f t="shared" si="45"/>
        <v>0.22361814605966862</v>
      </c>
    </row>
    <row r="169" spans="1:24" x14ac:dyDescent="0.2">
      <c r="A169">
        <f t="shared" si="35"/>
        <v>228.71399999999997</v>
      </c>
      <c r="B169">
        <f t="shared" si="36"/>
        <v>303.17661840032514</v>
      </c>
      <c r="C169" s="4">
        <f t="shared" si="37"/>
        <v>9144</v>
      </c>
      <c r="E169" s="31">
        <v>30000</v>
      </c>
      <c r="F169" s="4">
        <f t="shared" si="34"/>
        <v>45.476492760048771</v>
      </c>
      <c r="G169" s="32">
        <v>0.15</v>
      </c>
      <c r="H169" s="33">
        <v>2913.0840570200698</v>
      </c>
      <c r="I169"/>
      <c r="J169" s="33">
        <v>565.26869879405297</v>
      </c>
      <c r="K169" s="31">
        <v>45</v>
      </c>
      <c r="M169">
        <f t="shared" si="38"/>
        <v>0.19404476071737278</v>
      </c>
      <c r="N169">
        <f t="shared" si="39"/>
        <v>12958.04459028593</v>
      </c>
      <c r="O169">
        <f t="shared" si="40"/>
        <v>589286.42099452729</v>
      </c>
      <c r="P169">
        <f t="shared" si="41"/>
        <v>790.2330905536611</v>
      </c>
      <c r="Q169">
        <f t="shared" si="42"/>
        <v>0.25247063595963615</v>
      </c>
      <c r="R169"/>
      <c r="S169"/>
      <c r="T169"/>
      <c r="U169">
        <f t="shared" si="43"/>
        <v>0.30106284177553427</v>
      </c>
      <c r="V169">
        <f t="shared" si="44"/>
        <v>0.93069778179554952</v>
      </c>
      <c r="W169"/>
      <c r="X169">
        <f t="shared" si="45"/>
        <v>0.25247063595963615</v>
      </c>
    </row>
    <row r="170" spans="1:24" x14ac:dyDescent="0.2">
      <c r="A170">
        <f t="shared" si="35"/>
        <v>228.71399999999997</v>
      </c>
      <c r="B170">
        <f t="shared" si="36"/>
        <v>303.17661840032514</v>
      </c>
      <c r="C170" s="4">
        <f t="shared" si="37"/>
        <v>9144</v>
      </c>
      <c r="E170" s="31">
        <v>30000</v>
      </c>
      <c r="F170" s="4">
        <f t="shared" si="34"/>
        <v>53.055908220056899</v>
      </c>
      <c r="G170" s="32">
        <v>0.17499999999999999</v>
      </c>
      <c r="H170" s="33">
        <v>2738.9121704363602</v>
      </c>
      <c r="I170"/>
      <c r="J170" s="33">
        <v>567.50957296267495</v>
      </c>
      <c r="K170" s="31">
        <v>45</v>
      </c>
      <c r="M170">
        <f t="shared" si="38"/>
        <v>0.20720254526170512</v>
      </c>
      <c r="N170">
        <f t="shared" si="39"/>
        <v>12183.289372602767</v>
      </c>
      <c r="O170">
        <f t="shared" si="40"/>
        <v>646395.482771207</v>
      </c>
      <c r="P170">
        <f t="shared" si="41"/>
        <v>866.81634239618859</v>
      </c>
      <c r="Q170">
        <f t="shared" si="42"/>
        <v>0.27693812856108263</v>
      </c>
      <c r="R170"/>
      <c r="S170"/>
      <c r="T170"/>
      <c r="U170">
        <f t="shared" si="43"/>
        <v>0.28306244010297232</v>
      </c>
      <c r="V170">
        <f t="shared" si="44"/>
        <v>0.87505181164100965</v>
      </c>
      <c r="W170"/>
      <c r="X170">
        <f t="shared" si="45"/>
        <v>0.27693812856108263</v>
      </c>
    </row>
    <row r="171" spans="1:24" x14ac:dyDescent="0.2">
      <c r="A171">
        <f t="shared" si="35"/>
        <v>228.71399999999997</v>
      </c>
      <c r="B171">
        <f t="shared" si="36"/>
        <v>303.17661840032514</v>
      </c>
      <c r="C171" s="4">
        <f t="shared" si="37"/>
        <v>9144</v>
      </c>
      <c r="E171" s="31">
        <v>30000</v>
      </c>
      <c r="F171" s="4">
        <f t="shared" si="34"/>
        <v>60.635323680065028</v>
      </c>
      <c r="G171" s="32">
        <v>0.2</v>
      </c>
      <c r="H171" s="33">
        <v>2575.47589682031</v>
      </c>
      <c r="I171"/>
      <c r="J171" s="33">
        <v>570.14307573276506</v>
      </c>
      <c r="K171" s="31">
        <v>45</v>
      </c>
      <c r="M171">
        <f t="shared" si="38"/>
        <v>0.22137387363503008</v>
      </c>
      <c r="N171">
        <f t="shared" si="39"/>
        <v>11456.288544705834</v>
      </c>
      <c r="O171">
        <f t="shared" si="40"/>
        <v>694655.76408045937</v>
      </c>
      <c r="P171">
        <f t="shared" si="41"/>
        <v>931.53337963189597</v>
      </c>
      <c r="Q171">
        <f t="shared" si="42"/>
        <v>0.29761449828495079</v>
      </c>
      <c r="R171"/>
      <c r="S171"/>
      <c r="T171"/>
      <c r="U171">
        <f t="shared" si="43"/>
        <v>0.26617154783178071</v>
      </c>
      <c r="V171">
        <f t="shared" si="44"/>
        <v>0.82283574978284668</v>
      </c>
      <c r="W171"/>
      <c r="X171">
        <f t="shared" si="45"/>
        <v>0.29761449828495079</v>
      </c>
    </row>
    <row r="172" spans="1:24" x14ac:dyDescent="0.2">
      <c r="A172">
        <f t="shared" si="35"/>
        <v>228.71399999999997</v>
      </c>
      <c r="B172">
        <f t="shared" si="36"/>
        <v>303.17661840032514</v>
      </c>
      <c r="C172" s="4">
        <f t="shared" si="37"/>
        <v>9144</v>
      </c>
      <c r="E172" s="31">
        <v>30000</v>
      </c>
      <c r="F172" s="4">
        <f t="shared" si="34"/>
        <v>68.214739140073164</v>
      </c>
      <c r="G172" s="32">
        <v>0.22500000000000001</v>
      </c>
      <c r="H172" s="33">
        <v>2424.5566358475298</v>
      </c>
      <c r="I172"/>
      <c r="J172" s="33">
        <v>573.11846947581796</v>
      </c>
      <c r="K172" s="31">
        <v>45</v>
      </c>
      <c r="M172">
        <f t="shared" si="38"/>
        <v>0.23638073081162661</v>
      </c>
      <c r="N172">
        <f t="shared" si="39"/>
        <v>10784.966167822971</v>
      </c>
      <c r="O172">
        <f t="shared" si="40"/>
        <v>735693.65377255855</v>
      </c>
      <c r="P172">
        <f t="shared" si="41"/>
        <v>986.56518970900095</v>
      </c>
      <c r="Q172">
        <f t="shared" si="42"/>
        <v>0.31519654623290766</v>
      </c>
      <c r="R172"/>
      <c r="S172"/>
      <c r="T172"/>
      <c r="U172">
        <f t="shared" si="43"/>
        <v>0.25057426993050125</v>
      </c>
      <c r="V172">
        <f t="shared" si="44"/>
        <v>0.77461873349761334</v>
      </c>
      <c r="W172"/>
      <c r="X172">
        <f t="shared" si="45"/>
        <v>0.31519654623290766</v>
      </c>
    </row>
    <row r="173" spans="1:24" x14ac:dyDescent="0.2">
      <c r="A173">
        <f t="shared" si="35"/>
        <v>228.71399999999997</v>
      </c>
      <c r="B173">
        <f t="shared" si="36"/>
        <v>303.17661840032514</v>
      </c>
      <c r="C173" s="4">
        <f t="shared" si="37"/>
        <v>9144</v>
      </c>
      <c r="E173" s="31">
        <v>30000</v>
      </c>
      <c r="F173" s="4">
        <f t="shared" si="34"/>
        <v>75.794154600081285</v>
      </c>
      <c r="G173" s="32">
        <v>0.25</v>
      </c>
      <c r="H173" s="33">
        <v>2287.93578719366</v>
      </c>
      <c r="I173"/>
      <c r="J173" s="33">
        <v>576.38501656333199</v>
      </c>
      <c r="K173" s="31">
        <v>45</v>
      </c>
      <c r="M173">
        <f t="shared" si="38"/>
        <v>0.25192359846353696</v>
      </c>
      <c r="N173">
        <f t="shared" si="39"/>
        <v>10177.246303182157</v>
      </c>
      <c r="O173">
        <f t="shared" si="40"/>
        <v>771375.77970649418</v>
      </c>
      <c r="P173">
        <f t="shared" si="41"/>
        <v>1034.4149205864087</v>
      </c>
      <c r="Q173">
        <f t="shared" si="42"/>
        <v>0.33048400018735102</v>
      </c>
      <c r="R173"/>
      <c r="S173"/>
      <c r="T173"/>
      <c r="U173">
        <f t="shared" si="43"/>
        <v>0.23645471136767879</v>
      </c>
      <c r="V173">
        <f t="shared" si="44"/>
        <v>0.73096990006187224</v>
      </c>
      <c r="W173"/>
      <c r="X173">
        <f t="shared" si="45"/>
        <v>0.33048400018735102</v>
      </c>
    </row>
    <row r="174" spans="1:24" x14ac:dyDescent="0.2">
      <c r="A174">
        <f t="shared" si="35"/>
        <v>228.71399999999997</v>
      </c>
      <c r="B174">
        <f t="shared" si="36"/>
        <v>303.17661840032514</v>
      </c>
      <c r="C174" s="4">
        <f t="shared" si="37"/>
        <v>9144</v>
      </c>
      <c r="E174" s="31">
        <v>30000</v>
      </c>
      <c r="F174" s="4">
        <f t="shared" si="34"/>
        <v>83.373570060089421</v>
      </c>
      <c r="G174" s="32">
        <v>0.27500000000000002</v>
      </c>
      <c r="H174" s="33">
        <v>2165.02201162961</v>
      </c>
      <c r="I174"/>
      <c r="J174" s="33">
        <v>579.99704174735996</v>
      </c>
      <c r="K174" s="31">
        <v>45</v>
      </c>
      <c r="M174">
        <f t="shared" si="38"/>
        <v>0.26789429328286446</v>
      </c>
      <c r="N174">
        <f t="shared" si="39"/>
        <v>9630.498542615087</v>
      </c>
      <c r="O174">
        <f t="shared" si="40"/>
        <v>802929.04495630797</v>
      </c>
      <c r="P174">
        <f t="shared" si="41"/>
        <v>1076.7278492864089</v>
      </c>
      <c r="Q174">
        <f t="shared" si="42"/>
        <v>0.34400250775923608</v>
      </c>
      <c r="R174"/>
      <c r="S174"/>
      <c r="T174"/>
      <c r="U174">
        <f t="shared" si="43"/>
        <v>0.22375175812625156</v>
      </c>
      <c r="V174">
        <f t="shared" si="44"/>
        <v>0.69170032320434827</v>
      </c>
      <c r="W174"/>
      <c r="X174">
        <f t="shared" si="45"/>
        <v>0.34400250775923608</v>
      </c>
    </row>
    <row r="175" spans="1:24" x14ac:dyDescent="0.2">
      <c r="A175">
        <f t="shared" si="35"/>
        <v>228.71399999999997</v>
      </c>
      <c r="B175">
        <f t="shared" si="36"/>
        <v>303.17661840032514</v>
      </c>
      <c r="C175" s="4">
        <f t="shared" si="37"/>
        <v>9144</v>
      </c>
      <c r="E175" s="31">
        <v>30000</v>
      </c>
      <c r="F175" s="4">
        <f t="shared" si="34"/>
        <v>90.952985520097542</v>
      </c>
      <c r="G175" s="32">
        <v>0.3</v>
      </c>
      <c r="H175" s="33">
        <v>2052.3838643253698</v>
      </c>
      <c r="I175"/>
      <c r="J175" s="33">
        <v>584.05279917610699</v>
      </c>
      <c r="K175" s="31">
        <v>45</v>
      </c>
      <c r="M175">
        <f t="shared" si="38"/>
        <v>0.2845728858661089</v>
      </c>
      <c r="N175">
        <f t="shared" si="39"/>
        <v>9129.4590577371255</v>
      </c>
      <c r="O175">
        <f t="shared" si="40"/>
        <v>830351.55748468812</v>
      </c>
      <c r="P175">
        <f t="shared" si="41"/>
        <v>1113.5014385869667</v>
      </c>
      <c r="Q175">
        <f t="shared" si="42"/>
        <v>0.35575125833449417</v>
      </c>
      <c r="R175"/>
      <c r="S175"/>
      <c r="T175"/>
      <c r="U175">
        <f t="shared" si="43"/>
        <v>0.21211077556070379</v>
      </c>
      <c r="V175">
        <f t="shared" si="44"/>
        <v>0.65571369467264207</v>
      </c>
      <c r="W175"/>
      <c r="X175">
        <f t="shared" si="45"/>
        <v>0.35575125833449417</v>
      </c>
    </row>
    <row r="176" spans="1:24" x14ac:dyDescent="0.2">
      <c r="A176">
        <f t="shared" si="35"/>
        <v>228.71399999999997</v>
      </c>
      <c r="B176">
        <f t="shared" si="36"/>
        <v>303.17661840032514</v>
      </c>
      <c r="C176" s="4">
        <f t="shared" si="37"/>
        <v>9144</v>
      </c>
      <c r="E176" s="31">
        <v>30000</v>
      </c>
      <c r="F176" s="4">
        <f t="shared" si="34"/>
        <v>98.532400980105677</v>
      </c>
      <c r="G176" s="32">
        <v>0.32500000000000001</v>
      </c>
      <c r="H176" s="33">
        <v>1950.5310812819</v>
      </c>
      <c r="I176"/>
      <c r="J176" s="33">
        <v>588.41043923448899</v>
      </c>
      <c r="K176" s="31">
        <v>45</v>
      </c>
      <c r="M176">
        <f t="shared" si="38"/>
        <v>0.30166678443687361</v>
      </c>
      <c r="N176">
        <f t="shared" si="39"/>
        <v>8676.3952674419361</v>
      </c>
      <c r="O176">
        <f t="shared" si="40"/>
        <v>854906.05755348003</v>
      </c>
      <c r="P176">
        <f t="shared" si="41"/>
        <v>1146.4290231792168</v>
      </c>
      <c r="Q176">
        <f t="shared" si="42"/>
        <v>0.36627125341189032</v>
      </c>
      <c r="R176"/>
      <c r="S176"/>
      <c r="T176"/>
      <c r="U176">
        <f t="shared" si="43"/>
        <v>0.20158444411760024</v>
      </c>
      <c r="V176">
        <f t="shared" si="44"/>
        <v>0.62317286941913741</v>
      </c>
      <c r="W176"/>
      <c r="X176">
        <f t="shared" si="45"/>
        <v>0.36627125341189032</v>
      </c>
    </row>
    <row r="177" spans="1:24" x14ac:dyDescent="0.2">
      <c r="A177">
        <f t="shared" si="35"/>
        <v>228.71399999999997</v>
      </c>
      <c r="B177">
        <f t="shared" si="36"/>
        <v>303.17661840032514</v>
      </c>
      <c r="C177" s="4">
        <f t="shared" si="37"/>
        <v>9144</v>
      </c>
      <c r="E177" s="31">
        <v>30000</v>
      </c>
      <c r="F177" s="4">
        <f t="shared" si="34"/>
        <v>106.1118164401138</v>
      </c>
      <c r="G177" s="32">
        <v>0.35</v>
      </c>
      <c r="H177" s="33">
        <v>1859.8476536460701</v>
      </c>
      <c r="I177"/>
      <c r="J177" s="33">
        <v>592.94230658757101</v>
      </c>
      <c r="K177" s="31">
        <v>45</v>
      </c>
      <c r="M177">
        <f t="shared" si="38"/>
        <v>0.31881229918222553</v>
      </c>
      <c r="N177">
        <f t="shared" si="39"/>
        <v>8273.0152495968305</v>
      </c>
      <c r="O177">
        <f t="shared" si="40"/>
        <v>877864.67557148112</v>
      </c>
      <c r="P177">
        <f t="shared" si="41"/>
        <v>1177.2165299413562</v>
      </c>
      <c r="Q177">
        <f t="shared" si="42"/>
        <v>0.37610751755314892</v>
      </c>
      <c r="R177"/>
      <c r="S177"/>
      <c r="T177"/>
      <c r="U177">
        <f t="shared" si="43"/>
        <v>0.19221244870257029</v>
      </c>
      <c r="V177">
        <f t="shared" si="44"/>
        <v>0.59420052832142811</v>
      </c>
      <c r="W177"/>
      <c r="X177">
        <f t="shared" si="45"/>
        <v>0.37610751755314892</v>
      </c>
    </row>
    <row r="178" spans="1:24" x14ac:dyDescent="0.2">
      <c r="A178">
        <f t="shared" si="35"/>
        <v>228.71399999999997</v>
      </c>
      <c r="B178">
        <f t="shared" si="36"/>
        <v>303.17661840032514</v>
      </c>
      <c r="C178" s="4">
        <f t="shared" si="37"/>
        <v>9144</v>
      </c>
      <c r="E178" s="31">
        <v>30000</v>
      </c>
      <c r="F178" s="4">
        <f t="shared" si="34"/>
        <v>113.69123190012192</v>
      </c>
      <c r="G178" s="32">
        <v>0.375</v>
      </c>
      <c r="H178" s="33">
        <v>1778.3128566396299</v>
      </c>
      <c r="I178"/>
      <c r="J178" s="33">
        <v>597.72101614368898</v>
      </c>
      <c r="K178" s="31">
        <v>45</v>
      </c>
      <c r="M178">
        <f t="shared" si="38"/>
        <v>0.33611690648920245</v>
      </c>
      <c r="N178">
        <f t="shared" si="39"/>
        <v>7910.3303717872486</v>
      </c>
      <c r="O178">
        <f t="shared" si="40"/>
        <v>899335.20470544172</v>
      </c>
      <c r="P178">
        <f t="shared" si="41"/>
        <v>1206.0085095099973</v>
      </c>
      <c r="Q178">
        <f t="shared" si="42"/>
        <v>0.38530623307028666</v>
      </c>
      <c r="R178"/>
      <c r="S178"/>
      <c r="T178"/>
      <c r="U178">
        <f t="shared" si="43"/>
        <v>0.18378595045882906</v>
      </c>
      <c r="V178">
        <f t="shared" si="44"/>
        <v>0.56815107240882745</v>
      </c>
      <c r="W178"/>
      <c r="X178">
        <f t="shared" si="45"/>
        <v>0.38530623307028666</v>
      </c>
    </row>
    <row r="179" spans="1:24" x14ac:dyDescent="0.2">
      <c r="A179">
        <f t="shared" si="35"/>
        <v>228.71399999999997</v>
      </c>
      <c r="B179">
        <f t="shared" si="36"/>
        <v>303.17661840032514</v>
      </c>
      <c r="C179" s="4">
        <f t="shared" si="37"/>
        <v>9144</v>
      </c>
      <c r="E179" s="31">
        <v>30000</v>
      </c>
      <c r="F179" s="4">
        <f t="shared" si="34"/>
        <v>121.27064736013006</v>
      </c>
      <c r="G179" s="32">
        <v>0.4</v>
      </c>
      <c r="H179" s="33">
        <v>1704.1484012058099</v>
      </c>
      <c r="I179"/>
      <c r="J179" s="33">
        <v>602.79298333253996</v>
      </c>
      <c r="K179" s="31">
        <v>45</v>
      </c>
      <c r="M179">
        <f t="shared" si="38"/>
        <v>0.35372094525689179</v>
      </c>
      <c r="N179">
        <f t="shared" si="39"/>
        <v>7580.4304095085108</v>
      </c>
      <c r="O179">
        <f t="shared" si="40"/>
        <v>919283.70302951289</v>
      </c>
      <c r="P179">
        <f t="shared" si="41"/>
        <v>1232.7594457625767</v>
      </c>
      <c r="Q179">
        <f t="shared" si="42"/>
        <v>0.39385285807111076</v>
      </c>
      <c r="R179"/>
      <c r="S179"/>
      <c r="T179"/>
      <c r="U179">
        <f t="shared" si="43"/>
        <v>0.17612116589559837</v>
      </c>
      <c r="V179">
        <f t="shared" si="44"/>
        <v>0.54445635821271887</v>
      </c>
      <c r="W179"/>
      <c r="X179">
        <f t="shared" si="45"/>
        <v>0.39385285807111076</v>
      </c>
    </row>
    <row r="180" spans="1:24" x14ac:dyDescent="0.2">
      <c r="A180">
        <f t="shared" si="35"/>
        <v>228.71399999999997</v>
      </c>
      <c r="B180">
        <f t="shared" si="36"/>
        <v>303.17661840032514</v>
      </c>
      <c r="C180" s="4">
        <f t="shared" si="37"/>
        <v>9144</v>
      </c>
      <c r="E180" s="31">
        <v>30000</v>
      </c>
      <c r="F180" s="4">
        <f t="shared" si="34"/>
        <v>128.85006282013819</v>
      </c>
      <c r="G180" s="32">
        <v>0.42499999999999999</v>
      </c>
      <c r="H180" s="33">
        <v>1635.8942083780701</v>
      </c>
      <c r="I180"/>
      <c r="J180" s="33">
        <v>608.17738895413504</v>
      </c>
      <c r="K180" s="31">
        <v>45</v>
      </c>
      <c r="M180">
        <f t="shared" si="38"/>
        <v>0.3717706107396278</v>
      </c>
      <c r="N180">
        <f t="shared" si="39"/>
        <v>7276.8206073799165</v>
      </c>
      <c r="O180">
        <f t="shared" si="40"/>
        <v>937618.79239177844</v>
      </c>
      <c r="P180">
        <f t="shared" si="41"/>
        <v>1257.3468005973748</v>
      </c>
      <c r="Q180">
        <f t="shared" si="42"/>
        <v>0.40170824300235619</v>
      </c>
      <c r="R180"/>
      <c r="S180"/>
      <c r="T180"/>
      <c r="U180">
        <f t="shared" si="43"/>
        <v>0.16906719805478193</v>
      </c>
      <c r="V180">
        <f t="shared" si="44"/>
        <v>0.5226499068300543</v>
      </c>
      <c r="W180"/>
      <c r="X180">
        <f t="shared" si="45"/>
        <v>0.40170824300235619</v>
      </c>
    </row>
    <row r="181" spans="1:24" x14ac:dyDescent="0.2">
      <c r="A181">
        <f t="shared" si="35"/>
        <v>228.71399999999997</v>
      </c>
      <c r="B181">
        <f t="shared" si="36"/>
        <v>303.17661840032514</v>
      </c>
      <c r="C181" s="4">
        <f t="shared" si="37"/>
        <v>9144</v>
      </c>
      <c r="E181" s="31">
        <v>30000</v>
      </c>
      <c r="F181" s="4">
        <f t="shared" si="34"/>
        <v>136.42947828014633</v>
      </c>
      <c r="G181" s="32">
        <v>0.45</v>
      </c>
      <c r="H181" s="33">
        <v>1573.64367066146</v>
      </c>
      <c r="I181"/>
      <c r="J181" s="33">
        <v>613.93965536002304</v>
      </c>
      <c r="K181" s="31">
        <v>45</v>
      </c>
      <c r="M181">
        <f t="shared" si="38"/>
        <v>0.39013892840299846</v>
      </c>
      <c r="N181">
        <f t="shared" si="39"/>
        <v>6999.916395997061</v>
      </c>
      <c r="O181">
        <f t="shared" si="40"/>
        <v>954994.94191052124</v>
      </c>
      <c r="P181">
        <f t="shared" si="41"/>
        <v>1280.6482171020089</v>
      </c>
      <c r="Q181">
        <f t="shared" si="42"/>
        <v>0.40915278501661623</v>
      </c>
      <c r="R181"/>
      <c r="S181"/>
      <c r="T181"/>
      <c r="U181">
        <f t="shared" si="43"/>
        <v>0.1626336989108578</v>
      </c>
      <c r="V181">
        <f t="shared" si="44"/>
        <v>0.50276155612187223</v>
      </c>
      <c r="W181"/>
      <c r="X181">
        <f t="shared" si="45"/>
        <v>0.40915278501661623</v>
      </c>
    </row>
    <row r="182" spans="1:24" x14ac:dyDescent="0.2">
      <c r="A182">
        <f t="shared" si="35"/>
        <v>228.71399999999997</v>
      </c>
      <c r="B182">
        <f t="shared" si="36"/>
        <v>303.17661840032514</v>
      </c>
      <c r="C182" s="4">
        <f t="shared" si="37"/>
        <v>9144</v>
      </c>
      <c r="E182" s="31">
        <v>30000</v>
      </c>
      <c r="F182" s="4">
        <f t="shared" si="34"/>
        <v>144.00889374015443</v>
      </c>
      <c r="G182" s="32">
        <v>0.47499999999999998</v>
      </c>
      <c r="H182" s="33">
        <v>1516.3451354087799</v>
      </c>
      <c r="I182"/>
      <c r="J182" s="33">
        <v>620.08872565276397</v>
      </c>
      <c r="K182" s="31">
        <v>45</v>
      </c>
      <c r="M182">
        <f t="shared" si="38"/>
        <v>0.40893640317947733</v>
      </c>
      <c r="N182">
        <f t="shared" si="39"/>
        <v>6745.0397909183148</v>
      </c>
      <c r="O182">
        <f t="shared" si="40"/>
        <v>971345.71852346906</v>
      </c>
      <c r="P182">
        <f t="shared" si="41"/>
        <v>1302.5746085399719</v>
      </c>
      <c r="Q182">
        <f t="shared" si="42"/>
        <v>0.41615802189775458</v>
      </c>
      <c r="R182"/>
      <c r="S182"/>
      <c r="T182"/>
      <c r="U182">
        <f t="shared" si="43"/>
        <v>0.15671198174956386</v>
      </c>
      <c r="V182">
        <f t="shared" si="44"/>
        <v>0.48445531482708626</v>
      </c>
      <c r="W182"/>
      <c r="X182">
        <f t="shared" si="45"/>
        <v>0.41615802189775458</v>
      </c>
    </row>
    <row r="183" spans="1:24" x14ac:dyDescent="0.2">
      <c r="A183">
        <f t="shared" si="35"/>
        <v>228.71399999999997</v>
      </c>
      <c r="B183">
        <f t="shared" si="36"/>
        <v>303.17661840032514</v>
      </c>
      <c r="C183" s="4">
        <f t="shared" si="37"/>
        <v>9144</v>
      </c>
      <c r="E183" s="31">
        <v>30000</v>
      </c>
      <c r="F183" s="4">
        <f t="shared" si="34"/>
        <v>151.58830920016257</v>
      </c>
      <c r="G183" s="32">
        <v>0.5</v>
      </c>
      <c r="H183" s="33">
        <v>1461.13678359287</v>
      </c>
      <c r="I183"/>
      <c r="J183" s="33">
        <v>626.56946231303004</v>
      </c>
      <c r="K183" s="31">
        <v>45</v>
      </c>
      <c r="M183">
        <f t="shared" si="38"/>
        <v>0.42882327606065995</v>
      </c>
      <c r="N183">
        <f t="shared" si="39"/>
        <v>6499.4607857870433</v>
      </c>
      <c r="O183">
        <f t="shared" si="40"/>
        <v>985242.27123021788</v>
      </c>
      <c r="P183">
        <f t="shared" si="41"/>
        <v>1321.2098857197223</v>
      </c>
      <c r="Q183">
        <f t="shared" si="42"/>
        <v>0.42211178457499116</v>
      </c>
      <c r="R183"/>
      <c r="S183"/>
      <c r="T183"/>
      <c r="U183">
        <f t="shared" si="43"/>
        <v>0.15100628189260748</v>
      </c>
      <c r="V183">
        <f t="shared" si="44"/>
        <v>0.4668168637676901</v>
      </c>
      <c r="W183"/>
      <c r="X183">
        <f t="shared" si="45"/>
        <v>0.42211178457499116</v>
      </c>
    </row>
    <row r="184" spans="1:24" x14ac:dyDescent="0.2">
      <c r="A184">
        <f t="shared" si="35"/>
        <v>228.71399999999997</v>
      </c>
      <c r="B184">
        <f t="shared" si="36"/>
        <v>303.17661840032514</v>
      </c>
      <c r="C184" s="4">
        <f t="shared" si="37"/>
        <v>9144</v>
      </c>
      <c r="E184" s="31">
        <v>30000</v>
      </c>
      <c r="F184" s="4">
        <f t="shared" si="34"/>
        <v>159.16772466017071</v>
      </c>
      <c r="G184" s="32">
        <v>0.52500000000000002</v>
      </c>
      <c r="H184" s="33">
        <v>1405.9024815810301</v>
      </c>
      <c r="I184"/>
      <c r="J184" s="33">
        <v>633.35920520054697</v>
      </c>
      <c r="K184" s="31">
        <v>45</v>
      </c>
      <c r="M184">
        <f t="shared" si="38"/>
        <v>0.45050009762291104</v>
      </c>
      <c r="N184">
        <f t="shared" si="39"/>
        <v>6253.7663484233335</v>
      </c>
      <c r="O184">
        <f t="shared" si="40"/>
        <v>995397.76023488631</v>
      </c>
      <c r="P184">
        <f t="shared" si="41"/>
        <v>1334.8283964749826</v>
      </c>
      <c r="Q184">
        <f t="shared" si="42"/>
        <v>0.42646274647763022</v>
      </c>
      <c r="R184"/>
      <c r="S184"/>
      <c r="T184"/>
      <c r="U184">
        <f t="shared" si="43"/>
        <v>0.14529790012205768</v>
      </c>
      <c r="V184">
        <f t="shared" si="44"/>
        <v>0.44917012191087224</v>
      </c>
      <c r="W184"/>
      <c r="X184">
        <f t="shared" si="45"/>
        <v>0.42646274647763022</v>
      </c>
    </row>
    <row r="185" spans="1:24" x14ac:dyDescent="0.2">
      <c r="A185">
        <f t="shared" si="35"/>
        <v>228.71399999999997</v>
      </c>
      <c r="B185">
        <f t="shared" si="36"/>
        <v>303.17661840032514</v>
      </c>
      <c r="C185" s="4">
        <f t="shared" si="37"/>
        <v>9144</v>
      </c>
      <c r="E185" s="31">
        <v>30000</v>
      </c>
      <c r="F185" s="4">
        <f t="shared" si="34"/>
        <v>166.74714012017884</v>
      </c>
      <c r="G185" s="32">
        <v>0.55000000000000004</v>
      </c>
      <c r="H185" s="33">
        <v>1351.7764181842899</v>
      </c>
      <c r="I185"/>
      <c r="J185" s="33">
        <v>640.53274314574105</v>
      </c>
      <c r="K185" s="31">
        <v>45</v>
      </c>
      <c r="M185">
        <f t="shared" si="38"/>
        <v>0.47384518218338689</v>
      </c>
      <c r="N185">
        <f t="shared" si="39"/>
        <v>6013.0016024485585</v>
      </c>
      <c r="O185">
        <f t="shared" si="40"/>
        <v>1002650.8207463496</v>
      </c>
      <c r="P185">
        <f t="shared" si="41"/>
        <v>1344.5547506208547</v>
      </c>
      <c r="Q185">
        <f t="shared" si="42"/>
        <v>0.42957020786608779</v>
      </c>
      <c r="R185"/>
      <c r="S185"/>
      <c r="T185"/>
      <c r="U185">
        <f t="shared" si="43"/>
        <v>0.13970405314017051</v>
      </c>
      <c r="V185">
        <f t="shared" si="44"/>
        <v>0.43187744989913418</v>
      </c>
      <c r="W185"/>
      <c r="X185">
        <f t="shared" si="45"/>
        <v>0.42957020786608779</v>
      </c>
    </row>
    <row r="186" spans="1:24" x14ac:dyDescent="0.2">
      <c r="A186">
        <f t="shared" si="35"/>
        <v>228.71399999999997</v>
      </c>
      <c r="B186">
        <f t="shared" si="36"/>
        <v>303.17661840032514</v>
      </c>
      <c r="C186" s="4">
        <f t="shared" si="37"/>
        <v>9144</v>
      </c>
      <c r="E186" s="31">
        <v>30000</v>
      </c>
      <c r="F186" s="4">
        <f t="shared" si="34"/>
        <v>174.32655558018695</v>
      </c>
      <c r="G186" s="32">
        <v>0.57499999999999996</v>
      </c>
      <c r="H186" s="33">
        <v>1298.98866070452</v>
      </c>
      <c r="I186"/>
      <c r="J186" s="33">
        <v>648.07289210861302</v>
      </c>
      <c r="K186" s="31">
        <v>45</v>
      </c>
      <c r="M186">
        <f t="shared" si="38"/>
        <v>0.49890573467910332</v>
      </c>
      <c r="N186">
        <f t="shared" si="39"/>
        <v>5778.189938296382</v>
      </c>
      <c r="O186">
        <f t="shared" si="40"/>
        <v>1007291.9494313012</v>
      </c>
      <c r="P186">
        <f t="shared" si="41"/>
        <v>1350.7785041873749</v>
      </c>
      <c r="Q186">
        <f t="shared" si="42"/>
        <v>0.43155862753590252</v>
      </c>
      <c r="R186"/>
      <c r="S186"/>
      <c r="T186"/>
      <c r="U186">
        <f t="shared" si="43"/>
        <v>0.13424851805544855</v>
      </c>
      <c r="V186">
        <f t="shared" si="44"/>
        <v>0.41501235166278594</v>
      </c>
      <c r="W186"/>
      <c r="X186">
        <f t="shared" si="45"/>
        <v>0.43155862753590252</v>
      </c>
    </row>
    <row r="187" spans="1:24" x14ac:dyDescent="0.2">
      <c r="A187">
        <f t="shared" si="35"/>
        <v>228.71399999999997</v>
      </c>
      <c r="B187">
        <f t="shared" si="36"/>
        <v>303.17661840032514</v>
      </c>
      <c r="C187" s="4">
        <f t="shared" si="37"/>
        <v>9144</v>
      </c>
      <c r="E187" s="31">
        <v>30000</v>
      </c>
      <c r="F187" s="4">
        <f t="shared" si="34"/>
        <v>181.90597104019508</v>
      </c>
      <c r="G187" s="32">
        <v>0.6</v>
      </c>
      <c r="H187" s="33">
        <v>1247.5893243165599</v>
      </c>
      <c r="I187"/>
      <c r="J187" s="33">
        <v>655.95244663024596</v>
      </c>
      <c r="K187" s="31">
        <v>45</v>
      </c>
      <c r="M187">
        <f t="shared" si="38"/>
        <v>0.52577593751820717</v>
      </c>
      <c r="N187">
        <f t="shared" si="39"/>
        <v>5549.5542793900568</v>
      </c>
      <c r="O187">
        <f t="shared" si="40"/>
        <v>1009497.0600327183</v>
      </c>
      <c r="P187">
        <f t="shared" si="41"/>
        <v>1353.7355575038753</v>
      </c>
      <c r="Q187">
        <f t="shared" si="42"/>
        <v>0.43250337300443298</v>
      </c>
      <c r="R187"/>
      <c r="S187"/>
      <c r="T187"/>
      <c r="U187">
        <f t="shared" si="43"/>
        <v>0.1289364741955932</v>
      </c>
      <c r="V187">
        <f t="shared" si="44"/>
        <v>0.39859083843979548</v>
      </c>
      <c r="W187"/>
      <c r="X187">
        <f t="shared" si="45"/>
        <v>0.43250337300443298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</vt:i4>
      </vt:variant>
    </vt:vector>
  </HeadingPairs>
  <TitlesOfParts>
    <vt:vector size="26" baseType="lpstr">
      <vt:lpstr>Data</vt:lpstr>
      <vt:lpstr>T0-P0</vt:lpstr>
      <vt:lpstr>50-PW2750</vt:lpstr>
      <vt:lpstr>50-ATR723130</vt:lpstr>
      <vt:lpstr>50-ATR3600</vt:lpstr>
      <vt:lpstr>50-GE5360</vt:lpstr>
      <vt:lpstr>50-ALL</vt:lpstr>
      <vt:lpstr>45-PW2750</vt:lpstr>
      <vt:lpstr>45-ATR723130</vt:lpstr>
      <vt:lpstr>45-ATR3600</vt:lpstr>
      <vt:lpstr>45-GE5360</vt:lpstr>
      <vt:lpstr>45-ALL</vt:lpstr>
      <vt:lpstr>40-PW2750</vt:lpstr>
      <vt:lpstr>40-ATR723130</vt:lpstr>
      <vt:lpstr>40-ATR3600</vt:lpstr>
      <vt:lpstr>40-GE5360</vt:lpstr>
      <vt:lpstr>40-ALL</vt:lpstr>
      <vt:lpstr>35-PW2750</vt:lpstr>
      <vt:lpstr>35-ATR723130</vt:lpstr>
      <vt:lpstr>35-ATR3600</vt:lpstr>
      <vt:lpstr>35-GE5360</vt:lpstr>
      <vt:lpstr>35-ALL</vt:lpstr>
      <vt:lpstr>'40-ALL'!test</vt:lpstr>
      <vt:lpstr>test</vt:lpstr>
      <vt:lpstr>'40-ALL'!test2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noneLap</dc:creator>
  <cp:lastModifiedBy>noneLap</cp:lastModifiedBy>
  <dcterms:created xsi:type="dcterms:W3CDTF">2015-07-06T10:49:50Z</dcterms:created>
  <dcterms:modified xsi:type="dcterms:W3CDTF">2015-07-10T10:50:03Z</dcterms:modified>
</cp:coreProperties>
</file>