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4"/>
  </bookViews>
  <sheets>
    <sheet name="50-PW2750" sheetId="4" r:id="rId1"/>
    <sheet name="45-PW2750" sheetId="5" r:id="rId2"/>
    <sheet name="40-PW2750" sheetId="6" r:id="rId3"/>
    <sheet name="35-PW2750" sheetId="7" r:id="rId4"/>
    <sheet name="30-PW2750" sheetId="8" r:id="rId5"/>
  </sheets>
  <calcPr calcId="144525"/>
</workbook>
</file>

<file path=xl/calcChain.xml><?xml version="1.0" encoding="utf-8"?>
<calcChain xmlns="http://schemas.openxmlformats.org/spreadsheetml/2006/main">
  <c r="V103" i="8" l="1"/>
  <c r="U103" i="8"/>
  <c r="N103" i="8"/>
  <c r="M103" i="8"/>
  <c r="C103" i="8"/>
  <c r="V102" i="8"/>
  <c r="U102" i="8"/>
  <c r="N102" i="8"/>
  <c r="M102" i="8"/>
  <c r="C102" i="8"/>
  <c r="V101" i="8"/>
  <c r="U101" i="8"/>
  <c r="N101" i="8"/>
  <c r="M101" i="8"/>
  <c r="C101" i="8"/>
  <c r="V100" i="8"/>
  <c r="U100" i="8"/>
  <c r="N100" i="8"/>
  <c r="M100" i="8"/>
  <c r="C100" i="8"/>
  <c r="V99" i="8"/>
  <c r="U99" i="8"/>
  <c r="N99" i="8"/>
  <c r="M99" i="8"/>
  <c r="C99" i="8"/>
  <c r="V98" i="8"/>
  <c r="U98" i="8"/>
  <c r="N98" i="8"/>
  <c r="M98" i="8"/>
  <c r="C98" i="8"/>
  <c r="V97" i="8"/>
  <c r="U97" i="8"/>
  <c r="N97" i="8"/>
  <c r="M97" i="8"/>
  <c r="C97" i="8"/>
  <c r="V96" i="8"/>
  <c r="U96" i="8"/>
  <c r="N96" i="8"/>
  <c r="M96" i="8"/>
  <c r="C96" i="8"/>
  <c r="V95" i="8"/>
  <c r="U95" i="8"/>
  <c r="N95" i="8"/>
  <c r="M95" i="8"/>
  <c r="C95" i="8"/>
  <c r="V94" i="8"/>
  <c r="U94" i="8"/>
  <c r="N94" i="8"/>
  <c r="M94" i="8"/>
  <c r="C94" i="8"/>
  <c r="V93" i="8"/>
  <c r="U93" i="8"/>
  <c r="N93" i="8"/>
  <c r="M93" i="8"/>
  <c r="C93" i="8"/>
  <c r="V92" i="8"/>
  <c r="U92" i="8"/>
  <c r="N92" i="8"/>
  <c r="M92" i="8"/>
  <c r="C92" i="8"/>
  <c r="V91" i="8"/>
  <c r="U91" i="8"/>
  <c r="N91" i="8"/>
  <c r="M91" i="8"/>
  <c r="C91" i="8"/>
  <c r="U90" i="8"/>
  <c r="V89" i="8"/>
  <c r="U89" i="8"/>
  <c r="N89" i="8"/>
  <c r="M89" i="8"/>
  <c r="C89" i="8"/>
  <c r="V88" i="8"/>
  <c r="U88" i="8"/>
  <c r="N88" i="8"/>
  <c r="M88" i="8"/>
  <c r="C88" i="8"/>
  <c r="V87" i="8"/>
  <c r="U87" i="8"/>
  <c r="N87" i="8"/>
  <c r="M87" i="8"/>
  <c r="C87" i="8"/>
  <c r="V86" i="8"/>
  <c r="U86" i="8"/>
  <c r="N86" i="8"/>
  <c r="M86" i="8"/>
  <c r="C86" i="8"/>
  <c r="V85" i="8"/>
  <c r="U85" i="8"/>
  <c r="N85" i="8"/>
  <c r="M85" i="8"/>
  <c r="C85" i="8"/>
  <c r="V84" i="8"/>
  <c r="U84" i="8"/>
  <c r="N84" i="8"/>
  <c r="M84" i="8"/>
  <c r="C84" i="8"/>
  <c r="V83" i="8"/>
  <c r="U83" i="8"/>
  <c r="N83" i="8"/>
  <c r="M83" i="8"/>
  <c r="C83" i="8"/>
  <c r="V82" i="8"/>
  <c r="U82" i="8"/>
  <c r="N82" i="8"/>
  <c r="M82" i="8"/>
  <c r="C82" i="8"/>
  <c r="V81" i="8"/>
  <c r="U81" i="8"/>
  <c r="N81" i="8"/>
  <c r="M81" i="8"/>
  <c r="C81" i="8"/>
  <c r="V80" i="8"/>
  <c r="U80" i="8"/>
  <c r="N80" i="8"/>
  <c r="M80" i="8"/>
  <c r="C80" i="8"/>
  <c r="V79" i="8"/>
  <c r="U79" i="8"/>
  <c r="N79" i="8"/>
  <c r="M79" i="8"/>
  <c r="C79" i="8"/>
  <c r="V78" i="8"/>
  <c r="U78" i="8"/>
  <c r="N78" i="8"/>
  <c r="M78" i="8"/>
  <c r="C78" i="8"/>
  <c r="V77" i="8"/>
  <c r="U77" i="8"/>
  <c r="N77" i="8"/>
  <c r="M77" i="8"/>
  <c r="C77" i="8"/>
  <c r="U76" i="8"/>
  <c r="V75" i="8"/>
  <c r="U75" i="8"/>
  <c r="N75" i="8"/>
  <c r="C75" i="8"/>
  <c r="V74" i="8"/>
  <c r="U74" i="8"/>
  <c r="N74" i="8"/>
  <c r="M74" i="8"/>
  <c r="C74" i="8"/>
  <c r="V73" i="8"/>
  <c r="U73" i="8"/>
  <c r="N73" i="8"/>
  <c r="M73" i="8"/>
  <c r="C73" i="8"/>
  <c r="V72" i="8"/>
  <c r="U72" i="8"/>
  <c r="N72" i="8"/>
  <c r="M72" i="8"/>
  <c r="C72" i="8"/>
  <c r="V71" i="8"/>
  <c r="U71" i="8"/>
  <c r="N71" i="8"/>
  <c r="M71" i="8"/>
  <c r="C71" i="8"/>
  <c r="V70" i="8"/>
  <c r="U70" i="8"/>
  <c r="N70" i="8"/>
  <c r="M70" i="8"/>
  <c r="C70" i="8"/>
  <c r="V69" i="8"/>
  <c r="U69" i="8"/>
  <c r="N69" i="8"/>
  <c r="M69" i="8"/>
  <c r="C69" i="8"/>
  <c r="V68" i="8"/>
  <c r="U68" i="8"/>
  <c r="N68" i="8"/>
  <c r="M68" i="8"/>
  <c r="C68" i="8"/>
  <c r="V67" i="8"/>
  <c r="U67" i="8"/>
  <c r="N67" i="8"/>
  <c r="M67" i="8"/>
  <c r="C67" i="8"/>
  <c r="V66" i="8"/>
  <c r="U66" i="8"/>
  <c r="N66" i="8"/>
  <c r="M66" i="8"/>
  <c r="C66" i="8"/>
  <c r="V65" i="8"/>
  <c r="U65" i="8"/>
  <c r="N65" i="8"/>
  <c r="M65" i="8"/>
  <c r="C65" i="8"/>
  <c r="V64" i="8"/>
  <c r="U64" i="8"/>
  <c r="N64" i="8"/>
  <c r="M64" i="8"/>
  <c r="C64" i="8"/>
  <c r="V63" i="8"/>
  <c r="U63" i="8"/>
  <c r="N63" i="8"/>
  <c r="M63" i="8"/>
  <c r="C63" i="8"/>
  <c r="U62" i="8"/>
  <c r="V61" i="8"/>
  <c r="U61" i="8"/>
  <c r="N61" i="8"/>
  <c r="M61" i="8"/>
  <c r="C61" i="8"/>
  <c r="V60" i="8"/>
  <c r="U60" i="8"/>
  <c r="N60" i="8"/>
  <c r="M60" i="8"/>
  <c r="C60" i="8"/>
  <c r="V59" i="8"/>
  <c r="U59" i="8"/>
  <c r="N59" i="8"/>
  <c r="M59" i="8"/>
  <c r="C59" i="8"/>
  <c r="V58" i="8"/>
  <c r="U58" i="8"/>
  <c r="N58" i="8"/>
  <c r="M58" i="8"/>
  <c r="C58" i="8"/>
  <c r="V57" i="8"/>
  <c r="U57" i="8"/>
  <c r="N57" i="8"/>
  <c r="M57" i="8"/>
  <c r="C57" i="8"/>
  <c r="V56" i="8"/>
  <c r="U56" i="8"/>
  <c r="N56" i="8"/>
  <c r="M56" i="8"/>
  <c r="C56" i="8"/>
  <c r="V55" i="8"/>
  <c r="U55" i="8"/>
  <c r="N55" i="8"/>
  <c r="M55" i="8"/>
  <c r="C55" i="8"/>
  <c r="V54" i="8"/>
  <c r="U54" i="8"/>
  <c r="N54" i="8"/>
  <c r="M54" i="8"/>
  <c r="C54" i="8"/>
  <c r="V53" i="8"/>
  <c r="U53" i="8"/>
  <c r="N53" i="8"/>
  <c r="M53" i="8"/>
  <c r="C53" i="8"/>
  <c r="V52" i="8"/>
  <c r="U52" i="8"/>
  <c r="N52" i="8"/>
  <c r="M52" i="8"/>
  <c r="C52" i="8"/>
  <c r="V51" i="8"/>
  <c r="U51" i="8"/>
  <c r="N51" i="8"/>
  <c r="M51" i="8"/>
  <c r="C51" i="8"/>
  <c r="V50" i="8"/>
  <c r="U50" i="8"/>
  <c r="N50" i="8"/>
  <c r="M50" i="8"/>
  <c r="C50" i="8"/>
  <c r="V49" i="8"/>
  <c r="U49" i="8"/>
  <c r="N49" i="8"/>
  <c r="M49" i="8"/>
  <c r="C49" i="8"/>
  <c r="U48" i="8"/>
  <c r="V47" i="8"/>
  <c r="U47" i="8"/>
  <c r="N47" i="8"/>
  <c r="M47" i="8"/>
  <c r="C47" i="8"/>
  <c r="V46" i="8"/>
  <c r="U46" i="8"/>
  <c r="N46" i="8"/>
  <c r="M46" i="8"/>
  <c r="C46" i="8"/>
  <c r="V45" i="8"/>
  <c r="U45" i="8"/>
  <c r="N45" i="8"/>
  <c r="M45" i="8"/>
  <c r="C45" i="8"/>
  <c r="V44" i="8"/>
  <c r="U44" i="8"/>
  <c r="N44" i="8"/>
  <c r="M44" i="8"/>
  <c r="C44" i="8"/>
  <c r="V43" i="8"/>
  <c r="U43" i="8"/>
  <c r="N43" i="8"/>
  <c r="M43" i="8"/>
  <c r="C43" i="8"/>
  <c r="V42" i="8"/>
  <c r="U42" i="8"/>
  <c r="N42" i="8"/>
  <c r="M42" i="8"/>
  <c r="C42" i="8"/>
  <c r="V41" i="8"/>
  <c r="U41" i="8"/>
  <c r="N41" i="8"/>
  <c r="M41" i="8"/>
  <c r="C41" i="8"/>
  <c r="V40" i="8"/>
  <c r="U40" i="8"/>
  <c r="N40" i="8"/>
  <c r="M40" i="8"/>
  <c r="C40" i="8"/>
  <c r="V39" i="8"/>
  <c r="U39" i="8"/>
  <c r="N39" i="8"/>
  <c r="M39" i="8"/>
  <c r="C39" i="8"/>
  <c r="V38" i="8"/>
  <c r="U38" i="8"/>
  <c r="N38" i="8"/>
  <c r="M38" i="8"/>
  <c r="C38" i="8"/>
  <c r="V37" i="8"/>
  <c r="U37" i="8"/>
  <c r="N37" i="8"/>
  <c r="M37" i="8"/>
  <c r="C37" i="8"/>
  <c r="V36" i="8"/>
  <c r="U36" i="8"/>
  <c r="N36" i="8"/>
  <c r="M36" i="8"/>
  <c r="C36" i="8"/>
  <c r="V35" i="8"/>
  <c r="U35" i="8"/>
  <c r="N35" i="8"/>
  <c r="M35" i="8"/>
  <c r="C35" i="8"/>
  <c r="U34" i="8"/>
  <c r="V33" i="8"/>
  <c r="U33" i="8"/>
  <c r="N33" i="8"/>
  <c r="M33" i="8"/>
  <c r="C33" i="8"/>
  <c r="V32" i="8"/>
  <c r="U32" i="8"/>
  <c r="N32" i="8"/>
  <c r="M32" i="8"/>
  <c r="C32" i="8"/>
  <c r="V31" i="8"/>
  <c r="U31" i="8"/>
  <c r="N31" i="8"/>
  <c r="M31" i="8"/>
  <c r="C31" i="8"/>
  <c r="V30" i="8"/>
  <c r="U30" i="8"/>
  <c r="N30" i="8"/>
  <c r="M30" i="8"/>
  <c r="C30" i="8"/>
  <c r="V29" i="8"/>
  <c r="U29" i="8"/>
  <c r="N29" i="8"/>
  <c r="M29" i="8"/>
  <c r="C29" i="8"/>
  <c r="V28" i="8"/>
  <c r="U28" i="8"/>
  <c r="N28" i="8"/>
  <c r="M28" i="8"/>
  <c r="C28" i="8"/>
  <c r="V27" i="8"/>
  <c r="U27" i="8"/>
  <c r="N27" i="8"/>
  <c r="M27" i="8"/>
  <c r="C27" i="8"/>
  <c r="V26" i="8"/>
  <c r="U26" i="8"/>
  <c r="N26" i="8"/>
  <c r="M26" i="8"/>
  <c r="C26" i="8"/>
  <c r="V25" i="8"/>
  <c r="U25" i="8"/>
  <c r="N25" i="8"/>
  <c r="M25" i="8"/>
  <c r="C25" i="8"/>
  <c r="V24" i="8"/>
  <c r="U24" i="8"/>
  <c r="N24" i="8"/>
  <c r="M24" i="8"/>
  <c r="C24" i="8"/>
  <c r="V23" i="8"/>
  <c r="U23" i="8"/>
  <c r="N23" i="8"/>
  <c r="M23" i="8"/>
  <c r="C23" i="8"/>
  <c r="V22" i="8"/>
  <c r="U22" i="8"/>
  <c r="N22" i="8"/>
  <c r="M22" i="8"/>
  <c r="C22" i="8"/>
  <c r="V21" i="8"/>
  <c r="U21" i="8"/>
  <c r="N21" i="8"/>
  <c r="M21" i="8"/>
  <c r="C21" i="8"/>
  <c r="U20" i="8"/>
  <c r="V19" i="8"/>
  <c r="U19" i="8"/>
  <c r="N19" i="8"/>
  <c r="M19" i="8"/>
  <c r="C19" i="8"/>
  <c r="V18" i="8"/>
  <c r="U18" i="8"/>
  <c r="N18" i="8"/>
  <c r="M18" i="8"/>
  <c r="C18" i="8"/>
  <c r="V17" i="8"/>
  <c r="U17" i="8"/>
  <c r="N17" i="8"/>
  <c r="M17" i="8"/>
  <c r="C17" i="8"/>
  <c r="V16" i="8"/>
  <c r="U16" i="8"/>
  <c r="N16" i="8"/>
  <c r="M16" i="8"/>
  <c r="C16" i="8"/>
  <c r="V15" i="8"/>
  <c r="U15" i="8"/>
  <c r="N15" i="8"/>
  <c r="M15" i="8"/>
  <c r="C15" i="8"/>
  <c r="V14" i="8"/>
  <c r="U14" i="8"/>
  <c r="N14" i="8"/>
  <c r="M14" i="8"/>
  <c r="C14" i="8"/>
  <c r="V13" i="8"/>
  <c r="U13" i="8"/>
  <c r="N13" i="8"/>
  <c r="M13" i="8"/>
  <c r="C13" i="8"/>
  <c r="V12" i="8"/>
  <c r="U12" i="8"/>
  <c r="N12" i="8"/>
  <c r="M12" i="8"/>
  <c r="C12" i="8"/>
  <c r="A12" i="8"/>
  <c r="V11" i="8"/>
  <c r="U11" i="8"/>
  <c r="N11" i="8"/>
  <c r="M11" i="8"/>
  <c r="C11" i="8"/>
  <c r="A11" i="8"/>
  <c r="V10" i="8"/>
  <c r="U10" i="8"/>
  <c r="N10" i="8"/>
  <c r="M10" i="8"/>
  <c r="C10" i="8"/>
  <c r="A10" i="8" s="1"/>
  <c r="V9" i="8"/>
  <c r="U9" i="8"/>
  <c r="N9" i="8"/>
  <c r="M9" i="8"/>
  <c r="C9" i="8"/>
  <c r="A9" i="8" s="1"/>
  <c r="V8" i="8"/>
  <c r="U8" i="8"/>
  <c r="N8" i="8"/>
  <c r="M8" i="8"/>
  <c r="C8" i="8"/>
  <c r="A8" i="8" s="1"/>
  <c r="V7" i="8"/>
  <c r="U7" i="8"/>
  <c r="N7" i="8"/>
  <c r="M7" i="8"/>
  <c r="C7" i="8"/>
  <c r="A7" i="8" s="1"/>
  <c r="H3" i="8"/>
  <c r="G3" i="8"/>
  <c r="B12" i="8" l="1"/>
  <c r="F12" i="8" s="1"/>
  <c r="O12" i="8" s="1"/>
  <c r="P12" i="8" s="1"/>
  <c r="B11" i="8"/>
  <c r="F11" i="8" s="1"/>
  <c r="O11" i="8" s="1"/>
  <c r="P11" i="8" s="1"/>
  <c r="B10" i="8"/>
  <c r="F10" i="8" s="1"/>
  <c r="O10" i="8" s="1"/>
  <c r="P10" i="8" s="1"/>
  <c r="B9" i="8"/>
  <c r="F9" i="8" s="1"/>
  <c r="O9" i="8" s="1"/>
  <c r="P9" i="8" s="1"/>
  <c r="B8" i="8"/>
  <c r="F8" i="8" s="1"/>
  <c r="O8" i="8" s="1"/>
  <c r="P8" i="8" s="1"/>
  <c r="B7" i="8"/>
  <c r="F7" i="8" s="1"/>
  <c r="O7" i="8" s="1"/>
  <c r="P7" i="8" s="1"/>
  <c r="A89" i="8"/>
  <c r="B89" i="8" s="1"/>
  <c r="F89" i="8" s="1"/>
  <c r="O89" i="8" s="1"/>
  <c r="P89" i="8" s="1"/>
  <c r="A88" i="8"/>
  <c r="B88" i="8" s="1"/>
  <c r="F88" i="8" s="1"/>
  <c r="O88" i="8" s="1"/>
  <c r="P88" i="8" s="1"/>
  <c r="A87" i="8"/>
  <c r="B87" i="8" s="1"/>
  <c r="F87" i="8" s="1"/>
  <c r="O87" i="8" s="1"/>
  <c r="P87" i="8" s="1"/>
  <c r="A86" i="8"/>
  <c r="B86" i="8" s="1"/>
  <c r="F86" i="8" s="1"/>
  <c r="O86" i="8" s="1"/>
  <c r="P86" i="8" s="1"/>
  <c r="A85" i="8"/>
  <c r="B85" i="8" s="1"/>
  <c r="F85" i="8" s="1"/>
  <c r="O85" i="8" s="1"/>
  <c r="P85" i="8" s="1"/>
  <c r="A84" i="8"/>
  <c r="B84" i="8" s="1"/>
  <c r="F84" i="8" s="1"/>
  <c r="O84" i="8" s="1"/>
  <c r="P84" i="8" s="1"/>
  <c r="A103" i="8"/>
  <c r="B103" i="8" s="1"/>
  <c r="F103" i="8" s="1"/>
  <c r="O103" i="8" s="1"/>
  <c r="P103" i="8" s="1"/>
  <c r="A102" i="8"/>
  <c r="B102" i="8" s="1"/>
  <c r="F102" i="8" s="1"/>
  <c r="O102" i="8" s="1"/>
  <c r="P102" i="8" s="1"/>
  <c r="A101" i="8"/>
  <c r="B101" i="8" s="1"/>
  <c r="F101" i="8" s="1"/>
  <c r="O101" i="8" s="1"/>
  <c r="P101" i="8" s="1"/>
  <c r="A100" i="8"/>
  <c r="B100" i="8" s="1"/>
  <c r="F100" i="8" s="1"/>
  <c r="O100" i="8" s="1"/>
  <c r="P100" i="8" s="1"/>
  <c r="A99" i="8"/>
  <c r="B99" i="8" s="1"/>
  <c r="F99" i="8" s="1"/>
  <c r="O99" i="8" s="1"/>
  <c r="P99" i="8" s="1"/>
  <c r="A98" i="8"/>
  <c r="B98" i="8" s="1"/>
  <c r="F98" i="8" s="1"/>
  <c r="O98" i="8" s="1"/>
  <c r="P98" i="8" s="1"/>
  <c r="A97" i="8"/>
  <c r="B97" i="8" s="1"/>
  <c r="F97" i="8" s="1"/>
  <c r="O97" i="8" s="1"/>
  <c r="P97" i="8" s="1"/>
  <c r="A96" i="8"/>
  <c r="B96" i="8" s="1"/>
  <c r="F96" i="8" s="1"/>
  <c r="O96" i="8" s="1"/>
  <c r="P96" i="8" s="1"/>
  <c r="A95" i="8"/>
  <c r="B95" i="8" s="1"/>
  <c r="F95" i="8" s="1"/>
  <c r="O95" i="8" s="1"/>
  <c r="P95" i="8" s="1"/>
  <c r="A94" i="8"/>
  <c r="B94" i="8" s="1"/>
  <c r="F94" i="8" s="1"/>
  <c r="O94" i="8" s="1"/>
  <c r="P94" i="8" s="1"/>
  <c r="A93" i="8"/>
  <c r="B93" i="8" s="1"/>
  <c r="F93" i="8" s="1"/>
  <c r="O93" i="8" s="1"/>
  <c r="P93" i="8" s="1"/>
  <c r="A92" i="8"/>
  <c r="B92" i="8" s="1"/>
  <c r="F92" i="8" s="1"/>
  <c r="O92" i="8" s="1"/>
  <c r="P92" i="8" s="1"/>
  <c r="A91" i="8"/>
  <c r="B91" i="8" s="1"/>
  <c r="F91" i="8" s="1"/>
  <c r="O91" i="8" s="1"/>
  <c r="P91" i="8" s="1"/>
  <c r="A61" i="8"/>
  <c r="B61" i="8" s="1"/>
  <c r="F61" i="8" s="1"/>
  <c r="O61" i="8" s="1"/>
  <c r="P61" i="8" s="1"/>
  <c r="A60" i="8"/>
  <c r="B60" i="8" s="1"/>
  <c r="F60" i="8" s="1"/>
  <c r="O60" i="8" s="1"/>
  <c r="P60" i="8" s="1"/>
  <c r="A59" i="8"/>
  <c r="B59" i="8" s="1"/>
  <c r="F59" i="8" s="1"/>
  <c r="O59" i="8" s="1"/>
  <c r="P59" i="8" s="1"/>
  <c r="A58" i="8"/>
  <c r="B58" i="8" s="1"/>
  <c r="F58" i="8" s="1"/>
  <c r="O58" i="8" s="1"/>
  <c r="P58" i="8" s="1"/>
  <c r="A57" i="8"/>
  <c r="B57" i="8" s="1"/>
  <c r="F57" i="8" s="1"/>
  <c r="O57" i="8" s="1"/>
  <c r="P57" i="8" s="1"/>
  <c r="A83" i="8"/>
  <c r="B83" i="8" s="1"/>
  <c r="F83" i="8" s="1"/>
  <c r="O83" i="8" s="1"/>
  <c r="P83" i="8" s="1"/>
  <c r="A82" i="8"/>
  <c r="B82" i="8" s="1"/>
  <c r="F82" i="8" s="1"/>
  <c r="O82" i="8" s="1"/>
  <c r="P82" i="8" s="1"/>
  <c r="A81" i="8"/>
  <c r="B81" i="8" s="1"/>
  <c r="F81" i="8" s="1"/>
  <c r="O81" i="8" s="1"/>
  <c r="P81" i="8" s="1"/>
  <c r="A80" i="8"/>
  <c r="B80" i="8" s="1"/>
  <c r="F80" i="8" s="1"/>
  <c r="O80" i="8" s="1"/>
  <c r="P80" i="8" s="1"/>
  <c r="A79" i="8"/>
  <c r="B79" i="8" s="1"/>
  <c r="F79" i="8" s="1"/>
  <c r="O79" i="8" s="1"/>
  <c r="P79" i="8" s="1"/>
  <c r="A78" i="8"/>
  <c r="B78" i="8" s="1"/>
  <c r="F78" i="8" s="1"/>
  <c r="O78" i="8" s="1"/>
  <c r="P78" i="8" s="1"/>
  <c r="A77" i="8"/>
  <c r="B77" i="8" s="1"/>
  <c r="F77" i="8" s="1"/>
  <c r="O77" i="8" s="1"/>
  <c r="P77" i="8" s="1"/>
  <c r="A75" i="8"/>
  <c r="B75" i="8" s="1"/>
  <c r="F75" i="8" s="1"/>
  <c r="O75" i="8" s="1"/>
  <c r="P75" i="8" s="1"/>
  <c r="A74" i="8"/>
  <c r="B74" i="8" s="1"/>
  <c r="F74" i="8" s="1"/>
  <c r="O74" i="8" s="1"/>
  <c r="P74" i="8" s="1"/>
  <c r="A73" i="8"/>
  <c r="B73" i="8" s="1"/>
  <c r="F73" i="8" s="1"/>
  <c r="O73" i="8" s="1"/>
  <c r="P73" i="8" s="1"/>
  <c r="A72" i="8"/>
  <c r="B72" i="8" s="1"/>
  <c r="F72" i="8" s="1"/>
  <c r="O72" i="8" s="1"/>
  <c r="P72" i="8" s="1"/>
  <c r="A71" i="8"/>
  <c r="B71" i="8" s="1"/>
  <c r="F71" i="8" s="1"/>
  <c r="O71" i="8" s="1"/>
  <c r="P71" i="8" s="1"/>
  <c r="A70" i="8"/>
  <c r="B70" i="8" s="1"/>
  <c r="F70" i="8" s="1"/>
  <c r="O70" i="8" s="1"/>
  <c r="P70" i="8" s="1"/>
  <c r="A69" i="8"/>
  <c r="B69" i="8" s="1"/>
  <c r="F69" i="8" s="1"/>
  <c r="O69" i="8" s="1"/>
  <c r="P69" i="8" s="1"/>
  <c r="A68" i="8"/>
  <c r="B68" i="8" s="1"/>
  <c r="F68" i="8" s="1"/>
  <c r="O68" i="8" s="1"/>
  <c r="P68" i="8" s="1"/>
  <c r="A67" i="8"/>
  <c r="B67" i="8" s="1"/>
  <c r="F67" i="8" s="1"/>
  <c r="O67" i="8" s="1"/>
  <c r="P67" i="8" s="1"/>
  <c r="A66" i="8"/>
  <c r="B66" i="8" s="1"/>
  <c r="F66" i="8" s="1"/>
  <c r="O66" i="8" s="1"/>
  <c r="P66" i="8" s="1"/>
  <c r="A65" i="8"/>
  <c r="B65" i="8" s="1"/>
  <c r="F65" i="8" s="1"/>
  <c r="O65" i="8" s="1"/>
  <c r="P65" i="8" s="1"/>
  <c r="A64" i="8"/>
  <c r="B64" i="8" s="1"/>
  <c r="F64" i="8" s="1"/>
  <c r="O64" i="8" s="1"/>
  <c r="P64" i="8" s="1"/>
  <c r="A63" i="8"/>
  <c r="B63" i="8" s="1"/>
  <c r="F63" i="8" s="1"/>
  <c r="O63" i="8" s="1"/>
  <c r="P63" i="8" s="1"/>
  <c r="A21" i="8"/>
  <c r="B21" i="8" s="1"/>
  <c r="F21" i="8" s="1"/>
  <c r="O21" i="8" s="1"/>
  <c r="P21" i="8" s="1"/>
  <c r="A22" i="8"/>
  <c r="B22" i="8" s="1"/>
  <c r="F22" i="8" s="1"/>
  <c r="O22" i="8" s="1"/>
  <c r="P22" i="8" s="1"/>
  <c r="A23" i="8"/>
  <c r="B23" i="8" s="1"/>
  <c r="F23" i="8" s="1"/>
  <c r="O23" i="8" s="1"/>
  <c r="P23" i="8" s="1"/>
  <c r="A24" i="8"/>
  <c r="B24" i="8" s="1"/>
  <c r="F24" i="8" s="1"/>
  <c r="O24" i="8" s="1"/>
  <c r="P24" i="8" s="1"/>
  <c r="A25" i="8"/>
  <c r="B25" i="8" s="1"/>
  <c r="F25" i="8" s="1"/>
  <c r="O25" i="8" s="1"/>
  <c r="P25" i="8" s="1"/>
  <c r="A26" i="8"/>
  <c r="B26" i="8" s="1"/>
  <c r="F26" i="8" s="1"/>
  <c r="O26" i="8" s="1"/>
  <c r="P26" i="8" s="1"/>
  <c r="A27" i="8"/>
  <c r="B27" i="8" s="1"/>
  <c r="F27" i="8" s="1"/>
  <c r="O27" i="8" s="1"/>
  <c r="P27" i="8" s="1"/>
  <c r="A28" i="8"/>
  <c r="B28" i="8" s="1"/>
  <c r="F28" i="8" s="1"/>
  <c r="O28" i="8" s="1"/>
  <c r="P28" i="8" s="1"/>
  <c r="A29" i="8"/>
  <c r="B29" i="8" s="1"/>
  <c r="F29" i="8" s="1"/>
  <c r="O29" i="8" s="1"/>
  <c r="P29" i="8" s="1"/>
  <c r="A30" i="8"/>
  <c r="B30" i="8" s="1"/>
  <c r="F30" i="8" s="1"/>
  <c r="O30" i="8" s="1"/>
  <c r="P30" i="8" s="1"/>
  <c r="A31" i="8"/>
  <c r="B31" i="8" s="1"/>
  <c r="F31" i="8" s="1"/>
  <c r="O31" i="8" s="1"/>
  <c r="P31" i="8" s="1"/>
  <c r="A32" i="8"/>
  <c r="B32" i="8" s="1"/>
  <c r="F32" i="8" s="1"/>
  <c r="O32" i="8" s="1"/>
  <c r="P32" i="8" s="1"/>
  <c r="A33" i="8"/>
  <c r="B33" i="8" s="1"/>
  <c r="F33" i="8" s="1"/>
  <c r="O33" i="8" s="1"/>
  <c r="P33" i="8" s="1"/>
  <c r="A49" i="8"/>
  <c r="B49" i="8" s="1"/>
  <c r="F49" i="8" s="1"/>
  <c r="O49" i="8" s="1"/>
  <c r="P49" i="8" s="1"/>
  <c r="A50" i="8"/>
  <c r="B50" i="8" s="1"/>
  <c r="F50" i="8" s="1"/>
  <c r="O50" i="8" s="1"/>
  <c r="P50" i="8" s="1"/>
  <c r="A51" i="8"/>
  <c r="B51" i="8" s="1"/>
  <c r="F51" i="8" s="1"/>
  <c r="O51" i="8" s="1"/>
  <c r="P51" i="8" s="1"/>
  <c r="A52" i="8"/>
  <c r="B52" i="8" s="1"/>
  <c r="F52" i="8" s="1"/>
  <c r="O52" i="8" s="1"/>
  <c r="P52" i="8" s="1"/>
  <c r="A53" i="8"/>
  <c r="B53" i="8" s="1"/>
  <c r="F53" i="8" s="1"/>
  <c r="O53" i="8" s="1"/>
  <c r="P53" i="8" s="1"/>
  <c r="A54" i="8"/>
  <c r="B54" i="8" s="1"/>
  <c r="F54" i="8" s="1"/>
  <c r="O54" i="8" s="1"/>
  <c r="P54" i="8" s="1"/>
  <c r="A55" i="8"/>
  <c r="B55" i="8" s="1"/>
  <c r="F55" i="8" s="1"/>
  <c r="O55" i="8" s="1"/>
  <c r="P55" i="8" s="1"/>
  <c r="A56" i="8"/>
  <c r="B56" i="8" s="1"/>
  <c r="F56" i="8" s="1"/>
  <c r="O56" i="8" s="1"/>
  <c r="P56" i="8" s="1"/>
  <c r="A13" i="8"/>
  <c r="B13" i="8" s="1"/>
  <c r="F13" i="8" s="1"/>
  <c r="O13" i="8" s="1"/>
  <c r="P13" i="8" s="1"/>
  <c r="A14" i="8"/>
  <c r="B14" i="8" s="1"/>
  <c r="F14" i="8" s="1"/>
  <c r="O14" i="8" s="1"/>
  <c r="P14" i="8" s="1"/>
  <c r="A15" i="8"/>
  <c r="B15" i="8" s="1"/>
  <c r="F15" i="8" s="1"/>
  <c r="O15" i="8" s="1"/>
  <c r="P15" i="8" s="1"/>
  <c r="A16" i="8"/>
  <c r="B16" i="8" s="1"/>
  <c r="F16" i="8" s="1"/>
  <c r="O16" i="8" s="1"/>
  <c r="P16" i="8" s="1"/>
  <c r="A17" i="8"/>
  <c r="B17" i="8" s="1"/>
  <c r="F17" i="8" s="1"/>
  <c r="O17" i="8" s="1"/>
  <c r="P17" i="8" s="1"/>
  <c r="A18" i="8"/>
  <c r="B18" i="8" s="1"/>
  <c r="F18" i="8" s="1"/>
  <c r="O18" i="8" s="1"/>
  <c r="P18" i="8" s="1"/>
  <c r="A19" i="8"/>
  <c r="B19" i="8" s="1"/>
  <c r="F19" i="8" s="1"/>
  <c r="O19" i="8" s="1"/>
  <c r="P19" i="8" s="1"/>
  <c r="A35" i="8"/>
  <c r="B35" i="8" s="1"/>
  <c r="F35" i="8" s="1"/>
  <c r="O35" i="8" s="1"/>
  <c r="P35" i="8" s="1"/>
  <c r="A36" i="8"/>
  <c r="B36" i="8" s="1"/>
  <c r="F36" i="8" s="1"/>
  <c r="O36" i="8" s="1"/>
  <c r="P36" i="8" s="1"/>
  <c r="A37" i="8"/>
  <c r="B37" i="8" s="1"/>
  <c r="F37" i="8" s="1"/>
  <c r="O37" i="8" s="1"/>
  <c r="P37" i="8" s="1"/>
  <c r="A38" i="8"/>
  <c r="B38" i="8" s="1"/>
  <c r="F38" i="8" s="1"/>
  <c r="O38" i="8" s="1"/>
  <c r="P38" i="8" s="1"/>
  <c r="A39" i="8"/>
  <c r="B39" i="8" s="1"/>
  <c r="F39" i="8" s="1"/>
  <c r="O39" i="8" s="1"/>
  <c r="P39" i="8" s="1"/>
  <c r="A40" i="8"/>
  <c r="B40" i="8" s="1"/>
  <c r="F40" i="8" s="1"/>
  <c r="O40" i="8" s="1"/>
  <c r="P40" i="8" s="1"/>
  <c r="A41" i="8"/>
  <c r="B41" i="8" s="1"/>
  <c r="F41" i="8" s="1"/>
  <c r="O41" i="8" s="1"/>
  <c r="P41" i="8" s="1"/>
  <c r="A42" i="8"/>
  <c r="B42" i="8" s="1"/>
  <c r="F42" i="8" s="1"/>
  <c r="O42" i="8" s="1"/>
  <c r="P42" i="8" s="1"/>
  <c r="A43" i="8"/>
  <c r="B43" i="8" s="1"/>
  <c r="F43" i="8" s="1"/>
  <c r="O43" i="8" s="1"/>
  <c r="P43" i="8" s="1"/>
  <c r="A44" i="8"/>
  <c r="B44" i="8" s="1"/>
  <c r="F44" i="8" s="1"/>
  <c r="O44" i="8" s="1"/>
  <c r="P44" i="8" s="1"/>
  <c r="A45" i="8"/>
  <c r="B45" i="8" s="1"/>
  <c r="F45" i="8" s="1"/>
  <c r="O45" i="8" s="1"/>
  <c r="P45" i="8" s="1"/>
  <c r="A46" i="8"/>
  <c r="B46" i="8" s="1"/>
  <c r="F46" i="8" s="1"/>
  <c r="O46" i="8" s="1"/>
  <c r="P46" i="8" s="1"/>
  <c r="A47" i="8"/>
  <c r="B47" i="8" s="1"/>
  <c r="F47" i="8" s="1"/>
  <c r="O47" i="8" s="1"/>
  <c r="P47" i="8" s="1"/>
  <c r="G3" i="7"/>
  <c r="H3" i="7"/>
  <c r="C7" i="7"/>
  <c r="A7" i="7" s="1"/>
  <c r="M7" i="7"/>
  <c r="N7" i="7"/>
  <c r="U7" i="7"/>
  <c r="V7" i="7"/>
  <c r="C8" i="7"/>
  <c r="A8" i="7" s="1"/>
  <c r="M8" i="7"/>
  <c r="N8" i="7"/>
  <c r="U8" i="7"/>
  <c r="V8" i="7"/>
  <c r="C9" i="7"/>
  <c r="A9" i="7" s="1"/>
  <c r="M9" i="7"/>
  <c r="N9" i="7"/>
  <c r="U9" i="7"/>
  <c r="V9" i="7"/>
  <c r="C10" i="7"/>
  <c r="A10" i="7" s="1"/>
  <c r="B10" i="7" s="1"/>
  <c r="F10" i="7" s="1"/>
  <c r="O10" i="7" s="1"/>
  <c r="P10" i="7" s="1"/>
  <c r="M10" i="7"/>
  <c r="N10" i="7"/>
  <c r="U10" i="7"/>
  <c r="V10" i="7"/>
  <c r="C11" i="7"/>
  <c r="A11" i="7" s="1"/>
  <c r="B11" i="7" s="1"/>
  <c r="F11" i="7" s="1"/>
  <c r="O11" i="7" s="1"/>
  <c r="P11" i="7" s="1"/>
  <c r="M11" i="7"/>
  <c r="N11" i="7"/>
  <c r="U11" i="7"/>
  <c r="V11" i="7"/>
  <c r="C12" i="7"/>
  <c r="A12" i="7" s="1"/>
  <c r="B12" i="7" s="1"/>
  <c r="F12" i="7" s="1"/>
  <c r="O12" i="7" s="1"/>
  <c r="P12" i="7" s="1"/>
  <c r="M12" i="7"/>
  <c r="N12" i="7"/>
  <c r="U12" i="7"/>
  <c r="V12" i="7"/>
  <c r="C13" i="7"/>
  <c r="A13" i="7" s="1"/>
  <c r="B13" i="7" s="1"/>
  <c r="F13" i="7" s="1"/>
  <c r="O13" i="7" s="1"/>
  <c r="P13" i="7" s="1"/>
  <c r="M13" i="7"/>
  <c r="N13" i="7"/>
  <c r="U13" i="7"/>
  <c r="V13" i="7"/>
  <c r="C14" i="7"/>
  <c r="A14" i="7" s="1"/>
  <c r="B14" i="7" s="1"/>
  <c r="F14" i="7" s="1"/>
  <c r="O14" i="7" s="1"/>
  <c r="P14" i="7" s="1"/>
  <c r="M14" i="7"/>
  <c r="N14" i="7"/>
  <c r="U14" i="7"/>
  <c r="V14" i="7"/>
  <c r="C15" i="7"/>
  <c r="A15" i="7" s="1"/>
  <c r="B15" i="7" s="1"/>
  <c r="F15" i="7" s="1"/>
  <c r="O15" i="7" s="1"/>
  <c r="P15" i="7" s="1"/>
  <c r="M15" i="7"/>
  <c r="N15" i="7"/>
  <c r="U15" i="7"/>
  <c r="V15" i="7"/>
  <c r="C16" i="7"/>
  <c r="A16" i="7" s="1"/>
  <c r="B16" i="7" s="1"/>
  <c r="F16" i="7" s="1"/>
  <c r="O16" i="7" s="1"/>
  <c r="P16" i="7" s="1"/>
  <c r="M16" i="7"/>
  <c r="N16" i="7"/>
  <c r="U16" i="7"/>
  <c r="V16" i="7"/>
  <c r="C17" i="7"/>
  <c r="A17" i="7" s="1"/>
  <c r="B17" i="7" s="1"/>
  <c r="F17" i="7" s="1"/>
  <c r="O17" i="7" s="1"/>
  <c r="P17" i="7" s="1"/>
  <c r="M17" i="7"/>
  <c r="N17" i="7"/>
  <c r="U17" i="7"/>
  <c r="V17" i="7"/>
  <c r="C18" i="7"/>
  <c r="A18" i="7" s="1"/>
  <c r="B18" i="7" s="1"/>
  <c r="F18" i="7" s="1"/>
  <c r="O18" i="7" s="1"/>
  <c r="P18" i="7" s="1"/>
  <c r="M18" i="7"/>
  <c r="N18" i="7"/>
  <c r="U18" i="7"/>
  <c r="V18" i="7"/>
  <c r="C19" i="7"/>
  <c r="A19" i="7" s="1"/>
  <c r="B19" i="7" s="1"/>
  <c r="F19" i="7" s="1"/>
  <c r="O19" i="7" s="1"/>
  <c r="P19" i="7" s="1"/>
  <c r="M19" i="7"/>
  <c r="N19" i="7"/>
  <c r="U19" i="7"/>
  <c r="V19" i="7"/>
  <c r="U20" i="7"/>
  <c r="C21" i="7"/>
  <c r="A21" i="7" s="1"/>
  <c r="B21" i="7" s="1"/>
  <c r="F21" i="7" s="1"/>
  <c r="M21" i="7"/>
  <c r="N21" i="7"/>
  <c r="O21" i="7" s="1"/>
  <c r="P21" i="7" s="1"/>
  <c r="U21" i="7"/>
  <c r="V21" i="7"/>
  <c r="C22" i="7"/>
  <c r="A22" i="7" s="1"/>
  <c r="B22" i="7" s="1"/>
  <c r="F22" i="7" s="1"/>
  <c r="M22" i="7"/>
  <c r="N22" i="7"/>
  <c r="O22" i="7" s="1"/>
  <c r="P22" i="7" s="1"/>
  <c r="U22" i="7"/>
  <c r="V22" i="7"/>
  <c r="C23" i="7"/>
  <c r="A23" i="7" s="1"/>
  <c r="B23" i="7" s="1"/>
  <c r="F23" i="7" s="1"/>
  <c r="M23" i="7"/>
  <c r="N23" i="7"/>
  <c r="O23" i="7" s="1"/>
  <c r="P23" i="7" s="1"/>
  <c r="U23" i="7"/>
  <c r="V23" i="7"/>
  <c r="C24" i="7"/>
  <c r="A24" i="7" s="1"/>
  <c r="B24" i="7" s="1"/>
  <c r="F24" i="7" s="1"/>
  <c r="M24" i="7"/>
  <c r="N24" i="7"/>
  <c r="O24" i="7" s="1"/>
  <c r="P24" i="7" s="1"/>
  <c r="U24" i="7"/>
  <c r="V24" i="7"/>
  <c r="C25" i="7"/>
  <c r="A25" i="7" s="1"/>
  <c r="B25" i="7" s="1"/>
  <c r="F25" i="7" s="1"/>
  <c r="O25" i="7" s="1"/>
  <c r="P25" i="7" s="1"/>
  <c r="M25" i="7"/>
  <c r="N25" i="7"/>
  <c r="U25" i="7"/>
  <c r="V25" i="7"/>
  <c r="C26" i="7"/>
  <c r="A26" i="7" s="1"/>
  <c r="B26" i="7" s="1"/>
  <c r="F26" i="7" s="1"/>
  <c r="O26" i="7" s="1"/>
  <c r="P26" i="7" s="1"/>
  <c r="M26" i="7"/>
  <c r="N26" i="7"/>
  <c r="U26" i="7"/>
  <c r="V26" i="7"/>
  <c r="C27" i="7"/>
  <c r="A27" i="7" s="1"/>
  <c r="B27" i="7" s="1"/>
  <c r="F27" i="7" s="1"/>
  <c r="M27" i="7"/>
  <c r="N27" i="7"/>
  <c r="O27" i="7" s="1"/>
  <c r="P27" i="7" s="1"/>
  <c r="U27" i="7"/>
  <c r="V27" i="7"/>
  <c r="C28" i="7"/>
  <c r="A28" i="7" s="1"/>
  <c r="B28" i="7" s="1"/>
  <c r="F28" i="7" s="1"/>
  <c r="O28" i="7" s="1"/>
  <c r="P28" i="7" s="1"/>
  <c r="M28" i="7"/>
  <c r="N28" i="7"/>
  <c r="U28" i="7"/>
  <c r="V28" i="7"/>
  <c r="C29" i="7"/>
  <c r="A29" i="7" s="1"/>
  <c r="B29" i="7" s="1"/>
  <c r="F29" i="7" s="1"/>
  <c r="O29" i="7" s="1"/>
  <c r="P29" i="7" s="1"/>
  <c r="M29" i="7"/>
  <c r="N29" i="7"/>
  <c r="U29" i="7"/>
  <c r="V29" i="7"/>
  <c r="C30" i="7"/>
  <c r="A30" i="7" s="1"/>
  <c r="B30" i="7" s="1"/>
  <c r="F30" i="7" s="1"/>
  <c r="O30" i="7" s="1"/>
  <c r="P30" i="7" s="1"/>
  <c r="M30" i="7"/>
  <c r="N30" i="7"/>
  <c r="U30" i="7"/>
  <c r="V30" i="7"/>
  <c r="C31" i="7"/>
  <c r="A31" i="7" s="1"/>
  <c r="B31" i="7" s="1"/>
  <c r="F31" i="7" s="1"/>
  <c r="O31" i="7" s="1"/>
  <c r="P31" i="7" s="1"/>
  <c r="M31" i="7"/>
  <c r="N31" i="7"/>
  <c r="U31" i="7"/>
  <c r="V31" i="7"/>
  <c r="C32" i="7"/>
  <c r="A32" i="7" s="1"/>
  <c r="B32" i="7" s="1"/>
  <c r="F32" i="7" s="1"/>
  <c r="M32" i="7"/>
  <c r="N32" i="7"/>
  <c r="O32" i="7" s="1"/>
  <c r="P32" i="7" s="1"/>
  <c r="U32" i="7"/>
  <c r="V32" i="7"/>
  <c r="C33" i="7"/>
  <c r="A33" i="7" s="1"/>
  <c r="B33" i="7" s="1"/>
  <c r="F33" i="7" s="1"/>
  <c r="M33" i="7"/>
  <c r="N33" i="7"/>
  <c r="O33" i="7" s="1"/>
  <c r="P33" i="7" s="1"/>
  <c r="U33" i="7"/>
  <c r="V33" i="7"/>
  <c r="U34" i="7"/>
  <c r="C35" i="7"/>
  <c r="A35" i="7" s="1"/>
  <c r="B35" i="7" s="1"/>
  <c r="F35" i="7" s="1"/>
  <c r="O35" i="7" s="1"/>
  <c r="P35" i="7" s="1"/>
  <c r="M35" i="7"/>
  <c r="N35" i="7"/>
  <c r="U35" i="7"/>
  <c r="V35" i="7"/>
  <c r="C36" i="7"/>
  <c r="A36" i="7" s="1"/>
  <c r="B36" i="7" s="1"/>
  <c r="F36" i="7" s="1"/>
  <c r="O36" i="7" s="1"/>
  <c r="P36" i="7" s="1"/>
  <c r="M36" i="7"/>
  <c r="N36" i="7"/>
  <c r="U36" i="7"/>
  <c r="V36" i="7"/>
  <c r="C37" i="7"/>
  <c r="A37" i="7" s="1"/>
  <c r="B37" i="7" s="1"/>
  <c r="F37" i="7" s="1"/>
  <c r="O37" i="7" s="1"/>
  <c r="P37" i="7" s="1"/>
  <c r="M37" i="7"/>
  <c r="N37" i="7"/>
  <c r="U37" i="7"/>
  <c r="V37" i="7"/>
  <c r="C38" i="7"/>
  <c r="A38" i="7" s="1"/>
  <c r="B38" i="7" s="1"/>
  <c r="F38" i="7" s="1"/>
  <c r="O38" i="7" s="1"/>
  <c r="P38" i="7" s="1"/>
  <c r="M38" i="7"/>
  <c r="N38" i="7"/>
  <c r="U38" i="7"/>
  <c r="V38" i="7"/>
  <c r="C39" i="7"/>
  <c r="A39" i="7" s="1"/>
  <c r="B39" i="7" s="1"/>
  <c r="F39" i="7" s="1"/>
  <c r="O39" i="7" s="1"/>
  <c r="P39" i="7" s="1"/>
  <c r="M39" i="7"/>
  <c r="N39" i="7"/>
  <c r="U39" i="7"/>
  <c r="V39" i="7"/>
  <c r="C40" i="7"/>
  <c r="A40" i="7" s="1"/>
  <c r="B40" i="7" s="1"/>
  <c r="F40" i="7" s="1"/>
  <c r="O40" i="7" s="1"/>
  <c r="P40" i="7" s="1"/>
  <c r="M40" i="7"/>
  <c r="N40" i="7"/>
  <c r="U40" i="7"/>
  <c r="V40" i="7"/>
  <c r="C41" i="7"/>
  <c r="A41" i="7" s="1"/>
  <c r="B41" i="7" s="1"/>
  <c r="F41" i="7" s="1"/>
  <c r="O41" i="7" s="1"/>
  <c r="P41" i="7" s="1"/>
  <c r="M41" i="7"/>
  <c r="N41" i="7"/>
  <c r="U41" i="7"/>
  <c r="V41" i="7"/>
  <c r="C42" i="7"/>
  <c r="A42" i="7" s="1"/>
  <c r="B42" i="7" s="1"/>
  <c r="F42" i="7" s="1"/>
  <c r="O42" i="7" s="1"/>
  <c r="P42" i="7" s="1"/>
  <c r="M42" i="7"/>
  <c r="N42" i="7"/>
  <c r="U42" i="7"/>
  <c r="V42" i="7"/>
  <c r="C43" i="7"/>
  <c r="A43" i="7" s="1"/>
  <c r="B43" i="7" s="1"/>
  <c r="F43" i="7" s="1"/>
  <c r="O43" i="7" s="1"/>
  <c r="P43" i="7" s="1"/>
  <c r="M43" i="7"/>
  <c r="N43" i="7"/>
  <c r="U43" i="7"/>
  <c r="V43" i="7"/>
  <c r="C44" i="7"/>
  <c r="A44" i="7" s="1"/>
  <c r="B44" i="7" s="1"/>
  <c r="F44" i="7" s="1"/>
  <c r="O44" i="7" s="1"/>
  <c r="P44" i="7" s="1"/>
  <c r="M44" i="7"/>
  <c r="N44" i="7"/>
  <c r="U44" i="7"/>
  <c r="V44" i="7"/>
  <c r="C45" i="7"/>
  <c r="A45" i="7" s="1"/>
  <c r="B45" i="7" s="1"/>
  <c r="F45" i="7" s="1"/>
  <c r="O45" i="7" s="1"/>
  <c r="P45" i="7" s="1"/>
  <c r="M45" i="7"/>
  <c r="N45" i="7"/>
  <c r="U45" i="7"/>
  <c r="V45" i="7"/>
  <c r="C46" i="7"/>
  <c r="A46" i="7" s="1"/>
  <c r="B46" i="7" s="1"/>
  <c r="F46" i="7" s="1"/>
  <c r="O46" i="7" s="1"/>
  <c r="P46" i="7" s="1"/>
  <c r="M46" i="7"/>
  <c r="N46" i="7"/>
  <c r="U46" i="7"/>
  <c r="V46" i="7"/>
  <c r="C47" i="7"/>
  <c r="A47" i="7" s="1"/>
  <c r="B47" i="7" s="1"/>
  <c r="F47" i="7" s="1"/>
  <c r="O47" i="7" s="1"/>
  <c r="P47" i="7" s="1"/>
  <c r="M47" i="7"/>
  <c r="N47" i="7"/>
  <c r="U47" i="7"/>
  <c r="V47" i="7"/>
  <c r="U48" i="7"/>
  <c r="C49" i="7"/>
  <c r="A49" i="7" s="1"/>
  <c r="B49" i="7" s="1"/>
  <c r="F49" i="7" s="1"/>
  <c r="M49" i="7"/>
  <c r="N49" i="7"/>
  <c r="O49" i="7" s="1"/>
  <c r="P49" i="7" s="1"/>
  <c r="U49" i="7"/>
  <c r="V49" i="7"/>
  <c r="C50" i="7"/>
  <c r="A50" i="7" s="1"/>
  <c r="B50" i="7" s="1"/>
  <c r="F50" i="7" s="1"/>
  <c r="M50" i="7"/>
  <c r="N50" i="7"/>
  <c r="O50" i="7" s="1"/>
  <c r="P50" i="7" s="1"/>
  <c r="U50" i="7"/>
  <c r="V50" i="7"/>
  <c r="C51" i="7"/>
  <c r="A51" i="7" s="1"/>
  <c r="B51" i="7" s="1"/>
  <c r="F51" i="7" s="1"/>
  <c r="M51" i="7"/>
  <c r="N51" i="7"/>
  <c r="O51" i="7" s="1"/>
  <c r="P51" i="7" s="1"/>
  <c r="U51" i="7"/>
  <c r="V51" i="7"/>
  <c r="C52" i="7"/>
  <c r="A52" i="7" s="1"/>
  <c r="B52" i="7" s="1"/>
  <c r="F52" i="7" s="1"/>
  <c r="M52" i="7"/>
  <c r="N52" i="7"/>
  <c r="O52" i="7" s="1"/>
  <c r="P52" i="7" s="1"/>
  <c r="U52" i="7"/>
  <c r="V52" i="7"/>
  <c r="C53" i="7"/>
  <c r="A53" i="7" s="1"/>
  <c r="B53" i="7" s="1"/>
  <c r="F53" i="7" s="1"/>
  <c r="M53" i="7"/>
  <c r="N53" i="7"/>
  <c r="O53" i="7" s="1"/>
  <c r="P53" i="7" s="1"/>
  <c r="U53" i="7"/>
  <c r="V53" i="7"/>
  <c r="C54" i="7"/>
  <c r="A54" i="7" s="1"/>
  <c r="B54" i="7" s="1"/>
  <c r="F54" i="7" s="1"/>
  <c r="M54" i="7"/>
  <c r="N54" i="7"/>
  <c r="O54" i="7" s="1"/>
  <c r="P54" i="7" s="1"/>
  <c r="U54" i="7"/>
  <c r="V54" i="7"/>
  <c r="C55" i="7"/>
  <c r="A55" i="7" s="1"/>
  <c r="B55" i="7" s="1"/>
  <c r="F55" i="7" s="1"/>
  <c r="M55" i="7"/>
  <c r="N55" i="7"/>
  <c r="O55" i="7" s="1"/>
  <c r="P55" i="7" s="1"/>
  <c r="U55" i="7"/>
  <c r="V55" i="7"/>
  <c r="C56" i="7"/>
  <c r="A56" i="7" s="1"/>
  <c r="B56" i="7" s="1"/>
  <c r="F56" i="7" s="1"/>
  <c r="M56" i="7"/>
  <c r="N56" i="7"/>
  <c r="O56" i="7" s="1"/>
  <c r="P56" i="7" s="1"/>
  <c r="U56" i="7"/>
  <c r="V56" i="7"/>
  <c r="C57" i="7"/>
  <c r="A57" i="7" s="1"/>
  <c r="B57" i="7" s="1"/>
  <c r="F57" i="7" s="1"/>
  <c r="M57" i="7"/>
  <c r="N57" i="7"/>
  <c r="U57" i="7"/>
  <c r="V57" i="7"/>
  <c r="B58" i="7"/>
  <c r="C58" i="7"/>
  <c r="A58" i="7" s="1"/>
  <c r="F58" i="7"/>
  <c r="M58" i="7"/>
  <c r="N58" i="7"/>
  <c r="O58" i="7" s="1"/>
  <c r="P58" i="7" s="1"/>
  <c r="U58" i="7"/>
  <c r="V58" i="7"/>
  <c r="C59" i="7"/>
  <c r="A59" i="7" s="1"/>
  <c r="B59" i="7" s="1"/>
  <c r="F59" i="7" s="1"/>
  <c r="M59" i="7"/>
  <c r="N59" i="7"/>
  <c r="U59" i="7"/>
  <c r="V59" i="7"/>
  <c r="B60" i="7"/>
  <c r="C60" i="7"/>
  <c r="A60" i="7" s="1"/>
  <c r="F60" i="7"/>
  <c r="M60" i="7"/>
  <c r="N60" i="7"/>
  <c r="O60" i="7" s="1"/>
  <c r="P60" i="7" s="1"/>
  <c r="U60" i="7"/>
  <c r="V60" i="7"/>
  <c r="C61" i="7"/>
  <c r="A61" i="7" s="1"/>
  <c r="B61" i="7" s="1"/>
  <c r="F61" i="7" s="1"/>
  <c r="M61" i="7"/>
  <c r="N61" i="7"/>
  <c r="O61" i="7" s="1"/>
  <c r="P61" i="7" s="1"/>
  <c r="U61" i="7"/>
  <c r="V61" i="7"/>
  <c r="U62" i="7"/>
  <c r="C63" i="7"/>
  <c r="A63" i="7" s="1"/>
  <c r="B63" i="7" s="1"/>
  <c r="F63" i="7" s="1"/>
  <c r="O63" i="7" s="1"/>
  <c r="P63" i="7" s="1"/>
  <c r="M63" i="7"/>
  <c r="N63" i="7"/>
  <c r="U63" i="7"/>
  <c r="V63" i="7"/>
  <c r="C64" i="7"/>
  <c r="A64" i="7" s="1"/>
  <c r="B64" i="7" s="1"/>
  <c r="F64" i="7" s="1"/>
  <c r="O64" i="7" s="1"/>
  <c r="P64" i="7" s="1"/>
  <c r="M64" i="7"/>
  <c r="N64" i="7"/>
  <c r="U64" i="7"/>
  <c r="V64" i="7"/>
  <c r="C65" i="7"/>
  <c r="A65" i="7" s="1"/>
  <c r="B65" i="7" s="1"/>
  <c r="F65" i="7" s="1"/>
  <c r="O65" i="7" s="1"/>
  <c r="P65" i="7" s="1"/>
  <c r="M65" i="7"/>
  <c r="N65" i="7"/>
  <c r="U65" i="7"/>
  <c r="V65" i="7"/>
  <c r="C66" i="7"/>
  <c r="A66" i="7" s="1"/>
  <c r="B66" i="7" s="1"/>
  <c r="F66" i="7" s="1"/>
  <c r="O66" i="7" s="1"/>
  <c r="P66" i="7" s="1"/>
  <c r="M66" i="7"/>
  <c r="N66" i="7"/>
  <c r="U66" i="7"/>
  <c r="V66" i="7"/>
  <c r="C67" i="7"/>
  <c r="A67" i="7" s="1"/>
  <c r="B67" i="7" s="1"/>
  <c r="F67" i="7" s="1"/>
  <c r="O67" i="7" s="1"/>
  <c r="P67" i="7" s="1"/>
  <c r="M67" i="7"/>
  <c r="N67" i="7"/>
  <c r="U67" i="7"/>
  <c r="V67" i="7"/>
  <c r="C68" i="7"/>
  <c r="A68" i="7" s="1"/>
  <c r="B68" i="7" s="1"/>
  <c r="F68" i="7" s="1"/>
  <c r="O68" i="7" s="1"/>
  <c r="P68" i="7" s="1"/>
  <c r="M68" i="7"/>
  <c r="N68" i="7"/>
  <c r="U68" i="7"/>
  <c r="V68" i="7"/>
  <c r="C69" i="7"/>
  <c r="A69" i="7" s="1"/>
  <c r="B69" i="7" s="1"/>
  <c r="F69" i="7" s="1"/>
  <c r="O69" i="7" s="1"/>
  <c r="P69" i="7" s="1"/>
  <c r="M69" i="7"/>
  <c r="N69" i="7"/>
  <c r="U69" i="7"/>
  <c r="V69" i="7"/>
  <c r="C70" i="7"/>
  <c r="A70" i="7" s="1"/>
  <c r="B70" i="7" s="1"/>
  <c r="F70" i="7" s="1"/>
  <c r="O70" i="7" s="1"/>
  <c r="P70" i="7" s="1"/>
  <c r="M70" i="7"/>
  <c r="N70" i="7"/>
  <c r="U70" i="7"/>
  <c r="V70" i="7"/>
  <c r="C71" i="7"/>
  <c r="A71" i="7" s="1"/>
  <c r="B71" i="7" s="1"/>
  <c r="F71" i="7" s="1"/>
  <c r="O71" i="7" s="1"/>
  <c r="P71" i="7" s="1"/>
  <c r="M71" i="7"/>
  <c r="N71" i="7"/>
  <c r="U71" i="7"/>
  <c r="V71" i="7"/>
  <c r="C72" i="7"/>
  <c r="A72" i="7" s="1"/>
  <c r="B72" i="7" s="1"/>
  <c r="F72" i="7" s="1"/>
  <c r="O72" i="7" s="1"/>
  <c r="P72" i="7" s="1"/>
  <c r="M72" i="7"/>
  <c r="N72" i="7"/>
  <c r="U72" i="7"/>
  <c r="V72" i="7"/>
  <c r="C73" i="7"/>
  <c r="A73" i="7" s="1"/>
  <c r="B73" i="7" s="1"/>
  <c r="F73" i="7" s="1"/>
  <c r="O73" i="7" s="1"/>
  <c r="P73" i="7" s="1"/>
  <c r="M73" i="7"/>
  <c r="N73" i="7"/>
  <c r="U73" i="7"/>
  <c r="V73" i="7"/>
  <c r="C74" i="7"/>
  <c r="A74" i="7" s="1"/>
  <c r="B74" i="7" s="1"/>
  <c r="F74" i="7" s="1"/>
  <c r="O74" i="7" s="1"/>
  <c r="P74" i="7" s="1"/>
  <c r="M74" i="7"/>
  <c r="N74" i="7"/>
  <c r="U74" i="7"/>
  <c r="V74" i="7"/>
  <c r="C75" i="7"/>
  <c r="A75" i="7" s="1"/>
  <c r="B75" i="7" s="1"/>
  <c r="F75" i="7" s="1"/>
  <c r="O75" i="7" s="1"/>
  <c r="P75" i="7" s="1"/>
  <c r="N75" i="7"/>
  <c r="U75" i="7"/>
  <c r="V75" i="7"/>
  <c r="U76" i="7"/>
  <c r="C77" i="7"/>
  <c r="A77" i="7" s="1"/>
  <c r="B77" i="7" s="1"/>
  <c r="F77" i="7" s="1"/>
  <c r="M77" i="7"/>
  <c r="N77" i="7"/>
  <c r="O77" i="7" s="1"/>
  <c r="P77" i="7" s="1"/>
  <c r="U77" i="7"/>
  <c r="V77" i="7"/>
  <c r="C78" i="7"/>
  <c r="A78" i="7" s="1"/>
  <c r="B78" i="7" s="1"/>
  <c r="F78" i="7" s="1"/>
  <c r="M78" i="7"/>
  <c r="N78" i="7"/>
  <c r="O78" i="7" s="1"/>
  <c r="P78" i="7" s="1"/>
  <c r="U78" i="7"/>
  <c r="V78" i="7"/>
  <c r="C79" i="7"/>
  <c r="A79" i="7" s="1"/>
  <c r="B79" i="7" s="1"/>
  <c r="F79" i="7" s="1"/>
  <c r="M79" i="7"/>
  <c r="N79" i="7"/>
  <c r="O79" i="7" s="1"/>
  <c r="P79" i="7" s="1"/>
  <c r="U79" i="7"/>
  <c r="V79" i="7"/>
  <c r="C80" i="7"/>
  <c r="A80" i="7" s="1"/>
  <c r="B80" i="7" s="1"/>
  <c r="F80" i="7" s="1"/>
  <c r="M80" i="7"/>
  <c r="N80" i="7"/>
  <c r="O80" i="7" s="1"/>
  <c r="P80" i="7" s="1"/>
  <c r="U80" i="7"/>
  <c r="V80" i="7"/>
  <c r="C81" i="7"/>
  <c r="A81" i="7" s="1"/>
  <c r="B81" i="7" s="1"/>
  <c r="F81" i="7" s="1"/>
  <c r="M81" i="7"/>
  <c r="N81" i="7"/>
  <c r="O81" i="7" s="1"/>
  <c r="P81" i="7" s="1"/>
  <c r="U81" i="7"/>
  <c r="V81" i="7"/>
  <c r="C82" i="7"/>
  <c r="A82" i="7" s="1"/>
  <c r="B82" i="7" s="1"/>
  <c r="F82" i="7" s="1"/>
  <c r="M82" i="7"/>
  <c r="N82" i="7"/>
  <c r="O82" i="7" s="1"/>
  <c r="P82" i="7" s="1"/>
  <c r="U82" i="7"/>
  <c r="V82" i="7"/>
  <c r="C83" i="7"/>
  <c r="A83" i="7" s="1"/>
  <c r="B83" i="7" s="1"/>
  <c r="F83" i="7" s="1"/>
  <c r="M83" i="7"/>
  <c r="N83" i="7"/>
  <c r="O83" i="7" s="1"/>
  <c r="P83" i="7" s="1"/>
  <c r="U83" i="7"/>
  <c r="V83" i="7"/>
  <c r="C84" i="7"/>
  <c r="A84" i="7" s="1"/>
  <c r="B84" i="7" s="1"/>
  <c r="F84" i="7" s="1"/>
  <c r="M84" i="7"/>
  <c r="N84" i="7"/>
  <c r="O84" i="7" s="1"/>
  <c r="P84" i="7" s="1"/>
  <c r="U84" i="7"/>
  <c r="V84" i="7"/>
  <c r="C85" i="7"/>
  <c r="A85" i="7" s="1"/>
  <c r="B85" i="7" s="1"/>
  <c r="F85" i="7" s="1"/>
  <c r="M85" i="7"/>
  <c r="N85" i="7"/>
  <c r="O85" i="7" s="1"/>
  <c r="P85" i="7" s="1"/>
  <c r="U85" i="7"/>
  <c r="V85" i="7"/>
  <c r="C86" i="7"/>
  <c r="A86" i="7" s="1"/>
  <c r="B86" i="7" s="1"/>
  <c r="F86" i="7" s="1"/>
  <c r="M86" i="7"/>
  <c r="N86" i="7"/>
  <c r="O86" i="7" s="1"/>
  <c r="P86" i="7" s="1"/>
  <c r="U86" i="7"/>
  <c r="V86" i="7"/>
  <c r="C87" i="7"/>
  <c r="A87" i="7" s="1"/>
  <c r="B87" i="7" s="1"/>
  <c r="F87" i="7" s="1"/>
  <c r="M87" i="7"/>
  <c r="N87" i="7"/>
  <c r="O87" i="7" s="1"/>
  <c r="P87" i="7" s="1"/>
  <c r="U87" i="7"/>
  <c r="V87" i="7"/>
  <c r="C88" i="7"/>
  <c r="A88" i="7" s="1"/>
  <c r="B88" i="7" s="1"/>
  <c r="F88" i="7" s="1"/>
  <c r="M88" i="7"/>
  <c r="N88" i="7"/>
  <c r="O88" i="7" s="1"/>
  <c r="P88" i="7" s="1"/>
  <c r="U88" i="7"/>
  <c r="V88" i="7"/>
  <c r="C89" i="7"/>
  <c r="A89" i="7" s="1"/>
  <c r="B89" i="7" s="1"/>
  <c r="F89" i="7" s="1"/>
  <c r="M89" i="7"/>
  <c r="N89" i="7"/>
  <c r="O89" i="7" s="1"/>
  <c r="P89" i="7" s="1"/>
  <c r="U89" i="7"/>
  <c r="V89" i="7"/>
  <c r="U90" i="7"/>
  <c r="C91" i="7"/>
  <c r="A91" i="7" s="1"/>
  <c r="B91" i="7" s="1"/>
  <c r="F91" i="7" s="1"/>
  <c r="M91" i="7"/>
  <c r="N91" i="7"/>
  <c r="O91" i="7" s="1"/>
  <c r="P91" i="7" s="1"/>
  <c r="U91" i="7"/>
  <c r="V91" i="7"/>
  <c r="C92" i="7"/>
  <c r="A92" i="7" s="1"/>
  <c r="B92" i="7" s="1"/>
  <c r="F92" i="7" s="1"/>
  <c r="M92" i="7"/>
  <c r="N92" i="7"/>
  <c r="O92" i="7" s="1"/>
  <c r="P92" i="7" s="1"/>
  <c r="U92" i="7"/>
  <c r="V92" i="7"/>
  <c r="C93" i="7"/>
  <c r="A93" i="7" s="1"/>
  <c r="B93" i="7" s="1"/>
  <c r="F93" i="7" s="1"/>
  <c r="M93" i="7"/>
  <c r="N93" i="7"/>
  <c r="O93" i="7" s="1"/>
  <c r="P93" i="7" s="1"/>
  <c r="U93" i="7"/>
  <c r="V93" i="7"/>
  <c r="C94" i="7"/>
  <c r="A94" i="7" s="1"/>
  <c r="B94" i="7" s="1"/>
  <c r="F94" i="7" s="1"/>
  <c r="M94" i="7"/>
  <c r="N94" i="7"/>
  <c r="O94" i="7" s="1"/>
  <c r="P94" i="7" s="1"/>
  <c r="U94" i="7"/>
  <c r="V94" i="7"/>
  <c r="C95" i="7"/>
  <c r="A95" i="7" s="1"/>
  <c r="B95" i="7" s="1"/>
  <c r="F95" i="7" s="1"/>
  <c r="M95" i="7"/>
  <c r="N95" i="7"/>
  <c r="O95" i="7" s="1"/>
  <c r="P95" i="7" s="1"/>
  <c r="U95" i="7"/>
  <c r="V95" i="7"/>
  <c r="C96" i="7"/>
  <c r="A96" i="7" s="1"/>
  <c r="B96" i="7" s="1"/>
  <c r="F96" i="7" s="1"/>
  <c r="O96" i="7" s="1"/>
  <c r="P96" i="7" s="1"/>
  <c r="M96" i="7"/>
  <c r="N96" i="7"/>
  <c r="U96" i="7"/>
  <c r="V96" i="7"/>
  <c r="C97" i="7"/>
  <c r="A97" i="7" s="1"/>
  <c r="B97" i="7" s="1"/>
  <c r="F97" i="7" s="1"/>
  <c r="O97" i="7" s="1"/>
  <c r="P97" i="7" s="1"/>
  <c r="M97" i="7"/>
  <c r="N97" i="7"/>
  <c r="U97" i="7"/>
  <c r="V97" i="7"/>
  <c r="C98" i="7"/>
  <c r="A98" i="7" s="1"/>
  <c r="B98" i="7" s="1"/>
  <c r="F98" i="7" s="1"/>
  <c r="M98" i="7"/>
  <c r="N98" i="7"/>
  <c r="O98" i="7" s="1"/>
  <c r="P98" i="7" s="1"/>
  <c r="U98" i="7"/>
  <c r="V98" i="7"/>
  <c r="C99" i="7"/>
  <c r="A99" i="7" s="1"/>
  <c r="B99" i="7" s="1"/>
  <c r="F99" i="7" s="1"/>
  <c r="M99" i="7"/>
  <c r="N99" i="7"/>
  <c r="O99" i="7" s="1"/>
  <c r="P99" i="7" s="1"/>
  <c r="U99" i="7"/>
  <c r="V99" i="7"/>
  <c r="C100" i="7"/>
  <c r="A100" i="7" s="1"/>
  <c r="B100" i="7" s="1"/>
  <c r="F100" i="7" s="1"/>
  <c r="O100" i="7" s="1"/>
  <c r="P100" i="7" s="1"/>
  <c r="M100" i="7"/>
  <c r="N100" i="7"/>
  <c r="U100" i="7"/>
  <c r="V100" i="7"/>
  <c r="C101" i="7"/>
  <c r="A101" i="7" s="1"/>
  <c r="B101" i="7" s="1"/>
  <c r="F101" i="7" s="1"/>
  <c r="O101" i="7" s="1"/>
  <c r="P101" i="7" s="1"/>
  <c r="M101" i="7"/>
  <c r="N101" i="7"/>
  <c r="U101" i="7"/>
  <c r="V101" i="7"/>
  <c r="C102" i="7"/>
  <c r="A102" i="7" s="1"/>
  <c r="B102" i="7" s="1"/>
  <c r="F102" i="7" s="1"/>
  <c r="O102" i="7" s="1"/>
  <c r="P102" i="7" s="1"/>
  <c r="M102" i="7"/>
  <c r="N102" i="7"/>
  <c r="U102" i="7"/>
  <c r="V102" i="7"/>
  <c r="C103" i="7"/>
  <c r="A103" i="7" s="1"/>
  <c r="B103" i="7" s="1"/>
  <c r="F103" i="7" s="1"/>
  <c r="O103" i="7" s="1"/>
  <c r="P103" i="7" s="1"/>
  <c r="M103" i="7"/>
  <c r="N103" i="7"/>
  <c r="U103" i="7"/>
  <c r="V103" i="7"/>
  <c r="G3" i="6"/>
  <c r="H3" i="6"/>
  <c r="C7" i="6"/>
  <c r="A7" i="6" s="1"/>
  <c r="M7" i="6"/>
  <c r="N7" i="6"/>
  <c r="U7" i="6"/>
  <c r="V7" i="6"/>
  <c r="C8" i="6"/>
  <c r="A8" i="6" s="1"/>
  <c r="M8" i="6"/>
  <c r="N8" i="6"/>
  <c r="U8" i="6"/>
  <c r="V8" i="6"/>
  <c r="C9" i="6"/>
  <c r="A9" i="6" s="1"/>
  <c r="M9" i="6"/>
  <c r="N9" i="6"/>
  <c r="U9" i="6"/>
  <c r="V9" i="6"/>
  <c r="C10" i="6"/>
  <c r="A10" i="6" s="1"/>
  <c r="B10" i="6" s="1"/>
  <c r="F10" i="6" s="1"/>
  <c r="O10" i="6" s="1"/>
  <c r="P10" i="6" s="1"/>
  <c r="M10" i="6"/>
  <c r="N10" i="6"/>
  <c r="U10" i="6"/>
  <c r="V10" i="6"/>
  <c r="C11" i="6"/>
  <c r="A11" i="6" s="1"/>
  <c r="B11" i="6" s="1"/>
  <c r="F11" i="6" s="1"/>
  <c r="O11" i="6" s="1"/>
  <c r="P11" i="6" s="1"/>
  <c r="M11" i="6"/>
  <c r="N11" i="6"/>
  <c r="U11" i="6"/>
  <c r="V11" i="6"/>
  <c r="C12" i="6"/>
  <c r="A12" i="6" s="1"/>
  <c r="B12" i="6" s="1"/>
  <c r="F12" i="6" s="1"/>
  <c r="O12" i="6" s="1"/>
  <c r="P12" i="6" s="1"/>
  <c r="M12" i="6"/>
  <c r="N12" i="6"/>
  <c r="U12" i="6"/>
  <c r="V12" i="6"/>
  <c r="C13" i="6"/>
  <c r="A13" i="6" s="1"/>
  <c r="B13" i="6" s="1"/>
  <c r="F13" i="6" s="1"/>
  <c r="O13" i="6" s="1"/>
  <c r="P13" i="6" s="1"/>
  <c r="M13" i="6"/>
  <c r="N13" i="6"/>
  <c r="U13" i="6"/>
  <c r="V13" i="6"/>
  <c r="C14" i="6"/>
  <c r="A14" i="6" s="1"/>
  <c r="B14" i="6" s="1"/>
  <c r="F14" i="6" s="1"/>
  <c r="O14" i="6" s="1"/>
  <c r="P14" i="6" s="1"/>
  <c r="M14" i="6"/>
  <c r="N14" i="6"/>
  <c r="U14" i="6"/>
  <c r="V14" i="6"/>
  <c r="C15" i="6"/>
  <c r="A15" i="6" s="1"/>
  <c r="B15" i="6" s="1"/>
  <c r="F15" i="6" s="1"/>
  <c r="O15" i="6" s="1"/>
  <c r="P15" i="6" s="1"/>
  <c r="M15" i="6"/>
  <c r="N15" i="6"/>
  <c r="U15" i="6"/>
  <c r="V15" i="6"/>
  <c r="C16" i="6"/>
  <c r="A16" i="6" s="1"/>
  <c r="B16" i="6" s="1"/>
  <c r="F16" i="6" s="1"/>
  <c r="O16" i="6" s="1"/>
  <c r="P16" i="6" s="1"/>
  <c r="M16" i="6"/>
  <c r="N16" i="6"/>
  <c r="U16" i="6"/>
  <c r="V16" i="6"/>
  <c r="C17" i="6"/>
  <c r="A17" i="6" s="1"/>
  <c r="B17" i="6" s="1"/>
  <c r="F17" i="6" s="1"/>
  <c r="O17" i="6" s="1"/>
  <c r="P17" i="6" s="1"/>
  <c r="M17" i="6"/>
  <c r="N17" i="6"/>
  <c r="U17" i="6"/>
  <c r="V17" i="6"/>
  <c r="C18" i="6"/>
  <c r="A18" i="6" s="1"/>
  <c r="B18" i="6" s="1"/>
  <c r="F18" i="6" s="1"/>
  <c r="O18" i="6" s="1"/>
  <c r="P18" i="6" s="1"/>
  <c r="M18" i="6"/>
  <c r="N18" i="6"/>
  <c r="U18" i="6"/>
  <c r="V18" i="6"/>
  <c r="C19" i="6"/>
  <c r="A19" i="6" s="1"/>
  <c r="B19" i="6" s="1"/>
  <c r="F19" i="6" s="1"/>
  <c r="O19" i="6" s="1"/>
  <c r="P19" i="6" s="1"/>
  <c r="M19" i="6"/>
  <c r="N19" i="6"/>
  <c r="U19" i="6"/>
  <c r="V19" i="6"/>
  <c r="U20" i="6"/>
  <c r="C21" i="6"/>
  <c r="A21" i="6" s="1"/>
  <c r="B21" i="6" s="1"/>
  <c r="F21" i="6" s="1"/>
  <c r="M21" i="6"/>
  <c r="N21" i="6"/>
  <c r="O21" i="6" s="1"/>
  <c r="P21" i="6" s="1"/>
  <c r="U21" i="6"/>
  <c r="V21" i="6"/>
  <c r="C22" i="6"/>
  <c r="A22" i="6" s="1"/>
  <c r="B22" i="6" s="1"/>
  <c r="F22" i="6" s="1"/>
  <c r="M22" i="6"/>
  <c r="N22" i="6"/>
  <c r="O22" i="6" s="1"/>
  <c r="P22" i="6" s="1"/>
  <c r="U22" i="6"/>
  <c r="V22" i="6"/>
  <c r="C23" i="6"/>
  <c r="A23" i="6" s="1"/>
  <c r="B23" i="6" s="1"/>
  <c r="F23" i="6" s="1"/>
  <c r="M23" i="6"/>
  <c r="N23" i="6"/>
  <c r="O23" i="6" s="1"/>
  <c r="P23" i="6" s="1"/>
  <c r="U23" i="6"/>
  <c r="V23" i="6"/>
  <c r="C24" i="6"/>
  <c r="A24" i="6" s="1"/>
  <c r="B24" i="6" s="1"/>
  <c r="F24" i="6" s="1"/>
  <c r="M24" i="6"/>
  <c r="N24" i="6"/>
  <c r="O24" i="6" s="1"/>
  <c r="P24" i="6" s="1"/>
  <c r="U24" i="6"/>
  <c r="V24" i="6"/>
  <c r="C25" i="6"/>
  <c r="A25" i="6" s="1"/>
  <c r="B25" i="6" s="1"/>
  <c r="F25" i="6" s="1"/>
  <c r="M25" i="6"/>
  <c r="N25" i="6"/>
  <c r="O25" i="6" s="1"/>
  <c r="P25" i="6" s="1"/>
  <c r="U25" i="6"/>
  <c r="V25" i="6"/>
  <c r="C26" i="6"/>
  <c r="A26" i="6" s="1"/>
  <c r="B26" i="6" s="1"/>
  <c r="F26" i="6" s="1"/>
  <c r="M26" i="6"/>
  <c r="N26" i="6"/>
  <c r="O26" i="6" s="1"/>
  <c r="P26" i="6" s="1"/>
  <c r="U26" i="6"/>
  <c r="V26" i="6"/>
  <c r="C27" i="6"/>
  <c r="A27" i="6" s="1"/>
  <c r="B27" i="6" s="1"/>
  <c r="F27" i="6" s="1"/>
  <c r="M27" i="6"/>
  <c r="N27" i="6"/>
  <c r="O27" i="6" s="1"/>
  <c r="P27" i="6" s="1"/>
  <c r="U27" i="6"/>
  <c r="V27" i="6"/>
  <c r="C28" i="6"/>
  <c r="A28" i="6" s="1"/>
  <c r="B28" i="6" s="1"/>
  <c r="F28" i="6" s="1"/>
  <c r="M28" i="6"/>
  <c r="N28" i="6"/>
  <c r="O28" i="6" s="1"/>
  <c r="P28" i="6" s="1"/>
  <c r="U28" i="6"/>
  <c r="V28" i="6"/>
  <c r="C29" i="6"/>
  <c r="A29" i="6" s="1"/>
  <c r="B29" i="6" s="1"/>
  <c r="F29" i="6" s="1"/>
  <c r="M29" i="6"/>
  <c r="N29" i="6"/>
  <c r="O29" i="6" s="1"/>
  <c r="P29" i="6" s="1"/>
  <c r="U29" i="6"/>
  <c r="V29" i="6"/>
  <c r="C30" i="6"/>
  <c r="A30" i="6" s="1"/>
  <c r="B30" i="6" s="1"/>
  <c r="F30" i="6" s="1"/>
  <c r="M30" i="6"/>
  <c r="N30" i="6"/>
  <c r="O30" i="6" s="1"/>
  <c r="P30" i="6" s="1"/>
  <c r="U30" i="6"/>
  <c r="V30" i="6"/>
  <c r="C31" i="6"/>
  <c r="A31" i="6" s="1"/>
  <c r="B31" i="6" s="1"/>
  <c r="F31" i="6" s="1"/>
  <c r="M31" i="6"/>
  <c r="N31" i="6"/>
  <c r="O31" i="6" s="1"/>
  <c r="P31" i="6" s="1"/>
  <c r="Q31" i="6" s="1"/>
  <c r="U31" i="6"/>
  <c r="V31" i="6"/>
  <c r="C32" i="6"/>
  <c r="A32" i="6" s="1"/>
  <c r="B32" i="6" s="1"/>
  <c r="F32" i="6" s="1"/>
  <c r="O32" i="6" s="1"/>
  <c r="P32" i="6" s="1"/>
  <c r="M32" i="6"/>
  <c r="N32" i="6"/>
  <c r="U32" i="6"/>
  <c r="V32" i="6"/>
  <c r="C33" i="6"/>
  <c r="A33" i="6" s="1"/>
  <c r="B33" i="6" s="1"/>
  <c r="F33" i="6" s="1"/>
  <c r="O33" i="6" s="1"/>
  <c r="P33" i="6" s="1"/>
  <c r="M33" i="6"/>
  <c r="N33" i="6"/>
  <c r="U33" i="6"/>
  <c r="V33" i="6"/>
  <c r="U34" i="6"/>
  <c r="C35" i="6"/>
  <c r="A35" i="6" s="1"/>
  <c r="B35" i="6" s="1"/>
  <c r="F35" i="6" s="1"/>
  <c r="M35" i="6"/>
  <c r="N35" i="6"/>
  <c r="O35" i="6" s="1"/>
  <c r="P35" i="6" s="1"/>
  <c r="U35" i="6"/>
  <c r="V35" i="6"/>
  <c r="C36" i="6"/>
  <c r="A36" i="6" s="1"/>
  <c r="B36" i="6" s="1"/>
  <c r="F36" i="6" s="1"/>
  <c r="M36" i="6"/>
  <c r="N36" i="6"/>
  <c r="O36" i="6" s="1"/>
  <c r="P36" i="6" s="1"/>
  <c r="U36" i="6"/>
  <c r="V36" i="6"/>
  <c r="C37" i="6"/>
  <c r="A37" i="6" s="1"/>
  <c r="B37" i="6" s="1"/>
  <c r="F37" i="6" s="1"/>
  <c r="M37" i="6"/>
  <c r="N37" i="6"/>
  <c r="O37" i="6" s="1"/>
  <c r="P37" i="6" s="1"/>
  <c r="U37" i="6"/>
  <c r="V37" i="6"/>
  <c r="C38" i="6"/>
  <c r="A38" i="6" s="1"/>
  <c r="B38" i="6" s="1"/>
  <c r="F38" i="6" s="1"/>
  <c r="M38" i="6"/>
  <c r="N38" i="6"/>
  <c r="O38" i="6" s="1"/>
  <c r="P38" i="6" s="1"/>
  <c r="U38" i="6"/>
  <c r="V38" i="6"/>
  <c r="C39" i="6"/>
  <c r="A39" i="6" s="1"/>
  <c r="B39" i="6" s="1"/>
  <c r="F39" i="6" s="1"/>
  <c r="M39" i="6"/>
  <c r="N39" i="6"/>
  <c r="O39" i="6" s="1"/>
  <c r="P39" i="6" s="1"/>
  <c r="U39" i="6"/>
  <c r="V39" i="6"/>
  <c r="C40" i="6"/>
  <c r="A40" i="6" s="1"/>
  <c r="B40" i="6" s="1"/>
  <c r="F40" i="6" s="1"/>
  <c r="M40" i="6"/>
  <c r="N40" i="6"/>
  <c r="O40" i="6" s="1"/>
  <c r="P40" i="6" s="1"/>
  <c r="U40" i="6"/>
  <c r="V40" i="6"/>
  <c r="C41" i="6"/>
  <c r="A41" i="6" s="1"/>
  <c r="B41" i="6" s="1"/>
  <c r="F41" i="6" s="1"/>
  <c r="M41" i="6"/>
  <c r="N41" i="6"/>
  <c r="O41" i="6" s="1"/>
  <c r="P41" i="6" s="1"/>
  <c r="U41" i="6"/>
  <c r="V41" i="6"/>
  <c r="C42" i="6"/>
  <c r="A42" i="6" s="1"/>
  <c r="B42" i="6" s="1"/>
  <c r="F42" i="6" s="1"/>
  <c r="M42" i="6"/>
  <c r="N42" i="6"/>
  <c r="O42" i="6" s="1"/>
  <c r="P42" i="6" s="1"/>
  <c r="U42" i="6"/>
  <c r="V42" i="6"/>
  <c r="C43" i="6"/>
  <c r="A43" i="6" s="1"/>
  <c r="B43" i="6" s="1"/>
  <c r="F43" i="6" s="1"/>
  <c r="M43" i="6"/>
  <c r="N43" i="6"/>
  <c r="O43" i="6" s="1"/>
  <c r="P43" i="6" s="1"/>
  <c r="U43" i="6"/>
  <c r="V43" i="6"/>
  <c r="C44" i="6"/>
  <c r="A44" i="6" s="1"/>
  <c r="B44" i="6" s="1"/>
  <c r="F44" i="6" s="1"/>
  <c r="M44" i="6"/>
  <c r="N44" i="6"/>
  <c r="O44" i="6" s="1"/>
  <c r="P44" i="6" s="1"/>
  <c r="U44" i="6"/>
  <c r="V44" i="6"/>
  <c r="C45" i="6"/>
  <c r="A45" i="6" s="1"/>
  <c r="B45" i="6" s="1"/>
  <c r="F45" i="6" s="1"/>
  <c r="M45" i="6"/>
  <c r="N45" i="6"/>
  <c r="O45" i="6" s="1"/>
  <c r="P45" i="6" s="1"/>
  <c r="U45" i="6"/>
  <c r="V45" i="6"/>
  <c r="C46" i="6"/>
  <c r="A46" i="6" s="1"/>
  <c r="B46" i="6" s="1"/>
  <c r="F46" i="6" s="1"/>
  <c r="M46" i="6"/>
  <c r="N46" i="6"/>
  <c r="O46" i="6" s="1"/>
  <c r="P46" i="6" s="1"/>
  <c r="U46" i="6"/>
  <c r="V46" i="6"/>
  <c r="C47" i="6"/>
  <c r="A47" i="6" s="1"/>
  <c r="B47" i="6" s="1"/>
  <c r="F47" i="6" s="1"/>
  <c r="M47" i="6"/>
  <c r="N47" i="6"/>
  <c r="O47" i="6" s="1"/>
  <c r="P47" i="6" s="1"/>
  <c r="U47" i="6"/>
  <c r="V47" i="6"/>
  <c r="U48" i="6"/>
  <c r="C49" i="6"/>
  <c r="A49" i="6" s="1"/>
  <c r="B49" i="6" s="1"/>
  <c r="F49" i="6" s="1"/>
  <c r="O49" i="6" s="1"/>
  <c r="P49" i="6" s="1"/>
  <c r="M49" i="6"/>
  <c r="N49" i="6"/>
  <c r="U49" i="6"/>
  <c r="V49" i="6"/>
  <c r="C50" i="6"/>
  <c r="A50" i="6" s="1"/>
  <c r="B50" i="6" s="1"/>
  <c r="F50" i="6" s="1"/>
  <c r="O50" i="6" s="1"/>
  <c r="P50" i="6" s="1"/>
  <c r="M50" i="6"/>
  <c r="N50" i="6"/>
  <c r="U50" i="6"/>
  <c r="V50" i="6"/>
  <c r="C51" i="6"/>
  <c r="A51" i="6" s="1"/>
  <c r="B51" i="6" s="1"/>
  <c r="F51" i="6" s="1"/>
  <c r="O51" i="6" s="1"/>
  <c r="P51" i="6" s="1"/>
  <c r="M51" i="6"/>
  <c r="N51" i="6"/>
  <c r="U51" i="6"/>
  <c r="V51" i="6"/>
  <c r="C52" i="6"/>
  <c r="A52" i="6" s="1"/>
  <c r="B52" i="6" s="1"/>
  <c r="F52" i="6" s="1"/>
  <c r="O52" i="6" s="1"/>
  <c r="P52" i="6" s="1"/>
  <c r="M52" i="6"/>
  <c r="N52" i="6"/>
  <c r="U52" i="6"/>
  <c r="V52" i="6"/>
  <c r="C53" i="6"/>
  <c r="A53" i="6" s="1"/>
  <c r="B53" i="6" s="1"/>
  <c r="F53" i="6" s="1"/>
  <c r="O53" i="6" s="1"/>
  <c r="P53" i="6" s="1"/>
  <c r="M53" i="6"/>
  <c r="N53" i="6"/>
  <c r="U53" i="6"/>
  <c r="V53" i="6"/>
  <c r="C54" i="6"/>
  <c r="A54" i="6" s="1"/>
  <c r="B54" i="6" s="1"/>
  <c r="F54" i="6" s="1"/>
  <c r="O54" i="6" s="1"/>
  <c r="P54" i="6" s="1"/>
  <c r="M54" i="6"/>
  <c r="N54" i="6"/>
  <c r="U54" i="6"/>
  <c r="V54" i="6"/>
  <c r="C55" i="6"/>
  <c r="A55" i="6" s="1"/>
  <c r="B55" i="6" s="1"/>
  <c r="F55" i="6" s="1"/>
  <c r="O55" i="6" s="1"/>
  <c r="P55" i="6" s="1"/>
  <c r="M55" i="6"/>
  <c r="N55" i="6"/>
  <c r="U55" i="6"/>
  <c r="V55" i="6"/>
  <c r="C56" i="6"/>
  <c r="A56" i="6" s="1"/>
  <c r="B56" i="6" s="1"/>
  <c r="F56" i="6" s="1"/>
  <c r="O56" i="6" s="1"/>
  <c r="P56" i="6" s="1"/>
  <c r="X56" i="6" s="1"/>
  <c r="M56" i="6"/>
  <c r="N56" i="6"/>
  <c r="Q56" i="6"/>
  <c r="U56" i="6"/>
  <c r="V56" i="6"/>
  <c r="C57" i="6"/>
  <c r="A57" i="6" s="1"/>
  <c r="B57" i="6" s="1"/>
  <c r="F57" i="6" s="1"/>
  <c r="O57" i="6" s="1"/>
  <c r="P57" i="6" s="1"/>
  <c r="M57" i="6"/>
  <c r="N57" i="6"/>
  <c r="U57" i="6"/>
  <c r="V57" i="6"/>
  <c r="C58" i="6"/>
  <c r="A58" i="6" s="1"/>
  <c r="B58" i="6" s="1"/>
  <c r="F58" i="6" s="1"/>
  <c r="O58" i="6" s="1"/>
  <c r="P58" i="6" s="1"/>
  <c r="M58" i="6"/>
  <c r="N58" i="6"/>
  <c r="U58" i="6"/>
  <c r="V58" i="6"/>
  <c r="C59" i="6"/>
  <c r="A59" i="6" s="1"/>
  <c r="B59" i="6" s="1"/>
  <c r="F59" i="6" s="1"/>
  <c r="O59" i="6" s="1"/>
  <c r="P59" i="6" s="1"/>
  <c r="M59" i="6"/>
  <c r="N59" i="6"/>
  <c r="U59" i="6"/>
  <c r="V59" i="6"/>
  <c r="C60" i="6"/>
  <c r="A60" i="6" s="1"/>
  <c r="B60" i="6" s="1"/>
  <c r="F60" i="6" s="1"/>
  <c r="O60" i="6" s="1"/>
  <c r="P60" i="6" s="1"/>
  <c r="M60" i="6"/>
  <c r="N60" i="6"/>
  <c r="U60" i="6"/>
  <c r="V60" i="6"/>
  <c r="C61" i="6"/>
  <c r="A61" i="6" s="1"/>
  <c r="B61" i="6" s="1"/>
  <c r="F61" i="6" s="1"/>
  <c r="O61" i="6" s="1"/>
  <c r="P61" i="6" s="1"/>
  <c r="M61" i="6"/>
  <c r="N61" i="6"/>
  <c r="U61" i="6"/>
  <c r="V61" i="6"/>
  <c r="U62" i="6"/>
  <c r="C63" i="6"/>
  <c r="A63" i="6" s="1"/>
  <c r="B63" i="6" s="1"/>
  <c r="F63" i="6" s="1"/>
  <c r="M63" i="6"/>
  <c r="N63" i="6"/>
  <c r="O63" i="6" s="1"/>
  <c r="P63" i="6" s="1"/>
  <c r="U63" i="6"/>
  <c r="V63" i="6"/>
  <c r="C64" i="6"/>
  <c r="A64" i="6" s="1"/>
  <c r="B64" i="6" s="1"/>
  <c r="F64" i="6" s="1"/>
  <c r="M64" i="6"/>
  <c r="N64" i="6"/>
  <c r="O64" i="6" s="1"/>
  <c r="P64" i="6" s="1"/>
  <c r="U64" i="6"/>
  <c r="V64" i="6"/>
  <c r="C65" i="6"/>
  <c r="A65" i="6" s="1"/>
  <c r="B65" i="6" s="1"/>
  <c r="F65" i="6" s="1"/>
  <c r="M65" i="6"/>
  <c r="N65" i="6"/>
  <c r="O65" i="6" s="1"/>
  <c r="P65" i="6" s="1"/>
  <c r="U65" i="6"/>
  <c r="V65" i="6"/>
  <c r="C66" i="6"/>
  <c r="A66" i="6" s="1"/>
  <c r="B66" i="6" s="1"/>
  <c r="F66" i="6" s="1"/>
  <c r="M66" i="6"/>
  <c r="N66" i="6"/>
  <c r="O66" i="6" s="1"/>
  <c r="P66" i="6" s="1"/>
  <c r="U66" i="6"/>
  <c r="V66" i="6"/>
  <c r="C67" i="6"/>
  <c r="A67" i="6" s="1"/>
  <c r="B67" i="6" s="1"/>
  <c r="F67" i="6" s="1"/>
  <c r="M67" i="6"/>
  <c r="N67" i="6"/>
  <c r="O67" i="6" s="1"/>
  <c r="P67" i="6" s="1"/>
  <c r="U67" i="6"/>
  <c r="V67" i="6"/>
  <c r="C68" i="6"/>
  <c r="A68" i="6" s="1"/>
  <c r="B68" i="6" s="1"/>
  <c r="F68" i="6" s="1"/>
  <c r="M68" i="6"/>
  <c r="N68" i="6"/>
  <c r="O68" i="6" s="1"/>
  <c r="P68" i="6" s="1"/>
  <c r="U68" i="6"/>
  <c r="V68" i="6"/>
  <c r="C69" i="6"/>
  <c r="A69" i="6" s="1"/>
  <c r="B69" i="6" s="1"/>
  <c r="F69" i="6" s="1"/>
  <c r="M69" i="6"/>
  <c r="N69" i="6"/>
  <c r="O69" i="6" s="1"/>
  <c r="P69" i="6" s="1"/>
  <c r="U69" i="6"/>
  <c r="V69" i="6"/>
  <c r="C70" i="6"/>
  <c r="A70" i="6" s="1"/>
  <c r="B70" i="6" s="1"/>
  <c r="F70" i="6" s="1"/>
  <c r="M70" i="6"/>
  <c r="N70" i="6"/>
  <c r="O70" i="6" s="1"/>
  <c r="P70" i="6" s="1"/>
  <c r="U70" i="6"/>
  <c r="V70" i="6"/>
  <c r="C71" i="6"/>
  <c r="A71" i="6" s="1"/>
  <c r="B71" i="6" s="1"/>
  <c r="F71" i="6" s="1"/>
  <c r="M71" i="6"/>
  <c r="N71" i="6"/>
  <c r="O71" i="6" s="1"/>
  <c r="P71" i="6" s="1"/>
  <c r="U71" i="6"/>
  <c r="V71" i="6"/>
  <c r="C72" i="6"/>
  <c r="A72" i="6" s="1"/>
  <c r="B72" i="6" s="1"/>
  <c r="F72" i="6" s="1"/>
  <c r="M72" i="6"/>
  <c r="N72" i="6"/>
  <c r="O72" i="6" s="1"/>
  <c r="P72" i="6" s="1"/>
  <c r="U72" i="6"/>
  <c r="V72" i="6"/>
  <c r="C73" i="6"/>
  <c r="A73" i="6" s="1"/>
  <c r="B73" i="6" s="1"/>
  <c r="F73" i="6" s="1"/>
  <c r="M73" i="6"/>
  <c r="N73" i="6"/>
  <c r="O73" i="6" s="1"/>
  <c r="P73" i="6" s="1"/>
  <c r="U73" i="6"/>
  <c r="V73" i="6"/>
  <c r="C74" i="6"/>
  <c r="A74" i="6" s="1"/>
  <c r="B74" i="6" s="1"/>
  <c r="F74" i="6" s="1"/>
  <c r="M74" i="6"/>
  <c r="N74" i="6"/>
  <c r="O74" i="6" s="1"/>
  <c r="P74" i="6" s="1"/>
  <c r="U74" i="6"/>
  <c r="V74" i="6"/>
  <c r="C75" i="6"/>
  <c r="A75" i="6" s="1"/>
  <c r="B75" i="6" s="1"/>
  <c r="F75" i="6" s="1"/>
  <c r="O75" i="6" s="1"/>
  <c r="P75" i="6" s="1"/>
  <c r="M75" i="6"/>
  <c r="N75" i="6"/>
  <c r="U75" i="6"/>
  <c r="V75" i="6"/>
  <c r="U76" i="6"/>
  <c r="C77" i="6"/>
  <c r="A77" i="6" s="1"/>
  <c r="B77" i="6" s="1"/>
  <c r="F77" i="6" s="1"/>
  <c r="M77" i="6"/>
  <c r="N77" i="6"/>
  <c r="O77" i="6" s="1"/>
  <c r="P77" i="6" s="1"/>
  <c r="U77" i="6"/>
  <c r="V77" i="6"/>
  <c r="C78" i="6"/>
  <c r="A78" i="6" s="1"/>
  <c r="B78" i="6" s="1"/>
  <c r="F78" i="6" s="1"/>
  <c r="M78" i="6"/>
  <c r="N78" i="6"/>
  <c r="O78" i="6" s="1"/>
  <c r="P78" i="6" s="1"/>
  <c r="U78" i="6"/>
  <c r="V78" i="6"/>
  <c r="C79" i="6"/>
  <c r="A79" i="6" s="1"/>
  <c r="B79" i="6" s="1"/>
  <c r="F79" i="6" s="1"/>
  <c r="M79" i="6"/>
  <c r="N79" i="6"/>
  <c r="O79" i="6" s="1"/>
  <c r="P79" i="6" s="1"/>
  <c r="U79" i="6"/>
  <c r="V79" i="6"/>
  <c r="C80" i="6"/>
  <c r="A80" i="6" s="1"/>
  <c r="B80" i="6" s="1"/>
  <c r="F80" i="6" s="1"/>
  <c r="O80" i="6" s="1"/>
  <c r="P80" i="6" s="1"/>
  <c r="M80" i="6"/>
  <c r="N80" i="6"/>
  <c r="U80" i="6"/>
  <c r="V80" i="6"/>
  <c r="C81" i="6"/>
  <c r="A81" i="6" s="1"/>
  <c r="B81" i="6" s="1"/>
  <c r="F81" i="6" s="1"/>
  <c r="O81" i="6" s="1"/>
  <c r="P81" i="6" s="1"/>
  <c r="M81" i="6"/>
  <c r="N81" i="6"/>
  <c r="U81" i="6"/>
  <c r="V81" i="6"/>
  <c r="C82" i="6"/>
  <c r="A82" i="6" s="1"/>
  <c r="B82" i="6" s="1"/>
  <c r="F82" i="6" s="1"/>
  <c r="M82" i="6"/>
  <c r="N82" i="6"/>
  <c r="O82" i="6" s="1"/>
  <c r="P82" i="6" s="1"/>
  <c r="U82" i="6"/>
  <c r="V82" i="6"/>
  <c r="C83" i="6"/>
  <c r="A83" i="6" s="1"/>
  <c r="B83" i="6" s="1"/>
  <c r="F83" i="6" s="1"/>
  <c r="O83" i="6" s="1"/>
  <c r="P83" i="6" s="1"/>
  <c r="M83" i="6"/>
  <c r="N83" i="6"/>
  <c r="U83" i="6"/>
  <c r="V83" i="6"/>
  <c r="C84" i="6"/>
  <c r="A84" i="6" s="1"/>
  <c r="B84" i="6" s="1"/>
  <c r="F84" i="6" s="1"/>
  <c r="M84" i="6"/>
  <c r="N84" i="6"/>
  <c r="O84" i="6" s="1"/>
  <c r="P84" i="6" s="1"/>
  <c r="U84" i="6"/>
  <c r="V84" i="6"/>
  <c r="C85" i="6"/>
  <c r="A85" i="6" s="1"/>
  <c r="B85" i="6" s="1"/>
  <c r="F85" i="6" s="1"/>
  <c r="O85" i="6" s="1"/>
  <c r="P85" i="6" s="1"/>
  <c r="M85" i="6"/>
  <c r="N85" i="6"/>
  <c r="U85" i="6"/>
  <c r="V85" i="6"/>
  <c r="C86" i="6"/>
  <c r="A86" i="6" s="1"/>
  <c r="B86" i="6" s="1"/>
  <c r="F86" i="6" s="1"/>
  <c r="O86" i="6" s="1"/>
  <c r="P86" i="6" s="1"/>
  <c r="M86" i="6"/>
  <c r="N86" i="6"/>
  <c r="U86" i="6"/>
  <c r="V86" i="6"/>
  <c r="C87" i="6"/>
  <c r="A87" i="6" s="1"/>
  <c r="B87" i="6" s="1"/>
  <c r="F87" i="6" s="1"/>
  <c r="O87" i="6" s="1"/>
  <c r="P87" i="6" s="1"/>
  <c r="M87" i="6"/>
  <c r="N87" i="6"/>
  <c r="U87" i="6"/>
  <c r="V87" i="6"/>
  <c r="C88" i="6"/>
  <c r="A88" i="6" s="1"/>
  <c r="B88" i="6" s="1"/>
  <c r="F88" i="6" s="1"/>
  <c r="O88" i="6" s="1"/>
  <c r="P88" i="6" s="1"/>
  <c r="M88" i="6"/>
  <c r="N88" i="6"/>
  <c r="U88" i="6"/>
  <c r="V88" i="6"/>
  <c r="C89" i="6"/>
  <c r="A89" i="6" s="1"/>
  <c r="B89" i="6" s="1"/>
  <c r="F89" i="6" s="1"/>
  <c r="O89" i="6" s="1"/>
  <c r="P89" i="6" s="1"/>
  <c r="M89" i="6"/>
  <c r="N89" i="6"/>
  <c r="U89" i="6"/>
  <c r="V89" i="6"/>
  <c r="D3" i="5"/>
  <c r="G3" i="5"/>
  <c r="H3" i="5"/>
  <c r="A7" i="5" s="1"/>
  <c r="B7" i="5" s="1"/>
  <c r="F7" i="5" s="1"/>
  <c r="C7" i="5"/>
  <c r="M7" i="5"/>
  <c r="N7" i="5"/>
  <c r="U7" i="5"/>
  <c r="V7" i="5"/>
  <c r="C8" i="5"/>
  <c r="A8" i="5" s="1"/>
  <c r="B8" i="5" s="1"/>
  <c r="F8" i="5" s="1"/>
  <c r="M8" i="5"/>
  <c r="N8" i="5"/>
  <c r="O8" i="5" s="1"/>
  <c r="P8" i="5" s="1"/>
  <c r="U8" i="5"/>
  <c r="V8" i="5"/>
  <c r="C9" i="5"/>
  <c r="A9" i="5" s="1"/>
  <c r="B9" i="5" s="1"/>
  <c r="F9" i="5" s="1"/>
  <c r="M9" i="5"/>
  <c r="N9" i="5"/>
  <c r="O9" i="5" s="1"/>
  <c r="P9" i="5" s="1"/>
  <c r="U9" i="5"/>
  <c r="V9" i="5"/>
  <c r="C10" i="5"/>
  <c r="A10" i="5" s="1"/>
  <c r="B10" i="5" s="1"/>
  <c r="F10" i="5" s="1"/>
  <c r="M10" i="5"/>
  <c r="N10" i="5"/>
  <c r="O10" i="5" s="1"/>
  <c r="P10" i="5" s="1"/>
  <c r="U10" i="5"/>
  <c r="V10" i="5"/>
  <c r="C11" i="5"/>
  <c r="A11" i="5" s="1"/>
  <c r="B11" i="5" s="1"/>
  <c r="F11" i="5" s="1"/>
  <c r="M11" i="5"/>
  <c r="N11" i="5"/>
  <c r="O11" i="5" s="1"/>
  <c r="P11" i="5" s="1"/>
  <c r="U11" i="5"/>
  <c r="V11" i="5"/>
  <c r="C12" i="5"/>
  <c r="A12" i="5" s="1"/>
  <c r="B12" i="5" s="1"/>
  <c r="F12" i="5" s="1"/>
  <c r="O12" i="5" s="1"/>
  <c r="P12" i="5" s="1"/>
  <c r="M12" i="5"/>
  <c r="N12" i="5"/>
  <c r="U12" i="5"/>
  <c r="V12" i="5"/>
  <c r="C13" i="5"/>
  <c r="A13" i="5" s="1"/>
  <c r="B13" i="5" s="1"/>
  <c r="F13" i="5" s="1"/>
  <c r="O13" i="5" s="1"/>
  <c r="P13" i="5" s="1"/>
  <c r="M13" i="5"/>
  <c r="N13" i="5"/>
  <c r="U13" i="5"/>
  <c r="V13" i="5"/>
  <c r="C14" i="5"/>
  <c r="A14" i="5" s="1"/>
  <c r="B14" i="5" s="1"/>
  <c r="F14" i="5" s="1"/>
  <c r="O14" i="5" s="1"/>
  <c r="P14" i="5" s="1"/>
  <c r="M14" i="5"/>
  <c r="N14" i="5"/>
  <c r="U14" i="5"/>
  <c r="V14" i="5"/>
  <c r="C15" i="5"/>
  <c r="A15" i="5" s="1"/>
  <c r="B15" i="5" s="1"/>
  <c r="F15" i="5" s="1"/>
  <c r="O15" i="5" s="1"/>
  <c r="P15" i="5" s="1"/>
  <c r="M15" i="5"/>
  <c r="N15" i="5"/>
  <c r="U15" i="5"/>
  <c r="V15" i="5"/>
  <c r="C16" i="5"/>
  <c r="A16" i="5" s="1"/>
  <c r="B16" i="5" s="1"/>
  <c r="F16" i="5" s="1"/>
  <c r="O16" i="5" s="1"/>
  <c r="P16" i="5" s="1"/>
  <c r="M16" i="5"/>
  <c r="N16" i="5"/>
  <c r="U16" i="5"/>
  <c r="V16" i="5"/>
  <c r="C17" i="5"/>
  <c r="A17" i="5" s="1"/>
  <c r="B17" i="5" s="1"/>
  <c r="F17" i="5" s="1"/>
  <c r="O17" i="5" s="1"/>
  <c r="P17" i="5" s="1"/>
  <c r="M17" i="5"/>
  <c r="N17" i="5"/>
  <c r="U17" i="5"/>
  <c r="V17" i="5"/>
  <c r="C18" i="5"/>
  <c r="A18" i="5" s="1"/>
  <c r="B18" i="5" s="1"/>
  <c r="F18" i="5" s="1"/>
  <c r="O18" i="5" s="1"/>
  <c r="P18" i="5" s="1"/>
  <c r="M18" i="5"/>
  <c r="N18" i="5"/>
  <c r="U18" i="5"/>
  <c r="V18" i="5"/>
  <c r="C19" i="5"/>
  <c r="A19" i="5" s="1"/>
  <c r="B19" i="5" s="1"/>
  <c r="F19" i="5" s="1"/>
  <c r="O19" i="5" s="1"/>
  <c r="P19" i="5" s="1"/>
  <c r="M19" i="5"/>
  <c r="N19" i="5"/>
  <c r="U19" i="5"/>
  <c r="V19" i="5"/>
  <c r="U20" i="5"/>
  <c r="C21" i="5"/>
  <c r="A21" i="5" s="1"/>
  <c r="B21" i="5" s="1"/>
  <c r="F21" i="5" s="1"/>
  <c r="M21" i="5"/>
  <c r="N21" i="5"/>
  <c r="O21" i="5" s="1"/>
  <c r="P21" i="5" s="1"/>
  <c r="U21" i="5"/>
  <c r="V21" i="5"/>
  <c r="C22" i="5"/>
  <c r="A22" i="5" s="1"/>
  <c r="B22" i="5" s="1"/>
  <c r="F22" i="5" s="1"/>
  <c r="M22" i="5"/>
  <c r="N22" i="5"/>
  <c r="O22" i="5" s="1"/>
  <c r="P22" i="5" s="1"/>
  <c r="U22" i="5"/>
  <c r="V22" i="5"/>
  <c r="C23" i="5"/>
  <c r="A23" i="5" s="1"/>
  <c r="B23" i="5" s="1"/>
  <c r="F23" i="5" s="1"/>
  <c r="M23" i="5"/>
  <c r="N23" i="5"/>
  <c r="O23" i="5" s="1"/>
  <c r="P23" i="5" s="1"/>
  <c r="U23" i="5"/>
  <c r="V23" i="5"/>
  <c r="C24" i="5"/>
  <c r="A24" i="5" s="1"/>
  <c r="B24" i="5" s="1"/>
  <c r="F24" i="5" s="1"/>
  <c r="M24" i="5"/>
  <c r="N24" i="5"/>
  <c r="O24" i="5" s="1"/>
  <c r="P24" i="5" s="1"/>
  <c r="U24" i="5"/>
  <c r="V24" i="5"/>
  <c r="C25" i="5"/>
  <c r="A25" i="5" s="1"/>
  <c r="B25" i="5" s="1"/>
  <c r="F25" i="5" s="1"/>
  <c r="M25" i="5"/>
  <c r="N25" i="5"/>
  <c r="O25" i="5" s="1"/>
  <c r="P25" i="5" s="1"/>
  <c r="U25" i="5"/>
  <c r="V25" i="5"/>
  <c r="C26" i="5"/>
  <c r="A26" i="5" s="1"/>
  <c r="B26" i="5" s="1"/>
  <c r="F26" i="5" s="1"/>
  <c r="O26" i="5" s="1"/>
  <c r="P26" i="5" s="1"/>
  <c r="M26" i="5"/>
  <c r="N26" i="5"/>
  <c r="U26" i="5"/>
  <c r="V26" i="5"/>
  <c r="C27" i="5"/>
  <c r="A27" i="5" s="1"/>
  <c r="B27" i="5" s="1"/>
  <c r="F27" i="5" s="1"/>
  <c r="M27" i="5"/>
  <c r="N27" i="5"/>
  <c r="O27" i="5" s="1"/>
  <c r="P27" i="5" s="1"/>
  <c r="U27" i="5"/>
  <c r="V27" i="5"/>
  <c r="C28" i="5"/>
  <c r="A28" i="5" s="1"/>
  <c r="B28" i="5" s="1"/>
  <c r="F28" i="5" s="1"/>
  <c r="O28" i="5" s="1"/>
  <c r="P28" i="5" s="1"/>
  <c r="M28" i="5"/>
  <c r="N28" i="5"/>
  <c r="U28" i="5"/>
  <c r="V28" i="5"/>
  <c r="C29" i="5"/>
  <c r="A29" i="5" s="1"/>
  <c r="B29" i="5" s="1"/>
  <c r="F29" i="5" s="1"/>
  <c r="M29" i="5"/>
  <c r="N29" i="5"/>
  <c r="O29" i="5" s="1"/>
  <c r="P29" i="5" s="1"/>
  <c r="U29" i="5"/>
  <c r="V29" i="5"/>
  <c r="C30" i="5"/>
  <c r="A30" i="5" s="1"/>
  <c r="B30" i="5" s="1"/>
  <c r="F30" i="5" s="1"/>
  <c r="M30" i="5"/>
  <c r="N30" i="5"/>
  <c r="O30" i="5" s="1"/>
  <c r="P30" i="5" s="1"/>
  <c r="U30" i="5"/>
  <c r="V30" i="5"/>
  <c r="C31" i="5"/>
  <c r="A31" i="5" s="1"/>
  <c r="B31" i="5" s="1"/>
  <c r="F31" i="5" s="1"/>
  <c r="M31" i="5"/>
  <c r="N31" i="5"/>
  <c r="O31" i="5" s="1"/>
  <c r="P31" i="5" s="1"/>
  <c r="Q31" i="5" s="1"/>
  <c r="U31" i="5"/>
  <c r="V31" i="5"/>
  <c r="X31" i="5"/>
  <c r="C32" i="5"/>
  <c r="A32" i="5" s="1"/>
  <c r="B32" i="5" s="1"/>
  <c r="F32" i="5" s="1"/>
  <c r="M32" i="5"/>
  <c r="N32" i="5"/>
  <c r="O32" i="5" s="1"/>
  <c r="P32" i="5" s="1"/>
  <c r="U32" i="5"/>
  <c r="V32" i="5"/>
  <c r="C33" i="5"/>
  <c r="A33" i="5" s="1"/>
  <c r="B33" i="5" s="1"/>
  <c r="F33" i="5" s="1"/>
  <c r="M33" i="5"/>
  <c r="N33" i="5"/>
  <c r="O33" i="5" s="1"/>
  <c r="P33" i="5" s="1"/>
  <c r="U33" i="5"/>
  <c r="V33" i="5"/>
  <c r="U34" i="5"/>
  <c r="C35" i="5"/>
  <c r="A35" i="5" s="1"/>
  <c r="B35" i="5" s="1"/>
  <c r="F35" i="5" s="1"/>
  <c r="O35" i="5" s="1"/>
  <c r="P35" i="5" s="1"/>
  <c r="M35" i="5"/>
  <c r="N35" i="5"/>
  <c r="U35" i="5"/>
  <c r="V35" i="5"/>
  <c r="C36" i="5"/>
  <c r="A36" i="5" s="1"/>
  <c r="B36" i="5" s="1"/>
  <c r="F36" i="5" s="1"/>
  <c r="O36" i="5" s="1"/>
  <c r="P36" i="5" s="1"/>
  <c r="M36" i="5"/>
  <c r="N36" i="5"/>
  <c r="U36" i="5"/>
  <c r="V36" i="5"/>
  <c r="C37" i="5"/>
  <c r="A37" i="5" s="1"/>
  <c r="B37" i="5" s="1"/>
  <c r="F37" i="5" s="1"/>
  <c r="O37" i="5" s="1"/>
  <c r="P37" i="5" s="1"/>
  <c r="M37" i="5"/>
  <c r="N37" i="5"/>
  <c r="U37" i="5"/>
  <c r="V37" i="5"/>
  <c r="C38" i="5"/>
  <c r="A38" i="5" s="1"/>
  <c r="B38" i="5" s="1"/>
  <c r="F38" i="5" s="1"/>
  <c r="O38" i="5" s="1"/>
  <c r="P38" i="5" s="1"/>
  <c r="M38" i="5"/>
  <c r="N38" i="5"/>
  <c r="U38" i="5"/>
  <c r="V38" i="5"/>
  <c r="C39" i="5"/>
  <c r="A39" i="5" s="1"/>
  <c r="B39" i="5" s="1"/>
  <c r="F39" i="5" s="1"/>
  <c r="O39" i="5" s="1"/>
  <c r="P39" i="5" s="1"/>
  <c r="M39" i="5"/>
  <c r="N39" i="5"/>
  <c r="U39" i="5"/>
  <c r="V39" i="5"/>
  <c r="C40" i="5"/>
  <c r="A40" i="5" s="1"/>
  <c r="B40" i="5" s="1"/>
  <c r="F40" i="5" s="1"/>
  <c r="O40" i="5" s="1"/>
  <c r="P40" i="5" s="1"/>
  <c r="M40" i="5"/>
  <c r="N40" i="5"/>
  <c r="U40" i="5"/>
  <c r="V40" i="5"/>
  <c r="C41" i="5"/>
  <c r="A41" i="5" s="1"/>
  <c r="B41" i="5" s="1"/>
  <c r="F41" i="5" s="1"/>
  <c r="O41" i="5" s="1"/>
  <c r="P41" i="5" s="1"/>
  <c r="M41" i="5"/>
  <c r="N41" i="5"/>
  <c r="U41" i="5"/>
  <c r="V41" i="5"/>
  <c r="C42" i="5"/>
  <c r="A42" i="5" s="1"/>
  <c r="B42" i="5" s="1"/>
  <c r="F42" i="5" s="1"/>
  <c r="O42" i="5" s="1"/>
  <c r="P42" i="5" s="1"/>
  <c r="M42" i="5"/>
  <c r="N42" i="5"/>
  <c r="U42" i="5"/>
  <c r="V42" i="5"/>
  <c r="C43" i="5"/>
  <c r="A43" i="5" s="1"/>
  <c r="B43" i="5" s="1"/>
  <c r="F43" i="5" s="1"/>
  <c r="O43" i="5" s="1"/>
  <c r="P43" i="5" s="1"/>
  <c r="M43" i="5"/>
  <c r="N43" i="5"/>
  <c r="U43" i="5"/>
  <c r="V43" i="5"/>
  <c r="C44" i="5"/>
  <c r="A44" i="5" s="1"/>
  <c r="B44" i="5" s="1"/>
  <c r="F44" i="5" s="1"/>
  <c r="O44" i="5" s="1"/>
  <c r="P44" i="5" s="1"/>
  <c r="M44" i="5"/>
  <c r="N44" i="5"/>
  <c r="U44" i="5"/>
  <c r="V44" i="5"/>
  <c r="C45" i="5"/>
  <c r="A45" i="5" s="1"/>
  <c r="B45" i="5" s="1"/>
  <c r="F45" i="5" s="1"/>
  <c r="O45" i="5" s="1"/>
  <c r="P45" i="5" s="1"/>
  <c r="M45" i="5"/>
  <c r="N45" i="5"/>
  <c r="U45" i="5"/>
  <c r="V45" i="5"/>
  <c r="C46" i="5"/>
  <c r="A46" i="5" s="1"/>
  <c r="B46" i="5" s="1"/>
  <c r="F46" i="5" s="1"/>
  <c r="O46" i="5" s="1"/>
  <c r="P46" i="5" s="1"/>
  <c r="M46" i="5"/>
  <c r="N46" i="5"/>
  <c r="U46" i="5"/>
  <c r="V46" i="5"/>
  <c r="C47" i="5"/>
  <c r="A47" i="5" s="1"/>
  <c r="B47" i="5" s="1"/>
  <c r="F47" i="5" s="1"/>
  <c r="O47" i="5" s="1"/>
  <c r="P47" i="5" s="1"/>
  <c r="M47" i="5"/>
  <c r="N47" i="5"/>
  <c r="U47" i="5"/>
  <c r="V47" i="5"/>
  <c r="U48" i="5"/>
  <c r="C49" i="5"/>
  <c r="A49" i="5" s="1"/>
  <c r="B49" i="5" s="1"/>
  <c r="F49" i="5" s="1"/>
  <c r="M49" i="5"/>
  <c r="N49" i="5"/>
  <c r="O49" i="5" s="1"/>
  <c r="P49" i="5" s="1"/>
  <c r="U49" i="5"/>
  <c r="V49" i="5"/>
  <c r="C50" i="5"/>
  <c r="A50" i="5" s="1"/>
  <c r="B50" i="5" s="1"/>
  <c r="F50" i="5" s="1"/>
  <c r="M50" i="5"/>
  <c r="N50" i="5"/>
  <c r="O50" i="5" s="1"/>
  <c r="P50" i="5" s="1"/>
  <c r="U50" i="5"/>
  <c r="V50" i="5"/>
  <c r="C51" i="5"/>
  <c r="A51" i="5" s="1"/>
  <c r="B51" i="5" s="1"/>
  <c r="F51" i="5" s="1"/>
  <c r="M51" i="5"/>
  <c r="N51" i="5"/>
  <c r="O51" i="5" s="1"/>
  <c r="P51" i="5" s="1"/>
  <c r="U51" i="5"/>
  <c r="V51" i="5"/>
  <c r="C52" i="5"/>
  <c r="A52" i="5" s="1"/>
  <c r="B52" i="5" s="1"/>
  <c r="F52" i="5" s="1"/>
  <c r="M52" i="5"/>
  <c r="N52" i="5"/>
  <c r="O52" i="5" s="1"/>
  <c r="P52" i="5" s="1"/>
  <c r="U52" i="5"/>
  <c r="V52" i="5"/>
  <c r="C53" i="5"/>
  <c r="A53" i="5" s="1"/>
  <c r="B53" i="5" s="1"/>
  <c r="F53" i="5" s="1"/>
  <c r="M53" i="5"/>
  <c r="N53" i="5"/>
  <c r="O53" i="5" s="1"/>
  <c r="P53" i="5" s="1"/>
  <c r="U53" i="5"/>
  <c r="V53" i="5"/>
  <c r="C54" i="5"/>
  <c r="A54" i="5" s="1"/>
  <c r="B54" i="5" s="1"/>
  <c r="F54" i="5" s="1"/>
  <c r="M54" i="5"/>
  <c r="N54" i="5"/>
  <c r="O54" i="5" s="1"/>
  <c r="P54" i="5"/>
  <c r="Q54" i="5" s="1"/>
  <c r="U54" i="5"/>
  <c r="V54" i="5"/>
  <c r="B55" i="5"/>
  <c r="C55" i="5"/>
  <c r="A55" i="5" s="1"/>
  <c r="F55" i="5"/>
  <c r="M55" i="5"/>
  <c r="N55" i="5"/>
  <c r="O55" i="5" s="1"/>
  <c r="P55" i="5" s="1"/>
  <c r="U55" i="5"/>
  <c r="V55" i="5"/>
  <c r="C56" i="5"/>
  <c r="A56" i="5" s="1"/>
  <c r="B56" i="5" s="1"/>
  <c r="F56" i="5" s="1"/>
  <c r="O56" i="5" s="1"/>
  <c r="P56" i="5" s="1"/>
  <c r="M56" i="5"/>
  <c r="N56" i="5"/>
  <c r="U56" i="5"/>
  <c r="V56" i="5"/>
  <c r="C57" i="5"/>
  <c r="A57" i="5" s="1"/>
  <c r="B57" i="5" s="1"/>
  <c r="F57" i="5" s="1"/>
  <c r="O57" i="5" s="1"/>
  <c r="P57" i="5" s="1"/>
  <c r="M57" i="5"/>
  <c r="N57" i="5"/>
  <c r="U57" i="5"/>
  <c r="V57" i="5"/>
  <c r="C58" i="5"/>
  <c r="A58" i="5" s="1"/>
  <c r="B58" i="5" s="1"/>
  <c r="F58" i="5" s="1"/>
  <c r="O58" i="5" s="1"/>
  <c r="P58" i="5" s="1"/>
  <c r="M58" i="5"/>
  <c r="N58" i="5"/>
  <c r="U58" i="5"/>
  <c r="V58" i="5"/>
  <c r="C59" i="5"/>
  <c r="A59" i="5" s="1"/>
  <c r="B59" i="5" s="1"/>
  <c r="F59" i="5" s="1"/>
  <c r="O59" i="5" s="1"/>
  <c r="P59" i="5" s="1"/>
  <c r="M59" i="5"/>
  <c r="N59" i="5"/>
  <c r="U59" i="5"/>
  <c r="V59" i="5"/>
  <c r="C60" i="5"/>
  <c r="A60" i="5" s="1"/>
  <c r="B60" i="5" s="1"/>
  <c r="F60" i="5" s="1"/>
  <c r="O60" i="5" s="1"/>
  <c r="P60" i="5" s="1"/>
  <c r="M60" i="5"/>
  <c r="N60" i="5"/>
  <c r="U60" i="5"/>
  <c r="V60" i="5"/>
  <c r="C61" i="5"/>
  <c r="A61" i="5" s="1"/>
  <c r="B61" i="5" s="1"/>
  <c r="F61" i="5" s="1"/>
  <c r="O61" i="5" s="1"/>
  <c r="P61" i="5" s="1"/>
  <c r="M61" i="5"/>
  <c r="N61" i="5"/>
  <c r="U61" i="5"/>
  <c r="V61" i="5"/>
  <c r="U62" i="5"/>
  <c r="C63" i="5"/>
  <c r="A63" i="5" s="1"/>
  <c r="B63" i="5" s="1"/>
  <c r="F63" i="5" s="1"/>
  <c r="M63" i="5"/>
  <c r="N63" i="5"/>
  <c r="O63" i="5" s="1"/>
  <c r="P63" i="5" s="1"/>
  <c r="U63" i="5"/>
  <c r="V63" i="5"/>
  <c r="C64" i="5"/>
  <c r="A64" i="5" s="1"/>
  <c r="B64" i="5" s="1"/>
  <c r="F64" i="5" s="1"/>
  <c r="M64" i="5"/>
  <c r="N64" i="5"/>
  <c r="O64" i="5" s="1"/>
  <c r="P64" i="5" s="1"/>
  <c r="U64" i="5"/>
  <c r="V64" i="5"/>
  <c r="C65" i="5"/>
  <c r="A65" i="5" s="1"/>
  <c r="B65" i="5" s="1"/>
  <c r="F65" i="5" s="1"/>
  <c r="M65" i="5"/>
  <c r="N65" i="5"/>
  <c r="O65" i="5" s="1"/>
  <c r="P65" i="5" s="1"/>
  <c r="U65" i="5"/>
  <c r="V65" i="5"/>
  <c r="C66" i="5"/>
  <c r="A66" i="5" s="1"/>
  <c r="B66" i="5" s="1"/>
  <c r="F66" i="5" s="1"/>
  <c r="M66" i="5"/>
  <c r="N66" i="5"/>
  <c r="O66" i="5" s="1"/>
  <c r="P66" i="5" s="1"/>
  <c r="U66" i="5"/>
  <c r="V66" i="5"/>
  <c r="C67" i="5"/>
  <c r="A67" i="5" s="1"/>
  <c r="B67" i="5" s="1"/>
  <c r="F67" i="5" s="1"/>
  <c r="M67" i="5"/>
  <c r="N67" i="5"/>
  <c r="O67" i="5" s="1"/>
  <c r="P67" i="5" s="1"/>
  <c r="U67" i="5"/>
  <c r="V67" i="5"/>
  <c r="C68" i="5"/>
  <c r="A68" i="5" s="1"/>
  <c r="B68" i="5" s="1"/>
  <c r="F68" i="5" s="1"/>
  <c r="M68" i="5"/>
  <c r="N68" i="5"/>
  <c r="O68" i="5" s="1"/>
  <c r="P68" i="5" s="1"/>
  <c r="U68" i="5"/>
  <c r="V68" i="5"/>
  <c r="C69" i="5"/>
  <c r="A69" i="5" s="1"/>
  <c r="B69" i="5" s="1"/>
  <c r="F69" i="5" s="1"/>
  <c r="M69" i="5"/>
  <c r="N69" i="5"/>
  <c r="O69" i="5" s="1"/>
  <c r="P69" i="5" s="1"/>
  <c r="U69" i="5"/>
  <c r="V69" i="5"/>
  <c r="C70" i="5"/>
  <c r="A70" i="5" s="1"/>
  <c r="B70" i="5" s="1"/>
  <c r="F70" i="5" s="1"/>
  <c r="M70" i="5"/>
  <c r="N70" i="5"/>
  <c r="O70" i="5" s="1"/>
  <c r="P70" i="5" s="1"/>
  <c r="U70" i="5"/>
  <c r="V70" i="5"/>
  <c r="C71" i="5"/>
  <c r="A71" i="5" s="1"/>
  <c r="B71" i="5" s="1"/>
  <c r="F71" i="5" s="1"/>
  <c r="M71" i="5"/>
  <c r="N71" i="5"/>
  <c r="O71" i="5" s="1"/>
  <c r="P71" i="5" s="1"/>
  <c r="U71" i="5"/>
  <c r="V71" i="5"/>
  <c r="C72" i="5"/>
  <c r="A72" i="5" s="1"/>
  <c r="B72" i="5" s="1"/>
  <c r="F72" i="5" s="1"/>
  <c r="M72" i="5"/>
  <c r="N72" i="5"/>
  <c r="O72" i="5" s="1"/>
  <c r="P72" i="5" s="1"/>
  <c r="U72" i="5"/>
  <c r="V72" i="5"/>
  <c r="C73" i="5"/>
  <c r="A73" i="5" s="1"/>
  <c r="B73" i="5" s="1"/>
  <c r="F73" i="5" s="1"/>
  <c r="M73" i="5"/>
  <c r="N73" i="5"/>
  <c r="O73" i="5" s="1"/>
  <c r="P73" i="5" s="1"/>
  <c r="U73" i="5"/>
  <c r="V73" i="5"/>
  <c r="C74" i="5"/>
  <c r="A74" i="5" s="1"/>
  <c r="B74" i="5" s="1"/>
  <c r="F74" i="5" s="1"/>
  <c r="M74" i="5"/>
  <c r="N74" i="5"/>
  <c r="O74" i="5" s="1"/>
  <c r="P74" i="5" s="1"/>
  <c r="U74" i="5"/>
  <c r="V74" i="5"/>
  <c r="C75" i="5"/>
  <c r="A75" i="5" s="1"/>
  <c r="B75" i="5" s="1"/>
  <c r="F75" i="5" s="1"/>
  <c r="M75" i="5"/>
  <c r="N75" i="5"/>
  <c r="O75" i="5" s="1"/>
  <c r="P75" i="5" s="1"/>
  <c r="U75" i="5"/>
  <c r="V75" i="5"/>
  <c r="C77" i="5"/>
  <c r="A77" i="5" s="1"/>
  <c r="B77" i="5" s="1"/>
  <c r="F77" i="5" s="1"/>
  <c r="M77" i="5"/>
  <c r="N77" i="5"/>
  <c r="O77" i="5" s="1"/>
  <c r="P77" i="5" s="1"/>
  <c r="U77" i="5"/>
  <c r="V77" i="5"/>
  <c r="C78" i="5"/>
  <c r="A78" i="5" s="1"/>
  <c r="B78" i="5" s="1"/>
  <c r="F78" i="5" s="1"/>
  <c r="M78" i="5"/>
  <c r="N78" i="5"/>
  <c r="O78" i="5" s="1"/>
  <c r="P78" i="5" s="1"/>
  <c r="U78" i="5"/>
  <c r="V78" i="5"/>
  <c r="C79" i="5"/>
  <c r="A79" i="5" s="1"/>
  <c r="B79" i="5" s="1"/>
  <c r="F79" i="5" s="1"/>
  <c r="M79" i="5"/>
  <c r="N79" i="5"/>
  <c r="O79" i="5" s="1"/>
  <c r="P79" i="5" s="1"/>
  <c r="U79" i="5"/>
  <c r="V79" i="5"/>
  <c r="C80" i="5"/>
  <c r="A80" i="5" s="1"/>
  <c r="B80" i="5" s="1"/>
  <c r="F80" i="5" s="1"/>
  <c r="M80" i="5"/>
  <c r="N80" i="5"/>
  <c r="O80" i="5" s="1"/>
  <c r="P80" i="5" s="1"/>
  <c r="U80" i="5"/>
  <c r="V80" i="5"/>
  <c r="C81" i="5"/>
  <c r="A81" i="5" s="1"/>
  <c r="B81" i="5" s="1"/>
  <c r="F81" i="5" s="1"/>
  <c r="M81" i="5"/>
  <c r="N81" i="5"/>
  <c r="O81" i="5" s="1"/>
  <c r="P81" i="5" s="1"/>
  <c r="U81" i="5"/>
  <c r="V81" i="5"/>
  <c r="C82" i="5"/>
  <c r="A82" i="5" s="1"/>
  <c r="B82" i="5" s="1"/>
  <c r="F82" i="5" s="1"/>
  <c r="M82" i="5"/>
  <c r="N82" i="5"/>
  <c r="O82" i="5" s="1"/>
  <c r="P82" i="5" s="1"/>
  <c r="U82" i="5"/>
  <c r="V82" i="5"/>
  <c r="C83" i="5"/>
  <c r="A83" i="5" s="1"/>
  <c r="B83" i="5" s="1"/>
  <c r="F83" i="5" s="1"/>
  <c r="O83" i="5" s="1"/>
  <c r="P83" i="5" s="1"/>
  <c r="M83" i="5"/>
  <c r="N83" i="5"/>
  <c r="U83" i="5"/>
  <c r="V83" i="5"/>
  <c r="C84" i="5"/>
  <c r="A84" i="5" s="1"/>
  <c r="B84" i="5" s="1"/>
  <c r="F84" i="5" s="1"/>
  <c r="O84" i="5" s="1"/>
  <c r="P84" i="5" s="1"/>
  <c r="M84" i="5"/>
  <c r="N84" i="5"/>
  <c r="U84" i="5"/>
  <c r="V84" i="5"/>
  <c r="C85" i="5"/>
  <c r="A85" i="5" s="1"/>
  <c r="B85" i="5" s="1"/>
  <c r="F85" i="5" s="1"/>
  <c r="O85" i="5" s="1"/>
  <c r="P85" i="5" s="1"/>
  <c r="M85" i="5"/>
  <c r="N85" i="5"/>
  <c r="U85" i="5"/>
  <c r="V85" i="5"/>
  <c r="C86" i="5"/>
  <c r="A86" i="5" s="1"/>
  <c r="B86" i="5" s="1"/>
  <c r="F86" i="5" s="1"/>
  <c r="M86" i="5"/>
  <c r="N86" i="5"/>
  <c r="O86" i="5" s="1"/>
  <c r="P86" i="5" s="1"/>
  <c r="U86" i="5"/>
  <c r="V86" i="5"/>
  <c r="C87" i="5"/>
  <c r="A87" i="5" s="1"/>
  <c r="B87" i="5" s="1"/>
  <c r="F87" i="5" s="1"/>
  <c r="O87" i="5" s="1"/>
  <c r="P87" i="5" s="1"/>
  <c r="M87" i="5"/>
  <c r="N87" i="5"/>
  <c r="U87" i="5"/>
  <c r="V87" i="5"/>
  <c r="C88" i="5"/>
  <c r="A88" i="5" s="1"/>
  <c r="B88" i="5" s="1"/>
  <c r="F88" i="5" s="1"/>
  <c r="O88" i="5" s="1"/>
  <c r="P88" i="5" s="1"/>
  <c r="M88" i="5"/>
  <c r="N88" i="5"/>
  <c r="U88" i="5"/>
  <c r="V88" i="5"/>
  <c r="C89" i="5"/>
  <c r="A89" i="5" s="1"/>
  <c r="B89" i="5" s="1"/>
  <c r="F89" i="5" s="1"/>
  <c r="O89" i="5" s="1"/>
  <c r="P89" i="5" s="1"/>
  <c r="M89" i="5"/>
  <c r="N89" i="5"/>
  <c r="U89" i="5"/>
  <c r="V89" i="5"/>
  <c r="U90" i="5"/>
  <c r="C91" i="5"/>
  <c r="A91" i="5" s="1"/>
  <c r="B91" i="5" s="1"/>
  <c r="F91" i="5" s="1"/>
  <c r="M91" i="5"/>
  <c r="N91" i="5"/>
  <c r="O91" i="5" s="1"/>
  <c r="P91" i="5" s="1"/>
  <c r="U91" i="5"/>
  <c r="V91" i="5"/>
  <c r="C92" i="5"/>
  <c r="A92" i="5" s="1"/>
  <c r="B92" i="5" s="1"/>
  <c r="F92" i="5" s="1"/>
  <c r="M92" i="5"/>
  <c r="N92" i="5"/>
  <c r="O92" i="5" s="1"/>
  <c r="P92" i="5" s="1"/>
  <c r="U92" i="5"/>
  <c r="V92" i="5"/>
  <c r="C93" i="5"/>
  <c r="A93" i="5" s="1"/>
  <c r="B93" i="5" s="1"/>
  <c r="F93" i="5" s="1"/>
  <c r="M93" i="5"/>
  <c r="N93" i="5"/>
  <c r="O93" i="5" s="1"/>
  <c r="P93" i="5" s="1"/>
  <c r="U93" i="5"/>
  <c r="V93" i="5"/>
  <c r="C94" i="5"/>
  <c r="A94" i="5" s="1"/>
  <c r="B94" i="5" s="1"/>
  <c r="F94" i="5" s="1"/>
  <c r="M94" i="5"/>
  <c r="N94" i="5"/>
  <c r="O94" i="5" s="1"/>
  <c r="P94" i="5" s="1"/>
  <c r="U94" i="5"/>
  <c r="V94" i="5"/>
  <c r="C95" i="5"/>
  <c r="A95" i="5" s="1"/>
  <c r="B95" i="5" s="1"/>
  <c r="F95" i="5" s="1"/>
  <c r="M95" i="5"/>
  <c r="N95" i="5"/>
  <c r="O95" i="5" s="1"/>
  <c r="P95" i="5" s="1"/>
  <c r="U95" i="5"/>
  <c r="V95" i="5"/>
  <c r="C96" i="5"/>
  <c r="A96" i="5" s="1"/>
  <c r="B96" i="5" s="1"/>
  <c r="F96" i="5" s="1"/>
  <c r="O96" i="5" s="1"/>
  <c r="P96" i="5" s="1"/>
  <c r="M96" i="5"/>
  <c r="N96" i="5"/>
  <c r="U96" i="5"/>
  <c r="V96" i="5"/>
  <c r="C97" i="5"/>
  <c r="A97" i="5" s="1"/>
  <c r="B97" i="5" s="1"/>
  <c r="F97" i="5" s="1"/>
  <c r="O97" i="5" s="1"/>
  <c r="P97" i="5" s="1"/>
  <c r="M97" i="5"/>
  <c r="N97" i="5"/>
  <c r="U97" i="5"/>
  <c r="V97" i="5"/>
  <c r="C98" i="5"/>
  <c r="A98" i="5" s="1"/>
  <c r="B98" i="5" s="1"/>
  <c r="F98" i="5" s="1"/>
  <c r="O98" i="5" s="1"/>
  <c r="P98" i="5" s="1"/>
  <c r="M98" i="5"/>
  <c r="N98" i="5"/>
  <c r="U98" i="5"/>
  <c r="V98" i="5"/>
  <c r="C99" i="5"/>
  <c r="A99" i="5" s="1"/>
  <c r="B99" i="5" s="1"/>
  <c r="F99" i="5" s="1"/>
  <c r="M99" i="5"/>
  <c r="N99" i="5"/>
  <c r="O99" i="5" s="1"/>
  <c r="P99" i="5" s="1"/>
  <c r="U99" i="5"/>
  <c r="V99" i="5"/>
  <c r="C100" i="5"/>
  <c r="A100" i="5" s="1"/>
  <c r="B100" i="5" s="1"/>
  <c r="F100" i="5" s="1"/>
  <c r="M100" i="5"/>
  <c r="N100" i="5"/>
  <c r="O100" i="5" s="1"/>
  <c r="P100" i="5" s="1"/>
  <c r="U100" i="5"/>
  <c r="V100" i="5"/>
  <c r="C101" i="5"/>
  <c r="A101" i="5" s="1"/>
  <c r="B101" i="5" s="1"/>
  <c r="F101" i="5" s="1"/>
  <c r="M101" i="5"/>
  <c r="N101" i="5"/>
  <c r="U101" i="5"/>
  <c r="V101" i="5"/>
  <c r="C102" i="5"/>
  <c r="A102" i="5" s="1"/>
  <c r="B102" i="5" s="1"/>
  <c r="F102" i="5" s="1"/>
  <c r="M102" i="5"/>
  <c r="N102" i="5"/>
  <c r="O102" i="5" s="1"/>
  <c r="P102" i="5" s="1"/>
  <c r="U102" i="5"/>
  <c r="V102" i="5"/>
  <c r="C103" i="5"/>
  <c r="A103" i="5" s="1"/>
  <c r="B103" i="5" s="1"/>
  <c r="F103" i="5" s="1"/>
  <c r="M103" i="5"/>
  <c r="N103" i="5"/>
  <c r="U103" i="5"/>
  <c r="V103" i="5"/>
  <c r="D3" i="4"/>
  <c r="G3" i="4"/>
  <c r="H3" i="4"/>
  <c r="A7" i="4" s="1"/>
  <c r="B7" i="4" s="1"/>
  <c r="F7" i="4" s="1"/>
  <c r="C7" i="4"/>
  <c r="M7" i="4"/>
  <c r="N7" i="4"/>
  <c r="U7" i="4"/>
  <c r="V7" i="4"/>
  <c r="C8" i="4"/>
  <c r="A8" i="4" s="1"/>
  <c r="B8" i="4" s="1"/>
  <c r="F8" i="4" s="1"/>
  <c r="M8" i="4"/>
  <c r="N8" i="4"/>
  <c r="O8" i="4" s="1"/>
  <c r="P8" i="4" s="1"/>
  <c r="U8" i="4"/>
  <c r="V8" i="4"/>
  <c r="C9" i="4"/>
  <c r="A9" i="4" s="1"/>
  <c r="B9" i="4" s="1"/>
  <c r="F9" i="4" s="1"/>
  <c r="M9" i="4"/>
  <c r="N9" i="4"/>
  <c r="O9" i="4" s="1"/>
  <c r="P9" i="4" s="1"/>
  <c r="U9" i="4"/>
  <c r="V9" i="4"/>
  <c r="C10" i="4"/>
  <c r="A10" i="4" s="1"/>
  <c r="B10" i="4" s="1"/>
  <c r="F10" i="4" s="1"/>
  <c r="M10" i="4"/>
  <c r="N10" i="4"/>
  <c r="O10" i="4" s="1"/>
  <c r="P10" i="4" s="1"/>
  <c r="U10" i="4"/>
  <c r="V10" i="4"/>
  <c r="C11" i="4"/>
  <c r="A11" i="4" s="1"/>
  <c r="B11" i="4" s="1"/>
  <c r="F11" i="4" s="1"/>
  <c r="M11" i="4"/>
  <c r="N11" i="4"/>
  <c r="O11" i="4" s="1"/>
  <c r="P11" i="4" s="1"/>
  <c r="U11" i="4"/>
  <c r="V11" i="4"/>
  <c r="C12" i="4"/>
  <c r="A12" i="4" s="1"/>
  <c r="B12" i="4" s="1"/>
  <c r="F12" i="4" s="1"/>
  <c r="M12" i="4"/>
  <c r="N12" i="4"/>
  <c r="O12" i="4" s="1"/>
  <c r="P12" i="4" s="1"/>
  <c r="U12" i="4"/>
  <c r="V12" i="4"/>
  <c r="C13" i="4"/>
  <c r="A13" i="4" s="1"/>
  <c r="B13" i="4" s="1"/>
  <c r="F13" i="4" s="1"/>
  <c r="M13" i="4"/>
  <c r="N13" i="4"/>
  <c r="O13" i="4" s="1"/>
  <c r="P13" i="4" s="1"/>
  <c r="U13" i="4"/>
  <c r="V13" i="4"/>
  <c r="C14" i="4"/>
  <c r="A14" i="4" s="1"/>
  <c r="B14" i="4" s="1"/>
  <c r="F14" i="4" s="1"/>
  <c r="O14" i="4" s="1"/>
  <c r="P14" i="4" s="1"/>
  <c r="M14" i="4"/>
  <c r="N14" i="4"/>
  <c r="U14" i="4"/>
  <c r="V14" i="4"/>
  <c r="C15" i="4"/>
  <c r="A15" i="4" s="1"/>
  <c r="B15" i="4" s="1"/>
  <c r="F15" i="4" s="1"/>
  <c r="O15" i="4" s="1"/>
  <c r="P15" i="4" s="1"/>
  <c r="M15" i="4"/>
  <c r="N15" i="4"/>
  <c r="U15" i="4"/>
  <c r="V15" i="4"/>
  <c r="C16" i="4"/>
  <c r="A16" i="4" s="1"/>
  <c r="B16" i="4" s="1"/>
  <c r="F16" i="4" s="1"/>
  <c r="O16" i="4" s="1"/>
  <c r="P16" i="4" s="1"/>
  <c r="M16" i="4"/>
  <c r="N16" i="4"/>
  <c r="U16" i="4"/>
  <c r="V16" i="4"/>
  <c r="C17" i="4"/>
  <c r="A17" i="4" s="1"/>
  <c r="B17" i="4" s="1"/>
  <c r="F17" i="4" s="1"/>
  <c r="O17" i="4" s="1"/>
  <c r="P17" i="4" s="1"/>
  <c r="M17" i="4"/>
  <c r="N17" i="4"/>
  <c r="U17" i="4"/>
  <c r="V17" i="4"/>
  <c r="C18" i="4"/>
  <c r="A18" i="4" s="1"/>
  <c r="B18" i="4" s="1"/>
  <c r="F18" i="4" s="1"/>
  <c r="O18" i="4" s="1"/>
  <c r="P18" i="4" s="1"/>
  <c r="M18" i="4"/>
  <c r="N18" i="4"/>
  <c r="U18" i="4"/>
  <c r="V18" i="4"/>
  <c r="C19" i="4"/>
  <c r="A19" i="4" s="1"/>
  <c r="B19" i="4" s="1"/>
  <c r="F19" i="4" s="1"/>
  <c r="M19" i="4"/>
  <c r="N19" i="4"/>
  <c r="O19" i="4" s="1"/>
  <c r="P19" i="4" s="1"/>
  <c r="U19" i="4"/>
  <c r="V19" i="4"/>
  <c r="F20" i="4"/>
  <c r="U20" i="4"/>
  <c r="C21" i="4"/>
  <c r="A21" i="4" s="1"/>
  <c r="B21" i="4" s="1"/>
  <c r="F21" i="4" s="1"/>
  <c r="O21" i="4" s="1"/>
  <c r="P21" i="4" s="1"/>
  <c r="M21" i="4"/>
  <c r="N21" i="4"/>
  <c r="U21" i="4"/>
  <c r="V21" i="4"/>
  <c r="C22" i="4"/>
  <c r="A22" i="4" s="1"/>
  <c r="B22" i="4" s="1"/>
  <c r="F22" i="4" s="1"/>
  <c r="O22" i="4" s="1"/>
  <c r="P22" i="4" s="1"/>
  <c r="M22" i="4"/>
  <c r="N22" i="4"/>
  <c r="U22" i="4"/>
  <c r="V22" i="4"/>
  <c r="C23" i="4"/>
  <c r="A23" i="4" s="1"/>
  <c r="B23" i="4" s="1"/>
  <c r="F23" i="4" s="1"/>
  <c r="O23" i="4" s="1"/>
  <c r="P23" i="4" s="1"/>
  <c r="M23" i="4"/>
  <c r="N23" i="4"/>
  <c r="U23" i="4"/>
  <c r="V23" i="4"/>
  <c r="C24" i="4"/>
  <c r="A24" i="4" s="1"/>
  <c r="B24" i="4" s="1"/>
  <c r="F24" i="4" s="1"/>
  <c r="O24" i="4" s="1"/>
  <c r="P24" i="4" s="1"/>
  <c r="M24" i="4"/>
  <c r="N24" i="4"/>
  <c r="U24" i="4"/>
  <c r="V24" i="4"/>
  <c r="C25" i="4"/>
  <c r="A25" i="4" s="1"/>
  <c r="B25" i="4" s="1"/>
  <c r="F25" i="4" s="1"/>
  <c r="O25" i="4" s="1"/>
  <c r="P25" i="4" s="1"/>
  <c r="M25" i="4"/>
  <c r="N25" i="4"/>
  <c r="U25" i="4"/>
  <c r="V25" i="4"/>
  <c r="C26" i="4"/>
  <c r="A26" i="4" s="1"/>
  <c r="B26" i="4" s="1"/>
  <c r="F26" i="4" s="1"/>
  <c r="O26" i="4" s="1"/>
  <c r="P26" i="4" s="1"/>
  <c r="M26" i="4"/>
  <c r="N26" i="4"/>
  <c r="U26" i="4"/>
  <c r="V26" i="4"/>
  <c r="C27" i="4"/>
  <c r="A27" i="4" s="1"/>
  <c r="B27" i="4" s="1"/>
  <c r="F27" i="4" s="1"/>
  <c r="O27" i="4" s="1"/>
  <c r="P27" i="4" s="1"/>
  <c r="M27" i="4"/>
  <c r="N27" i="4"/>
  <c r="U27" i="4"/>
  <c r="V27" i="4"/>
  <c r="C28" i="4"/>
  <c r="A28" i="4" s="1"/>
  <c r="B28" i="4" s="1"/>
  <c r="F28" i="4" s="1"/>
  <c r="O28" i="4" s="1"/>
  <c r="P28" i="4" s="1"/>
  <c r="M28" i="4"/>
  <c r="N28" i="4"/>
  <c r="U28" i="4"/>
  <c r="V28" i="4"/>
  <c r="A29" i="4"/>
  <c r="B29" i="4" s="1"/>
  <c r="C29" i="4"/>
  <c r="F29" i="4"/>
  <c r="M29" i="4"/>
  <c r="N29" i="4"/>
  <c r="O29" i="4" s="1"/>
  <c r="P29" i="4" s="1"/>
  <c r="U29" i="4"/>
  <c r="V29" i="4"/>
  <c r="C30" i="4"/>
  <c r="A30" i="4" s="1"/>
  <c r="B30" i="4" s="1"/>
  <c r="F30" i="4" s="1"/>
  <c r="M30" i="4"/>
  <c r="N30" i="4"/>
  <c r="O30" i="4" s="1"/>
  <c r="P30" i="4" s="1"/>
  <c r="U30" i="4"/>
  <c r="V30" i="4"/>
  <c r="C31" i="4"/>
  <c r="A31" i="4" s="1"/>
  <c r="B31" i="4" s="1"/>
  <c r="F31" i="4" s="1"/>
  <c r="M31" i="4"/>
  <c r="N31" i="4"/>
  <c r="O31" i="4" s="1"/>
  <c r="P31" i="4" s="1"/>
  <c r="U31" i="4"/>
  <c r="V31" i="4"/>
  <c r="C32" i="4"/>
  <c r="A32" i="4" s="1"/>
  <c r="B32" i="4" s="1"/>
  <c r="F32" i="4" s="1"/>
  <c r="M32" i="4"/>
  <c r="N32" i="4"/>
  <c r="O32" i="4" s="1"/>
  <c r="P32" i="4" s="1"/>
  <c r="U32" i="4"/>
  <c r="V32" i="4"/>
  <c r="C33" i="4"/>
  <c r="A33" i="4" s="1"/>
  <c r="B33" i="4" s="1"/>
  <c r="F33" i="4" s="1"/>
  <c r="M33" i="4"/>
  <c r="N33" i="4"/>
  <c r="O33" i="4" s="1"/>
  <c r="P33" i="4" s="1"/>
  <c r="U33" i="4"/>
  <c r="V33" i="4"/>
  <c r="F34" i="4"/>
  <c r="U34" i="4"/>
  <c r="C35" i="4"/>
  <c r="A35" i="4" s="1"/>
  <c r="B35" i="4" s="1"/>
  <c r="F35" i="4" s="1"/>
  <c r="M35" i="4"/>
  <c r="N35" i="4"/>
  <c r="O35" i="4" s="1"/>
  <c r="P35" i="4" s="1"/>
  <c r="U35" i="4"/>
  <c r="V35" i="4"/>
  <c r="C36" i="4"/>
  <c r="A36" i="4" s="1"/>
  <c r="B36" i="4" s="1"/>
  <c r="F36" i="4" s="1"/>
  <c r="M36" i="4"/>
  <c r="N36" i="4"/>
  <c r="O36" i="4" s="1"/>
  <c r="P36" i="4" s="1"/>
  <c r="U36" i="4"/>
  <c r="V36" i="4"/>
  <c r="C37" i="4"/>
  <c r="A37" i="4" s="1"/>
  <c r="B37" i="4" s="1"/>
  <c r="F37" i="4" s="1"/>
  <c r="M37" i="4"/>
  <c r="N37" i="4"/>
  <c r="O37" i="4" s="1"/>
  <c r="P37" i="4" s="1"/>
  <c r="U37" i="4"/>
  <c r="V37" i="4"/>
  <c r="C38" i="4"/>
  <c r="A38" i="4" s="1"/>
  <c r="B38" i="4" s="1"/>
  <c r="F38" i="4" s="1"/>
  <c r="M38" i="4"/>
  <c r="N38" i="4"/>
  <c r="O38" i="4" s="1"/>
  <c r="P38" i="4" s="1"/>
  <c r="U38" i="4"/>
  <c r="V38" i="4"/>
  <c r="C39" i="4"/>
  <c r="A39" i="4" s="1"/>
  <c r="B39" i="4" s="1"/>
  <c r="F39" i="4" s="1"/>
  <c r="M39" i="4"/>
  <c r="N39" i="4"/>
  <c r="O39" i="4" s="1"/>
  <c r="P39" i="4" s="1"/>
  <c r="U39" i="4"/>
  <c r="V39" i="4"/>
  <c r="C40" i="4"/>
  <c r="A40" i="4" s="1"/>
  <c r="B40" i="4" s="1"/>
  <c r="F40" i="4" s="1"/>
  <c r="M40" i="4"/>
  <c r="N40" i="4"/>
  <c r="O40" i="4" s="1"/>
  <c r="P40" i="4" s="1"/>
  <c r="U40" i="4"/>
  <c r="V40" i="4"/>
  <c r="C41" i="4"/>
  <c r="A41" i="4" s="1"/>
  <c r="B41" i="4" s="1"/>
  <c r="F41" i="4" s="1"/>
  <c r="M41" i="4"/>
  <c r="N41" i="4"/>
  <c r="O41" i="4" s="1"/>
  <c r="P41" i="4" s="1"/>
  <c r="U41" i="4"/>
  <c r="V41" i="4"/>
  <c r="C42" i="4"/>
  <c r="A42" i="4" s="1"/>
  <c r="B42" i="4" s="1"/>
  <c r="F42" i="4" s="1"/>
  <c r="M42" i="4"/>
  <c r="N42" i="4"/>
  <c r="O42" i="4" s="1"/>
  <c r="P42" i="4" s="1"/>
  <c r="U42" i="4"/>
  <c r="V42" i="4"/>
  <c r="C43" i="4"/>
  <c r="A43" i="4" s="1"/>
  <c r="B43" i="4" s="1"/>
  <c r="F43" i="4" s="1"/>
  <c r="M43" i="4"/>
  <c r="N43" i="4"/>
  <c r="O43" i="4" s="1"/>
  <c r="P43" i="4" s="1"/>
  <c r="U43" i="4"/>
  <c r="V43" i="4"/>
  <c r="C44" i="4"/>
  <c r="A44" i="4" s="1"/>
  <c r="B44" i="4" s="1"/>
  <c r="F44" i="4" s="1"/>
  <c r="M44" i="4"/>
  <c r="N44" i="4"/>
  <c r="O44" i="4" s="1"/>
  <c r="P44" i="4" s="1"/>
  <c r="U44" i="4"/>
  <c r="V44" i="4"/>
  <c r="C45" i="4"/>
  <c r="A45" i="4" s="1"/>
  <c r="B45" i="4" s="1"/>
  <c r="F45" i="4" s="1"/>
  <c r="M45" i="4"/>
  <c r="N45" i="4"/>
  <c r="O45" i="4" s="1"/>
  <c r="P45" i="4" s="1"/>
  <c r="U45" i="4"/>
  <c r="V45" i="4"/>
  <c r="C46" i="4"/>
  <c r="A46" i="4" s="1"/>
  <c r="B46" i="4" s="1"/>
  <c r="F46" i="4" s="1"/>
  <c r="M46" i="4"/>
  <c r="N46" i="4"/>
  <c r="O46" i="4" s="1"/>
  <c r="P46" i="4" s="1"/>
  <c r="U46" i="4"/>
  <c r="V46" i="4"/>
  <c r="C47" i="4"/>
  <c r="A47" i="4" s="1"/>
  <c r="B47" i="4" s="1"/>
  <c r="F47" i="4" s="1"/>
  <c r="M47" i="4"/>
  <c r="N47" i="4"/>
  <c r="O47" i="4" s="1"/>
  <c r="P47" i="4" s="1"/>
  <c r="U47" i="4"/>
  <c r="V47" i="4"/>
  <c r="F48" i="4"/>
  <c r="U48" i="4"/>
  <c r="C49" i="4"/>
  <c r="A49" i="4" s="1"/>
  <c r="B49" i="4" s="1"/>
  <c r="F49" i="4" s="1"/>
  <c r="M49" i="4"/>
  <c r="N49" i="4"/>
  <c r="O49" i="4" s="1"/>
  <c r="P49" i="4" s="1"/>
  <c r="U49" i="4"/>
  <c r="V49" i="4"/>
  <c r="C50" i="4"/>
  <c r="A50" i="4" s="1"/>
  <c r="B50" i="4" s="1"/>
  <c r="F50" i="4" s="1"/>
  <c r="M50" i="4"/>
  <c r="N50" i="4"/>
  <c r="O50" i="4" s="1"/>
  <c r="P50" i="4" s="1"/>
  <c r="U50" i="4"/>
  <c r="V50" i="4"/>
  <c r="C51" i="4"/>
  <c r="A51" i="4" s="1"/>
  <c r="B51" i="4" s="1"/>
  <c r="F51" i="4" s="1"/>
  <c r="M51" i="4"/>
  <c r="N51" i="4"/>
  <c r="O51" i="4" s="1"/>
  <c r="P51" i="4" s="1"/>
  <c r="U51" i="4"/>
  <c r="V51" i="4"/>
  <c r="C52" i="4"/>
  <c r="A52" i="4" s="1"/>
  <c r="B52" i="4" s="1"/>
  <c r="F52" i="4" s="1"/>
  <c r="M52" i="4"/>
  <c r="N52" i="4"/>
  <c r="O52" i="4" s="1"/>
  <c r="P52" i="4" s="1"/>
  <c r="U52" i="4"/>
  <c r="V52" i="4"/>
  <c r="C53" i="4"/>
  <c r="A53" i="4" s="1"/>
  <c r="B53" i="4" s="1"/>
  <c r="F53" i="4" s="1"/>
  <c r="M53" i="4"/>
  <c r="N53" i="4"/>
  <c r="U53" i="4"/>
  <c r="V53" i="4"/>
  <c r="B54" i="4"/>
  <c r="C54" i="4"/>
  <c r="A54" i="4" s="1"/>
  <c r="F54" i="4"/>
  <c r="M54" i="4"/>
  <c r="N54" i="4"/>
  <c r="O54" i="4" s="1"/>
  <c r="P54" i="4" s="1"/>
  <c r="U54" i="4"/>
  <c r="V54" i="4"/>
  <c r="C55" i="4"/>
  <c r="A55" i="4" s="1"/>
  <c r="B55" i="4" s="1"/>
  <c r="F55" i="4" s="1"/>
  <c r="M55" i="4"/>
  <c r="N55" i="4"/>
  <c r="U55" i="4"/>
  <c r="V55" i="4"/>
  <c r="B56" i="4"/>
  <c r="C56" i="4"/>
  <c r="A56" i="4" s="1"/>
  <c r="F56" i="4"/>
  <c r="M56" i="4"/>
  <c r="N56" i="4"/>
  <c r="O56" i="4" s="1"/>
  <c r="P56" i="4" s="1"/>
  <c r="U56" i="4"/>
  <c r="V56" i="4"/>
  <c r="C57" i="4"/>
  <c r="A57" i="4" s="1"/>
  <c r="B57" i="4" s="1"/>
  <c r="F57" i="4" s="1"/>
  <c r="M57" i="4"/>
  <c r="N57" i="4"/>
  <c r="U57" i="4"/>
  <c r="V57" i="4"/>
  <c r="B58" i="4"/>
  <c r="C58" i="4"/>
  <c r="A58" i="4" s="1"/>
  <c r="F58" i="4"/>
  <c r="M58" i="4"/>
  <c r="N58" i="4"/>
  <c r="O58" i="4" s="1"/>
  <c r="P58" i="4" s="1"/>
  <c r="U58" i="4"/>
  <c r="V58" i="4"/>
  <c r="C59" i="4"/>
  <c r="A59" i="4" s="1"/>
  <c r="B59" i="4" s="1"/>
  <c r="F59" i="4" s="1"/>
  <c r="M59" i="4"/>
  <c r="N59" i="4"/>
  <c r="O59" i="4" s="1"/>
  <c r="P59" i="4" s="1"/>
  <c r="U59" i="4"/>
  <c r="V59" i="4"/>
  <c r="C60" i="4"/>
  <c r="A60" i="4" s="1"/>
  <c r="B60" i="4" s="1"/>
  <c r="F60" i="4" s="1"/>
  <c r="M60" i="4"/>
  <c r="N60" i="4"/>
  <c r="O60" i="4" s="1"/>
  <c r="P60" i="4" s="1"/>
  <c r="U60" i="4"/>
  <c r="V60" i="4"/>
  <c r="C61" i="4"/>
  <c r="A61" i="4" s="1"/>
  <c r="B61" i="4" s="1"/>
  <c r="F61" i="4" s="1"/>
  <c r="M61" i="4"/>
  <c r="N61" i="4"/>
  <c r="U61" i="4"/>
  <c r="V61" i="4"/>
  <c r="Q46" i="8" l="1"/>
  <c r="X46" i="8"/>
  <c r="Q44" i="8"/>
  <c r="X44" i="8"/>
  <c r="Q42" i="8"/>
  <c r="X42" i="8"/>
  <c r="Q40" i="8"/>
  <c r="X40" i="8"/>
  <c r="Q38" i="8"/>
  <c r="X38" i="8"/>
  <c r="Q36" i="8"/>
  <c r="X36" i="8"/>
  <c r="Q19" i="8"/>
  <c r="X19" i="8"/>
  <c r="Q17" i="8"/>
  <c r="X17" i="8"/>
  <c r="Q15" i="8"/>
  <c r="X15" i="8"/>
  <c r="Q13" i="8"/>
  <c r="X13" i="8"/>
  <c r="X55" i="8"/>
  <c r="Q55" i="8"/>
  <c r="X53" i="8"/>
  <c r="Q53" i="8"/>
  <c r="X51" i="8"/>
  <c r="Q51" i="8"/>
  <c r="X49" i="8"/>
  <c r="Q49" i="8"/>
  <c r="X32" i="8"/>
  <c r="Q32" i="8"/>
  <c r="X30" i="8"/>
  <c r="Q30" i="8"/>
  <c r="X28" i="8"/>
  <c r="Q28" i="8"/>
  <c r="X26" i="8"/>
  <c r="Q26" i="8"/>
  <c r="X24" i="8"/>
  <c r="Q24" i="8"/>
  <c r="X22" i="8"/>
  <c r="Q22" i="8"/>
  <c r="X63" i="8"/>
  <c r="Q63" i="8"/>
  <c r="X65" i="8"/>
  <c r="Q65" i="8"/>
  <c r="X67" i="8"/>
  <c r="Q67" i="8"/>
  <c r="X69" i="8"/>
  <c r="Q69" i="8"/>
  <c r="X71" i="8"/>
  <c r="Q71" i="8"/>
  <c r="X73" i="8"/>
  <c r="Q73" i="8"/>
  <c r="Q75" i="8"/>
  <c r="X75" i="8"/>
  <c r="X78" i="8"/>
  <c r="Q78" i="8"/>
  <c r="X80" i="8"/>
  <c r="Q80" i="8"/>
  <c r="X82" i="8"/>
  <c r="Q82" i="8"/>
  <c r="Q57" i="8"/>
  <c r="X57" i="8"/>
  <c r="Q59" i="8"/>
  <c r="X59" i="8"/>
  <c r="Q61" i="8"/>
  <c r="X61" i="8"/>
  <c r="X92" i="8"/>
  <c r="Q92" i="8"/>
  <c r="X94" i="8"/>
  <c r="Q94" i="8"/>
  <c r="X96" i="8"/>
  <c r="Q96" i="8"/>
  <c r="X98" i="8"/>
  <c r="Q98" i="8"/>
  <c r="X100" i="8"/>
  <c r="Q100" i="8"/>
  <c r="X102" i="8"/>
  <c r="Q102" i="8"/>
  <c r="Q84" i="8"/>
  <c r="X84" i="8"/>
  <c r="Q86" i="8"/>
  <c r="X86" i="8"/>
  <c r="Q88" i="8"/>
  <c r="X88" i="8"/>
  <c r="Q47" i="8"/>
  <c r="X47" i="8"/>
  <c r="Q45" i="8"/>
  <c r="X45" i="8"/>
  <c r="Q43" i="8"/>
  <c r="X43" i="8"/>
  <c r="Q41" i="8"/>
  <c r="X41" i="8"/>
  <c r="Q39" i="8"/>
  <c r="X39" i="8"/>
  <c r="Q37" i="8"/>
  <c r="X37" i="8"/>
  <c r="Q35" i="8"/>
  <c r="X35" i="8"/>
  <c r="Q18" i="8"/>
  <c r="X18" i="8"/>
  <c r="Q16" i="8"/>
  <c r="X16" i="8"/>
  <c r="Q14" i="8"/>
  <c r="X14" i="8"/>
  <c r="X56" i="8"/>
  <c r="Q56" i="8"/>
  <c r="X54" i="8"/>
  <c r="Q54" i="8"/>
  <c r="X52" i="8"/>
  <c r="Q52" i="8"/>
  <c r="X50" i="8"/>
  <c r="Q50" i="8"/>
  <c r="X33" i="8"/>
  <c r="Q33" i="8"/>
  <c r="X31" i="8"/>
  <c r="Q31" i="8"/>
  <c r="X29" i="8"/>
  <c r="Q29" i="8"/>
  <c r="X27" i="8"/>
  <c r="Q27" i="8"/>
  <c r="X25" i="8"/>
  <c r="Q25" i="8"/>
  <c r="X23" i="8"/>
  <c r="Q23" i="8"/>
  <c r="X21" i="8"/>
  <c r="Q21" i="8"/>
  <c r="X64" i="8"/>
  <c r="Q64" i="8"/>
  <c r="X66" i="8"/>
  <c r="Q66" i="8"/>
  <c r="X68" i="8"/>
  <c r="Q68" i="8"/>
  <c r="X70" i="8"/>
  <c r="Q70" i="8"/>
  <c r="X72" i="8"/>
  <c r="Q72" i="8"/>
  <c r="X74" i="8"/>
  <c r="Q74" i="8"/>
  <c r="X77" i="8"/>
  <c r="Q77" i="8"/>
  <c r="X79" i="8"/>
  <c r="Q79" i="8"/>
  <c r="X81" i="8"/>
  <c r="Q81" i="8"/>
  <c r="Q83" i="8"/>
  <c r="X83" i="8"/>
  <c r="Q58" i="8"/>
  <c r="X58" i="8"/>
  <c r="Q60" i="8"/>
  <c r="X60" i="8"/>
  <c r="X91" i="8"/>
  <c r="Q91" i="8"/>
  <c r="X93" i="8"/>
  <c r="Q93" i="8"/>
  <c r="X95" i="8"/>
  <c r="Q95" i="8"/>
  <c r="X97" i="8"/>
  <c r="Q97" i="8"/>
  <c r="X99" i="8"/>
  <c r="Q99" i="8"/>
  <c r="X101" i="8"/>
  <c r="Q101" i="8"/>
  <c r="X103" i="8"/>
  <c r="Q103" i="8"/>
  <c r="Q85" i="8"/>
  <c r="X85" i="8"/>
  <c r="Q87" i="8"/>
  <c r="X87" i="8"/>
  <c r="Q89" i="8"/>
  <c r="X89" i="8"/>
  <c r="X7" i="8"/>
  <c r="Q7" i="8"/>
  <c r="X9" i="8"/>
  <c r="Q9" i="8"/>
  <c r="X11" i="8"/>
  <c r="Q11" i="8"/>
  <c r="X8" i="8"/>
  <c r="Q8" i="8"/>
  <c r="Q10" i="8"/>
  <c r="X10" i="8"/>
  <c r="X12" i="8"/>
  <c r="Q12" i="8"/>
  <c r="Q102" i="7"/>
  <c r="X102" i="7"/>
  <c r="Q100" i="7"/>
  <c r="X100" i="7"/>
  <c r="Q98" i="7"/>
  <c r="X98" i="7"/>
  <c r="Q96" i="7"/>
  <c r="X96" i="7"/>
  <c r="Q94" i="7"/>
  <c r="X94" i="7"/>
  <c r="Q92" i="7"/>
  <c r="X92" i="7"/>
  <c r="X88" i="7"/>
  <c r="Q88" i="7"/>
  <c r="X86" i="7"/>
  <c r="Q86" i="7"/>
  <c r="X84" i="7"/>
  <c r="Q84" i="7"/>
  <c r="X82" i="7"/>
  <c r="Q82" i="7"/>
  <c r="X80" i="7"/>
  <c r="Q80" i="7"/>
  <c r="X78" i="7"/>
  <c r="Q78" i="7"/>
  <c r="Q74" i="7"/>
  <c r="X74" i="7"/>
  <c r="Q72" i="7"/>
  <c r="X72" i="7"/>
  <c r="Q70" i="7"/>
  <c r="X70" i="7"/>
  <c r="Q68" i="7"/>
  <c r="X68" i="7"/>
  <c r="Q66" i="7"/>
  <c r="X66" i="7"/>
  <c r="Q64" i="7"/>
  <c r="X64" i="7"/>
  <c r="Q60" i="7"/>
  <c r="X60" i="7"/>
  <c r="Q58" i="7"/>
  <c r="X58" i="7"/>
  <c r="Q103" i="7"/>
  <c r="X103" i="7"/>
  <c r="Q101" i="7"/>
  <c r="X101" i="7"/>
  <c r="Q99" i="7"/>
  <c r="X99" i="7"/>
  <c r="Q97" i="7"/>
  <c r="X97" i="7"/>
  <c r="Q95" i="7"/>
  <c r="X95" i="7"/>
  <c r="Q93" i="7"/>
  <c r="X93" i="7"/>
  <c r="Q91" i="7"/>
  <c r="X91" i="7"/>
  <c r="X89" i="7"/>
  <c r="Q89" i="7"/>
  <c r="X87" i="7"/>
  <c r="Q87" i="7"/>
  <c r="X85" i="7"/>
  <c r="Q85" i="7"/>
  <c r="X83" i="7"/>
  <c r="Q83" i="7"/>
  <c r="X81" i="7"/>
  <c r="Q81" i="7"/>
  <c r="X79" i="7"/>
  <c r="Q79" i="7"/>
  <c r="X77" i="7"/>
  <c r="Q77" i="7"/>
  <c r="Q75" i="7"/>
  <c r="X75" i="7"/>
  <c r="Q73" i="7"/>
  <c r="X73" i="7"/>
  <c r="Q71" i="7"/>
  <c r="X71" i="7"/>
  <c r="Q69" i="7"/>
  <c r="X69" i="7"/>
  <c r="Q67" i="7"/>
  <c r="X67" i="7"/>
  <c r="Q65" i="7"/>
  <c r="X65" i="7"/>
  <c r="Q63" i="7"/>
  <c r="X63" i="7"/>
  <c r="X61" i="7"/>
  <c r="Q61" i="7"/>
  <c r="O59" i="7"/>
  <c r="P59" i="7" s="1"/>
  <c r="O57" i="7"/>
  <c r="P57" i="7" s="1"/>
  <c r="X56" i="7"/>
  <c r="Q56" i="7"/>
  <c r="X54" i="7"/>
  <c r="Q54" i="7"/>
  <c r="X52" i="7"/>
  <c r="Q52" i="7"/>
  <c r="X50" i="7"/>
  <c r="Q50" i="7"/>
  <c r="Q46" i="7"/>
  <c r="X46" i="7"/>
  <c r="Q44" i="7"/>
  <c r="X44" i="7"/>
  <c r="Q42" i="7"/>
  <c r="X42" i="7"/>
  <c r="Q40" i="7"/>
  <c r="X40" i="7"/>
  <c r="Q38" i="7"/>
  <c r="X38" i="7"/>
  <c r="Q36" i="7"/>
  <c r="X36" i="7"/>
  <c r="X32" i="7"/>
  <c r="Q32" i="7"/>
  <c r="X55" i="7"/>
  <c r="Q55" i="7"/>
  <c r="X53" i="7"/>
  <c r="Q53" i="7"/>
  <c r="X51" i="7"/>
  <c r="Q51" i="7"/>
  <c r="X49" i="7"/>
  <c r="Q49" i="7"/>
  <c r="Q47" i="7"/>
  <c r="X47" i="7"/>
  <c r="Q45" i="7"/>
  <c r="X45" i="7"/>
  <c r="Q43" i="7"/>
  <c r="X43" i="7"/>
  <c r="Q41" i="7"/>
  <c r="X41" i="7"/>
  <c r="Q39" i="7"/>
  <c r="X39" i="7"/>
  <c r="Q37" i="7"/>
  <c r="X37" i="7"/>
  <c r="Q35" i="7"/>
  <c r="X35" i="7"/>
  <c r="X33" i="7"/>
  <c r="Q33" i="7"/>
  <c r="X30" i="7"/>
  <c r="Q30" i="7"/>
  <c r="X28" i="7"/>
  <c r="Q28" i="7"/>
  <c r="X26" i="7"/>
  <c r="Q26" i="7"/>
  <c r="X24" i="7"/>
  <c r="Q24" i="7"/>
  <c r="X22" i="7"/>
  <c r="Q22" i="7"/>
  <c r="Q18" i="7"/>
  <c r="X18" i="7"/>
  <c r="Q16" i="7"/>
  <c r="X16" i="7"/>
  <c r="Q14" i="7"/>
  <c r="X14" i="7"/>
  <c r="Q12" i="7"/>
  <c r="X12" i="7"/>
  <c r="Q10" i="7"/>
  <c r="X10" i="7"/>
  <c r="X31" i="7"/>
  <c r="Q31" i="7"/>
  <c r="X29" i="7"/>
  <c r="Q29" i="7"/>
  <c r="X27" i="7"/>
  <c r="Q27" i="7"/>
  <c r="X25" i="7"/>
  <c r="Q25" i="7"/>
  <c r="X23" i="7"/>
  <c r="Q23" i="7"/>
  <c r="X21" i="7"/>
  <c r="Q21" i="7"/>
  <c r="Q19" i="7"/>
  <c r="X19" i="7"/>
  <c r="Q17" i="7"/>
  <c r="X17" i="7"/>
  <c r="Q15" i="7"/>
  <c r="X15" i="7"/>
  <c r="Q13" i="7"/>
  <c r="X13" i="7"/>
  <c r="Q11" i="7"/>
  <c r="X11" i="7"/>
  <c r="B7" i="7"/>
  <c r="F7" i="7" s="1"/>
  <c r="O7" i="7" s="1"/>
  <c r="P7" i="7" s="1"/>
  <c r="B9" i="7"/>
  <c r="F9" i="7" s="1"/>
  <c r="O9" i="7" s="1"/>
  <c r="P9" i="7" s="1"/>
  <c r="B8" i="7"/>
  <c r="F8" i="7" s="1"/>
  <c r="O8" i="7" s="1"/>
  <c r="P8" i="7" s="1"/>
  <c r="Q89" i="6"/>
  <c r="X89" i="6"/>
  <c r="Q87" i="6"/>
  <c r="X87" i="6"/>
  <c r="Q85" i="6"/>
  <c r="X85" i="6"/>
  <c r="Q83" i="6"/>
  <c r="X83" i="6"/>
  <c r="Q81" i="6"/>
  <c r="X81" i="6"/>
  <c r="Q79" i="6"/>
  <c r="X79" i="6"/>
  <c r="Q77" i="6"/>
  <c r="X77" i="6"/>
  <c r="X75" i="6"/>
  <c r="Q75" i="6"/>
  <c r="X73" i="6"/>
  <c r="Q73" i="6"/>
  <c r="X71" i="6"/>
  <c r="Q71" i="6"/>
  <c r="X69" i="6"/>
  <c r="Q69" i="6"/>
  <c r="X67" i="6"/>
  <c r="Q67" i="6"/>
  <c r="X65" i="6"/>
  <c r="Q65" i="6"/>
  <c r="X63" i="6"/>
  <c r="Q63" i="6"/>
  <c r="Q61" i="6"/>
  <c r="X61" i="6"/>
  <c r="X59" i="6"/>
  <c r="Q59" i="6"/>
  <c r="X57" i="6"/>
  <c r="Q57" i="6"/>
  <c r="Q88" i="6"/>
  <c r="X88" i="6"/>
  <c r="Q86" i="6"/>
  <c r="X86" i="6"/>
  <c r="Q84" i="6"/>
  <c r="X84" i="6"/>
  <c r="Q82" i="6"/>
  <c r="X82" i="6"/>
  <c r="Q80" i="6"/>
  <c r="X80" i="6"/>
  <c r="Q78" i="6"/>
  <c r="X78" i="6"/>
  <c r="X74" i="6"/>
  <c r="Q74" i="6"/>
  <c r="X72" i="6"/>
  <c r="Q72" i="6"/>
  <c r="X70" i="6"/>
  <c r="Q70" i="6"/>
  <c r="X68" i="6"/>
  <c r="Q68" i="6"/>
  <c r="X66" i="6"/>
  <c r="Q66" i="6"/>
  <c r="X64" i="6"/>
  <c r="Q64" i="6"/>
  <c r="X60" i="6"/>
  <c r="Q60" i="6"/>
  <c r="X58" i="6"/>
  <c r="Q58" i="6"/>
  <c r="Q54" i="6"/>
  <c r="X54" i="6"/>
  <c r="Q52" i="6"/>
  <c r="X52" i="6"/>
  <c r="Q50" i="6"/>
  <c r="X50" i="6"/>
  <c r="X46" i="6"/>
  <c r="Q46" i="6"/>
  <c r="X44" i="6"/>
  <c r="Q44" i="6"/>
  <c r="X42" i="6"/>
  <c r="Q42" i="6"/>
  <c r="X40" i="6"/>
  <c r="Q40" i="6"/>
  <c r="X38" i="6"/>
  <c r="Q38" i="6"/>
  <c r="X36" i="6"/>
  <c r="Q36" i="6"/>
  <c r="Q32" i="6"/>
  <c r="X32" i="6"/>
  <c r="Q55" i="6"/>
  <c r="X55" i="6"/>
  <c r="Q53" i="6"/>
  <c r="X53" i="6"/>
  <c r="Q51" i="6"/>
  <c r="X51" i="6"/>
  <c r="Q49" i="6"/>
  <c r="X49" i="6"/>
  <c r="X47" i="6"/>
  <c r="Q47" i="6"/>
  <c r="X45" i="6"/>
  <c r="Q45" i="6"/>
  <c r="X43" i="6"/>
  <c r="Q43" i="6"/>
  <c r="X41" i="6"/>
  <c r="Q41" i="6"/>
  <c r="X39" i="6"/>
  <c r="Q39" i="6"/>
  <c r="X37" i="6"/>
  <c r="Q37" i="6"/>
  <c r="X35" i="6"/>
  <c r="Q35" i="6"/>
  <c r="Q33" i="6"/>
  <c r="X33" i="6"/>
  <c r="X31" i="6"/>
  <c r="X30" i="6"/>
  <c r="Q30" i="6"/>
  <c r="X28" i="6"/>
  <c r="Q28" i="6"/>
  <c r="X26" i="6"/>
  <c r="Q26" i="6"/>
  <c r="X24" i="6"/>
  <c r="Q24" i="6"/>
  <c r="X22" i="6"/>
  <c r="Q22" i="6"/>
  <c r="Q18" i="6"/>
  <c r="X18" i="6"/>
  <c r="Q16" i="6"/>
  <c r="X16" i="6"/>
  <c r="Q14" i="6"/>
  <c r="X14" i="6"/>
  <c r="Q12" i="6"/>
  <c r="X12" i="6"/>
  <c r="Q10" i="6"/>
  <c r="X10" i="6"/>
  <c r="X29" i="6"/>
  <c r="Q29" i="6"/>
  <c r="X27" i="6"/>
  <c r="Q27" i="6"/>
  <c r="X25" i="6"/>
  <c r="Q25" i="6"/>
  <c r="X23" i="6"/>
  <c r="Q23" i="6"/>
  <c r="X21" i="6"/>
  <c r="Q21" i="6"/>
  <c r="Q19" i="6"/>
  <c r="X19" i="6"/>
  <c r="Q17" i="6"/>
  <c r="X17" i="6"/>
  <c r="Q15" i="6"/>
  <c r="X15" i="6"/>
  <c r="Q13" i="6"/>
  <c r="X13" i="6"/>
  <c r="Q11" i="6"/>
  <c r="X11" i="6"/>
  <c r="B7" i="6"/>
  <c r="F7" i="6" s="1"/>
  <c r="O7" i="6" s="1"/>
  <c r="P7" i="6" s="1"/>
  <c r="B9" i="6"/>
  <c r="F9" i="6" s="1"/>
  <c r="O9" i="6" s="1"/>
  <c r="P9" i="6" s="1"/>
  <c r="B8" i="6"/>
  <c r="F8" i="6" s="1"/>
  <c r="O8" i="6" s="1"/>
  <c r="P8" i="6" s="1"/>
  <c r="O103" i="5"/>
  <c r="P103" i="5" s="1"/>
  <c r="Q95" i="5"/>
  <c r="X95" i="5"/>
  <c r="Q102" i="5"/>
  <c r="X102" i="5"/>
  <c r="Q100" i="5"/>
  <c r="X100" i="5"/>
  <c r="Q98" i="5"/>
  <c r="X98" i="5"/>
  <c r="Q96" i="5"/>
  <c r="X96" i="5"/>
  <c r="Q94" i="5"/>
  <c r="X94" i="5"/>
  <c r="Q92" i="5"/>
  <c r="X92" i="5"/>
  <c r="X88" i="5"/>
  <c r="Q88" i="5"/>
  <c r="X86" i="5"/>
  <c r="Q86" i="5"/>
  <c r="X84" i="5"/>
  <c r="Q84" i="5"/>
  <c r="X82" i="5"/>
  <c r="Q82" i="5"/>
  <c r="X80" i="5"/>
  <c r="Q80" i="5"/>
  <c r="X78" i="5"/>
  <c r="Q78" i="5"/>
  <c r="X75" i="5"/>
  <c r="Q75" i="5"/>
  <c r="X73" i="5"/>
  <c r="Q73" i="5"/>
  <c r="X71" i="5"/>
  <c r="Q71" i="5"/>
  <c r="X69" i="5"/>
  <c r="Q69" i="5"/>
  <c r="X67" i="5"/>
  <c r="Q67" i="5"/>
  <c r="X65" i="5"/>
  <c r="Q65" i="5"/>
  <c r="X63" i="5"/>
  <c r="Q63" i="5"/>
  <c r="Q61" i="5"/>
  <c r="X61" i="5"/>
  <c r="Q59" i="5"/>
  <c r="X59" i="5"/>
  <c r="Q57" i="5"/>
  <c r="X57" i="5"/>
  <c r="Q55" i="5"/>
  <c r="X55" i="5"/>
  <c r="O101" i="5"/>
  <c r="P101" i="5" s="1"/>
  <c r="Q99" i="5"/>
  <c r="X99" i="5"/>
  <c r="Q97" i="5"/>
  <c r="X97" i="5"/>
  <c r="Q93" i="5"/>
  <c r="X93" i="5"/>
  <c r="Q91" i="5"/>
  <c r="X91" i="5"/>
  <c r="X89" i="5"/>
  <c r="Q89" i="5"/>
  <c r="X87" i="5"/>
  <c r="Q87" i="5"/>
  <c r="X85" i="5"/>
  <c r="Q85" i="5"/>
  <c r="X83" i="5"/>
  <c r="Q83" i="5"/>
  <c r="X81" i="5"/>
  <c r="Q81" i="5"/>
  <c r="X79" i="5"/>
  <c r="Q79" i="5"/>
  <c r="X77" i="5"/>
  <c r="Q77" i="5"/>
  <c r="X74" i="5"/>
  <c r="Q74" i="5"/>
  <c r="X72" i="5"/>
  <c r="Q72" i="5"/>
  <c r="X70" i="5"/>
  <c r="Q70" i="5"/>
  <c r="X68" i="5"/>
  <c r="Q68" i="5"/>
  <c r="X66" i="5"/>
  <c r="Q66" i="5"/>
  <c r="X64" i="5"/>
  <c r="Q64" i="5"/>
  <c r="Q60" i="5"/>
  <c r="X60" i="5"/>
  <c r="Q58" i="5"/>
  <c r="X58" i="5"/>
  <c r="Q56" i="5"/>
  <c r="X56" i="5"/>
  <c r="X54" i="5"/>
  <c r="X52" i="5"/>
  <c r="Q52" i="5"/>
  <c r="X50" i="5"/>
  <c r="Q50" i="5"/>
  <c r="Q46" i="5"/>
  <c r="X46" i="5"/>
  <c r="Q44" i="5"/>
  <c r="X44" i="5"/>
  <c r="Q42" i="5"/>
  <c r="X42" i="5"/>
  <c r="Q40" i="5"/>
  <c r="X40" i="5"/>
  <c r="Q38" i="5"/>
  <c r="X38" i="5"/>
  <c r="Q36" i="5"/>
  <c r="X36" i="5"/>
  <c r="X32" i="5"/>
  <c r="Q32" i="5"/>
  <c r="X53" i="5"/>
  <c r="Q53" i="5"/>
  <c r="X51" i="5"/>
  <c r="Q51" i="5"/>
  <c r="X49" i="5"/>
  <c r="Q49" i="5"/>
  <c r="Q47" i="5"/>
  <c r="X47" i="5"/>
  <c r="Q45" i="5"/>
  <c r="X45" i="5"/>
  <c r="Q43" i="5"/>
  <c r="X43" i="5"/>
  <c r="Q41" i="5"/>
  <c r="X41" i="5"/>
  <c r="Q39" i="5"/>
  <c r="X39" i="5"/>
  <c r="Q37" i="5"/>
  <c r="X37" i="5"/>
  <c r="Q35" i="5"/>
  <c r="X35" i="5"/>
  <c r="X33" i="5"/>
  <c r="Q33" i="5"/>
  <c r="Q29" i="5"/>
  <c r="X29" i="5"/>
  <c r="Q27" i="5"/>
  <c r="X27" i="5"/>
  <c r="Q25" i="5"/>
  <c r="X25" i="5"/>
  <c r="Q23" i="5"/>
  <c r="X23" i="5"/>
  <c r="Q21" i="5"/>
  <c r="X21" i="5"/>
  <c r="X19" i="5"/>
  <c r="Q19" i="5"/>
  <c r="X17" i="5"/>
  <c r="Q17" i="5"/>
  <c r="X15" i="5"/>
  <c r="Q15" i="5"/>
  <c r="X13" i="5"/>
  <c r="Q13" i="5"/>
  <c r="X11" i="5"/>
  <c r="Q11" i="5"/>
  <c r="X9" i="5"/>
  <c r="Q9" i="5"/>
  <c r="O7" i="5"/>
  <c r="P7" i="5" s="1"/>
  <c r="Q30" i="5"/>
  <c r="X30" i="5"/>
  <c r="Q28" i="5"/>
  <c r="X28" i="5"/>
  <c r="Q26" i="5"/>
  <c r="X26" i="5"/>
  <c r="Q24" i="5"/>
  <c r="X24" i="5"/>
  <c r="Q22" i="5"/>
  <c r="X22" i="5"/>
  <c r="X18" i="5"/>
  <c r="Q18" i="5"/>
  <c r="X16" i="5"/>
  <c r="Q16" i="5"/>
  <c r="X14" i="5"/>
  <c r="Q14" i="5"/>
  <c r="X12" i="5"/>
  <c r="Q12" i="5"/>
  <c r="X10" i="5"/>
  <c r="Q10" i="5"/>
  <c r="X8" i="5"/>
  <c r="Q8" i="5"/>
  <c r="O61" i="4"/>
  <c r="P61" i="4" s="1"/>
  <c r="Q60" i="4"/>
  <c r="X60" i="4"/>
  <c r="Q58" i="4"/>
  <c r="X58" i="4"/>
  <c r="Q56" i="4"/>
  <c r="X56" i="4"/>
  <c r="Q54" i="4"/>
  <c r="X54" i="4"/>
  <c r="Q52" i="4"/>
  <c r="X52" i="4"/>
  <c r="Q59" i="4"/>
  <c r="X59" i="4"/>
  <c r="X50" i="4"/>
  <c r="Q50" i="4"/>
  <c r="X47" i="4"/>
  <c r="Q47" i="4"/>
  <c r="X45" i="4"/>
  <c r="Q45" i="4"/>
  <c r="X43" i="4"/>
  <c r="Q43" i="4"/>
  <c r="X41" i="4"/>
  <c r="Q41" i="4"/>
  <c r="X39" i="4"/>
  <c r="Q39" i="4"/>
  <c r="X37" i="4"/>
  <c r="Q37" i="4"/>
  <c r="X35" i="4"/>
  <c r="Q35" i="4"/>
  <c r="X32" i="4"/>
  <c r="Q32" i="4"/>
  <c r="X30" i="4"/>
  <c r="Q30" i="4"/>
  <c r="O57" i="4"/>
  <c r="P57" i="4" s="1"/>
  <c r="O55" i="4"/>
  <c r="P55" i="4" s="1"/>
  <c r="O53" i="4"/>
  <c r="P53" i="4" s="1"/>
  <c r="X51" i="4"/>
  <c r="Q51" i="4"/>
  <c r="X49" i="4"/>
  <c r="Q49" i="4"/>
  <c r="X46" i="4"/>
  <c r="Q46" i="4"/>
  <c r="X44" i="4"/>
  <c r="Q44" i="4"/>
  <c r="X42" i="4"/>
  <c r="Q42" i="4"/>
  <c r="X40" i="4"/>
  <c r="Q40" i="4"/>
  <c r="X38" i="4"/>
  <c r="Q38" i="4"/>
  <c r="X36" i="4"/>
  <c r="Q36" i="4"/>
  <c r="X33" i="4"/>
  <c r="Q33" i="4"/>
  <c r="X31" i="4"/>
  <c r="Q31" i="4"/>
  <c r="X29" i="4"/>
  <c r="Q29" i="4"/>
  <c r="X28" i="4"/>
  <c r="Q28" i="4"/>
  <c r="X26" i="4"/>
  <c r="Q26" i="4"/>
  <c r="X24" i="4"/>
  <c r="Q24" i="4"/>
  <c r="X22" i="4"/>
  <c r="Q22" i="4"/>
  <c r="X19" i="4"/>
  <c r="Q19" i="4"/>
  <c r="X17" i="4"/>
  <c r="Q17" i="4"/>
  <c r="X15" i="4"/>
  <c r="Q15" i="4"/>
  <c r="X13" i="4"/>
  <c r="Q13" i="4"/>
  <c r="X11" i="4"/>
  <c r="Q11" i="4"/>
  <c r="X9" i="4"/>
  <c r="Q9" i="4"/>
  <c r="O7" i="4"/>
  <c r="P7" i="4" s="1"/>
  <c r="X27" i="4"/>
  <c r="Q27" i="4"/>
  <c r="X25" i="4"/>
  <c r="Q25" i="4"/>
  <c r="X23" i="4"/>
  <c r="Q23" i="4"/>
  <c r="X21" i="4"/>
  <c r="Q21" i="4"/>
  <c r="X18" i="4"/>
  <c r="Q18" i="4"/>
  <c r="X16" i="4"/>
  <c r="Q16" i="4"/>
  <c r="X14" i="4"/>
  <c r="Q14" i="4"/>
  <c r="X12" i="4"/>
  <c r="Q12" i="4"/>
  <c r="X10" i="4"/>
  <c r="Q10" i="4"/>
  <c r="X8" i="4"/>
  <c r="Q8" i="4"/>
  <c r="Q9" i="7" l="1"/>
  <c r="X9" i="7"/>
  <c r="Q57" i="7"/>
  <c r="X57" i="7"/>
  <c r="Q8" i="7"/>
  <c r="X8" i="7"/>
  <c r="Q7" i="7"/>
  <c r="X7" i="7"/>
  <c r="Q59" i="7"/>
  <c r="X59" i="7"/>
  <c r="Q8" i="6"/>
  <c r="X8" i="6"/>
  <c r="Q7" i="6"/>
  <c r="X7" i="6"/>
  <c r="Q9" i="6"/>
  <c r="X9" i="6"/>
  <c r="X7" i="5"/>
  <c r="Q7" i="5"/>
  <c r="Q101" i="5"/>
  <c r="X101" i="5"/>
  <c r="Q103" i="5"/>
  <c r="X103" i="5"/>
  <c r="Q53" i="4"/>
  <c r="X53" i="4"/>
  <c r="Q57" i="4"/>
  <c r="X57" i="4"/>
  <c r="X7" i="4"/>
  <c r="Q7" i="4"/>
  <c r="Q55" i="4"/>
  <c r="X55" i="4"/>
  <c r="Q61" i="4"/>
  <c r="X61" i="4"/>
</calcChain>
</file>

<file path=xl/sharedStrings.xml><?xml version="1.0" encoding="utf-8"?>
<sst xmlns="http://schemas.openxmlformats.org/spreadsheetml/2006/main" count="213" uniqueCount="36">
  <si>
    <t>hp</t>
  </si>
  <si>
    <t>Watt</t>
  </si>
  <si>
    <t>lb/lb/h</t>
  </si>
  <si>
    <t>lb/hr</t>
  </si>
  <si>
    <t>lbf</t>
  </si>
  <si>
    <t>m/s</t>
  </si>
  <si>
    <t>ft</t>
  </si>
  <si>
    <t>m</t>
  </si>
  <si>
    <t>K</t>
  </si>
  <si>
    <t>P/Po</t>
  </si>
  <si>
    <t>T/Po [Kgf/hp]</t>
  </si>
  <si>
    <t>T/Po [lbf/hp]</t>
  </si>
  <si>
    <t>T/To</t>
  </si>
  <si>
    <t>J</t>
  </si>
  <si>
    <t>etap</t>
  </si>
  <si>
    <t>Pdisp</t>
  </si>
  <si>
    <t>T [N]</t>
  </si>
  <si>
    <t>SFC</t>
  </si>
  <si>
    <t>RC</t>
  </si>
  <si>
    <t>WF</t>
  </si>
  <si>
    <t>Avail HP</t>
  </si>
  <si>
    <t>FN</t>
  </si>
  <si>
    <t>XM</t>
  </si>
  <si>
    <t>TAS</t>
  </si>
  <si>
    <t>ALT</t>
  </si>
  <si>
    <t>a</t>
  </si>
  <si>
    <t>Temp</t>
  </si>
  <si>
    <t>PW2750</t>
  </si>
  <si>
    <t>K/km</t>
  </si>
  <si>
    <t>Tlapse</t>
  </si>
  <si>
    <t>T0</t>
  </si>
  <si>
    <t>R*</t>
  </si>
  <si>
    <t>Gamma</t>
  </si>
  <si>
    <t>T0/P0</t>
  </si>
  <si>
    <t>P0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</si>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</sst>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1" fillId="0" borderId="0" xfId="1" applyFont="1" applyFill="1" applyBorder="1"/>
    <xf numFmtId="164" fontId="1" fillId="0" borderId="0" xfId="1" applyNumberFormat="1" applyFont="1" applyFill="1" applyBorder="1"/>
    <xf numFmtId="165" fontId="1" fillId="0" borderId="0" xfId="1" applyNumberFormat="1" applyFont="1" applyFill="1" applyBorder="1"/>
    <xf numFmtId="1" fontId="1" fillId="0" borderId="0" xfId="1" applyNumberForma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164" fontId="3" fillId="0" borderId="0" xfId="1" applyNumberFormat="1" applyFont="1" applyFill="1" applyBorder="1"/>
    <xf numFmtId="1" fontId="3" fillId="0" borderId="0" xfId="1" applyNumberFormat="1" applyFont="1" applyFill="1" applyBorder="1"/>
    <xf numFmtId="0" fontId="3" fillId="0" borderId="0" xfId="1" applyFont="1" applyFill="1" applyBorder="1"/>
    <xf numFmtId="164" fontId="1" fillId="0" borderId="0" xfId="1" applyNumberFormat="1"/>
    <xf numFmtId="0" fontId="3" fillId="0" borderId="0" xfId="1" applyFont="1" applyAlignment="1">
      <alignment horizontal="center"/>
    </xf>
    <xf numFmtId="164" fontId="2" fillId="0" borderId="0" xfId="1" applyNumberFormat="1" applyFont="1" applyFill="1" applyBorder="1"/>
    <xf numFmtId="1" fontId="2" fillId="0" borderId="0" xfId="1" applyNumberFormat="1" applyFont="1" applyFill="1" applyBorder="1"/>
    <xf numFmtId="0" fontId="2" fillId="0" borderId="0" xfId="1" applyFont="1" applyFill="1" applyBorder="1"/>
    <xf numFmtId="0" fontId="1" fillId="0" borderId="0" xfId="1" applyFill="1"/>
    <xf numFmtId="164" fontId="1" fillId="0" borderId="0" xfId="1" applyNumberFormat="1" applyFill="1" applyAlignment="1">
      <alignment horizontal="center"/>
    </xf>
    <xf numFmtId="1" fontId="1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 applyFill="1"/>
    <xf numFmtId="0" fontId="3" fillId="0" borderId="0" xfId="1" applyFont="1" applyFill="1" applyAlignment="1">
      <alignment horizontal="center"/>
    </xf>
    <xf numFmtId="1" fontId="1" fillId="0" borderId="0" xfId="1" applyNumberFormat="1" applyFill="1" applyAlignment="1">
      <alignment horizontal="right"/>
    </xf>
    <xf numFmtId="165" fontId="1" fillId="0" borderId="0" xfId="1" applyNumberFormat="1" applyFill="1" applyAlignment="1">
      <alignment horizontal="right"/>
    </xf>
    <xf numFmtId="0" fontId="1" fillId="0" borderId="0" xfId="1" applyFill="1" applyAlignment="1">
      <alignment horizontal="left"/>
    </xf>
    <xf numFmtId="0" fontId="3" fillId="0" borderId="0" xfId="1" applyFont="1" applyFill="1" applyBorder="1" applyAlignment="1">
      <alignment horizontal="center"/>
    </xf>
    <xf numFmtId="1" fontId="1" fillId="0" borderId="0" xfId="1" applyNumberFormat="1" applyFill="1" applyAlignment="1">
      <alignment horizontal="center"/>
    </xf>
    <xf numFmtId="165" fontId="1" fillId="0" borderId="0" xfId="1" applyNumberFormat="1" applyFill="1" applyAlignment="1">
      <alignment horizontal="center"/>
    </xf>
    <xf numFmtId="0" fontId="1" fillId="0" borderId="0" xfId="1" applyFill="1" applyAlignment="1">
      <alignment horizontal="center"/>
    </xf>
    <xf numFmtId="164" fontId="1" fillId="0" borderId="0" xfId="1" applyNumberFormat="1" applyBorder="1"/>
    <xf numFmtId="2" fontId="1" fillId="0" borderId="0" xfId="1" applyNumberForma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ALT0</c:v>
          </c:tx>
          <c:marker>
            <c:symbol val="none"/>
          </c:marker>
          <c:xVal>
            <c:numRef>
              <c:f>'50-PW2750'!$G$7:$G$19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'50-PW2750'!$U$7:$U$19</c:f>
              <c:numCache>
                <c:formatCode>General</c:formatCode>
                <c:ptCount val="13"/>
                <c:pt idx="0">
                  <c:v>0.99854579890253869</c:v>
                </c:pt>
                <c:pt idx="1">
                  <c:v>0.94323083011455111</c:v>
                </c:pt>
                <c:pt idx="2">
                  <c:v>0.86235422315046639</c:v>
                </c:pt>
                <c:pt idx="3">
                  <c:v>0.74745158068156758</c:v>
                </c:pt>
                <c:pt idx="4">
                  <c:v>0.634590787032833</c:v>
                </c:pt>
                <c:pt idx="5">
                  <c:v>0.54476760024388027</c:v>
                </c:pt>
                <c:pt idx="6">
                  <c:v>0.4715684875530245</c:v>
                </c:pt>
                <c:pt idx="7">
                  <c:v>0.40799226847587794</c:v>
                </c:pt>
                <c:pt idx="8">
                  <c:v>0.35520775227989154</c:v>
                </c:pt>
                <c:pt idx="9">
                  <c:v>0.30329627563661837</c:v>
                </c:pt>
                <c:pt idx="10">
                  <c:v>0.25196985224486618</c:v>
                </c:pt>
                <c:pt idx="11">
                  <c:v>0.20064213161752306</c:v>
                </c:pt>
                <c:pt idx="12">
                  <c:v>0.1519400158262742</c:v>
                </c:pt>
              </c:numCache>
            </c:numRef>
          </c:yVal>
          <c:smooth val="1"/>
        </c:ser>
        <c:ser>
          <c:idx val="1"/>
          <c:order val="1"/>
          <c:tx>
            <c:v>ALT1</c:v>
          </c:tx>
          <c:marker>
            <c:symbol val="none"/>
          </c:marker>
          <c:xVal>
            <c:numRef>
              <c:f>'50-PW2750'!$G$21:$G$33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'50-PW2750'!$U$21:$U$33</c:f>
              <c:numCache>
                <c:formatCode>General</c:formatCode>
                <c:ptCount val="13"/>
                <c:pt idx="0">
                  <c:v>0.87868641924059832</c:v>
                </c:pt>
                <c:pt idx="1">
                  <c:v>0.85938925279747425</c:v>
                </c:pt>
                <c:pt idx="2">
                  <c:v>0.81540207817141663</c:v>
                </c:pt>
                <c:pt idx="3">
                  <c:v>0.72587076939042905</c:v>
                </c:pt>
                <c:pt idx="4">
                  <c:v>0.6290489965882704</c:v>
                </c:pt>
                <c:pt idx="5">
                  <c:v>0.54535135625981035</c:v>
                </c:pt>
                <c:pt idx="6">
                  <c:v>0.47535900994979702</c:v>
                </c:pt>
                <c:pt idx="7">
                  <c:v>0.41528273249704878</c:v>
                </c:pt>
                <c:pt idx="8">
                  <c:v>0.36541440190953078</c:v>
                </c:pt>
                <c:pt idx="9">
                  <c:v>0.31846225693048114</c:v>
                </c:pt>
                <c:pt idx="10">
                  <c:v>0.27180069272380558</c:v>
                </c:pt>
                <c:pt idx="11">
                  <c:v>0.22543100652509501</c:v>
                </c:pt>
                <c:pt idx="12">
                  <c:v>0.17964507634231452</c:v>
                </c:pt>
              </c:numCache>
            </c:numRef>
          </c:yVal>
          <c:smooth val="1"/>
        </c:ser>
        <c:ser>
          <c:idx val="0"/>
          <c:order val="2"/>
          <c:tx>
            <c:v>ALT2</c:v>
          </c:tx>
          <c:marker>
            <c:symbol val="none"/>
          </c:marker>
          <c:xVal>
            <c:numRef>
              <c:f>'50-PW2750'!$G$35:$G$47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'50-PW2750'!$U$35:$U$47</c:f>
              <c:numCache>
                <c:formatCode>General</c:formatCode>
                <c:ptCount val="13"/>
                <c:pt idx="0">
                  <c:v>0.75795010831917187</c:v>
                </c:pt>
                <c:pt idx="1">
                  <c:v>0.74809988404357153</c:v>
                </c:pt>
                <c:pt idx="2">
                  <c:v>0.72324646178992569</c:v>
                </c:pt>
                <c:pt idx="3">
                  <c:v>0.65121356389533913</c:v>
                </c:pt>
                <c:pt idx="4">
                  <c:v>0.56751462633128802</c:v>
                </c:pt>
                <c:pt idx="5">
                  <c:v>0.49839791404516975</c:v>
                </c:pt>
                <c:pt idx="6">
                  <c:v>0.44648773463748753</c:v>
                </c:pt>
                <c:pt idx="7">
                  <c:v>0.40449232685147951</c:v>
                </c:pt>
                <c:pt idx="8">
                  <c:v>0.37095489511850249</c:v>
                </c:pt>
                <c:pt idx="9">
                  <c:v>0.33012699936435458</c:v>
                </c:pt>
                <c:pt idx="10">
                  <c:v>0.28754913279800748</c:v>
                </c:pt>
                <c:pt idx="11">
                  <c:v>0.24671993980826859</c:v>
                </c:pt>
                <c:pt idx="12">
                  <c:v>0.20589204405412068</c:v>
                </c:pt>
              </c:numCache>
            </c:numRef>
          </c:yVal>
          <c:smooth val="1"/>
        </c:ser>
        <c:ser>
          <c:idx val="3"/>
          <c:order val="3"/>
          <c:tx>
            <c:v>ALT3</c:v>
          </c:tx>
          <c:marker>
            <c:symbol val="none"/>
          </c:marker>
          <c:xVal>
            <c:numRef>
              <c:f>'50-PW2750'!$G$49:$G$61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'50-PW2750'!$U$49:$U$61</c:f>
              <c:numCache>
                <c:formatCode>General</c:formatCode>
                <c:ptCount val="13"/>
                <c:pt idx="0">
                  <c:v>0.6462555294667065</c:v>
                </c:pt>
                <c:pt idx="1">
                  <c:v>0.63805731511084884</c:v>
                </c:pt>
                <c:pt idx="2">
                  <c:v>0.61738425415439691</c:v>
                </c:pt>
                <c:pt idx="3">
                  <c:v>0.55759985470961382</c:v>
                </c:pt>
                <c:pt idx="4">
                  <c:v>0.48819126441553051</c:v>
                </c:pt>
                <c:pt idx="5">
                  <c:v>0.42490692334634894</c:v>
                </c:pt>
                <c:pt idx="6">
                  <c:v>0.38145342275610677</c:v>
                </c:pt>
                <c:pt idx="7">
                  <c:v>0.34674977622686054</c:v>
                </c:pt>
                <c:pt idx="8">
                  <c:v>0.31875283770285523</c:v>
                </c:pt>
                <c:pt idx="9">
                  <c:v>0.29513147482714336</c:v>
                </c:pt>
                <c:pt idx="10">
                  <c:v>0.2726750295121097</c:v>
                </c:pt>
                <c:pt idx="11">
                  <c:v>0.25255231102520526</c:v>
                </c:pt>
                <c:pt idx="12">
                  <c:v>0.22980528493779756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89344"/>
        <c:axId val="91690880"/>
      </c:scatterChart>
      <c:valAx>
        <c:axId val="9168934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91690880"/>
        <c:crosses val="autoZero"/>
        <c:crossBetween val="midCat"/>
      </c:valAx>
      <c:valAx>
        <c:axId val="91690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689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ALT0</c:v>
          </c:tx>
          <c:marker>
            <c:symbol val="none"/>
          </c:marker>
          <c:xVal>
            <c:numRef>
              <c:f>'45-PW2750'!$G$7:$G$19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'45-PW2750'!$U$7:$U$19</c:f>
              <c:numCache>
                <c:formatCode>General</c:formatCode>
                <c:ptCount val="13"/>
                <c:pt idx="0">
                  <c:v>1.0000045273522125</c:v>
                </c:pt>
                <c:pt idx="1">
                  <c:v>0.94641014019681136</c:v>
                </c:pt>
                <c:pt idx="2">
                  <c:v>0.866728916678558</c:v>
                </c:pt>
                <c:pt idx="3">
                  <c:v>0.75211772412987932</c:v>
                </c:pt>
                <c:pt idx="4">
                  <c:v>0.63925632078041705</c:v>
                </c:pt>
                <c:pt idx="5">
                  <c:v>0.54885054548756607</c:v>
                </c:pt>
                <c:pt idx="6">
                  <c:v>0.47506776758727154</c:v>
                </c:pt>
                <c:pt idx="7">
                  <c:v>0.41149209334907316</c:v>
                </c:pt>
                <c:pt idx="8">
                  <c:v>0.35812352277297083</c:v>
                </c:pt>
                <c:pt idx="9">
                  <c:v>0.30621310986288219</c:v>
                </c:pt>
                <c:pt idx="10">
                  <c:v>0.25459432848599634</c:v>
                </c:pt>
                <c:pt idx="11">
                  <c:v>0.20326717864231322</c:v>
                </c:pt>
                <c:pt idx="12">
                  <c:v>0.15427308106425208</c:v>
                </c:pt>
              </c:numCache>
            </c:numRef>
          </c:yVal>
          <c:smooth val="1"/>
        </c:ser>
        <c:ser>
          <c:idx val="1"/>
          <c:order val="1"/>
          <c:tx>
            <c:v>ALT1</c:v>
          </c:tx>
          <c:marker>
            <c:symbol val="none"/>
          </c:marker>
          <c:xVal>
            <c:numRef>
              <c:f>'45-PW2750'!$G$21:$G$33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'45-PW2750'!$U$21:$U$33</c:f>
              <c:numCache>
                <c:formatCode>General</c:formatCode>
                <c:ptCount val="13"/>
                <c:pt idx="0">
                  <c:v>0.87926907260627607</c:v>
                </c:pt>
                <c:pt idx="1">
                  <c:v>0.86100674932546084</c:v>
                </c:pt>
                <c:pt idx="2">
                  <c:v>0.81890134523330782</c:v>
                </c:pt>
                <c:pt idx="3">
                  <c:v>0.7299537276064707</c:v>
                </c:pt>
                <c:pt idx="4">
                  <c:v>0.63313205858315935</c:v>
                </c:pt>
                <c:pt idx="5">
                  <c:v>0.5494338085539715</c:v>
                </c:pt>
                <c:pt idx="6">
                  <c:v>0.47885897751890721</c:v>
                </c:pt>
                <c:pt idx="7">
                  <c:v>0.41849125014593896</c:v>
                </c:pt>
                <c:pt idx="8">
                  <c:v>0.36833062643506687</c:v>
                </c:pt>
                <c:pt idx="9">
                  <c:v>0.32137794958942495</c:v>
                </c:pt>
                <c:pt idx="10">
                  <c:v>0.27442527274378303</c:v>
                </c:pt>
                <c:pt idx="11">
                  <c:v>0.22805585896454655</c:v>
                </c:pt>
                <c:pt idx="12">
                  <c:v>0.1822697082517156</c:v>
                </c:pt>
              </c:numCache>
            </c:numRef>
          </c:yVal>
          <c:smooth val="1"/>
        </c:ser>
        <c:ser>
          <c:idx val="0"/>
          <c:order val="2"/>
          <c:tx>
            <c:v>ALT2</c:v>
          </c:tx>
          <c:marker>
            <c:symbol val="none"/>
          </c:marker>
          <c:xVal>
            <c:numRef>
              <c:f>'45-PW2750'!$G$35:$G$47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'45-PW2750'!$U$35:$U$47</c:f>
              <c:numCache>
                <c:formatCode>General</c:formatCode>
                <c:ptCount val="13"/>
                <c:pt idx="0">
                  <c:v>0.76319972239158351</c:v>
                </c:pt>
                <c:pt idx="1">
                  <c:v>0.76267381813384105</c:v>
                </c:pt>
                <c:pt idx="2">
                  <c:v>0.76086667012596165</c:v>
                </c:pt>
                <c:pt idx="3">
                  <c:v>0.70079057428619607</c:v>
                </c:pt>
                <c:pt idx="4">
                  <c:v>0.61709232425700833</c:v>
                </c:pt>
                <c:pt idx="5">
                  <c:v>0.54564259862233577</c:v>
                </c:pt>
                <c:pt idx="6">
                  <c:v>0.4800255036517182</c:v>
                </c:pt>
                <c:pt idx="7">
                  <c:v>0.42403224927679117</c:v>
                </c:pt>
                <c:pt idx="8">
                  <c:v>0.37591304629833827</c:v>
                </c:pt>
                <c:pt idx="9">
                  <c:v>0.33304321091753475</c:v>
                </c:pt>
                <c:pt idx="10">
                  <c:v>0.29046500706993394</c:v>
                </c:pt>
                <c:pt idx="11">
                  <c:v>0.24963659242154967</c:v>
                </c:pt>
                <c:pt idx="12">
                  <c:v>0.20851654623996263</c:v>
                </c:pt>
              </c:numCache>
            </c:numRef>
          </c:yVal>
          <c:smooth val="1"/>
        </c:ser>
        <c:ser>
          <c:idx val="3"/>
          <c:order val="3"/>
          <c:tx>
            <c:v>ALT3</c:v>
          </c:tx>
          <c:marker>
            <c:symbol val="none"/>
          </c:marker>
          <c:xVal>
            <c:numRef>
              <c:f>'45-PW2750'!$G$49:$G$61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'45-PW2750'!$U$49:$U$61</c:f>
              <c:numCache>
                <c:formatCode>General</c:formatCode>
                <c:ptCount val="13"/>
                <c:pt idx="0">
                  <c:v>0.65150484517493223</c:v>
                </c:pt>
                <c:pt idx="1">
                  <c:v>0.65252555554114178</c:v>
                </c:pt>
                <c:pt idx="2">
                  <c:v>0.65267137130774322</c:v>
                </c:pt>
                <c:pt idx="3">
                  <c:v>0.60338564219647939</c:v>
                </c:pt>
                <c:pt idx="4">
                  <c:v>0.53397733729422603</c:v>
                </c:pt>
                <c:pt idx="5">
                  <c:v>0.46894350539001389</c:v>
                </c:pt>
                <c:pt idx="6">
                  <c:v>0.42286572314398019</c:v>
                </c:pt>
                <c:pt idx="7">
                  <c:v>0.3852452553608261</c:v>
                </c:pt>
                <c:pt idx="8">
                  <c:v>0.35520720744094336</c:v>
                </c:pt>
                <c:pt idx="9">
                  <c:v>0.32954363251910179</c:v>
                </c:pt>
                <c:pt idx="10">
                  <c:v>0.304171689130463</c:v>
                </c:pt>
                <c:pt idx="11">
                  <c:v>0.26830101054652533</c:v>
                </c:pt>
                <c:pt idx="12">
                  <c:v>0.23213870042938498</c:v>
                </c:pt>
              </c:numCache>
            </c:numRef>
          </c:yVal>
          <c:smooth val="1"/>
        </c:ser>
        <c:ser>
          <c:idx val="4"/>
          <c:order val="4"/>
          <c:tx>
            <c:v>ALT4</c:v>
          </c:tx>
          <c:marker>
            <c:symbol val="none"/>
          </c:marker>
          <c:xVal>
            <c:numRef>
              <c:f>'45-PW2750'!$G$63:$G$75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'45-PW2750'!$U$63:$U$75</c:f>
              <c:numCache>
                <c:formatCode>General</c:formatCode>
                <c:ptCount val="13"/>
                <c:pt idx="0">
                  <c:v>0.55293338695240446</c:v>
                </c:pt>
                <c:pt idx="1">
                  <c:v>0.55599551805103331</c:v>
                </c:pt>
                <c:pt idx="2">
                  <c:v>0.55643296535083731</c:v>
                </c:pt>
                <c:pt idx="3">
                  <c:v>0.51764597143487234</c:v>
                </c:pt>
                <c:pt idx="4">
                  <c:v>0.46048619092713428</c:v>
                </c:pt>
                <c:pt idx="5">
                  <c:v>0.40536783115181546</c:v>
                </c:pt>
                <c:pt idx="6">
                  <c:v>0.36074820657179552</c:v>
                </c:pt>
                <c:pt idx="7">
                  <c:v>0.3289603694526963</c:v>
                </c:pt>
                <c:pt idx="8">
                  <c:v>0.30388005759726022</c:v>
                </c:pt>
                <c:pt idx="9">
                  <c:v>0.28229932414025716</c:v>
                </c:pt>
                <c:pt idx="10">
                  <c:v>0.26217674834926769</c:v>
                </c:pt>
                <c:pt idx="11">
                  <c:v>0.24526211942350851</c:v>
                </c:pt>
                <c:pt idx="12">
                  <c:v>0.23038891123016852</c:v>
                </c:pt>
              </c:numCache>
            </c:numRef>
          </c:yVal>
          <c:smooth val="1"/>
        </c:ser>
        <c:ser>
          <c:idx val="5"/>
          <c:order val="5"/>
          <c:tx>
            <c:v>ALT5</c:v>
          </c:tx>
          <c:marker>
            <c:symbol val="none"/>
          </c:marker>
          <c:xVal>
            <c:numRef>
              <c:f>'45-PW2750'!$G$77:$G$89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'45-PW2750'!$U$77:$U$89</c:f>
              <c:numCache>
                <c:formatCode>General</c:formatCode>
                <c:ptCount val="13"/>
                <c:pt idx="0">
                  <c:v>0.46602719005798643</c:v>
                </c:pt>
                <c:pt idx="1">
                  <c:v>0.47036520911437729</c:v>
                </c:pt>
                <c:pt idx="2">
                  <c:v>0.47098492612243315</c:v>
                </c:pt>
                <c:pt idx="3">
                  <c:v>0.44123850973575313</c:v>
                </c:pt>
                <c:pt idx="4">
                  <c:v>0.39516072748971942</c:v>
                </c:pt>
                <c:pt idx="5">
                  <c:v>0.34937457677688849</c:v>
                </c:pt>
                <c:pt idx="6">
                  <c:v>0.30767126752889595</c:v>
                </c:pt>
                <c:pt idx="7">
                  <c:v>0.27996627187463513</c:v>
                </c:pt>
                <c:pt idx="8">
                  <c:v>0.25926043301724028</c:v>
                </c:pt>
                <c:pt idx="9">
                  <c:v>0.24176254102507558</c:v>
                </c:pt>
                <c:pt idx="10">
                  <c:v>0.22397301749970813</c:v>
                </c:pt>
                <c:pt idx="11">
                  <c:v>0.20939144083957087</c:v>
                </c:pt>
                <c:pt idx="12">
                  <c:v>0.1977261795114611</c:v>
                </c:pt>
              </c:numCache>
            </c:numRef>
          </c:yVal>
          <c:smooth val="1"/>
        </c:ser>
        <c:ser>
          <c:idx val="6"/>
          <c:order val="6"/>
          <c:tx>
            <c:v>ALT6</c:v>
          </c:tx>
          <c:marker>
            <c:symbol val="none"/>
          </c:marker>
          <c:xVal>
            <c:numRef>
              <c:f>'45-PW2750'!$G$91:$G$103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'45-PW2750'!$U$91:$U$103</c:f>
              <c:numCache>
                <c:formatCode>General</c:formatCode>
                <c:ptCount val="13"/>
                <c:pt idx="0">
                  <c:v>0.38961972835886727</c:v>
                </c:pt>
                <c:pt idx="1">
                  <c:v>0.3944681025983629</c:v>
                </c:pt>
                <c:pt idx="2">
                  <c:v>0.39516072748971942</c:v>
                </c:pt>
                <c:pt idx="3">
                  <c:v>0.37241346789990531</c:v>
                </c:pt>
                <c:pt idx="4">
                  <c:v>0.33537626318315672</c:v>
                </c:pt>
                <c:pt idx="5">
                  <c:v>0.29717253233359714</c:v>
                </c:pt>
                <c:pt idx="6">
                  <c:v>0.26246837988247046</c:v>
                </c:pt>
                <c:pt idx="7">
                  <c:v>0.23359685809539871</c:v>
                </c:pt>
                <c:pt idx="8">
                  <c:v>0.21697386070284225</c:v>
                </c:pt>
                <c:pt idx="9">
                  <c:v>0.20385044170871874</c:v>
                </c:pt>
                <c:pt idx="10">
                  <c:v>0.18897723351537873</c:v>
                </c:pt>
                <c:pt idx="11">
                  <c:v>0.17731197218726893</c:v>
                </c:pt>
                <c:pt idx="12">
                  <c:v>0.16739650005837561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744896"/>
        <c:axId val="101908864"/>
      </c:scatterChart>
      <c:valAx>
        <c:axId val="9174489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1908864"/>
        <c:crosses val="autoZero"/>
        <c:crossBetween val="midCat"/>
      </c:valAx>
      <c:valAx>
        <c:axId val="101908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744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ALT0</c:v>
          </c:tx>
          <c:marker>
            <c:symbol val="none"/>
          </c:marker>
          <c:xVal>
            <c:numRef>
              <c:f>'40-PW2750'!$G$7:$G$19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'40-PW2750'!$U$7:$U$19</c:f>
              <c:numCache>
                <c:formatCode>General</c:formatCode>
                <c:ptCount val="13"/>
                <c:pt idx="0">
                  <c:v>0.69755159754563034</c:v>
                </c:pt>
                <c:pt idx="1">
                  <c:v>0.70597208349008267</c:v>
                </c:pt>
                <c:pt idx="2">
                  <c:v>0.70717501005357575</c:v>
                </c:pt>
                <c:pt idx="3">
                  <c:v>0.64331054522811881</c:v>
                </c:pt>
                <c:pt idx="4">
                  <c:v>0.55669983265660872</c:v>
                </c:pt>
                <c:pt idx="5">
                  <c:v>0.48000415115389106</c:v>
                </c:pt>
                <c:pt idx="6">
                  <c:v>0.41497321208504678</c:v>
                </c:pt>
                <c:pt idx="7">
                  <c:v>0.36073215976753537</c:v>
                </c:pt>
                <c:pt idx="8">
                  <c:v>0.31553128283627585</c:v>
                </c:pt>
                <c:pt idx="9">
                  <c:v>0.27528792143941261</c:v>
                </c:pt>
                <c:pt idx="10">
                  <c:v>0.23533617860339617</c:v>
                </c:pt>
                <c:pt idx="11">
                  <c:v>0.19275986871975823</c:v>
                </c:pt>
                <c:pt idx="12">
                  <c:v>0.15135003307950756</c:v>
                </c:pt>
              </c:numCache>
            </c:numRef>
          </c:yVal>
          <c:smooth val="1"/>
        </c:ser>
        <c:ser>
          <c:idx val="1"/>
          <c:order val="1"/>
          <c:tx>
            <c:v>ALT1</c:v>
          </c:tx>
          <c:marker>
            <c:symbol val="none"/>
          </c:marker>
          <c:xVal>
            <c:numRef>
              <c:f>'40-PW2750'!$G$21:$G$33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'40-PW2750'!$U$21:$U$33</c:f>
              <c:numCache>
                <c:formatCode>General</c:formatCode>
                <c:ptCount val="13"/>
                <c:pt idx="0">
                  <c:v>0.60044261678363409</c:v>
                </c:pt>
                <c:pt idx="1">
                  <c:v>0.62870531563904042</c:v>
                </c:pt>
                <c:pt idx="2">
                  <c:v>0.63368713272017341</c:v>
                </c:pt>
                <c:pt idx="3">
                  <c:v>0.60540013231803025</c:v>
                </c:pt>
                <c:pt idx="4">
                  <c:v>0.5348284405930962</c:v>
                </c:pt>
                <c:pt idx="5">
                  <c:v>0.47300530569356702</c:v>
                </c:pt>
                <c:pt idx="6">
                  <c:v>0.41788939769351513</c:v>
                </c:pt>
                <c:pt idx="7">
                  <c:v>0.36598129386277839</c:v>
                </c:pt>
                <c:pt idx="8">
                  <c:v>0.32253012829659994</c:v>
                </c:pt>
                <c:pt idx="9">
                  <c:v>0.28520295250820499</c:v>
                </c:pt>
                <c:pt idx="10">
                  <c:v>0.2496254880848911</c:v>
                </c:pt>
                <c:pt idx="11">
                  <c:v>0.21113183805310881</c:v>
                </c:pt>
                <c:pt idx="12">
                  <c:v>0.17380466226471389</c:v>
                </c:pt>
              </c:numCache>
            </c:numRef>
          </c:yVal>
          <c:smooth val="1"/>
        </c:ser>
        <c:ser>
          <c:idx val="0"/>
          <c:order val="2"/>
          <c:tx>
            <c:v>ALT2</c:v>
          </c:tx>
          <c:marker>
            <c:symbol val="none"/>
          </c:marker>
          <c:xVal>
            <c:numRef>
              <c:f>'40-PW2750'!$G$35:$G$47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'40-PW2750'!$U$35:$U$47</c:f>
              <c:numCache>
                <c:formatCode>General</c:formatCode>
                <c:ptCount val="13"/>
                <c:pt idx="0">
                  <c:v>0.5141235227729708</c:v>
                </c:pt>
                <c:pt idx="1">
                  <c:v>0.54077016877035045</c:v>
                </c:pt>
                <c:pt idx="2">
                  <c:v>0.54824289439205054</c:v>
                </c:pt>
                <c:pt idx="3">
                  <c:v>0.53337034778886194</c:v>
                </c:pt>
                <c:pt idx="4">
                  <c:v>0.47854605834965686</c:v>
                </c:pt>
                <c:pt idx="5">
                  <c:v>0.42284691322791129</c:v>
                </c:pt>
                <c:pt idx="6">
                  <c:v>0.37706279917495822</c:v>
                </c:pt>
                <c:pt idx="7">
                  <c:v>0.33915238626486954</c:v>
                </c:pt>
                <c:pt idx="8">
                  <c:v>0.30824081881510501</c:v>
                </c:pt>
                <c:pt idx="9">
                  <c:v>0.28287000402143031</c:v>
                </c:pt>
                <c:pt idx="10">
                  <c:v>0.26070699339707087</c:v>
                </c:pt>
                <c:pt idx="11">
                  <c:v>0.22804571458222528</c:v>
                </c:pt>
                <c:pt idx="12">
                  <c:v>0.19567605432822655</c:v>
                </c:pt>
              </c:numCache>
            </c:numRef>
          </c:yVal>
          <c:smooth val="1"/>
        </c:ser>
        <c:ser>
          <c:idx val="3"/>
          <c:order val="3"/>
          <c:tx>
            <c:v>ALT3</c:v>
          </c:tx>
          <c:marker>
            <c:symbol val="none"/>
          </c:marker>
          <c:xVal>
            <c:numRef>
              <c:f>'40-PW2750'!$G$49:$G$61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'40-PW2750'!$U$49:$U$61</c:f>
              <c:numCache>
                <c:formatCode>General</c:formatCode>
                <c:ptCount val="13"/>
                <c:pt idx="0">
                  <c:v>0.43801107839194681</c:v>
                </c:pt>
                <c:pt idx="1">
                  <c:v>0.46279865606392778</c:v>
                </c:pt>
                <c:pt idx="2">
                  <c:v>0.47183883145017969</c:v>
                </c:pt>
                <c:pt idx="3">
                  <c:v>0.46688131591578347</c:v>
                </c:pt>
                <c:pt idx="4">
                  <c:v>0.42459662459299236</c:v>
                </c:pt>
                <c:pt idx="5">
                  <c:v>0.37589632493157082</c:v>
                </c:pt>
                <c:pt idx="6">
                  <c:v>0.33886076770402274</c:v>
                </c:pt>
                <c:pt idx="7">
                  <c:v>0.30736596313256448</c:v>
                </c:pt>
                <c:pt idx="8">
                  <c:v>0.28053705553465563</c:v>
                </c:pt>
                <c:pt idx="9">
                  <c:v>0.2583740449102962</c:v>
                </c:pt>
                <c:pt idx="10">
                  <c:v>0.23883560133355822</c:v>
                </c:pt>
                <c:pt idx="11">
                  <c:v>0.2190055391959734</c:v>
                </c:pt>
                <c:pt idx="12">
                  <c:v>0.20005033274092907</c:v>
                </c:pt>
              </c:numCache>
            </c:numRef>
          </c:yVal>
          <c:smooth val="1"/>
        </c:ser>
        <c:ser>
          <c:idx val="4"/>
          <c:order val="4"/>
          <c:tx>
            <c:v>ALT4</c:v>
          </c:tx>
          <c:marker>
            <c:symbol val="none"/>
          </c:marker>
          <c:xVal>
            <c:numRef>
              <c:f>'40-PW2750'!$G$63:$G$75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'40-PW2750'!$U$63:$U$75</c:f>
              <c:numCache>
                <c:formatCode>General</c:formatCode>
                <c:ptCount val="13"/>
                <c:pt idx="0">
                  <c:v>0.37152204651886833</c:v>
                </c:pt>
                <c:pt idx="1">
                  <c:v>0.39195964732488359</c:v>
                </c:pt>
                <c:pt idx="2">
                  <c:v>0.40010066548185813</c:v>
                </c:pt>
                <c:pt idx="3">
                  <c:v>0.39893419123847085</c:v>
                </c:pt>
                <c:pt idx="4">
                  <c:v>0.36423158249769744</c:v>
                </c:pt>
                <c:pt idx="5">
                  <c:v>0.32398822110083408</c:v>
                </c:pt>
                <c:pt idx="6">
                  <c:v>0.28870237523836706</c:v>
                </c:pt>
                <c:pt idx="7">
                  <c:v>0.26333156044469236</c:v>
                </c:pt>
                <c:pt idx="8">
                  <c:v>0.24262664262456707</c:v>
                </c:pt>
                <c:pt idx="9">
                  <c:v>0.2257127660954506</c:v>
                </c:pt>
                <c:pt idx="10">
                  <c:v>0.21171507517480251</c:v>
                </c:pt>
                <c:pt idx="11">
                  <c:v>0.19800900281500125</c:v>
                </c:pt>
                <c:pt idx="12">
                  <c:v>0.1845945490160468</c:v>
                </c:pt>
              </c:numCache>
            </c:numRef>
          </c:yVal>
          <c:smooth val="1"/>
        </c:ser>
        <c:ser>
          <c:idx val="5"/>
          <c:order val="5"/>
          <c:tx>
            <c:v>ALT5</c:v>
          </c:tx>
          <c:marker>
            <c:symbol val="none"/>
          </c:marker>
          <c:xVal>
            <c:numRef>
              <c:f>'40-PW2750'!$G$77:$G$89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'40-PW2750'!$U$77:$U$89</c:f>
              <c:numCache>
                <c:formatCode>General</c:formatCode>
                <c:ptCount val="13"/>
                <c:pt idx="0">
                  <c:v>0.31348995291034804</c:v>
                </c:pt>
                <c:pt idx="1">
                  <c:v>0.33004427834663697</c:v>
                </c:pt>
                <c:pt idx="2">
                  <c:v>0.33711105633894173</c:v>
                </c:pt>
                <c:pt idx="3">
                  <c:v>0.33740267489978859</c:v>
                </c:pt>
                <c:pt idx="4">
                  <c:v>0.30911567449764554</c:v>
                </c:pt>
                <c:pt idx="5">
                  <c:v>0.27587115856110633</c:v>
                </c:pt>
                <c:pt idx="6">
                  <c:v>0.24350149830710754</c:v>
                </c:pt>
                <c:pt idx="7">
                  <c:v>0.22163010624359492</c:v>
                </c:pt>
                <c:pt idx="8">
                  <c:v>0.20442461115363161</c:v>
                </c:pt>
                <c:pt idx="9">
                  <c:v>0.19071853879383036</c:v>
                </c:pt>
                <c:pt idx="10">
                  <c:v>0.17934541492080378</c:v>
                </c:pt>
                <c:pt idx="11">
                  <c:v>0.16913876529116453</c:v>
                </c:pt>
                <c:pt idx="12">
                  <c:v>0.15834887853983162</c:v>
                </c:pt>
              </c:numCache>
            </c:numRef>
          </c:yVal>
          <c:smooth val="1"/>
        </c:ser>
        <c:ser>
          <c:idx val="6"/>
          <c:order val="6"/>
          <c:tx>
            <c:v>ALT6</c:v>
          </c:tx>
          <c:marker>
            <c:symbol val="none"/>
          </c:marker>
          <c:xVal>
            <c:numRef>
              <c:f>'40-PW2750'!$G$91:$G$103</c:f>
              <c:numCache>
                <c:formatCode>General</c:formatCode>
                <c:ptCount val="13"/>
              </c:numCache>
            </c:numRef>
          </c:xVal>
          <c:yVal>
            <c:numRef>
              <c:f>'40-PW2750'!$U$91:$U$103</c:f>
              <c:numCache>
                <c:formatCode>General</c:formatCode>
                <c:ptCount val="13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83488"/>
        <c:axId val="103185024"/>
      </c:scatterChart>
      <c:valAx>
        <c:axId val="10318348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3185024"/>
        <c:crosses val="autoZero"/>
        <c:crossBetween val="midCat"/>
      </c:valAx>
      <c:valAx>
        <c:axId val="10318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183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ALT0</c:v>
          </c:tx>
          <c:marker>
            <c:symbol val="none"/>
          </c:marker>
          <c:xVal>
            <c:numRef>
              <c:f>'35-PW2750'!$G$7:$G$19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'35-PW2750'!$U$7:$U$19</c:f>
              <c:numCache>
                <c:formatCode>General</c:formatCode>
                <c:ptCount val="13"/>
                <c:pt idx="0">
                  <c:v>0.69580188618054928</c:v>
                </c:pt>
                <c:pt idx="1">
                  <c:v>0.69962937979166395</c:v>
                </c:pt>
                <c:pt idx="2">
                  <c:v>0.70017616459325183</c:v>
                </c:pt>
                <c:pt idx="3">
                  <c:v>0.63135418423339862</c:v>
                </c:pt>
                <c:pt idx="4">
                  <c:v>0.54416023454019491</c:v>
                </c:pt>
                <c:pt idx="5">
                  <c:v>0.46804779015917081</c:v>
                </c:pt>
                <c:pt idx="6">
                  <c:v>0.40418332533371387</c:v>
                </c:pt>
                <c:pt idx="7">
                  <c:v>0.35081712869874299</c:v>
                </c:pt>
                <c:pt idx="8">
                  <c:v>0.306491107450024</c:v>
                </c:pt>
                <c:pt idx="9">
                  <c:v>0.26683098317485437</c:v>
                </c:pt>
                <c:pt idx="10">
                  <c:v>0.22717085889968477</c:v>
                </c:pt>
                <c:pt idx="11">
                  <c:v>0.18546940469858733</c:v>
                </c:pt>
                <c:pt idx="12">
                  <c:v>0.14435118761918353</c:v>
                </c:pt>
              </c:numCache>
            </c:numRef>
          </c:yVal>
          <c:smooth val="1"/>
        </c:ser>
        <c:ser>
          <c:idx val="1"/>
          <c:order val="1"/>
          <c:tx>
            <c:v>ALT1</c:v>
          </c:tx>
          <c:marker>
            <c:symbol val="none"/>
          </c:marker>
          <c:xVal>
            <c:numRef>
              <c:f>'35-PW2750'!$G$21:$G$33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'35-PW2750'!$U$21:$U$33</c:f>
              <c:numCache>
                <c:formatCode>General</c:formatCode>
                <c:ptCount val="13"/>
                <c:pt idx="0">
                  <c:v>0.60160909102702143</c:v>
                </c:pt>
                <c:pt idx="1">
                  <c:v>0.62584988389741458</c:v>
                </c:pt>
                <c:pt idx="2">
                  <c:v>0.62931285430747086</c:v>
                </c:pt>
                <c:pt idx="3">
                  <c:v>0.59461024556669728</c:v>
                </c:pt>
                <c:pt idx="4">
                  <c:v>0.52141398679414175</c:v>
                </c:pt>
                <c:pt idx="5">
                  <c:v>0.45929923333376577</c:v>
                </c:pt>
                <c:pt idx="6">
                  <c:v>0.40739112950302908</c:v>
                </c:pt>
                <c:pt idx="7">
                  <c:v>0.35635788135483287</c:v>
                </c:pt>
                <c:pt idx="8">
                  <c:v>0.31348995291034804</c:v>
                </c:pt>
                <c:pt idx="9">
                  <c:v>0.27674601424364675</c:v>
                </c:pt>
                <c:pt idx="10">
                  <c:v>0.24146016838117973</c:v>
                </c:pt>
                <c:pt idx="11">
                  <c:v>0.20296651834939744</c:v>
                </c:pt>
                <c:pt idx="12">
                  <c:v>0.16476448687846199</c:v>
                </c:pt>
              </c:numCache>
            </c:numRef>
          </c:yVal>
          <c:smooth val="1"/>
        </c:ser>
        <c:ser>
          <c:idx val="0"/>
          <c:order val="2"/>
          <c:tx>
            <c:v>ALT2</c:v>
          </c:tx>
          <c:marker>
            <c:symbol val="none"/>
          </c:marker>
          <c:xVal>
            <c:numRef>
              <c:f>'35-PW2750'!$G$35:$G$47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'35-PW2750'!$U$35:$U$47</c:f>
              <c:numCache>
                <c:formatCode>General</c:formatCode>
                <c:ptCount val="13"/>
                <c:pt idx="0">
                  <c:v>0.51558161557720494</c:v>
                </c:pt>
                <c:pt idx="1">
                  <c:v>0.53948218679327642</c:v>
                </c:pt>
                <c:pt idx="2">
                  <c:v>0.54445185310104161</c:v>
                </c:pt>
                <c:pt idx="3">
                  <c:v>0.52374693528091631</c:v>
                </c:pt>
                <c:pt idx="4">
                  <c:v>0.46600646023324299</c:v>
                </c:pt>
                <c:pt idx="5">
                  <c:v>0.41001569655065057</c:v>
                </c:pt>
                <c:pt idx="6">
                  <c:v>0.36598129386277839</c:v>
                </c:pt>
                <c:pt idx="7">
                  <c:v>0.32894573663523036</c:v>
                </c:pt>
                <c:pt idx="8">
                  <c:v>0.29949226198969997</c:v>
                </c:pt>
                <c:pt idx="9">
                  <c:v>0.27557954000025947</c:v>
                </c:pt>
                <c:pt idx="10">
                  <c:v>0.25341652937589998</c:v>
                </c:pt>
                <c:pt idx="11">
                  <c:v>0.22046363200020758</c:v>
                </c:pt>
                <c:pt idx="12">
                  <c:v>0.18780235318536201</c:v>
                </c:pt>
              </c:numCache>
            </c:numRef>
          </c:yVal>
          <c:smooth val="1"/>
        </c:ser>
        <c:ser>
          <c:idx val="3"/>
          <c:order val="3"/>
          <c:tx>
            <c:v>ALT3</c:v>
          </c:tx>
          <c:marker>
            <c:symbol val="none"/>
          </c:marker>
          <c:xVal>
            <c:numRef>
              <c:f>'35-PW2750'!$G$49:$G$61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'35-PW2750'!$U$49:$U$61</c:f>
              <c:numCache>
                <c:formatCode>General</c:formatCode>
                <c:ptCount val="13"/>
                <c:pt idx="0">
                  <c:v>0.43888593407448723</c:v>
                </c:pt>
                <c:pt idx="1">
                  <c:v>0.4611461508857953</c:v>
                </c:pt>
                <c:pt idx="2">
                  <c:v>0.46804779015917081</c:v>
                </c:pt>
                <c:pt idx="3">
                  <c:v>0.45842437765122529</c:v>
                </c:pt>
                <c:pt idx="4">
                  <c:v>0.41351511928081264</c:v>
                </c:pt>
                <c:pt idx="5">
                  <c:v>0.36452320105854424</c:v>
                </c:pt>
                <c:pt idx="6">
                  <c:v>0.32807088095268983</c:v>
                </c:pt>
                <c:pt idx="7">
                  <c:v>0.29774255062461896</c:v>
                </c:pt>
                <c:pt idx="8">
                  <c:v>0.27208011727009745</c:v>
                </c:pt>
                <c:pt idx="9">
                  <c:v>0.2510835808891253</c:v>
                </c:pt>
                <c:pt idx="10">
                  <c:v>0.2324199929949278</c:v>
                </c:pt>
                <c:pt idx="11">
                  <c:v>0.21375640510073035</c:v>
                </c:pt>
                <c:pt idx="12">
                  <c:v>0.19567605432822655</c:v>
                </c:pt>
              </c:numCache>
            </c:numRef>
          </c:yVal>
          <c:smooth val="1"/>
        </c:ser>
        <c:ser>
          <c:idx val="4"/>
          <c:order val="4"/>
          <c:tx>
            <c:v>ALT4</c:v>
          </c:tx>
          <c:marker>
            <c:symbol val="none"/>
          </c:marker>
          <c:xVal>
            <c:numRef>
              <c:f>'35-PW2750'!$G$63:$G$75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'35-PW2750'!$U$63:$U$75</c:f>
              <c:numCache>
                <c:formatCode>General</c:formatCode>
                <c:ptCount val="13"/>
                <c:pt idx="0">
                  <c:v>0.37239690220140881</c:v>
                </c:pt>
                <c:pt idx="1">
                  <c:v>0.39108479164234305</c:v>
                </c:pt>
                <c:pt idx="2">
                  <c:v>0.39747609843423665</c:v>
                </c:pt>
                <c:pt idx="3">
                  <c:v>0.39193534577814676</c:v>
                </c:pt>
                <c:pt idx="4">
                  <c:v>0.35519140711144548</c:v>
                </c:pt>
                <c:pt idx="5">
                  <c:v>0.31436480859288857</c:v>
                </c:pt>
                <c:pt idx="6">
                  <c:v>0.27966219985211516</c:v>
                </c:pt>
                <c:pt idx="7">
                  <c:v>0.25516624074098099</c:v>
                </c:pt>
                <c:pt idx="8">
                  <c:v>0.23533617860339617</c:v>
                </c:pt>
                <c:pt idx="9">
                  <c:v>0.2190055391959734</c:v>
                </c:pt>
                <c:pt idx="10">
                  <c:v>0.20588270395786579</c:v>
                </c:pt>
                <c:pt idx="11">
                  <c:v>0.19305148728060503</c:v>
                </c:pt>
                <c:pt idx="12">
                  <c:v>0.19318121083970061</c:v>
                </c:pt>
              </c:numCache>
            </c:numRef>
          </c:yVal>
          <c:smooth val="1"/>
        </c:ser>
        <c:ser>
          <c:idx val="5"/>
          <c:order val="5"/>
          <c:tx>
            <c:v>ALT5</c:v>
          </c:tx>
          <c:marker>
            <c:symbol val="none"/>
          </c:marker>
          <c:xVal>
            <c:numRef>
              <c:f>'35-PW2750'!$G$77:$G$89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'35-PW2750'!$U$77:$U$89</c:f>
              <c:numCache>
                <c:formatCode>General</c:formatCode>
                <c:ptCount val="13"/>
                <c:pt idx="0">
                  <c:v>0.3140731900320417</c:v>
                </c:pt>
                <c:pt idx="1">
                  <c:v>0.3294317675699755</c:v>
                </c:pt>
                <c:pt idx="2">
                  <c:v>0.33506972641301391</c:v>
                </c:pt>
                <c:pt idx="3">
                  <c:v>0.33215354080454557</c:v>
                </c:pt>
                <c:pt idx="4">
                  <c:v>0.30211682903732145</c:v>
                </c:pt>
                <c:pt idx="5">
                  <c:v>0.26828907597908858</c:v>
                </c:pt>
                <c:pt idx="6">
                  <c:v>0.23621103428593668</c:v>
                </c:pt>
                <c:pt idx="7">
                  <c:v>0.21492287934411769</c:v>
                </c:pt>
                <c:pt idx="8">
                  <c:v>0.19859223993669489</c:v>
                </c:pt>
                <c:pt idx="9">
                  <c:v>0.18517778613774047</c:v>
                </c:pt>
                <c:pt idx="10">
                  <c:v>0.17438789938640759</c:v>
                </c:pt>
                <c:pt idx="11">
                  <c:v>0.16505610543930882</c:v>
                </c:pt>
                <c:pt idx="12">
                  <c:v>0.15455783724882277</c:v>
                </c:pt>
              </c:numCache>
            </c:numRef>
          </c:yVal>
          <c:smooth val="1"/>
        </c:ser>
        <c:ser>
          <c:idx val="6"/>
          <c:order val="6"/>
          <c:tx>
            <c:v>ALT6</c:v>
          </c:tx>
          <c:marker>
            <c:symbol val="none"/>
          </c:marker>
          <c:xVal>
            <c:numRef>
              <c:f>'35-PW2750'!$G$91:$G$103</c:f>
              <c:numCache>
                <c:formatCode>0.00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'35-PW2750'!$U$91:$U$103</c:f>
              <c:numCache>
                <c:formatCode>General</c:formatCode>
                <c:ptCount val="13"/>
                <c:pt idx="0">
                  <c:v>0.26274832332299869</c:v>
                </c:pt>
                <c:pt idx="1">
                  <c:v>0.27534867530625529</c:v>
                </c:pt>
                <c:pt idx="2">
                  <c:v>0.28053705553465563</c:v>
                </c:pt>
                <c:pt idx="3">
                  <c:v>0.28053705553465563</c:v>
                </c:pt>
                <c:pt idx="4">
                  <c:v>0.25633271498436833</c:v>
                </c:pt>
                <c:pt idx="5">
                  <c:v>0.22862895170391895</c:v>
                </c:pt>
                <c:pt idx="6">
                  <c:v>0.2018000441060101</c:v>
                </c:pt>
                <c:pt idx="7">
                  <c:v>0.17934541492080378</c:v>
                </c:pt>
                <c:pt idx="8">
                  <c:v>0.16563934256100252</c:v>
                </c:pt>
                <c:pt idx="9">
                  <c:v>0.15484945580966961</c:v>
                </c:pt>
                <c:pt idx="10">
                  <c:v>0.1458092804234177</c:v>
                </c:pt>
                <c:pt idx="11">
                  <c:v>0.13851881640224681</c:v>
                </c:pt>
                <c:pt idx="12">
                  <c:v>0.13006187813768857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68544"/>
        <c:axId val="104678528"/>
      </c:scatterChart>
      <c:valAx>
        <c:axId val="10466854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04678528"/>
        <c:crosses val="autoZero"/>
        <c:crossBetween val="midCat"/>
      </c:valAx>
      <c:valAx>
        <c:axId val="10467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668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ALT0</c:v>
          </c:tx>
          <c:marker>
            <c:symbol val="none"/>
          </c:marker>
          <c:xVal>
            <c:numRef>
              <c:f>'30-PW2750'!$G$7:$G$19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'30-PW2750'!$U$7:$U$19</c:f>
              <c:numCache>
                <c:formatCode>General</c:formatCode>
                <c:ptCount val="13"/>
                <c:pt idx="0">
                  <c:v>0.36307029719667394</c:v>
                </c:pt>
                <c:pt idx="1">
                  <c:v>0.25612619507828821</c:v>
                </c:pt>
                <c:pt idx="2">
                  <c:v>9.739644816895196E-2</c:v>
                </c:pt>
                <c:pt idx="3">
                  <c:v>-0.13064459636514589</c:v>
                </c:pt>
                <c:pt idx="4">
                  <c:v>-0.10061359243452205</c:v>
                </c:pt>
                <c:pt idx="5">
                  <c:v>-7.9611348216949693E-2</c:v>
                </c:pt>
                <c:pt idx="6">
                  <c:v>-5.3368272211916402E-2</c:v>
                </c:pt>
                <c:pt idx="7">
                  <c:v>-4.8996588270395783E-2</c:v>
                </c:pt>
                <c:pt idx="8">
                  <c:v>-5.5119540259706563E-2</c:v>
                </c:pt>
                <c:pt idx="9">
                  <c:v>-6.4161272328667612E-2</c:v>
                </c:pt>
                <c:pt idx="10">
                  <c:v>-7.8443836185089585E-2</c:v>
                </c:pt>
                <c:pt idx="11">
                  <c:v>-9.332312841335115E-2</c:v>
                </c:pt>
                <c:pt idx="12">
                  <c:v>-0.10818944828570316</c:v>
                </c:pt>
              </c:numCache>
            </c:numRef>
          </c:yVal>
          <c:smooth val="1"/>
        </c:ser>
        <c:ser>
          <c:idx val="1"/>
          <c:order val="1"/>
          <c:tx>
            <c:v>ALT1</c:v>
          </c:tx>
          <c:marker>
            <c:symbol val="none"/>
          </c:marker>
          <c:xVal>
            <c:numRef>
              <c:f>'30-PW2750'!$G$21:$G$33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'30-PW2750'!$U$21:$U$33</c:f>
              <c:numCache>
                <c:formatCode>General</c:formatCode>
                <c:ptCount val="13"/>
                <c:pt idx="0">
                  <c:v>0.31348995291034804</c:v>
                </c:pt>
                <c:pt idx="1">
                  <c:v>0.21941442785424262</c:v>
                </c:pt>
                <c:pt idx="2">
                  <c:v>8.9236836301840775E-2</c:v>
                </c:pt>
                <c:pt idx="3">
                  <c:v>-8.8069324269980667E-2</c:v>
                </c:pt>
                <c:pt idx="4">
                  <c:v>-7.2035492365768547E-2</c:v>
                </c:pt>
                <c:pt idx="5">
                  <c:v>-5.6870808307496724E-2</c:v>
                </c:pt>
                <c:pt idx="6">
                  <c:v>-3.4117296042134211E-2</c:v>
                </c:pt>
                <c:pt idx="7">
                  <c:v>-3.4701052058064265E-2</c:v>
                </c:pt>
                <c:pt idx="8">
                  <c:v>-4.0538612217364794E-2</c:v>
                </c:pt>
                <c:pt idx="9">
                  <c:v>-4.8996588270395783E-2</c:v>
                </c:pt>
                <c:pt idx="10">
                  <c:v>-6.1242492249017351E-2</c:v>
                </c:pt>
                <c:pt idx="11">
                  <c:v>-7.4941300089509263E-2</c:v>
                </c:pt>
                <c:pt idx="12">
                  <c:v>-8.8653080285910721E-2</c:v>
                </c:pt>
              </c:numCache>
            </c:numRef>
          </c:yVal>
          <c:smooth val="1"/>
        </c:ser>
        <c:ser>
          <c:idx val="0"/>
          <c:order val="2"/>
          <c:tx>
            <c:v>ALT2</c:v>
          </c:tx>
          <c:marker>
            <c:symbol val="none"/>
          </c:marker>
          <c:xVal>
            <c:numRef>
              <c:f>'30-PW2750'!$G$35:$G$47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'30-PW2750'!$U$35:$U$47</c:f>
              <c:numCache>
                <c:formatCode>General</c:formatCode>
                <c:ptCount val="13"/>
                <c:pt idx="0">
                  <c:v>0.2691634127673927</c:v>
                </c:pt>
                <c:pt idx="1">
                  <c:v>0.1885013037217689</c:v>
                </c:pt>
                <c:pt idx="2">
                  <c:v>8.1362616264739854E-2</c:v>
                </c:pt>
                <c:pt idx="3">
                  <c:v>-5.9776616031237434E-2</c:v>
                </c:pt>
                <c:pt idx="4">
                  <c:v>-4.8996588270395783E-2</c:v>
                </c:pt>
                <c:pt idx="5">
                  <c:v>-3.8488979983654831E-2</c:v>
                </c:pt>
                <c:pt idx="6">
                  <c:v>-2.070388003165255E-2</c:v>
                </c:pt>
                <c:pt idx="7">
                  <c:v>-2.3622660111302814E-2</c:v>
                </c:pt>
                <c:pt idx="8">
                  <c:v>-2.8578100068753488E-2</c:v>
                </c:pt>
                <c:pt idx="9">
                  <c:v>-3.6452320105854426E-2</c:v>
                </c:pt>
                <c:pt idx="10">
                  <c:v>-4.7245320222605629E-2</c:v>
                </c:pt>
                <c:pt idx="11">
                  <c:v>-5.949122420122719E-2</c:v>
                </c:pt>
                <c:pt idx="12">
                  <c:v>-7.2035492365768547E-2</c:v>
                </c:pt>
              </c:numCache>
            </c:numRef>
          </c:yVal>
          <c:smooth val="1"/>
        </c:ser>
        <c:ser>
          <c:idx val="3"/>
          <c:order val="3"/>
          <c:tx>
            <c:v>ALT3</c:v>
          </c:tx>
          <c:marker>
            <c:symbol val="none"/>
          </c:marker>
          <c:xVal>
            <c:numRef>
              <c:f>'30-PW2750'!$G$49:$G$61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'30-PW2750'!$U$49:$U$61</c:f>
              <c:numCache>
                <c:formatCode>General</c:formatCode>
                <c:ptCount val="13"/>
                <c:pt idx="0">
                  <c:v>0.22979231258188801</c:v>
                </c:pt>
                <c:pt idx="1">
                  <c:v>0.16129827337942845</c:v>
                </c:pt>
                <c:pt idx="2">
                  <c:v>7.3488396227638905E-2</c:v>
                </c:pt>
                <c:pt idx="3">
                  <c:v>-3.878734416957464E-2</c:v>
                </c:pt>
                <c:pt idx="4">
                  <c:v>-3.2949784010274104E-2</c:v>
                </c:pt>
                <c:pt idx="5">
                  <c:v>-2.5957684175023026E-2</c:v>
                </c:pt>
                <c:pt idx="6">
                  <c:v>-1.0494635930831398E-2</c:v>
                </c:pt>
                <c:pt idx="7">
                  <c:v>-1.4580928042341771E-2</c:v>
                </c:pt>
                <c:pt idx="8">
                  <c:v>-1.9250976169782195E-2</c:v>
                </c:pt>
                <c:pt idx="9">
                  <c:v>-2.6541440190953079E-2</c:v>
                </c:pt>
                <c:pt idx="10">
                  <c:v>-3.5583172259914128E-2</c:v>
                </c:pt>
                <c:pt idx="11">
                  <c:v>-4.6363200020755765E-2</c:v>
                </c:pt>
                <c:pt idx="12">
                  <c:v>-5.7739956153437029E-2</c:v>
                </c:pt>
              </c:numCache>
            </c:numRef>
          </c:yVal>
          <c:smooth val="1"/>
        </c:ser>
        <c:ser>
          <c:idx val="4"/>
          <c:order val="4"/>
          <c:tx>
            <c:v>ALT4</c:v>
          </c:tx>
          <c:marker>
            <c:symbol val="none"/>
          </c:marker>
          <c:xVal>
            <c:numRef>
              <c:f>'30-PW2750'!$G$63:$G$75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'30-PW2750'!$U$63:$U$75</c:f>
              <c:numCache>
                <c:formatCode>General</c:formatCode>
                <c:ptCount val="13"/>
                <c:pt idx="0">
                  <c:v>0.19684252857161391</c:v>
                </c:pt>
                <c:pt idx="1">
                  <c:v>0.13041109395877384</c:v>
                </c:pt>
                <c:pt idx="2">
                  <c:v>6.8532956270188225E-2</c:v>
                </c:pt>
                <c:pt idx="3">
                  <c:v>1.1662147962691506E-2</c:v>
                </c:pt>
                <c:pt idx="4">
                  <c:v>8.7433678830412392E-3</c:v>
                </c:pt>
                <c:pt idx="5">
                  <c:v>6.4213161752305833E-3</c:v>
                </c:pt>
                <c:pt idx="6">
                  <c:v>7.5758558511811328E-3</c:v>
                </c:pt>
                <c:pt idx="7">
                  <c:v>5.8375601593005312E-4</c:v>
                </c:pt>
                <c:pt idx="8">
                  <c:v>-7.2904640211708853E-3</c:v>
                </c:pt>
                <c:pt idx="9">
                  <c:v>-1.633219609013193E-2</c:v>
                </c:pt>
                <c:pt idx="10">
                  <c:v>-2.6243076005033276E-2</c:v>
                </c:pt>
                <c:pt idx="11">
                  <c:v>-3.5868564089924372E-2</c:v>
                </c:pt>
                <c:pt idx="12">
                  <c:v>-4.6077808190745521E-2</c:v>
                </c:pt>
              </c:numCache>
            </c:numRef>
          </c:yVal>
          <c:smooth val="1"/>
        </c:ser>
        <c:ser>
          <c:idx val="5"/>
          <c:order val="5"/>
          <c:tx>
            <c:v>ALT5</c:v>
          </c:tx>
          <c:marker>
            <c:symbol val="none"/>
          </c:marker>
          <c:xVal>
            <c:numRef>
              <c:f>'30-PW2750'!$G$77:$G$89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'30-PW2750'!$U$77:$U$89</c:f>
              <c:numCache>
                <c:formatCode>General</c:formatCode>
                <c:ptCount val="13"/>
                <c:pt idx="0">
                  <c:v>0.18518038060892239</c:v>
                </c:pt>
                <c:pt idx="1">
                  <c:v>0.14455096190019068</c:v>
                </c:pt>
                <c:pt idx="2">
                  <c:v>0.10790405645569291</c:v>
                </c:pt>
                <c:pt idx="3">
                  <c:v>7.5525056105439317E-2</c:v>
                </c:pt>
                <c:pt idx="4">
                  <c:v>5.7156200137506975E-2</c:v>
                </c:pt>
                <c:pt idx="5">
                  <c:v>4.4028175957035558E-2</c:v>
                </c:pt>
                <c:pt idx="6">
                  <c:v>3.6166928275844182E-2</c:v>
                </c:pt>
                <c:pt idx="7">
                  <c:v>2.8292708238743237E-2</c:v>
                </c:pt>
                <c:pt idx="8">
                  <c:v>1.9250976169782195E-2</c:v>
                </c:pt>
                <c:pt idx="9">
                  <c:v>8.1596118671111856E-3</c:v>
                </c:pt>
                <c:pt idx="10">
                  <c:v>-2.3350240637202125E-3</c:v>
                </c:pt>
                <c:pt idx="11">
                  <c:v>-1.2829659994551611E-2</c:v>
                </c:pt>
                <c:pt idx="12">
                  <c:v>-2.4491807957243115E-2</c:v>
                </c:pt>
              </c:numCache>
            </c:numRef>
          </c:yVal>
          <c:smooth val="1"/>
        </c:ser>
        <c:ser>
          <c:idx val="6"/>
          <c:order val="6"/>
          <c:tx>
            <c:v>ALT6</c:v>
          </c:tx>
          <c:marker>
            <c:symbol val="none"/>
          </c:marker>
          <c:xVal>
            <c:numRef>
              <c:f>'30-PW2750'!$G$91:$G$103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'30-PW2750'!$U$91:$U$103</c:f>
              <c:numCache>
                <c:formatCode>General</c:formatCode>
                <c:ptCount val="13"/>
                <c:pt idx="0">
                  <c:v>0.20209633271498439</c:v>
                </c:pt>
                <c:pt idx="1">
                  <c:v>0.17053459078703281</c:v>
                </c:pt>
                <c:pt idx="2">
                  <c:v>0.13997172026411717</c:v>
                </c:pt>
                <c:pt idx="3">
                  <c:v>0.11052447234942338</c:v>
                </c:pt>
                <c:pt idx="4">
                  <c:v>8.9522228131851025E-2</c:v>
                </c:pt>
                <c:pt idx="5">
                  <c:v>7.435754407357921E-2</c:v>
                </c:pt>
                <c:pt idx="6">
                  <c:v>5.949122420122719E-2</c:v>
                </c:pt>
                <c:pt idx="7">
                  <c:v>5.016410030225589E-2</c:v>
                </c:pt>
                <c:pt idx="8">
                  <c:v>4.1706124249224902E-2</c:v>
                </c:pt>
                <c:pt idx="9">
                  <c:v>3.1496880148403752E-2</c:v>
                </c:pt>
                <c:pt idx="10">
                  <c:v>2.1002244217572356E-2</c:v>
                </c:pt>
                <c:pt idx="11">
                  <c:v>1.0209244100821151E-2</c:v>
                </c:pt>
                <c:pt idx="12">
                  <c:v>-8.6914784594030123E-4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86624"/>
        <c:axId val="104600704"/>
      </c:scatterChart>
      <c:valAx>
        <c:axId val="104586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4600704"/>
        <c:crosses val="autoZero"/>
        <c:crossBetween val="midCat"/>
      </c:valAx>
      <c:valAx>
        <c:axId val="1046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586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ALT0</c:v>
          </c:tx>
          <c:marker>
            <c:symbol val="none"/>
          </c:marker>
          <c:xVal>
            <c:numRef>
              <c:f>'30-PW2750'!$G$7:$G$19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'30-PW2750'!$M$7:$M$19</c:f>
              <c:numCache>
                <c:formatCode>General</c:formatCode>
                <c:ptCount val="13"/>
                <c:pt idx="0">
                  <c:v>0.16721452050878946</c:v>
                </c:pt>
                <c:pt idx="1">
                  <c:v>0.22209278768233387</c:v>
                </c:pt>
                <c:pt idx="2">
                  <c:v>0.49600426212040488</c:v>
                </c:pt>
                <c:pt idx="3">
                  <c:v>-0.24426571343461423</c:v>
                </c:pt>
                <c:pt idx="4">
                  <c:v>-0.31756059824651883</c:v>
                </c:pt>
                <c:pt idx="5">
                  <c:v>-0.40166204986149584</c:v>
                </c:pt>
                <c:pt idx="6">
                  <c:v>-0.52892561983471076</c:v>
                </c:pt>
                <c:pt idx="7">
                  <c:v>-0.6380725443473656</c:v>
                </c:pt>
                <c:pt idx="8">
                  <c:v>-0.62061661567427628</c:v>
                </c:pt>
                <c:pt idx="9">
                  <c:v>-0.53032753740396277</c:v>
                </c:pt>
                <c:pt idx="10">
                  <c:v>-0.42731933190011567</c:v>
                </c:pt>
                <c:pt idx="11">
                  <c:v>-0.36099527383931052</c:v>
                </c:pt>
                <c:pt idx="12">
                  <c:v>-0.31163069544364508</c:v>
                </c:pt>
              </c:numCache>
            </c:numRef>
          </c:yVal>
          <c:smooth val="1"/>
        </c:ser>
        <c:ser>
          <c:idx val="1"/>
          <c:order val="1"/>
          <c:tx>
            <c:v>ALT1</c:v>
          </c:tx>
          <c:marker>
            <c:symbol val="none"/>
          </c:marker>
          <c:xVal>
            <c:numRef>
              <c:f>'30-PW2750'!$G$21:$G$33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'30-PW2750'!$M$21:$M$33</c:f>
              <c:numCache>
                <c:formatCode>General</c:formatCode>
                <c:ptCount val="13"/>
                <c:pt idx="0">
                  <c:v>0.16411487213440373</c:v>
                </c:pt>
                <c:pt idx="1">
                  <c:v>0.22094123211540734</c:v>
                </c:pt>
                <c:pt idx="2">
                  <c:v>0.46794592237243782</c:v>
                </c:pt>
                <c:pt idx="3">
                  <c:v>-0.32316983355427897</c:v>
                </c:pt>
                <c:pt idx="4">
                  <c:v>-0.39654240950837388</c:v>
                </c:pt>
                <c:pt idx="5">
                  <c:v>-0.50479014598540151</c:v>
                </c:pt>
                <c:pt idx="6">
                  <c:v>-0.81482889733840314</c:v>
                </c:pt>
                <c:pt idx="7">
                  <c:v>-0.85233644859813085</c:v>
                </c:pt>
                <c:pt idx="8">
                  <c:v>-0.78016000000000008</c:v>
                </c:pt>
                <c:pt idx="9">
                  <c:v>-0.64310299179242791</c:v>
                </c:pt>
                <c:pt idx="10">
                  <c:v>-0.5081550518957848</c:v>
                </c:pt>
                <c:pt idx="11">
                  <c:v>-0.41595984074779296</c:v>
                </c:pt>
                <c:pt idx="12">
                  <c:v>-0.35103892303189932</c:v>
                </c:pt>
              </c:numCache>
            </c:numRef>
          </c:yVal>
          <c:smooth val="1"/>
        </c:ser>
        <c:ser>
          <c:idx val="0"/>
          <c:order val="2"/>
          <c:tx>
            <c:v>ALT2</c:v>
          </c:tx>
          <c:marker>
            <c:symbol val="none"/>
          </c:marker>
          <c:xVal>
            <c:numRef>
              <c:f>'30-PW2750'!$G$35:$G$47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'30-PW2750'!$M$35:$M$47</c:f>
              <c:numCache>
                <c:formatCode>General</c:formatCode>
                <c:ptCount val="13"/>
                <c:pt idx="0">
                  <c:v>0.16063424743361127</c:v>
                </c:pt>
                <c:pt idx="1">
                  <c:v>0.21753492533204874</c:v>
                </c:pt>
                <c:pt idx="2">
                  <c:v>0.44084821428571425</c:v>
                </c:pt>
                <c:pt idx="3">
                  <c:v>-0.42144097222222221</c:v>
                </c:pt>
                <c:pt idx="4">
                  <c:v>-0.51707704527402709</c:v>
                </c:pt>
                <c:pt idx="5">
                  <c:v>-0.66498146275699366</c:v>
                </c:pt>
                <c:pt idx="6">
                  <c:v>-1.2969924812030076</c:v>
                </c:pt>
                <c:pt idx="7">
                  <c:v>-1.1680395387149918</c:v>
                </c:pt>
                <c:pt idx="8">
                  <c:v>-1.0136177939173854</c:v>
                </c:pt>
                <c:pt idx="9">
                  <c:v>-0.79252669039145907</c:v>
                </c:pt>
                <c:pt idx="10">
                  <c:v>-0.60461285008237231</c:v>
                </c:pt>
                <c:pt idx="11">
                  <c:v>-0.47972088966419535</c:v>
                </c:pt>
                <c:pt idx="12">
                  <c:v>-0.39456149828921305</c:v>
                </c:pt>
              </c:numCache>
            </c:numRef>
          </c:yVal>
          <c:smooth val="1"/>
        </c:ser>
        <c:ser>
          <c:idx val="3"/>
          <c:order val="3"/>
          <c:tx>
            <c:v>ALT3</c:v>
          </c:tx>
          <c:marker>
            <c:symbol val="none"/>
          </c:marker>
          <c:xVal>
            <c:numRef>
              <c:f>'30-PW2750'!$G$49:$G$61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'30-PW2750'!$M$49:$M$61</c:f>
              <c:numCache>
                <c:formatCode>General</c:formatCode>
                <c:ptCount val="13"/>
                <c:pt idx="0">
                  <c:v>0.15682511008242067</c:v>
                </c:pt>
                <c:pt idx="1">
                  <c:v>0.21304487695029753</c:v>
                </c:pt>
                <c:pt idx="2">
                  <c:v>0.41482789055604591</c:v>
                </c:pt>
                <c:pt idx="3">
                  <c:v>-0.57056856187290972</c:v>
                </c:pt>
                <c:pt idx="4">
                  <c:v>-0.67598425196850387</c:v>
                </c:pt>
                <c:pt idx="5">
                  <c:v>-0.87056471764117938</c:v>
                </c:pt>
                <c:pt idx="6">
                  <c:v>-2.4116192830655128</c:v>
                </c:pt>
                <c:pt idx="7">
                  <c:v>-1.7437722419928825</c:v>
                </c:pt>
                <c:pt idx="8">
                  <c:v>-1.3625336927223719</c:v>
                </c:pt>
                <c:pt idx="9">
                  <c:v>-0.98680351906158359</c:v>
                </c:pt>
                <c:pt idx="10">
                  <c:v>-0.72912869121399926</c:v>
                </c:pt>
                <c:pt idx="11">
                  <c:v>-0.55763850027979867</c:v>
                </c:pt>
                <c:pt idx="12">
                  <c:v>-0.44484385531341269</c:v>
                </c:pt>
              </c:numCache>
            </c:numRef>
          </c:yVal>
          <c:smooth val="1"/>
        </c:ser>
        <c:ser>
          <c:idx val="4"/>
          <c:order val="4"/>
          <c:tx>
            <c:v>ALT4</c:v>
          </c:tx>
          <c:marker>
            <c:symbol val="none"/>
          </c:marker>
          <c:xVal>
            <c:numRef>
              <c:f>'30-PW2750'!$G$63:$G$75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'30-PW2750'!$M$63:$M$75</c:f>
              <c:numCache>
                <c:formatCode>General</c:formatCode>
                <c:ptCount val="13"/>
                <c:pt idx="0">
                  <c:v>0.15256359562409383</c:v>
                </c:pt>
                <c:pt idx="1">
                  <c:v>0.21197652442057097</c:v>
                </c:pt>
                <c:pt idx="2">
                  <c:v>0.37516562559152</c:v>
                </c:pt>
                <c:pt idx="3">
                  <c:v>2.0767519466073412</c:v>
                </c:pt>
                <c:pt idx="4">
                  <c:v>2.753709198813056</c:v>
                </c:pt>
                <c:pt idx="5">
                  <c:v>3.7636363636363637</c:v>
                </c:pt>
                <c:pt idx="6">
                  <c:v>3.3681506849315066</c:v>
                </c:pt>
                <c:pt idx="7">
                  <c:v>43.31111111111111</c:v>
                </c:pt>
                <c:pt idx="8">
                  <c:v>-3.4199288256227756</c:v>
                </c:pt>
                <c:pt idx="9">
                  <c:v>-1.4813343923749007</c:v>
                </c:pt>
                <c:pt idx="10">
                  <c:v>-0.88729609490855166</c:v>
                </c:pt>
                <c:pt idx="11">
                  <c:v>-0.64520795660036168</c:v>
                </c:pt>
                <c:pt idx="12">
                  <c:v>0.5948</c:v>
                </c:pt>
              </c:numCache>
            </c:numRef>
          </c:yVal>
          <c:smooth val="1"/>
        </c:ser>
        <c:ser>
          <c:idx val="5"/>
          <c:order val="5"/>
          <c:tx>
            <c:v>ALT5</c:v>
          </c:tx>
          <c:marker>
            <c:symbol val="none"/>
          </c:marker>
          <c:xVal>
            <c:numRef>
              <c:f>'30-PW2750'!$G$77:$G$89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'30-PW2750'!$M$77:$M$89</c:f>
              <c:numCache>
                <c:formatCode>General</c:formatCode>
                <c:ptCount val="13"/>
                <c:pt idx="0">
                  <c:v>0.14486865148861647</c:v>
                </c:pt>
                <c:pt idx="1">
                  <c:v>0.18468993987256577</c:v>
                </c:pt>
                <c:pt idx="2">
                  <c:v>0.24597258956479923</c:v>
                </c:pt>
                <c:pt idx="3">
                  <c:v>0.34867743043627619</c:v>
                </c:pt>
                <c:pt idx="4">
                  <c:v>0.45438039037675892</c:v>
                </c:pt>
                <c:pt idx="5">
                  <c:v>0.58014142604596353</c:v>
                </c:pt>
                <c:pt idx="6">
                  <c:v>0.7101865136298422</c:v>
                </c:pt>
                <c:pt idx="7">
                  <c:v>0.90784044016506193</c:v>
                </c:pt>
                <c:pt idx="8">
                  <c:v>1.3268194070080863</c:v>
                </c:pt>
                <c:pt idx="9">
                  <c:v>3.372019077901431</c:v>
                </c:pt>
                <c:pt idx="10">
                  <c:v>-11.477777777777778</c:v>
                </c:pt>
                <c:pt idx="11">
                  <c:v>-2.0283114256825074</c:v>
                </c:pt>
                <c:pt idx="12">
                  <c:v>-1.0264830508474576</c:v>
                </c:pt>
              </c:numCache>
            </c:numRef>
          </c:yVal>
          <c:smooth val="1"/>
        </c:ser>
        <c:ser>
          <c:idx val="6"/>
          <c:order val="6"/>
          <c:tx>
            <c:v>ALT6</c:v>
          </c:tx>
          <c:marker>
            <c:symbol val="none"/>
          </c:marker>
          <c:xVal>
            <c:numRef>
              <c:f>'30-PW2750'!$G$91:$G$103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xVal>
          <c:yVal>
            <c:numRef>
              <c:f>'30-PW2750'!$M$91:$M$103</c:f>
              <c:numCache>
                <c:formatCode>General</c:formatCode>
                <c:ptCount val="13"/>
                <c:pt idx="0">
                  <c:v>0.13357725142820462</c:v>
                </c:pt>
                <c:pt idx="1">
                  <c:v>0.15829910238855927</c:v>
                </c:pt>
                <c:pt idx="2">
                  <c:v>0.19286376274328082</c:v>
                </c:pt>
                <c:pt idx="3">
                  <c:v>0.24483568075117371</c:v>
                </c:pt>
                <c:pt idx="4">
                  <c:v>0.30155049992754673</c:v>
                </c:pt>
                <c:pt idx="5">
                  <c:v>0.3630495464061409</c:v>
                </c:pt>
                <c:pt idx="6">
                  <c:v>0.45769733972961185</c:v>
                </c:pt>
                <c:pt idx="7">
                  <c:v>0.54331523144556504</c:v>
                </c:pt>
                <c:pt idx="8">
                  <c:v>0.65412130637636079</c:v>
                </c:pt>
                <c:pt idx="9">
                  <c:v>0.85543657331136724</c:v>
                </c:pt>
                <c:pt idx="10">
                  <c:v>1.2649783817171094</c:v>
                </c:pt>
                <c:pt idx="11">
                  <c:v>2.5654383735705211</c:v>
                </c:pt>
                <c:pt idx="12">
                  <c:v>-30.014925373134325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18400"/>
        <c:axId val="57885440"/>
      </c:scatterChart>
      <c:valAx>
        <c:axId val="5731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885440"/>
        <c:crosses val="autoZero"/>
        <c:crossBetween val="midCat"/>
      </c:valAx>
      <c:valAx>
        <c:axId val="57885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3184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542925</xdr:colOff>
      <xdr:row>4</xdr:row>
      <xdr:rowOff>23812</xdr:rowOff>
    </xdr:from>
    <xdr:to>
      <xdr:col>33</xdr:col>
      <xdr:colOff>238125</xdr:colOff>
      <xdr:row>21</xdr:row>
      <xdr:rowOff>14287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4</xdr:row>
      <xdr:rowOff>0</xdr:rowOff>
    </xdr:from>
    <xdr:to>
      <xdr:col>33</xdr:col>
      <xdr:colOff>304800</xdr:colOff>
      <xdr:row>20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4</xdr:row>
      <xdr:rowOff>0</xdr:rowOff>
    </xdr:from>
    <xdr:to>
      <xdr:col>33</xdr:col>
      <xdr:colOff>336177</xdr:colOff>
      <xdr:row>21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4</xdr:row>
      <xdr:rowOff>0</xdr:rowOff>
    </xdr:from>
    <xdr:to>
      <xdr:col>32</xdr:col>
      <xdr:colOff>281609</xdr:colOff>
      <xdr:row>20</xdr:row>
      <xdr:rowOff>92766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4</xdr:row>
      <xdr:rowOff>0</xdr:rowOff>
    </xdr:from>
    <xdr:to>
      <xdr:col>32</xdr:col>
      <xdr:colOff>304800</xdr:colOff>
      <xdr:row>18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21</xdr:row>
      <xdr:rowOff>0</xdr:rowOff>
    </xdr:from>
    <xdr:to>
      <xdr:col>32</xdr:col>
      <xdr:colOff>304800</xdr:colOff>
      <xdr:row>35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1"/>
  <sheetViews>
    <sheetView topLeftCell="M1" workbookViewId="0">
      <selection activeCell="U49" sqref="U49"/>
    </sheetView>
  </sheetViews>
  <sheetFormatPr defaultRowHeight="12.75" x14ac:dyDescent="0.2"/>
  <cols>
    <col min="1" max="21" width="9.140625" style="1"/>
    <col min="22" max="22" width="13.42578125" style="1" customWidth="1"/>
    <col min="23" max="23" width="13.85546875" style="1" customWidth="1"/>
    <col min="24" max="24" width="13.42578125" style="1" customWidth="1"/>
    <col min="25" max="25" width="12.5703125" style="1" customWidth="1"/>
    <col min="26" max="16384" width="9.140625" style="1"/>
  </cols>
  <sheetData>
    <row r="1" spans="1:24" x14ac:dyDescent="0.2">
      <c r="A1" s="11" t="s">
        <v>35</v>
      </c>
      <c r="B1" s="11" t="s">
        <v>30</v>
      </c>
      <c r="C1" s="11" t="s">
        <v>34</v>
      </c>
      <c r="D1" s="11" t="s">
        <v>33</v>
      </c>
      <c r="E1" s="11"/>
      <c r="F1" s="11" t="s">
        <v>32</v>
      </c>
      <c r="G1" s="11" t="s">
        <v>31</v>
      </c>
      <c r="H1" s="11" t="s">
        <v>30</v>
      </c>
      <c r="I1" s="11" t="s">
        <v>29</v>
      </c>
    </row>
    <row r="2" spans="1:24" x14ac:dyDescent="0.2">
      <c r="A2" s="11"/>
      <c r="B2" s="11" t="s">
        <v>4</v>
      </c>
      <c r="C2" s="11" t="s">
        <v>0</v>
      </c>
      <c r="D2" s="11"/>
      <c r="E2" s="11"/>
      <c r="F2" s="11"/>
      <c r="G2" s="11"/>
      <c r="H2" s="11" t="s">
        <v>8</v>
      </c>
      <c r="I2" s="11" t="s">
        <v>28</v>
      </c>
    </row>
    <row r="3" spans="1:24" x14ac:dyDescent="0.2">
      <c r="A3" s="11" t="s">
        <v>27</v>
      </c>
      <c r="B3" s="10">
        <v>7708.7</v>
      </c>
      <c r="C3" s="1">
        <v>2750</v>
      </c>
      <c r="D3" s="1">
        <f>B3/C3</f>
        <v>2.8031636363636361</v>
      </c>
      <c r="F3" s="1">
        <v>1.4</v>
      </c>
      <c r="G3" s="1">
        <f>8.31451/0.0289645</f>
        <v>287.05864074988347</v>
      </c>
      <c r="H3" s="1">
        <f>273.15+15</f>
        <v>288.14999999999998</v>
      </c>
      <c r="I3" s="1">
        <v>-6.5</v>
      </c>
    </row>
    <row r="5" spans="1:24" s="32" customFormat="1" x14ac:dyDescent="0.2">
      <c r="A5" s="11" t="s">
        <v>26</v>
      </c>
      <c r="B5" s="11" t="s">
        <v>25</v>
      </c>
      <c r="C5" s="30" t="s">
        <v>24</v>
      </c>
      <c r="D5" s="30"/>
      <c r="E5" s="30" t="s">
        <v>24</v>
      </c>
      <c r="F5" s="30" t="s">
        <v>23</v>
      </c>
      <c r="G5" s="31" t="s">
        <v>22</v>
      </c>
      <c r="H5" s="31" t="s">
        <v>21</v>
      </c>
      <c r="I5" s="31" t="s">
        <v>20</v>
      </c>
      <c r="J5" s="31" t="s">
        <v>19</v>
      </c>
      <c r="K5" s="30" t="s">
        <v>18</v>
      </c>
      <c r="M5" s="11" t="s">
        <v>17</v>
      </c>
      <c r="N5" s="11" t="s">
        <v>16</v>
      </c>
      <c r="O5" s="11" t="s">
        <v>15</v>
      </c>
      <c r="P5" s="11" t="s">
        <v>15</v>
      </c>
      <c r="Q5" s="11" t="s">
        <v>14</v>
      </c>
      <c r="R5" s="11" t="s">
        <v>13</v>
      </c>
      <c r="U5" s="11" t="s">
        <v>12</v>
      </c>
      <c r="V5" s="11" t="s">
        <v>11</v>
      </c>
      <c r="W5" s="11" t="s">
        <v>10</v>
      </c>
      <c r="X5" s="11" t="s">
        <v>9</v>
      </c>
    </row>
    <row r="6" spans="1:24" x14ac:dyDescent="0.2">
      <c r="A6" s="32" t="s">
        <v>8</v>
      </c>
      <c r="B6" s="32" t="s">
        <v>5</v>
      </c>
      <c r="C6" s="30" t="s">
        <v>7</v>
      </c>
      <c r="D6" s="30"/>
      <c r="E6" s="30" t="s">
        <v>6</v>
      </c>
      <c r="F6" s="30" t="s">
        <v>5</v>
      </c>
      <c r="G6" s="31"/>
      <c r="H6" s="31" t="s">
        <v>4</v>
      </c>
      <c r="I6" s="31" t="s">
        <v>0</v>
      </c>
      <c r="J6" s="31" t="s">
        <v>3</v>
      </c>
      <c r="K6" s="30"/>
      <c r="M6" s="11" t="s">
        <v>2</v>
      </c>
      <c r="N6" s="11"/>
      <c r="O6" s="11" t="s">
        <v>1</v>
      </c>
      <c r="P6" s="11" t="s">
        <v>0</v>
      </c>
      <c r="Q6" s="11"/>
      <c r="R6" s="11"/>
      <c r="U6" s="11"/>
      <c r="V6" s="11"/>
      <c r="W6" s="11"/>
    </row>
    <row r="7" spans="1:24" x14ac:dyDescent="0.2">
      <c r="A7" s="1">
        <f t="shared" ref="A7:A19" si="0">$H$3+$I$3*C7/1000</f>
        <v>288.14999999999998</v>
      </c>
      <c r="B7" s="1">
        <f t="shared" ref="B7:B19" si="1">SQRT($F$3*$G$3*A7)</f>
        <v>340.29740854862598</v>
      </c>
      <c r="C7" s="5">
        <f t="shared" ref="C7:C19" si="2">E7*0.3048</f>
        <v>0</v>
      </c>
      <c r="D7" s="5"/>
      <c r="E7" s="5">
        <v>0</v>
      </c>
      <c r="F7" s="5">
        <f t="shared" ref="F7:F38" si="3">G7*B7</f>
        <v>0</v>
      </c>
      <c r="G7" s="29">
        <v>0</v>
      </c>
      <c r="H7" s="28">
        <v>7697.49</v>
      </c>
      <c r="I7" s="28"/>
      <c r="J7" s="28">
        <v>1220.2461000000001</v>
      </c>
      <c r="K7" s="5">
        <v>50</v>
      </c>
      <c r="M7" s="1">
        <f t="shared" ref="M7:M19" si="4">J7/H7</f>
        <v>0.1585251945764139</v>
      </c>
      <c r="N7" s="1">
        <f t="shared" ref="N7:N19" si="5">4.448222*H7</f>
        <v>34240.144362780004</v>
      </c>
      <c r="O7" s="1">
        <f t="shared" ref="O7:O19" si="6">N7*F7</f>
        <v>0</v>
      </c>
      <c r="P7" s="1">
        <f t="shared" ref="P7:P19" si="7">O7*0.001341</f>
        <v>0</v>
      </c>
      <c r="Q7" s="1">
        <f t="shared" ref="Q7:Q19" si="8">P7/$C$3</f>
        <v>0</v>
      </c>
      <c r="U7" s="1">
        <f t="shared" ref="U7:U38" si="9">H7/$B$3</f>
        <v>0.99854579890253869</v>
      </c>
      <c r="V7" s="1">
        <f t="shared" ref="V7:V19" si="10">H7/$C$3</f>
        <v>2.7990872727272729</v>
      </c>
      <c r="X7" s="1">
        <f t="shared" ref="X7:X19" si="11">P7/$C$3</f>
        <v>0</v>
      </c>
    </row>
    <row r="8" spans="1:24" x14ac:dyDescent="0.2">
      <c r="A8" s="1">
        <f t="shared" si="0"/>
        <v>288.14999999999998</v>
      </c>
      <c r="B8" s="1">
        <f t="shared" si="1"/>
        <v>340.29740854862598</v>
      </c>
      <c r="C8" s="5">
        <f t="shared" si="2"/>
        <v>0</v>
      </c>
      <c r="D8" s="5"/>
      <c r="E8" s="5">
        <v>0</v>
      </c>
      <c r="F8" s="5">
        <f t="shared" si="3"/>
        <v>17.014870427431301</v>
      </c>
      <c r="G8" s="29">
        <v>0.05</v>
      </c>
      <c r="H8" s="28">
        <v>7271.0835001040396</v>
      </c>
      <c r="I8" s="28"/>
      <c r="J8" s="28">
        <v>1223.21312416667</v>
      </c>
      <c r="K8" s="5">
        <v>50</v>
      </c>
      <c r="M8" s="1">
        <f t="shared" si="4"/>
        <v>0.16822982766587227</v>
      </c>
      <c r="N8" s="1">
        <f t="shared" si="5"/>
        <v>32343.393588999792</v>
      </c>
      <c r="O8" s="1">
        <f t="shared" si="6"/>
        <v>550318.65110024367</v>
      </c>
      <c r="P8" s="1">
        <f t="shared" si="7"/>
        <v>737.9773111254267</v>
      </c>
      <c r="Q8" s="1">
        <f t="shared" si="8"/>
        <v>0.26835538586379154</v>
      </c>
      <c r="U8" s="1">
        <f t="shared" si="9"/>
        <v>0.94323083011455111</v>
      </c>
      <c r="V8" s="1">
        <f t="shared" si="10"/>
        <v>2.6440303636741964</v>
      </c>
      <c r="X8" s="1">
        <f t="shared" si="11"/>
        <v>0.26835538586379154</v>
      </c>
    </row>
    <row r="9" spans="1:24" x14ac:dyDescent="0.2">
      <c r="A9" s="1">
        <f t="shared" si="0"/>
        <v>288.14999999999998</v>
      </c>
      <c r="B9" s="1">
        <f t="shared" si="1"/>
        <v>340.29740854862598</v>
      </c>
      <c r="C9" s="5">
        <f t="shared" si="2"/>
        <v>0</v>
      </c>
      <c r="D9" s="5"/>
      <c r="E9" s="5">
        <v>0</v>
      </c>
      <c r="F9" s="5">
        <f t="shared" si="3"/>
        <v>34.029740854862602</v>
      </c>
      <c r="G9" s="29">
        <v>0.1</v>
      </c>
      <c r="H9" s="28">
        <v>6647.63</v>
      </c>
      <c r="I9" s="28"/>
      <c r="J9" s="28">
        <v>1224.4348399999999</v>
      </c>
      <c r="K9" s="5">
        <v>50</v>
      </c>
      <c r="M9" s="1">
        <f t="shared" si="4"/>
        <v>0.18419118392569983</v>
      </c>
      <c r="N9" s="1">
        <f t="shared" si="5"/>
        <v>29570.134013860003</v>
      </c>
      <c r="O9" s="1">
        <f t="shared" si="6"/>
        <v>1006263.9975352139</v>
      </c>
      <c r="P9" s="1">
        <f t="shared" si="7"/>
        <v>1349.4000206947219</v>
      </c>
      <c r="Q9" s="1">
        <f t="shared" si="8"/>
        <v>0.49069091661626252</v>
      </c>
      <c r="U9" s="1">
        <f t="shared" si="9"/>
        <v>0.86235422315046639</v>
      </c>
      <c r="V9" s="1">
        <f t="shared" si="10"/>
        <v>2.4173200000000001</v>
      </c>
      <c r="X9" s="1">
        <f t="shared" si="11"/>
        <v>0.49069091661626252</v>
      </c>
    </row>
    <row r="10" spans="1:24" x14ac:dyDescent="0.2">
      <c r="A10" s="1">
        <f t="shared" si="0"/>
        <v>288.14999999999998</v>
      </c>
      <c r="B10" s="1">
        <f t="shared" si="1"/>
        <v>340.29740854862598</v>
      </c>
      <c r="C10" s="5">
        <f t="shared" si="2"/>
        <v>0</v>
      </c>
      <c r="D10" s="5"/>
      <c r="E10" s="5">
        <v>0</v>
      </c>
      <c r="F10" s="5">
        <f t="shared" si="3"/>
        <v>51.044611282293893</v>
      </c>
      <c r="G10" s="29">
        <v>0.15</v>
      </c>
      <c r="H10" s="28">
        <v>5761.88</v>
      </c>
      <c r="I10" s="28"/>
      <c r="J10" s="28">
        <v>1224.4348399999999</v>
      </c>
      <c r="K10" s="5">
        <v>50</v>
      </c>
      <c r="M10" s="1">
        <f t="shared" si="4"/>
        <v>0.21250613341478822</v>
      </c>
      <c r="N10" s="1">
        <f t="shared" si="5"/>
        <v>25630.121377360003</v>
      </c>
      <c r="O10" s="1">
        <f t="shared" si="6"/>
        <v>1308279.5828253522</v>
      </c>
      <c r="P10" s="1">
        <f t="shared" si="7"/>
        <v>1754.4029205687973</v>
      </c>
      <c r="Q10" s="1">
        <f t="shared" si="8"/>
        <v>0.63796469838865355</v>
      </c>
      <c r="U10" s="1">
        <f t="shared" si="9"/>
        <v>0.74745158068156758</v>
      </c>
      <c r="V10" s="1">
        <f t="shared" si="10"/>
        <v>2.0952290909090912</v>
      </c>
      <c r="X10" s="1">
        <f t="shared" si="11"/>
        <v>0.63796469838865355</v>
      </c>
    </row>
    <row r="11" spans="1:24" x14ac:dyDescent="0.2">
      <c r="A11" s="1">
        <f t="shared" si="0"/>
        <v>288.14999999999998</v>
      </c>
      <c r="B11" s="1">
        <f t="shared" si="1"/>
        <v>340.29740854862598</v>
      </c>
      <c r="C11" s="5">
        <f t="shared" si="2"/>
        <v>0</v>
      </c>
      <c r="D11" s="5"/>
      <c r="E11" s="5">
        <v>0</v>
      </c>
      <c r="F11" s="5">
        <f t="shared" si="3"/>
        <v>68.059481709725205</v>
      </c>
      <c r="G11" s="29">
        <v>0.2</v>
      </c>
      <c r="H11" s="28">
        <v>4891.87</v>
      </c>
      <c r="I11" s="28"/>
      <c r="J11" s="28">
        <v>1218.48242</v>
      </c>
      <c r="K11" s="5">
        <v>50</v>
      </c>
      <c r="M11" s="1">
        <f t="shared" si="4"/>
        <v>0.24908315633898695</v>
      </c>
      <c r="N11" s="1">
        <f t="shared" si="5"/>
        <v>21760.123755140001</v>
      </c>
      <c r="O11" s="1">
        <f t="shared" si="6"/>
        <v>1480982.7447143078</v>
      </c>
      <c r="P11" s="1">
        <f t="shared" si="7"/>
        <v>1985.9978606618868</v>
      </c>
      <c r="Q11" s="1">
        <f t="shared" si="8"/>
        <v>0.72218104024068608</v>
      </c>
      <c r="U11" s="1">
        <f t="shared" si="9"/>
        <v>0.634590787032833</v>
      </c>
      <c r="V11" s="1">
        <f t="shared" si="10"/>
        <v>1.7788618181818181</v>
      </c>
      <c r="X11" s="1">
        <f t="shared" si="11"/>
        <v>0.72218104024068608</v>
      </c>
    </row>
    <row r="12" spans="1:24" x14ac:dyDescent="0.2">
      <c r="A12" s="1">
        <f t="shared" si="0"/>
        <v>288.14999999999998</v>
      </c>
      <c r="B12" s="1">
        <f t="shared" si="1"/>
        <v>340.29740854862598</v>
      </c>
      <c r="C12" s="5">
        <f t="shared" si="2"/>
        <v>0</v>
      </c>
      <c r="D12" s="5"/>
      <c r="E12" s="5">
        <v>0</v>
      </c>
      <c r="F12" s="5">
        <f t="shared" si="3"/>
        <v>85.074352137156495</v>
      </c>
      <c r="G12" s="29">
        <v>0.25</v>
      </c>
      <c r="H12" s="28">
        <v>4199.45</v>
      </c>
      <c r="I12" s="28"/>
      <c r="J12" s="28">
        <v>1211.86862</v>
      </c>
      <c r="K12" s="5">
        <v>50</v>
      </c>
      <c r="M12" s="1">
        <f t="shared" si="4"/>
        <v>0.28857793758706496</v>
      </c>
      <c r="N12" s="1">
        <f t="shared" si="5"/>
        <v>18680.085877900001</v>
      </c>
      <c r="O12" s="1">
        <f t="shared" si="6"/>
        <v>1589196.2039287889</v>
      </c>
      <c r="P12" s="1">
        <f t="shared" si="7"/>
        <v>2131.1121094685059</v>
      </c>
      <c r="Q12" s="1">
        <f t="shared" si="8"/>
        <v>0.77494985798854754</v>
      </c>
      <c r="U12" s="1">
        <f t="shared" si="9"/>
        <v>0.54476760024388027</v>
      </c>
      <c r="V12" s="1">
        <f t="shared" si="10"/>
        <v>1.5270727272727271</v>
      </c>
      <c r="X12" s="1">
        <f t="shared" si="11"/>
        <v>0.77494985798854754</v>
      </c>
    </row>
    <row r="13" spans="1:24" x14ac:dyDescent="0.2">
      <c r="A13" s="1">
        <f t="shared" si="0"/>
        <v>288.14999999999998</v>
      </c>
      <c r="B13" s="1">
        <f t="shared" si="1"/>
        <v>340.29740854862598</v>
      </c>
      <c r="C13" s="5">
        <f t="shared" si="2"/>
        <v>0</v>
      </c>
      <c r="D13" s="5"/>
      <c r="E13" s="5">
        <v>0</v>
      </c>
      <c r="F13" s="5">
        <f t="shared" si="3"/>
        <v>102.08922256458779</v>
      </c>
      <c r="G13" s="29">
        <v>0.3</v>
      </c>
      <c r="H13" s="28">
        <v>3635.18</v>
      </c>
      <c r="I13" s="28"/>
      <c r="J13" s="28">
        <v>1204.8139000000001</v>
      </c>
      <c r="K13" s="5">
        <v>50</v>
      </c>
      <c r="M13" s="1">
        <f t="shared" si="4"/>
        <v>0.33143170351949564</v>
      </c>
      <c r="N13" s="1">
        <f t="shared" si="5"/>
        <v>16170.08764996</v>
      </c>
      <c r="O13" s="1">
        <f t="shared" si="6"/>
        <v>1650791.6769856587</v>
      </c>
      <c r="P13" s="1">
        <f t="shared" si="7"/>
        <v>2213.7116388377681</v>
      </c>
      <c r="Q13" s="1">
        <f t="shared" si="8"/>
        <v>0.8049860504864611</v>
      </c>
      <c r="U13" s="1">
        <f t="shared" si="9"/>
        <v>0.4715684875530245</v>
      </c>
      <c r="V13" s="1">
        <f t="shared" si="10"/>
        <v>1.3218836363636364</v>
      </c>
      <c r="X13" s="1">
        <f t="shared" si="11"/>
        <v>0.8049860504864611</v>
      </c>
    </row>
    <row r="14" spans="1:24" x14ac:dyDescent="0.2">
      <c r="A14" s="1">
        <f t="shared" si="0"/>
        <v>288.14999999999998</v>
      </c>
      <c r="B14" s="1">
        <f t="shared" si="1"/>
        <v>340.29740854862598</v>
      </c>
      <c r="C14" s="5">
        <f t="shared" si="2"/>
        <v>0</v>
      </c>
      <c r="D14" s="5"/>
      <c r="E14" s="5">
        <v>0</v>
      </c>
      <c r="F14" s="5">
        <f t="shared" si="3"/>
        <v>119.10409299201909</v>
      </c>
      <c r="G14" s="29">
        <v>0.35</v>
      </c>
      <c r="H14" s="28">
        <v>3145.09</v>
      </c>
      <c r="I14" s="28"/>
      <c r="J14" s="28">
        <v>1192.2476799999999</v>
      </c>
      <c r="K14" s="5">
        <v>50</v>
      </c>
      <c r="M14" s="1">
        <f t="shared" si="4"/>
        <v>0.37908221386351421</v>
      </c>
      <c r="N14" s="1">
        <f t="shared" si="5"/>
        <v>13990.058529980002</v>
      </c>
      <c r="O14" s="1">
        <f t="shared" si="6"/>
        <v>1666273.2321185281</v>
      </c>
      <c r="P14" s="1">
        <f t="shared" si="7"/>
        <v>2234.4724042709463</v>
      </c>
      <c r="Q14" s="1">
        <f t="shared" si="8"/>
        <v>0.81253541973488952</v>
      </c>
      <c r="U14" s="1">
        <f t="shared" si="9"/>
        <v>0.40799226847587794</v>
      </c>
      <c r="V14" s="1">
        <f t="shared" si="10"/>
        <v>1.143669090909091</v>
      </c>
      <c r="X14" s="1">
        <f t="shared" si="11"/>
        <v>0.81253541973488952</v>
      </c>
    </row>
    <row r="15" spans="1:24" x14ac:dyDescent="0.2">
      <c r="A15" s="1">
        <f t="shared" si="0"/>
        <v>288.14999999999998</v>
      </c>
      <c r="B15" s="1">
        <f t="shared" si="1"/>
        <v>340.29740854862598</v>
      </c>
      <c r="C15" s="5">
        <f t="shared" si="2"/>
        <v>0</v>
      </c>
      <c r="D15" s="5"/>
      <c r="E15" s="5">
        <v>0</v>
      </c>
      <c r="F15" s="5">
        <f t="shared" si="3"/>
        <v>136.11896341945041</v>
      </c>
      <c r="G15" s="29">
        <v>0.4</v>
      </c>
      <c r="H15" s="28">
        <v>2738.19</v>
      </c>
      <c r="I15" s="28"/>
      <c r="J15" s="28">
        <v>1179.68146</v>
      </c>
      <c r="K15" s="5">
        <v>50</v>
      </c>
      <c r="M15" s="1">
        <f t="shared" si="4"/>
        <v>0.43082527509047946</v>
      </c>
      <c r="N15" s="1">
        <f t="shared" si="5"/>
        <v>12180.07699818</v>
      </c>
      <c r="O15" s="1">
        <f t="shared" si="6"/>
        <v>1657939.4553613528</v>
      </c>
      <c r="P15" s="1">
        <f t="shared" si="7"/>
        <v>2223.2968096395739</v>
      </c>
      <c r="Q15" s="1">
        <f t="shared" si="8"/>
        <v>0.80847156714166324</v>
      </c>
      <c r="U15" s="1">
        <f t="shared" si="9"/>
        <v>0.35520775227989154</v>
      </c>
      <c r="V15" s="1">
        <f t="shared" si="10"/>
        <v>0.99570545454545456</v>
      </c>
      <c r="X15" s="1">
        <f t="shared" si="11"/>
        <v>0.80847156714166324</v>
      </c>
    </row>
    <row r="16" spans="1:24" x14ac:dyDescent="0.2">
      <c r="A16" s="1">
        <f t="shared" si="0"/>
        <v>288.14999999999998</v>
      </c>
      <c r="B16" s="1">
        <f t="shared" si="1"/>
        <v>340.29740854862598</v>
      </c>
      <c r="C16" s="5">
        <f t="shared" si="2"/>
        <v>0</v>
      </c>
      <c r="D16" s="5"/>
      <c r="E16" s="5">
        <v>0</v>
      </c>
      <c r="F16" s="5">
        <f t="shared" si="3"/>
        <v>153.13383384688169</v>
      </c>
      <c r="G16" s="29">
        <v>0.45</v>
      </c>
      <c r="H16" s="28">
        <v>2338.02</v>
      </c>
      <c r="I16" s="28"/>
      <c r="J16" s="28">
        <v>1167.9970800000001</v>
      </c>
      <c r="K16" s="5">
        <v>50</v>
      </c>
      <c r="M16" s="1">
        <f t="shared" si="4"/>
        <v>0.4995667616188057</v>
      </c>
      <c r="N16" s="1">
        <f t="shared" si="5"/>
        <v>10400.03200044</v>
      </c>
      <c r="O16" s="1">
        <f t="shared" si="6"/>
        <v>1592596.7723576315</v>
      </c>
      <c r="P16" s="1">
        <f t="shared" si="7"/>
        <v>2135.6722717315838</v>
      </c>
      <c r="Q16" s="1">
        <f t="shared" si="8"/>
        <v>0.77660809881148507</v>
      </c>
      <c r="U16" s="1">
        <f t="shared" si="9"/>
        <v>0.30329627563661837</v>
      </c>
      <c r="V16" s="1">
        <f t="shared" si="10"/>
        <v>0.85018909090909089</v>
      </c>
      <c r="X16" s="1">
        <f t="shared" si="11"/>
        <v>0.77660809881148507</v>
      </c>
    </row>
    <row r="17" spans="1:24" x14ac:dyDescent="0.2">
      <c r="A17" s="1">
        <f t="shared" si="0"/>
        <v>288.14999999999998</v>
      </c>
      <c r="B17" s="1">
        <f t="shared" si="1"/>
        <v>340.29740854862598</v>
      </c>
      <c r="C17" s="5">
        <f t="shared" si="2"/>
        <v>0</v>
      </c>
      <c r="D17" s="5"/>
      <c r="E17" s="5">
        <v>0</v>
      </c>
      <c r="F17" s="5">
        <f t="shared" si="3"/>
        <v>170.14870427431299</v>
      </c>
      <c r="G17" s="29">
        <v>0.5</v>
      </c>
      <c r="H17" s="28">
        <v>1942.36</v>
      </c>
      <c r="I17" s="28"/>
      <c r="J17" s="28">
        <v>1160.06052</v>
      </c>
      <c r="K17" s="5">
        <v>50</v>
      </c>
      <c r="M17" s="1">
        <f t="shared" si="4"/>
        <v>0.59724279742169317</v>
      </c>
      <c r="N17" s="1">
        <f t="shared" si="5"/>
        <v>8640.0484839199999</v>
      </c>
      <c r="O17" s="1">
        <f t="shared" si="6"/>
        <v>1470093.0544062303</v>
      </c>
      <c r="P17" s="1">
        <f t="shared" si="7"/>
        <v>1971.3947859587549</v>
      </c>
      <c r="Q17" s="1">
        <f t="shared" si="8"/>
        <v>0.7168708312577291</v>
      </c>
      <c r="U17" s="1">
        <f t="shared" si="9"/>
        <v>0.25196985224486618</v>
      </c>
      <c r="V17" s="1">
        <f t="shared" si="10"/>
        <v>0.7063127272727272</v>
      </c>
      <c r="X17" s="1">
        <f t="shared" si="11"/>
        <v>0.7168708312577291</v>
      </c>
    </row>
    <row r="18" spans="1:24" x14ac:dyDescent="0.2">
      <c r="A18" s="1">
        <f t="shared" si="0"/>
        <v>288.14999999999998</v>
      </c>
      <c r="B18" s="1">
        <f t="shared" si="1"/>
        <v>340.29740854862598</v>
      </c>
      <c r="C18" s="5">
        <f t="shared" si="2"/>
        <v>0</v>
      </c>
      <c r="D18" s="5"/>
      <c r="E18" s="5">
        <v>0</v>
      </c>
      <c r="F18" s="5">
        <f t="shared" si="3"/>
        <v>187.1635747017443</v>
      </c>
      <c r="G18" s="29">
        <v>0.55000000000000004</v>
      </c>
      <c r="H18" s="28">
        <v>1546.69</v>
      </c>
      <c r="I18" s="28"/>
      <c r="J18" s="28">
        <v>1154.3285599999999</v>
      </c>
      <c r="K18" s="5">
        <v>50</v>
      </c>
      <c r="M18" s="1">
        <f t="shared" si="4"/>
        <v>0.74632186152364077</v>
      </c>
      <c r="N18" s="1">
        <f t="shared" si="5"/>
        <v>6880.0204851800008</v>
      </c>
      <c r="O18" s="1">
        <f t="shared" si="6"/>
        <v>1287689.2280275181</v>
      </c>
      <c r="P18" s="1">
        <f t="shared" si="7"/>
        <v>1726.7912547849019</v>
      </c>
      <c r="Q18" s="1">
        <f t="shared" si="8"/>
        <v>0.62792409264905524</v>
      </c>
      <c r="U18" s="1">
        <f t="shared" si="9"/>
        <v>0.20064213161752306</v>
      </c>
      <c r="V18" s="1">
        <f t="shared" si="10"/>
        <v>0.56243272727272731</v>
      </c>
      <c r="X18" s="1">
        <f t="shared" si="11"/>
        <v>0.62792409264905524</v>
      </c>
    </row>
    <row r="19" spans="1:24" x14ac:dyDescent="0.2">
      <c r="A19" s="1">
        <f t="shared" si="0"/>
        <v>288.14999999999998</v>
      </c>
      <c r="B19" s="1">
        <f t="shared" si="1"/>
        <v>340.29740854862598</v>
      </c>
      <c r="C19" s="5">
        <f t="shared" si="2"/>
        <v>0</v>
      </c>
      <c r="D19" s="5"/>
      <c r="E19" s="5">
        <v>0</v>
      </c>
      <c r="F19" s="5">
        <f t="shared" si="3"/>
        <v>204.17844512917557</v>
      </c>
      <c r="G19" s="29">
        <v>0.6</v>
      </c>
      <c r="H19" s="28">
        <v>1171.26</v>
      </c>
      <c r="I19" s="28"/>
      <c r="J19" s="28">
        <v>1148.3761400000001</v>
      </c>
      <c r="K19" s="5">
        <v>50</v>
      </c>
      <c r="M19" s="1">
        <f t="shared" si="4"/>
        <v>0.98046218602189106</v>
      </c>
      <c r="N19" s="1">
        <f t="shared" si="5"/>
        <v>5210.0244997200007</v>
      </c>
      <c r="O19" s="1">
        <f t="shared" si="6"/>
        <v>1063774.7014377406</v>
      </c>
      <c r="P19" s="1">
        <f t="shared" si="7"/>
        <v>1426.52187462801</v>
      </c>
      <c r="Q19" s="1">
        <f t="shared" si="8"/>
        <v>0.51873522713745812</v>
      </c>
      <c r="U19" s="1">
        <f t="shared" si="9"/>
        <v>0.1519400158262742</v>
      </c>
      <c r="V19" s="1">
        <f t="shared" si="10"/>
        <v>0.42591272727272728</v>
      </c>
      <c r="X19" s="1">
        <f t="shared" si="11"/>
        <v>0.51873522713745812</v>
      </c>
    </row>
    <row r="20" spans="1:24" x14ac:dyDescent="0.2">
      <c r="C20" s="5"/>
      <c r="D20" s="5"/>
      <c r="E20" s="5"/>
      <c r="F20" s="5">
        <f t="shared" si="3"/>
        <v>0</v>
      </c>
      <c r="G20" s="29"/>
      <c r="H20" s="28"/>
      <c r="I20" s="28"/>
      <c r="J20" s="28"/>
      <c r="K20" s="5"/>
      <c r="U20" s="1">
        <f t="shared" si="9"/>
        <v>0</v>
      </c>
    </row>
    <row r="21" spans="1:24" x14ac:dyDescent="0.2">
      <c r="A21" s="1">
        <f t="shared" ref="A21:A33" si="12">$H$3+$I$3*C21/1000</f>
        <v>278.24399999999997</v>
      </c>
      <c r="B21" s="1">
        <f t="shared" ref="B21:B33" si="13">SQRT($F$3*$G$3*A21)</f>
        <v>334.39689324444208</v>
      </c>
      <c r="C21" s="5">
        <f t="shared" ref="C21:C33" si="14">E21*0.3048</f>
        <v>1524</v>
      </c>
      <c r="D21" s="5"/>
      <c r="E21" s="5">
        <v>5000</v>
      </c>
      <c r="F21" s="5">
        <f t="shared" si="3"/>
        <v>0</v>
      </c>
      <c r="G21" s="29">
        <v>0</v>
      </c>
      <c r="H21" s="28">
        <v>6773.53</v>
      </c>
      <c r="I21" s="28"/>
      <c r="J21" s="28">
        <v>1175.27226</v>
      </c>
      <c r="K21" s="5">
        <v>50</v>
      </c>
      <c r="M21" s="1">
        <f t="shared" ref="M21:M33" si="15">J21/H21</f>
        <v>0.17350956738952952</v>
      </c>
      <c r="N21" s="1">
        <f t="shared" ref="N21:N33" si="16">4.448222*H21</f>
        <v>30130.16516366</v>
      </c>
      <c r="O21" s="1">
        <f t="shared" ref="O21:O33" si="17">N21*F21</f>
        <v>0</v>
      </c>
      <c r="P21" s="1">
        <f t="shared" ref="P21:P33" si="18">O21*0.001341</f>
        <v>0</v>
      </c>
      <c r="Q21" s="1">
        <f t="shared" ref="Q21:Q33" si="19">P21/$C$3</f>
        <v>0</v>
      </c>
      <c r="U21" s="1">
        <f t="shared" si="9"/>
        <v>0.87868641924059832</v>
      </c>
      <c r="V21" s="1">
        <f t="shared" ref="V21:V33" si="20">H21/$C$3</f>
        <v>2.4631018181818183</v>
      </c>
      <c r="X21" s="1">
        <f t="shared" ref="X21:X33" si="21">P21/$C$3</f>
        <v>0</v>
      </c>
    </row>
    <row r="22" spans="1:24" x14ac:dyDescent="0.2">
      <c r="A22" s="1">
        <f t="shared" si="12"/>
        <v>278.24399999999997</v>
      </c>
      <c r="B22" s="1">
        <f t="shared" si="13"/>
        <v>334.39689324444208</v>
      </c>
      <c r="C22" s="5">
        <f t="shared" si="14"/>
        <v>1524</v>
      </c>
      <c r="D22" s="5"/>
      <c r="E22" s="5">
        <v>5000</v>
      </c>
      <c r="F22" s="5">
        <f t="shared" si="3"/>
        <v>16.719844662222105</v>
      </c>
      <c r="G22" s="29">
        <v>0.05</v>
      </c>
      <c r="H22" s="28">
        <v>6624.7739330398899</v>
      </c>
      <c r="I22" s="28"/>
      <c r="J22" s="28">
        <v>1175.6580650000001</v>
      </c>
      <c r="K22" s="5">
        <v>50</v>
      </c>
      <c r="M22" s="1">
        <f t="shared" si="15"/>
        <v>0.17746387678779696</v>
      </c>
      <c r="N22" s="1">
        <f t="shared" si="16"/>
        <v>29468.465153974568</v>
      </c>
      <c r="O22" s="1">
        <f t="shared" si="17"/>
        <v>492708.15980855981</v>
      </c>
      <c r="P22" s="1">
        <f t="shared" si="18"/>
        <v>660.72164230327871</v>
      </c>
      <c r="Q22" s="1">
        <f t="shared" si="19"/>
        <v>0.24026241538301044</v>
      </c>
      <c r="U22" s="1">
        <f t="shared" si="9"/>
        <v>0.85938925279747425</v>
      </c>
      <c r="V22" s="1">
        <f t="shared" si="20"/>
        <v>2.4090087029235963</v>
      </c>
      <c r="X22" s="1">
        <f t="shared" si="21"/>
        <v>0.24026241538301044</v>
      </c>
    </row>
    <row r="23" spans="1:24" x14ac:dyDescent="0.2">
      <c r="A23" s="1">
        <f t="shared" si="12"/>
        <v>278.24399999999997</v>
      </c>
      <c r="B23" s="1">
        <f t="shared" si="13"/>
        <v>334.39689324444208</v>
      </c>
      <c r="C23" s="5">
        <f t="shared" si="14"/>
        <v>1524</v>
      </c>
      <c r="D23" s="5"/>
      <c r="E23" s="5">
        <v>5000</v>
      </c>
      <c r="F23" s="5">
        <f t="shared" si="3"/>
        <v>33.43968932444421</v>
      </c>
      <c r="G23" s="29">
        <v>0.1</v>
      </c>
      <c r="H23" s="28">
        <v>6285.69</v>
      </c>
      <c r="I23" s="28"/>
      <c r="J23" s="28">
        <v>1175.71318</v>
      </c>
      <c r="K23" s="5">
        <v>50</v>
      </c>
      <c r="M23" s="1">
        <f t="shared" si="15"/>
        <v>0.18704600131409599</v>
      </c>
      <c r="N23" s="1">
        <f t="shared" si="16"/>
        <v>27960.144543180002</v>
      </c>
      <c r="O23" s="1">
        <f t="shared" si="17"/>
        <v>934978.54699049331</v>
      </c>
      <c r="P23" s="1">
        <f t="shared" si="18"/>
        <v>1253.8062315142515</v>
      </c>
      <c r="Q23" s="1">
        <f t="shared" si="19"/>
        <v>0.45592953873245512</v>
      </c>
      <c r="U23" s="1">
        <f t="shared" si="9"/>
        <v>0.81540207817141663</v>
      </c>
      <c r="V23" s="1">
        <f t="shared" si="20"/>
        <v>2.2857054545454543</v>
      </c>
      <c r="X23" s="1">
        <f t="shared" si="21"/>
        <v>0.45592953873245512</v>
      </c>
    </row>
    <row r="24" spans="1:24" x14ac:dyDescent="0.2">
      <c r="A24" s="1">
        <f t="shared" si="12"/>
        <v>278.24399999999997</v>
      </c>
      <c r="B24" s="1">
        <f t="shared" si="13"/>
        <v>334.39689324444208</v>
      </c>
      <c r="C24" s="5">
        <f t="shared" si="14"/>
        <v>1524</v>
      </c>
      <c r="D24" s="5"/>
      <c r="E24" s="5">
        <v>5000</v>
      </c>
      <c r="F24" s="5">
        <f t="shared" si="3"/>
        <v>50.159533986666311</v>
      </c>
      <c r="G24" s="29">
        <v>0.15</v>
      </c>
      <c r="H24" s="28">
        <v>5595.52</v>
      </c>
      <c r="I24" s="28"/>
      <c r="J24" s="28">
        <v>1174.83134</v>
      </c>
      <c r="K24" s="5">
        <v>50</v>
      </c>
      <c r="M24" s="1">
        <f t="shared" si="15"/>
        <v>0.20995927813679513</v>
      </c>
      <c r="N24" s="1">
        <f t="shared" si="16"/>
        <v>24890.115165440006</v>
      </c>
      <c r="O24" s="1">
        <f t="shared" si="17"/>
        <v>1248476.5775729264</v>
      </c>
      <c r="P24" s="1">
        <f t="shared" si="18"/>
        <v>1674.2070905252942</v>
      </c>
      <c r="Q24" s="1">
        <f t="shared" si="19"/>
        <v>0.60880257837283425</v>
      </c>
      <c r="U24" s="1">
        <f t="shared" si="9"/>
        <v>0.72587076939042905</v>
      </c>
      <c r="V24" s="1">
        <f t="shared" si="20"/>
        <v>2.0347345454545458</v>
      </c>
      <c r="X24" s="1">
        <f t="shared" si="21"/>
        <v>0.60880257837283425</v>
      </c>
    </row>
    <row r="25" spans="1:24" x14ac:dyDescent="0.2">
      <c r="A25" s="1">
        <f t="shared" si="12"/>
        <v>278.24399999999997</v>
      </c>
      <c r="B25" s="1">
        <f t="shared" si="13"/>
        <v>334.39689324444208</v>
      </c>
      <c r="C25" s="5">
        <f t="shared" si="14"/>
        <v>1524</v>
      </c>
      <c r="D25" s="5"/>
      <c r="E25" s="5">
        <v>5000</v>
      </c>
      <c r="F25" s="5">
        <f t="shared" si="3"/>
        <v>66.879378648888419</v>
      </c>
      <c r="G25" s="29">
        <v>0.2</v>
      </c>
      <c r="H25" s="28">
        <v>4849.1499999999996</v>
      </c>
      <c r="I25" s="28"/>
      <c r="J25" s="28">
        <v>1164.9106400000001</v>
      </c>
      <c r="K25" s="5">
        <v>50</v>
      </c>
      <c r="M25" s="1">
        <f t="shared" si="15"/>
        <v>0.24022986296567442</v>
      </c>
      <c r="N25" s="1">
        <f t="shared" si="16"/>
        <v>21570.0957113</v>
      </c>
      <c r="O25" s="1">
        <f t="shared" si="17"/>
        <v>1442594.5985687969</v>
      </c>
      <c r="P25" s="1">
        <f t="shared" si="18"/>
        <v>1934.5193566807566</v>
      </c>
      <c r="Q25" s="1">
        <f t="shared" si="19"/>
        <v>0.7034615842475479</v>
      </c>
      <c r="U25" s="1">
        <f t="shared" si="9"/>
        <v>0.6290489965882704</v>
      </c>
      <c r="V25" s="1">
        <f t="shared" si="20"/>
        <v>1.7633272727272726</v>
      </c>
      <c r="X25" s="1">
        <f t="shared" si="21"/>
        <v>0.7034615842475479</v>
      </c>
    </row>
    <row r="26" spans="1:24" x14ac:dyDescent="0.2">
      <c r="A26" s="1">
        <f t="shared" si="12"/>
        <v>278.24399999999997</v>
      </c>
      <c r="B26" s="1">
        <f t="shared" si="13"/>
        <v>334.39689324444208</v>
      </c>
      <c r="C26" s="5">
        <f t="shared" si="14"/>
        <v>1524</v>
      </c>
      <c r="D26" s="5"/>
      <c r="E26" s="5">
        <v>5000</v>
      </c>
      <c r="F26" s="5">
        <f t="shared" si="3"/>
        <v>83.599223311110521</v>
      </c>
      <c r="G26" s="29">
        <v>0.25</v>
      </c>
      <c r="H26" s="28">
        <v>4203.95</v>
      </c>
      <c r="I26" s="28"/>
      <c r="J26" s="28">
        <v>1159.17868</v>
      </c>
      <c r="K26" s="5">
        <v>50</v>
      </c>
      <c r="M26" s="1">
        <f t="shared" si="15"/>
        <v>0.27573560104187728</v>
      </c>
      <c r="N26" s="1">
        <f t="shared" si="16"/>
        <v>18700.1028769</v>
      </c>
      <c r="O26" s="1">
        <f t="shared" si="17"/>
        <v>1563314.0763467033</v>
      </c>
      <c r="P26" s="1">
        <f t="shared" si="18"/>
        <v>2096.4041763809291</v>
      </c>
      <c r="Q26" s="1">
        <f t="shared" si="19"/>
        <v>0.76232879141124699</v>
      </c>
      <c r="U26" s="1">
        <f t="shared" si="9"/>
        <v>0.54535135625981035</v>
      </c>
      <c r="V26" s="1">
        <f t="shared" si="20"/>
        <v>1.5287090909090908</v>
      </c>
      <c r="X26" s="1">
        <f t="shared" si="21"/>
        <v>0.76232879141124699</v>
      </c>
    </row>
    <row r="27" spans="1:24" x14ac:dyDescent="0.2">
      <c r="A27" s="1">
        <f t="shared" si="12"/>
        <v>278.24399999999997</v>
      </c>
      <c r="B27" s="1">
        <f t="shared" si="13"/>
        <v>334.39689324444208</v>
      </c>
      <c r="C27" s="5">
        <f t="shared" si="14"/>
        <v>1524</v>
      </c>
      <c r="D27" s="5"/>
      <c r="E27" s="5">
        <v>5000</v>
      </c>
      <c r="F27" s="5">
        <f t="shared" si="3"/>
        <v>100.31906797333262</v>
      </c>
      <c r="G27" s="29">
        <v>0.3</v>
      </c>
      <c r="H27" s="28">
        <v>3664.4</v>
      </c>
      <c r="I27" s="28"/>
      <c r="J27" s="28">
        <v>1152.3444199999999</v>
      </c>
      <c r="K27" s="5">
        <v>50</v>
      </c>
      <c r="M27" s="1">
        <f t="shared" si="15"/>
        <v>0.31447015063857653</v>
      </c>
      <c r="N27" s="1">
        <f t="shared" si="16"/>
        <v>16300.064696800002</v>
      </c>
      <c r="O27" s="1">
        <f t="shared" si="17"/>
        <v>1635207.2982879989</v>
      </c>
      <c r="P27" s="1">
        <f t="shared" si="18"/>
        <v>2192.8129870042067</v>
      </c>
      <c r="Q27" s="1">
        <f t="shared" si="19"/>
        <v>0.79738654072880244</v>
      </c>
      <c r="U27" s="1">
        <f t="shared" si="9"/>
        <v>0.47535900994979702</v>
      </c>
      <c r="V27" s="1">
        <f t="shared" si="20"/>
        <v>1.3325090909090909</v>
      </c>
      <c r="X27" s="1">
        <f t="shared" si="21"/>
        <v>0.79738654072880244</v>
      </c>
    </row>
    <row r="28" spans="1:24" x14ac:dyDescent="0.2">
      <c r="A28" s="1">
        <f t="shared" si="12"/>
        <v>278.24399999999997</v>
      </c>
      <c r="B28" s="1">
        <f t="shared" si="13"/>
        <v>334.39689324444208</v>
      </c>
      <c r="C28" s="5">
        <f t="shared" si="14"/>
        <v>1524</v>
      </c>
      <c r="D28" s="5"/>
      <c r="E28" s="5">
        <v>5000</v>
      </c>
      <c r="F28" s="5">
        <f t="shared" si="3"/>
        <v>117.03891263555472</v>
      </c>
      <c r="G28" s="29">
        <v>0.35</v>
      </c>
      <c r="H28" s="28">
        <v>3201.29</v>
      </c>
      <c r="I28" s="28"/>
      <c r="J28" s="28">
        <v>1141.9828</v>
      </c>
      <c r="K28" s="5">
        <v>50</v>
      </c>
      <c r="M28" s="1">
        <f t="shared" si="15"/>
        <v>0.35672581990385127</v>
      </c>
      <c r="N28" s="1">
        <f t="shared" si="16"/>
        <v>14240.048606380002</v>
      </c>
      <c r="O28" s="1">
        <f t="shared" si="17"/>
        <v>1666639.8047681618</v>
      </c>
      <c r="P28" s="1">
        <f t="shared" si="18"/>
        <v>2234.963978194105</v>
      </c>
      <c r="Q28" s="1">
        <f t="shared" si="19"/>
        <v>0.81271417388876543</v>
      </c>
      <c r="U28" s="1">
        <f t="shared" si="9"/>
        <v>0.41528273249704878</v>
      </c>
      <c r="V28" s="1">
        <f t="shared" si="20"/>
        <v>1.1641054545454546</v>
      </c>
      <c r="X28" s="1">
        <f t="shared" si="21"/>
        <v>0.81271417388876543</v>
      </c>
    </row>
    <row r="29" spans="1:24" x14ac:dyDescent="0.2">
      <c r="A29" s="1">
        <f t="shared" si="12"/>
        <v>278.24399999999997</v>
      </c>
      <c r="B29" s="1">
        <f t="shared" si="13"/>
        <v>334.39689324444208</v>
      </c>
      <c r="C29" s="5">
        <f t="shared" si="14"/>
        <v>1524</v>
      </c>
      <c r="D29" s="5"/>
      <c r="E29" s="5">
        <v>5000</v>
      </c>
      <c r="F29" s="5">
        <f t="shared" si="3"/>
        <v>133.75875729777684</v>
      </c>
      <c r="G29" s="29">
        <v>0.4</v>
      </c>
      <c r="H29" s="28">
        <v>2816.87</v>
      </c>
      <c r="I29" s="28"/>
      <c r="J29" s="28">
        <v>1131.6211800000001</v>
      </c>
      <c r="K29" s="5">
        <v>50</v>
      </c>
      <c r="M29" s="1">
        <f t="shared" si="15"/>
        <v>0.40172999818947985</v>
      </c>
      <c r="N29" s="1">
        <f t="shared" si="16"/>
        <v>12530.06310514</v>
      </c>
      <c r="O29" s="1">
        <f t="shared" si="17"/>
        <v>1676005.6698062492</v>
      </c>
      <c r="P29" s="1">
        <f t="shared" si="18"/>
        <v>2247.5236032101802</v>
      </c>
      <c r="Q29" s="1">
        <f t="shared" si="19"/>
        <v>0.81728131025824735</v>
      </c>
      <c r="U29" s="1">
        <f t="shared" si="9"/>
        <v>0.36541440190953078</v>
      </c>
      <c r="V29" s="1">
        <f t="shared" si="20"/>
        <v>1.0243163636363637</v>
      </c>
      <c r="X29" s="1">
        <f t="shared" si="21"/>
        <v>0.81728131025824735</v>
      </c>
    </row>
    <row r="30" spans="1:24" x14ac:dyDescent="0.2">
      <c r="A30" s="1">
        <f t="shared" si="12"/>
        <v>278.24399999999997</v>
      </c>
      <c r="B30" s="1">
        <f t="shared" si="13"/>
        <v>334.39689324444208</v>
      </c>
      <c r="C30" s="5">
        <f t="shared" si="14"/>
        <v>1524</v>
      </c>
      <c r="D30" s="5"/>
      <c r="E30" s="5">
        <v>5000</v>
      </c>
      <c r="F30" s="5">
        <f t="shared" si="3"/>
        <v>150.47860195999894</v>
      </c>
      <c r="G30" s="29">
        <v>0.45</v>
      </c>
      <c r="H30" s="28">
        <v>2454.9299999999998</v>
      </c>
      <c r="I30" s="28"/>
      <c r="J30" s="28">
        <v>1123.2437</v>
      </c>
      <c r="K30" s="5">
        <v>50</v>
      </c>
      <c r="M30" s="1">
        <f t="shared" si="15"/>
        <v>0.4575461214780055</v>
      </c>
      <c r="N30" s="1">
        <f t="shared" si="16"/>
        <v>10920.073634460001</v>
      </c>
      <c r="O30" s="1">
        <f t="shared" si="17"/>
        <v>1643237.4138137854</v>
      </c>
      <c r="P30" s="1">
        <f t="shared" si="18"/>
        <v>2203.581371924286</v>
      </c>
      <c r="Q30" s="1">
        <f t="shared" si="19"/>
        <v>0.80130231706337673</v>
      </c>
      <c r="U30" s="1">
        <f t="shared" si="9"/>
        <v>0.31846225693048114</v>
      </c>
      <c r="V30" s="1">
        <f t="shared" si="20"/>
        <v>0.89270181818181815</v>
      </c>
      <c r="X30" s="1">
        <f t="shared" si="21"/>
        <v>0.80130231706337673</v>
      </c>
    </row>
    <row r="31" spans="1:24" x14ac:dyDescent="0.2">
      <c r="A31" s="1">
        <f t="shared" si="12"/>
        <v>278.24399999999997</v>
      </c>
      <c r="B31" s="1">
        <f t="shared" si="13"/>
        <v>334.39689324444208</v>
      </c>
      <c r="C31" s="5">
        <f t="shared" si="14"/>
        <v>1524</v>
      </c>
      <c r="D31" s="5"/>
      <c r="E31" s="5">
        <v>5000</v>
      </c>
      <c r="F31" s="5">
        <f t="shared" si="3"/>
        <v>167.19844662222104</v>
      </c>
      <c r="G31" s="29">
        <v>0.5</v>
      </c>
      <c r="H31" s="28">
        <v>2095.23</v>
      </c>
      <c r="I31" s="28"/>
      <c r="J31" s="28">
        <v>1113.5434600000001</v>
      </c>
      <c r="K31" s="5">
        <v>50</v>
      </c>
      <c r="M31" s="1">
        <f t="shared" si="15"/>
        <v>0.53146597748218571</v>
      </c>
      <c r="N31" s="1">
        <f t="shared" si="16"/>
        <v>9320.0481810600013</v>
      </c>
      <c r="O31" s="1">
        <f t="shared" si="17"/>
        <v>1558297.578317489</v>
      </c>
      <c r="P31" s="1">
        <f t="shared" si="18"/>
        <v>2089.6770525237525</v>
      </c>
      <c r="Q31" s="1">
        <f t="shared" si="19"/>
        <v>0.75988256455409187</v>
      </c>
      <c r="U31" s="1">
        <f t="shared" si="9"/>
        <v>0.27180069272380558</v>
      </c>
      <c r="V31" s="1">
        <f t="shared" si="20"/>
        <v>0.76190181818181824</v>
      </c>
      <c r="X31" s="1">
        <f t="shared" si="21"/>
        <v>0.75988256455409187</v>
      </c>
    </row>
    <row r="32" spans="1:24" x14ac:dyDescent="0.2">
      <c r="A32" s="1">
        <f t="shared" si="12"/>
        <v>278.24399999999997</v>
      </c>
      <c r="B32" s="1">
        <f t="shared" si="13"/>
        <v>334.39689324444208</v>
      </c>
      <c r="C32" s="5">
        <f t="shared" si="14"/>
        <v>1524</v>
      </c>
      <c r="D32" s="5"/>
      <c r="E32" s="5">
        <v>5000</v>
      </c>
      <c r="F32" s="5">
        <f t="shared" si="3"/>
        <v>183.91829128444317</v>
      </c>
      <c r="G32" s="29">
        <v>0.55000000000000004</v>
      </c>
      <c r="H32" s="28">
        <v>1737.78</v>
      </c>
      <c r="I32" s="28"/>
      <c r="J32" s="28">
        <v>1102.96138</v>
      </c>
      <c r="K32" s="5">
        <v>50</v>
      </c>
      <c r="M32" s="1">
        <f t="shared" si="15"/>
        <v>0.63469563466031376</v>
      </c>
      <c r="N32" s="1">
        <f t="shared" si="16"/>
        <v>7730.0312271600005</v>
      </c>
      <c r="O32" s="1">
        <f t="shared" si="17"/>
        <v>1421694.1348746547</v>
      </c>
      <c r="P32" s="1">
        <f t="shared" si="18"/>
        <v>1906.4918348669119</v>
      </c>
      <c r="Q32" s="1">
        <f t="shared" si="19"/>
        <v>0.69326975813342251</v>
      </c>
      <c r="U32" s="1">
        <f t="shared" si="9"/>
        <v>0.22543100652509501</v>
      </c>
      <c r="V32" s="1">
        <f t="shared" si="20"/>
        <v>0.63192000000000004</v>
      </c>
      <c r="X32" s="1">
        <f t="shared" si="21"/>
        <v>0.69326975813342251</v>
      </c>
    </row>
    <row r="33" spans="1:24" x14ac:dyDescent="0.2">
      <c r="A33" s="1">
        <f t="shared" si="12"/>
        <v>278.24399999999997</v>
      </c>
      <c r="B33" s="1">
        <f t="shared" si="13"/>
        <v>334.39689324444208</v>
      </c>
      <c r="C33" s="5">
        <f t="shared" si="14"/>
        <v>1524</v>
      </c>
      <c r="D33" s="5"/>
      <c r="E33" s="5">
        <v>5000</v>
      </c>
      <c r="F33" s="5">
        <f t="shared" si="3"/>
        <v>200.63813594666524</v>
      </c>
      <c r="G33" s="29">
        <v>0.6</v>
      </c>
      <c r="H33" s="28">
        <v>1384.83</v>
      </c>
      <c r="I33" s="28"/>
      <c r="J33" s="28">
        <v>1091.277</v>
      </c>
      <c r="K33" s="5">
        <v>50</v>
      </c>
      <c r="M33" s="1">
        <f t="shared" si="15"/>
        <v>0.78802235653473718</v>
      </c>
      <c r="N33" s="1">
        <f t="shared" si="16"/>
        <v>6160.0312722600002</v>
      </c>
      <c r="O33" s="1">
        <f t="shared" si="17"/>
        <v>1235937.1918394112</v>
      </c>
      <c r="P33" s="1">
        <f t="shared" si="18"/>
        <v>1657.3917742566503</v>
      </c>
      <c r="Q33" s="1">
        <f t="shared" si="19"/>
        <v>0.60268791791150922</v>
      </c>
      <c r="U33" s="1">
        <f t="shared" si="9"/>
        <v>0.17964507634231452</v>
      </c>
      <c r="V33" s="1">
        <f t="shared" si="20"/>
        <v>0.50357454545454539</v>
      </c>
      <c r="X33" s="1">
        <f t="shared" si="21"/>
        <v>0.60268791791150922</v>
      </c>
    </row>
    <row r="34" spans="1:24" x14ac:dyDescent="0.2">
      <c r="C34" s="5"/>
      <c r="D34" s="5"/>
      <c r="E34" s="5"/>
      <c r="F34" s="5">
        <f t="shared" si="3"/>
        <v>0</v>
      </c>
      <c r="G34" s="29"/>
      <c r="H34" s="28"/>
      <c r="I34" s="28"/>
      <c r="J34" s="28"/>
      <c r="K34" s="5"/>
      <c r="U34" s="1">
        <f t="shared" si="9"/>
        <v>0</v>
      </c>
    </row>
    <row r="35" spans="1:24" x14ac:dyDescent="0.2">
      <c r="A35" s="1">
        <f t="shared" ref="A35:A47" si="22">$H$3+$I$3*C35/1000</f>
        <v>268.33799999999997</v>
      </c>
      <c r="B35" s="1">
        <f t="shared" ref="B35:B47" si="23">SQRT($F$3*$G$3*A35)</f>
        <v>328.39037464298355</v>
      </c>
      <c r="C35" s="5">
        <f t="shared" ref="C35:C47" si="24">E35*0.3048</f>
        <v>3048</v>
      </c>
      <c r="D35" s="5"/>
      <c r="E35" s="5">
        <v>10000</v>
      </c>
      <c r="F35" s="5">
        <f t="shared" si="3"/>
        <v>0</v>
      </c>
      <c r="G35" s="29">
        <v>0</v>
      </c>
      <c r="H35" s="28">
        <v>5842.81</v>
      </c>
      <c r="I35" s="28"/>
      <c r="J35" s="28">
        <v>1059.9716800000001</v>
      </c>
      <c r="K35" s="5">
        <v>50</v>
      </c>
      <c r="M35" s="1">
        <f t="shared" ref="M35:M47" si="25">J35/H35</f>
        <v>0.18141470970303672</v>
      </c>
      <c r="N35" s="1">
        <f t="shared" ref="N35:N47" si="26">4.448222*H35</f>
        <v>25990.115983820004</v>
      </c>
      <c r="O35" s="1">
        <f t="shared" ref="O35:O47" si="27">N35*F35</f>
        <v>0</v>
      </c>
      <c r="P35" s="1">
        <f t="shared" ref="P35:P47" si="28">O35*0.001341</f>
        <v>0</v>
      </c>
      <c r="Q35" s="1">
        <f t="shared" ref="Q35:Q47" si="29">P35/$C$3</f>
        <v>0</v>
      </c>
      <c r="U35" s="1">
        <f t="shared" si="9"/>
        <v>0.75795010831917187</v>
      </c>
      <c r="V35" s="1">
        <f t="shared" ref="V35:V47" si="30">H35/$C$3</f>
        <v>2.124658181818182</v>
      </c>
      <c r="X35" s="1">
        <f t="shared" ref="X35:X47" si="31">P35/$C$3</f>
        <v>0</v>
      </c>
    </row>
    <row r="36" spans="1:24" x14ac:dyDescent="0.2">
      <c r="A36" s="1">
        <f t="shared" si="22"/>
        <v>268.33799999999997</v>
      </c>
      <c r="B36" s="1">
        <f t="shared" si="23"/>
        <v>328.39037464298355</v>
      </c>
      <c r="C36" s="5">
        <f t="shared" si="24"/>
        <v>3048</v>
      </c>
      <c r="D36" s="5"/>
      <c r="E36" s="5">
        <v>10000</v>
      </c>
      <c r="F36" s="5">
        <f t="shared" si="3"/>
        <v>16.419518732149179</v>
      </c>
      <c r="G36" s="29">
        <v>0.05</v>
      </c>
      <c r="H36" s="28">
        <v>5766.8775761266797</v>
      </c>
      <c r="I36" s="28"/>
      <c r="J36" s="28">
        <v>1058.38986361671</v>
      </c>
      <c r="K36" s="5">
        <v>50</v>
      </c>
      <c r="M36" s="1">
        <f t="shared" si="25"/>
        <v>0.18352910212593365</v>
      </c>
      <c r="N36" s="1">
        <f t="shared" si="26"/>
        <v>25652.351705433375</v>
      </c>
      <c r="O36" s="1">
        <f t="shared" si="27"/>
        <v>421199.26935104223</v>
      </c>
      <c r="P36" s="1">
        <f t="shared" si="28"/>
        <v>564.82822019974765</v>
      </c>
      <c r="Q36" s="1">
        <f t="shared" si="29"/>
        <v>0.20539208007263551</v>
      </c>
      <c r="U36" s="1">
        <f t="shared" si="9"/>
        <v>0.74809988404357153</v>
      </c>
      <c r="V36" s="1">
        <f t="shared" si="30"/>
        <v>2.0970463913187927</v>
      </c>
      <c r="X36" s="1">
        <f t="shared" si="31"/>
        <v>0.20539208007263551</v>
      </c>
    </row>
    <row r="37" spans="1:24" x14ac:dyDescent="0.2">
      <c r="A37" s="1">
        <f t="shared" si="22"/>
        <v>268.33799999999997</v>
      </c>
      <c r="B37" s="1">
        <f t="shared" si="23"/>
        <v>328.39037464298355</v>
      </c>
      <c r="C37" s="5">
        <f t="shared" si="24"/>
        <v>3048</v>
      </c>
      <c r="D37" s="5"/>
      <c r="E37" s="5">
        <v>10000</v>
      </c>
      <c r="F37" s="5">
        <f t="shared" si="3"/>
        <v>32.839037464298357</v>
      </c>
      <c r="G37" s="29">
        <v>0.1</v>
      </c>
      <c r="H37" s="28">
        <v>5575.29</v>
      </c>
      <c r="I37" s="28"/>
      <c r="J37" s="28">
        <v>1054.9011</v>
      </c>
      <c r="K37" s="5">
        <v>50</v>
      </c>
      <c r="M37" s="1">
        <f t="shared" si="25"/>
        <v>0.18921008593274968</v>
      </c>
      <c r="N37" s="1">
        <f t="shared" si="26"/>
        <v>24800.127634380002</v>
      </c>
      <c r="O37" s="1">
        <f t="shared" si="27"/>
        <v>814412.32050478586</v>
      </c>
      <c r="P37" s="1">
        <f t="shared" si="28"/>
        <v>1092.1269217969177</v>
      </c>
      <c r="Q37" s="1">
        <f t="shared" si="29"/>
        <v>0.39713706247160646</v>
      </c>
      <c r="U37" s="1">
        <f t="shared" si="9"/>
        <v>0.72324646178992569</v>
      </c>
      <c r="V37" s="1">
        <f t="shared" si="30"/>
        <v>2.027378181818182</v>
      </c>
      <c r="X37" s="1">
        <f t="shared" si="31"/>
        <v>0.39713706247160646</v>
      </c>
    </row>
    <row r="38" spans="1:24" x14ac:dyDescent="0.2">
      <c r="A38" s="1">
        <f t="shared" si="22"/>
        <v>268.33799999999997</v>
      </c>
      <c r="B38" s="1">
        <f t="shared" si="23"/>
        <v>328.39037464298355</v>
      </c>
      <c r="C38" s="5">
        <f t="shared" si="24"/>
        <v>3048</v>
      </c>
      <c r="D38" s="5"/>
      <c r="E38" s="5">
        <v>10000</v>
      </c>
      <c r="F38" s="5">
        <f t="shared" si="3"/>
        <v>49.258556196447529</v>
      </c>
      <c r="G38" s="29">
        <v>0.15</v>
      </c>
      <c r="H38" s="28">
        <v>5020.01</v>
      </c>
      <c r="I38" s="28"/>
      <c r="J38" s="28">
        <v>1048.50776</v>
      </c>
      <c r="K38" s="5">
        <v>50</v>
      </c>
      <c r="M38" s="1">
        <f t="shared" si="25"/>
        <v>0.20886567158232752</v>
      </c>
      <c r="N38" s="1">
        <f t="shared" si="26"/>
        <v>22330.118922220001</v>
      </c>
      <c r="O38" s="1">
        <f t="shared" si="27"/>
        <v>1099949.4178035303</v>
      </c>
      <c r="P38" s="1">
        <f t="shared" si="28"/>
        <v>1475.0321692745342</v>
      </c>
      <c r="Q38" s="1">
        <f t="shared" si="29"/>
        <v>0.53637533428164885</v>
      </c>
      <c r="U38" s="1">
        <f t="shared" si="9"/>
        <v>0.65121356389533913</v>
      </c>
      <c r="V38" s="1">
        <f t="shared" si="30"/>
        <v>1.8254581818181819</v>
      </c>
      <c r="X38" s="1">
        <f t="shared" si="31"/>
        <v>0.53637533428164885</v>
      </c>
    </row>
    <row r="39" spans="1:24" x14ac:dyDescent="0.2">
      <c r="A39" s="1">
        <f t="shared" si="22"/>
        <v>268.33799999999997</v>
      </c>
      <c r="B39" s="1">
        <f t="shared" si="23"/>
        <v>328.39037464298355</v>
      </c>
      <c r="C39" s="5">
        <f t="shared" si="24"/>
        <v>3048</v>
      </c>
      <c r="D39" s="5"/>
      <c r="E39" s="5">
        <v>10000</v>
      </c>
      <c r="F39" s="5">
        <f t="shared" ref="F39:F61" si="32">G39*B39</f>
        <v>65.678074928596715</v>
      </c>
      <c r="G39" s="29">
        <v>0.2</v>
      </c>
      <c r="H39" s="28">
        <v>4374.8</v>
      </c>
      <c r="I39" s="28"/>
      <c r="J39" s="28">
        <v>1033.51648</v>
      </c>
      <c r="K39" s="5">
        <v>50</v>
      </c>
      <c r="M39" s="1">
        <f t="shared" si="25"/>
        <v>0.23624313797202157</v>
      </c>
      <c r="N39" s="1">
        <f t="shared" si="26"/>
        <v>19460.081605600004</v>
      </c>
      <c r="O39" s="1">
        <f t="shared" si="27"/>
        <v>1278100.6978092038</v>
      </c>
      <c r="P39" s="1">
        <f t="shared" si="28"/>
        <v>1713.9330357621423</v>
      </c>
      <c r="Q39" s="1">
        <f t="shared" si="29"/>
        <v>0.62324837664077903</v>
      </c>
      <c r="U39" s="1">
        <f t="shared" ref="U39:U61" si="33">H39/$B$3</f>
        <v>0.56751462633128802</v>
      </c>
      <c r="V39" s="1">
        <f t="shared" si="30"/>
        <v>1.5908363636363636</v>
      </c>
      <c r="X39" s="1">
        <f t="shared" si="31"/>
        <v>0.62324837664077903</v>
      </c>
    </row>
    <row r="40" spans="1:24" x14ac:dyDescent="0.2">
      <c r="A40" s="1">
        <f t="shared" si="22"/>
        <v>268.33799999999997</v>
      </c>
      <c r="B40" s="1">
        <f t="shared" si="23"/>
        <v>328.39037464298355</v>
      </c>
      <c r="C40" s="5">
        <f t="shared" si="24"/>
        <v>3048</v>
      </c>
      <c r="D40" s="5"/>
      <c r="E40" s="5">
        <v>10000</v>
      </c>
      <c r="F40" s="5">
        <f t="shared" si="32"/>
        <v>82.097593660745886</v>
      </c>
      <c r="G40" s="29">
        <v>0.25</v>
      </c>
      <c r="H40" s="28">
        <v>3842</v>
      </c>
      <c r="I40" s="28"/>
      <c r="J40" s="28">
        <v>1029.98912</v>
      </c>
      <c r="K40" s="5">
        <v>50</v>
      </c>
      <c r="M40" s="1">
        <f t="shared" si="25"/>
        <v>0.26808670484122854</v>
      </c>
      <c r="N40" s="1">
        <f t="shared" si="26"/>
        <v>17090.068924000003</v>
      </c>
      <c r="O40" s="1">
        <f t="shared" si="27"/>
        <v>1403053.5341566929</v>
      </c>
      <c r="P40" s="1">
        <f t="shared" si="28"/>
        <v>1881.4947893041251</v>
      </c>
      <c r="Q40" s="1">
        <f t="shared" si="29"/>
        <v>0.68417992338331823</v>
      </c>
      <c r="U40" s="1">
        <f t="shared" si="33"/>
        <v>0.49839791404516975</v>
      </c>
      <c r="V40" s="1">
        <f t="shared" si="30"/>
        <v>1.3970909090909092</v>
      </c>
      <c r="X40" s="1">
        <f t="shared" si="31"/>
        <v>0.68417992338331823</v>
      </c>
    </row>
    <row r="41" spans="1:24" x14ac:dyDescent="0.2">
      <c r="A41" s="1">
        <f t="shared" si="22"/>
        <v>268.33799999999997</v>
      </c>
      <c r="B41" s="1">
        <f t="shared" si="23"/>
        <v>328.39037464298355</v>
      </c>
      <c r="C41" s="5">
        <f t="shared" si="24"/>
        <v>3048</v>
      </c>
      <c r="D41" s="5"/>
      <c r="E41" s="5">
        <v>10000</v>
      </c>
      <c r="F41" s="5">
        <f t="shared" si="32"/>
        <v>98.517112392895058</v>
      </c>
      <c r="G41" s="29">
        <v>0.3</v>
      </c>
      <c r="H41" s="28">
        <v>3441.84</v>
      </c>
      <c r="I41" s="28"/>
      <c r="J41" s="28">
        <v>1045.4213199999999</v>
      </c>
      <c r="K41" s="5">
        <v>50</v>
      </c>
      <c r="M41" s="1">
        <f t="shared" si="25"/>
        <v>0.30373908142156519</v>
      </c>
      <c r="N41" s="1">
        <f t="shared" si="26"/>
        <v>15310.068408480001</v>
      </c>
      <c r="O41" s="1">
        <f t="shared" si="27"/>
        <v>1508303.7301411363</v>
      </c>
      <c r="P41" s="1">
        <f t="shared" si="28"/>
        <v>2022.6353021192638</v>
      </c>
      <c r="Q41" s="1">
        <f t="shared" si="29"/>
        <v>0.73550374622518677</v>
      </c>
      <c r="U41" s="1">
        <f t="shared" si="33"/>
        <v>0.44648773463748753</v>
      </c>
      <c r="V41" s="1">
        <f t="shared" si="30"/>
        <v>1.2515781818181819</v>
      </c>
      <c r="X41" s="1">
        <f t="shared" si="31"/>
        <v>0.73550374622518677</v>
      </c>
    </row>
    <row r="42" spans="1:24" x14ac:dyDescent="0.2">
      <c r="A42" s="1">
        <f t="shared" si="22"/>
        <v>268.33799999999997</v>
      </c>
      <c r="B42" s="1">
        <f t="shared" si="23"/>
        <v>328.39037464298355</v>
      </c>
      <c r="C42" s="5">
        <f t="shared" si="24"/>
        <v>3048</v>
      </c>
      <c r="D42" s="5"/>
      <c r="E42" s="5">
        <v>10000</v>
      </c>
      <c r="F42" s="5">
        <f t="shared" si="32"/>
        <v>114.93663112504423</v>
      </c>
      <c r="G42" s="29">
        <v>0.35</v>
      </c>
      <c r="H42" s="28">
        <v>3118.11</v>
      </c>
      <c r="I42" s="28"/>
      <c r="J42" s="28">
        <v>1060.4126000000001</v>
      </c>
      <c r="K42" s="5">
        <v>50</v>
      </c>
      <c r="M42" s="1">
        <f t="shared" si="25"/>
        <v>0.34008184445064482</v>
      </c>
      <c r="N42" s="1">
        <f t="shared" si="26"/>
        <v>13870.045500420001</v>
      </c>
      <c r="O42" s="1">
        <f t="shared" si="27"/>
        <v>1594176.3033693531</v>
      </c>
      <c r="P42" s="1">
        <f t="shared" si="28"/>
        <v>2137.7904228183024</v>
      </c>
      <c r="Q42" s="1">
        <f t="shared" si="29"/>
        <v>0.77737833557029179</v>
      </c>
      <c r="U42" s="1">
        <f t="shared" si="33"/>
        <v>0.40449232685147951</v>
      </c>
      <c r="V42" s="1">
        <f t="shared" si="30"/>
        <v>1.1338581818181819</v>
      </c>
      <c r="X42" s="1">
        <f t="shared" si="31"/>
        <v>0.77737833557029179</v>
      </c>
    </row>
    <row r="43" spans="1:24" x14ac:dyDescent="0.2">
      <c r="A43" s="1">
        <f t="shared" si="22"/>
        <v>268.33799999999997</v>
      </c>
      <c r="B43" s="1">
        <f t="shared" si="23"/>
        <v>328.39037464298355</v>
      </c>
      <c r="C43" s="5">
        <f t="shared" si="24"/>
        <v>3048</v>
      </c>
      <c r="D43" s="5"/>
      <c r="E43" s="5">
        <v>10000</v>
      </c>
      <c r="F43" s="5">
        <f t="shared" si="32"/>
        <v>131.35614985719343</v>
      </c>
      <c r="G43" s="29">
        <v>0.4</v>
      </c>
      <c r="H43" s="28">
        <v>2859.58</v>
      </c>
      <c r="I43" s="28"/>
      <c r="J43" s="28">
        <v>1080.2539999999999</v>
      </c>
      <c r="K43" s="5">
        <v>50</v>
      </c>
      <c r="M43" s="1">
        <f t="shared" si="25"/>
        <v>0.37776666503472534</v>
      </c>
      <c r="N43" s="1">
        <f t="shared" si="26"/>
        <v>12720.046666760001</v>
      </c>
      <c r="O43" s="1">
        <f t="shared" si="27"/>
        <v>1670856.3561494206</v>
      </c>
      <c r="P43" s="1">
        <f t="shared" si="28"/>
        <v>2240.6183735963727</v>
      </c>
      <c r="Q43" s="1">
        <f t="shared" si="29"/>
        <v>0.81477031767140828</v>
      </c>
      <c r="U43" s="1">
        <f t="shared" si="33"/>
        <v>0.37095489511850249</v>
      </c>
      <c r="V43" s="1">
        <f t="shared" si="30"/>
        <v>1.0398472727272727</v>
      </c>
      <c r="X43" s="1">
        <f t="shared" si="31"/>
        <v>0.81477031767140828</v>
      </c>
    </row>
    <row r="44" spans="1:24" x14ac:dyDescent="0.2">
      <c r="A44" s="1">
        <f t="shared" si="22"/>
        <v>268.33799999999997</v>
      </c>
      <c r="B44" s="1">
        <f t="shared" si="23"/>
        <v>328.39037464298355</v>
      </c>
      <c r="C44" s="5">
        <f t="shared" si="24"/>
        <v>3048</v>
      </c>
      <c r="D44" s="5"/>
      <c r="E44" s="5">
        <v>10000</v>
      </c>
      <c r="F44" s="5">
        <f t="shared" si="32"/>
        <v>147.77566858934259</v>
      </c>
      <c r="G44" s="29">
        <v>0.45</v>
      </c>
      <c r="H44" s="28">
        <v>2544.85</v>
      </c>
      <c r="I44" s="28"/>
      <c r="J44" s="28">
        <v>1077.1675600000001</v>
      </c>
      <c r="K44" s="5">
        <v>50</v>
      </c>
      <c r="M44" s="1">
        <f t="shared" si="25"/>
        <v>0.42327349745564574</v>
      </c>
      <c r="N44" s="1">
        <f t="shared" si="26"/>
        <v>11320.0577567</v>
      </c>
      <c r="O44" s="1">
        <f t="shared" si="27"/>
        <v>1672829.1034663161</v>
      </c>
      <c r="P44" s="1">
        <f t="shared" si="28"/>
        <v>2243.2638277483297</v>
      </c>
      <c r="Q44" s="1">
        <f t="shared" si="29"/>
        <v>0.81573230099939265</v>
      </c>
      <c r="U44" s="1">
        <f t="shared" si="33"/>
        <v>0.33012699936435458</v>
      </c>
      <c r="V44" s="1">
        <f t="shared" si="30"/>
        <v>0.9254</v>
      </c>
      <c r="X44" s="1">
        <f t="shared" si="31"/>
        <v>0.81573230099939265</v>
      </c>
    </row>
    <row r="45" spans="1:24" x14ac:dyDescent="0.2">
      <c r="A45" s="1">
        <f t="shared" si="22"/>
        <v>268.33799999999997</v>
      </c>
      <c r="B45" s="1">
        <f t="shared" si="23"/>
        <v>328.39037464298355</v>
      </c>
      <c r="C45" s="5">
        <f t="shared" si="24"/>
        <v>3048</v>
      </c>
      <c r="D45" s="5"/>
      <c r="E45" s="5">
        <v>10000</v>
      </c>
      <c r="F45" s="5">
        <f t="shared" si="32"/>
        <v>164.19518732149177</v>
      </c>
      <c r="G45" s="29">
        <v>0.5</v>
      </c>
      <c r="H45" s="28">
        <v>2216.63</v>
      </c>
      <c r="I45" s="28"/>
      <c r="J45" s="28">
        <v>1069.01054</v>
      </c>
      <c r="K45" s="5">
        <v>50</v>
      </c>
      <c r="M45" s="1">
        <f t="shared" si="25"/>
        <v>0.48226837135651868</v>
      </c>
      <c r="N45" s="1">
        <f t="shared" si="26"/>
        <v>9860.062331860001</v>
      </c>
      <c r="O45" s="1">
        <f t="shared" si="27"/>
        <v>1618974.7815813378</v>
      </c>
      <c r="P45" s="1">
        <f t="shared" si="28"/>
        <v>2171.045182100574</v>
      </c>
      <c r="Q45" s="1">
        <f t="shared" si="29"/>
        <v>0.78947097530929966</v>
      </c>
      <c r="U45" s="1">
        <f t="shared" si="33"/>
        <v>0.28754913279800748</v>
      </c>
      <c r="V45" s="1">
        <f t="shared" si="30"/>
        <v>0.80604727272727272</v>
      </c>
      <c r="X45" s="1">
        <f t="shared" si="31"/>
        <v>0.78947097530929966</v>
      </c>
    </row>
    <row r="46" spans="1:24" x14ac:dyDescent="0.2">
      <c r="A46" s="1">
        <f t="shared" si="22"/>
        <v>268.33799999999997</v>
      </c>
      <c r="B46" s="1">
        <f t="shared" si="23"/>
        <v>328.39037464298355</v>
      </c>
      <c r="C46" s="5">
        <f t="shared" si="24"/>
        <v>3048</v>
      </c>
      <c r="D46" s="5"/>
      <c r="E46" s="5">
        <v>10000</v>
      </c>
      <c r="F46" s="5">
        <f t="shared" si="32"/>
        <v>180.61470605364096</v>
      </c>
      <c r="G46" s="29">
        <v>0.55000000000000004</v>
      </c>
      <c r="H46" s="28">
        <v>1901.89</v>
      </c>
      <c r="I46" s="28"/>
      <c r="J46" s="28">
        <v>1060.6330599999999</v>
      </c>
      <c r="K46" s="5">
        <v>50</v>
      </c>
      <c r="M46" s="1">
        <f t="shared" si="25"/>
        <v>0.55767318824958323</v>
      </c>
      <c r="N46" s="1">
        <f t="shared" si="26"/>
        <v>8460.028939580001</v>
      </c>
      <c r="O46" s="1">
        <f t="shared" si="27"/>
        <v>1528005.6401275378</v>
      </c>
      <c r="P46" s="1">
        <f t="shared" si="28"/>
        <v>2049.0555634110283</v>
      </c>
      <c r="Q46" s="1">
        <f t="shared" si="29"/>
        <v>0.74511111396764662</v>
      </c>
      <c r="U46" s="1">
        <f t="shared" si="33"/>
        <v>0.24671993980826859</v>
      </c>
      <c r="V46" s="1">
        <f t="shared" si="30"/>
        <v>0.69159636363636368</v>
      </c>
      <c r="X46" s="1">
        <f t="shared" si="31"/>
        <v>0.74511111396764662</v>
      </c>
    </row>
    <row r="47" spans="1:24" x14ac:dyDescent="0.2">
      <c r="A47" s="1">
        <f t="shared" si="22"/>
        <v>268.33799999999997</v>
      </c>
      <c r="B47" s="1">
        <f t="shared" si="23"/>
        <v>328.39037464298355</v>
      </c>
      <c r="C47" s="5">
        <f t="shared" si="24"/>
        <v>3048</v>
      </c>
      <c r="D47" s="5"/>
      <c r="E47" s="5">
        <v>10000</v>
      </c>
      <c r="F47" s="5">
        <f t="shared" si="32"/>
        <v>197.03422478579012</v>
      </c>
      <c r="G47" s="29">
        <v>0.6</v>
      </c>
      <c r="H47" s="28">
        <v>1587.16</v>
      </c>
      <c r="I47" s="28"/>
      <c r="J47" s="28">
        <v>1052.91696</v>
      </c>
      <c r="K47" s="5">
        <v>50</v>
      </c>
      <c r="M47" s="1">
        <f t="shared" si="25"/>
        <v>0.66339685979989416</v>
      </c>
      <c r="N47" s="1">
        <f t="shared" si="26"/>
        <v>7060.0400295200006</v>
      </c>
      <c r="O47" s="1">
        <f t="shared" si="27"/>
        <v>1391069.51417312</v>
      </c>
      <c r="P47" s="1">
        <f t="shared" si="28"/>
        <v>1865.4242185061539</v>
      </c>
      <c r="Q47" s="1">
        <f t="shared" si="29"/>
        <v>0.6783360794567832</v>
      </c>
      <c r="U47" s="1">
        <f t="shared" si="33"/>
        <v>0.20589204405412068</v>
      </c>
      <c r="V47" s="1">
        <f t="shared" si="30"/>
        <v>0.57714909090909094</v>
      </c>
      <c r="X47" s="1">
        <f t="shared" si="31"/>
        <v>0.6783360794567832</v>
      </c>
    </row>
    <row r="48" spans="1:24" x14ac:dyDescent="0.2">
      <c r="C48" s="5"/>
      <c r="D48" s="5"/>
      <c r="E48" s="5"/>
      <c r="F48" s="5">
        <f t="shared" si="32"/>
        <v>0</v>
      </c>
      <c r="G48" s="29"/>
      <c r="H48" s="28"/>
      <c r="I48" s="28"/>
      <c r="J48" s="28"/>
      <c r="K48" s="5"/>
      <c r="U48" s="1">
        <f t="shared" si="33"/>
        <v>0</v>
      </c>
    </row>
    <row r="49" spans="1:24" x14ac:dyDescent="0.2">
      <c r="A49" s="1">
        <f t="shared" ref="A49:A61" si="34">$H$3+$I$3*C49/1000</f>
        <v>258.43199999999996</v>
      </c>
      <c r="B49" s="1">
        <f t="shared" ref="B49:B61" si="35">SQRT($F$3*$G$3*A49)</f>
        <v>322.27192571613091</v>
      </c>
      <c r="C49" s="5">
        <f t="shared" ref="C49:C61" si="36">E49*0.3048</f>
        <v>4572</v>
      </c>
      <c r="D49" s="5"/>
      <c r="E49" s="5">
        <v>15000</v>
      </c>
      <c r="F49" s="5">
        <f t="shared" si="32"/>
        <v>0</v>
      </c>
      <c r="G49" s="29">
        <v>0</v>
      </c>
      <c r="H49" s="28">
        <v>4981.79</v>
      </c>
      <c r="I49" s="28"/>
      <c r="J49" s="28">
        <v>896.39035999999999</v>
      </c>
      <c r="K49" s="5">
        <v>50</v>
      </c>
      <c r="M49" s="1">
        <f t="shared" ref="M49:M61" si="37">J49/H49</f>
        <v>0.17993338940421014</v>
      </c>
      <c r="N49" s="1">
        <f t="shared" ref="N49:N61" si="38">4.448222*H49</f>
        <v>22160.10787738</v>
      </c>
      <c r="O49" s="1">
        <f t="shared" ref="O49:O61" si="39">N49*F49</f>
        <v>0</v>
      </c>
      <c r="P49" s="1">
        <f t="shared" ref="P49:P61" si="40">O49*0.001341</f>
        <v>0</v>
      </c>
      <c r="Q49" s="1">
        <f t="shared" ref="Q49:Q61" si="41">P49/$C$3</f>
        <v>0</v>
      </c>
      <c r="U49" s="1">
        <f t="shared" si="33"/>
        <v>0.6462555294667065</v>
      </c>
      <c r="V49" s="1">
        <f t="shared" ref="V49:V61" si="42">H49/$C$3</f>
        <v>1.8115600000000001</v>
      </c>
      <c r="X49" s="1">
        <f t="shared" ref="X49:X61" si="43">P49/$C$3</f>
        <v>0</v>
      </c>
    </row>
    <row r="50" spans="1:24" x14ac:dyDescent="0.2">
      <c r="A50" s="1">
        <f t="shared" si="34"/>
        <v>258.43199999999996</v>
      </c>
      <c r="B50" s="1">
        <f t="shared" si="35"/>
        <v>322.27192571613091</v>
      </c>
      <c r="C50" s="5">
        <f t="shared" si="36"/>
        <v>4572</v>
      </c>
      <c r="D50" s="5"/>
      <c r="E50" s="5">
        <v>15000</v>
      </c>
      <c r="F50" s="5">
        <f t="shared" si="32"/>
        <v>16.113596285806548</v>
      </c>
      <c r="G50" s="29">
        <v>0.05</v>
      </c>
      <c r="H50" s="28">
        <v>4918.5924249950003</v>
      </c>
      <c r="I50" s="28"/>
      <c r="J50" s="28">
        <v>895.15570354014596</v>
      </c>
      <c r="K50" s="5">
        <v>50</v>
      </c>
      <c r="M50" s="1">
        <f t="shared" si="37"/>
        <v>0.18199428336269516</v>
      </c>
      <c r="N50" s="1">
        <f t="shared" si="38"/>
        <v>21878.991033896113</v>
      </c>
      <c r="O50" s="1">
        <f t="shared" si="39"/>
        <v>352549.22866098315</v>
      </c>
      <c r="P50" s="1">
        <f t="shared" si="40"/>
        <v>472.76851563437839</v>
      </c>
      <c r="Q50" s="1">
        <f t="shared" si="41"/>
        <v>0.17191582386704668</v>
      </c>
      <c r="U50" s="1">
        <f t="shared" si="33"/>
        <v>0.63805731511084884</v>
      </c>
      <c r="V50" s="1">
        <f t="shared" si="42"/>
        <v>1.7885790636345456</v>
      </c>
      <c r="X50" s="1">
        <f t="shared" si="43"/>
        <v>0.17191582386704668</v>
      </c>
    </row>
    <row r="51" spans="1:24" x14ac:dyDescent="0.2">
      <c r="A51" s="1">
        <f t="shared" si="34"/>
        <v>258.43199999999996</v>
      </c>
      <c r="B51" s="1">
        <f t="shared" si="35"/>
        <v>322.27192571613091</v>
      </c>
      <c r="C51" s="5">
        <f t="shared" si="36"/>
        <v>4572</v>
      </c>
      <c r="D51" s="5"/>
      <c r="E51" s="5">
        <v>15000</v>
      </c>
      <c r="F51" s="5">
        <f t="shared" si="32"/>
        <v>32.227192571613095</v>
      </c>
      <c r="G51" s="29">
        <v>0.1</v>
      </c>
      <c r="H51" s="28">
        <v>4759.2299999999996</v>
      </c>
      <c r="I51" s="28"/>
      <c r="J51" s="28">
        <v>892.42208000000005</v>
      </c>
      <c r="K51" s="5">
        <v>50</v>
      </c>
      <c r="M51" s="1">
        <f t="shared" si="37"/>
        <v>0.187513963393238</v>
      </c>
      <c r="N51" s="1">
        <f t="shared" si="38"/>
        <v>21170.111589060001</v>
      </c>
      <c r="O51" s="1">
        <f t="shared" si="39"/>
        <v>682253.26294317481</v>
      </c>
      <c r="P51" s="1">
        <f t="shared" si="40"/>
        <v>914.90162560679744</v>
      </c>
      <c r="Q51" s="1">
        <f t="shared" si="41"/>
        <v>0.33269150022065364</v>
      </c>
      <c r="U51" s="1">
        <f t="shared" si="33"/>
        <v>0.61738425415439691</v>
      </c>
      <c r="V51" s="1">
        <f t="shared" si="42"/>
        <v>1.7306290909090907</v>
      </c>
      <c r="X51" s="1">
        <f t="shared" si="43"/>
        <v>0.33269150022065364</v>
      </c>
    </row>
    <row r="52" spans="1:24" x14ac:dyDescent="0.2">
      <c r="A52" s="1">
        <f t="shared" si="34"/>
        <v>258.43199999999996</v>
      </c>
      <c r="B52" s="1">
        <f t="shared" si="35"/>
        <v>322.27192571613091</v>
      </c>
      <c r="C52" s="5">
        <f t="shared" si="36"/>
        <v>4572</v>
      </c>
      <c r="D52" s="5"/>
      <c r="E52" s="5">
        <v>15000</v>
      </c>
      <c r="F52" s="5">
        <f t="shared" si="32"/>
        <v>48.340788857419632</v>
      </c>
      <c r="G52" s="29">
        <v>0.15</v>
      </c>
      <c r="H52" s="28">
        <v>4298.37</v>
      </c>
      <c r="I52" s="28"/>
      <c r="J52" s="28">
        <v>887.35149999999999</v>
      </c>
      <c r="K52" s="5">
        <v>50</v>
      </c>
      <c r="M52" s="1">
        <f t="shared" si="37"/>
        <v>0.20643906876327539</v>
      </c>
      <c r="N52" s="1">
        <f t="shared" si="38"/>
        <v>19120.103998140003</v>
      </c>
      <c r="O52" s="1">
        <f t="shared" si="39"/>
        <v>924280.91030599084</v>
      </c>
      <c r="P52" s="1">
        <f t="shared" si="40"/>
        <v>1239.4607007203338</v>
      </c>
      <c r="Q52" s="1">
        <f t="shared" si="41"/>
        <v>0.45071298208012139</v>
      </c>
      <c r="U52" s="1">
        <f t="shared" si="33"/>
        <v>0.55759985470961382</v>
      </c>
      <c r="V52" s="1">
        <f t="shared" si="42"/>
        <v>1.5630436363636364</v>
      </c>
      <c r="X52" s="1">
        <f t="shared" si="43"/>
        <v>0.45071298208012139</v>
      </c>
    </row>
    <row r="53" spans="1:24" x14ac:dyDescent="0.2">
      <c r="A53" s="1">
        <f t="shared" si="34"/>
        <v>258.43199999999996</v>
      </c>
      <c r="B53" s="1">
        <f t="shared" si="35"/>
        <v>322.27192571613091</v>
      </c>
      <c r="C53" s="5">
        <f t="shared" si="36"/>
        <v>4572</v>
      </c>
      <c r="D53" s="5"/>
      <c r="E53" s="5">
        <v>15000</v>
      </c>
      <c r="F53" s="5">
        <f t="shared" si="32"/>
        <v>64.45438514322619</v>
      </c>
      <c r="G53" s="29">
        <v>0.2</v>
      </c>
      <c r="H53" s="28">
        <v>3763.32</v>
      </c>
      <c r="I53" s="28"/>
      <c r="J53" s="28">
        <v>874.78527999999994</v>
      </c>
      <c r="K53" s="5">
        <v>50</v>
      </c>
      <c r="M53" s="1">
        <f t="shared" si="37"/>
        <v>0.23245041080747847</v>
      </c>
      <c r="N53" s="1">
        <f t="shared" si="38"/>
        <v>16740.082817040002</v>
      </c>
      <c r="O53" s="1">
        <f t="shared" si="39"/>
        <v>1078971.7452189992</v>
      </c>
      <c r="P53" s="1">
        <f t="shared" si="40"/>
        <v>1446.9011103386779</v>
      </c>
      <c r="Q53" s="1">
        <f t="shared" si="41"/>
        <v>0.52614585830497373</v>
      </c>
      <c r="U53" s="1">
        <f t="shared" si="33"/>
        <v>0.48819126441553051</v>
      </c>
      <c r="V53" s="1">
        <f t="shared" si="42"/>
        <v>1.3684800000000001</v>
      </c>
      <c r="X53" s="1">
        <f t="shared" si="43"/>
        <v>0.52614585830497373</v>
      </c>
    </row>
    <row r="54" spans="1:24" x14ac:dyDescent="0.2">
      <c r="A54" s="1">
        <f t="shared" si="34"/>
        <v>258.43199999999996</v>
      </c>
      <c r="B54" s="1">
        <f t="shared" si="35"/>
        <v>322.27192571613091</v>
      </c>
      <c r="C54" s="5">
        <f t="shared" si="36"/>
        <v>4572</v>
      </c>
      <c r="D54" s="5"/>
      <c r="E54" s="5">
        <v>15000</v>
      </c>
      <c r="F54" s="5">
        <f t="shared" si="32"/>
        <v>80.567981429032727</v>
      </c>
      <c r="G54" s="29">
        <v>0.25</v>
      </c>
      <c r="H54" s="28">
        <v>3275.48</v>
      </c>
      <c r="I54" s="28"/>
      <c r="J54" s="28">
        <v>859.13261999999997</v>
      </c>
      <c r="K54" s="5">
        <v>50</v>
      </c>
      <c r="M54" s="1">
        <f t="shared" si="37"/>
        <v>0.26229212817663367</v>
      </c>
      <c r="N54" s="1">
        <f t="shared" si="38"/>
        <v>14570.06219656</v>
      </c>
      <c r="O54" s="1">
        <f t="shared" si="39"/>
        <v>1173880.5004722979</v>
      </c>
      <c r="P54" s="1">
        <f t="shared" si="40"/>
        <v>1574.1737511333515</v>
      </c>
      <c r="Q54" s="1">
        <f t="shared" si="41"/>
        <v>0.57242681859394595</v>
      </c>
      <c r="U54" s="1">
        <f t="shared" si="33"/>
        <v>0.42490692334634894</v>
      </c>
      <c r="V54" s="1">
        <f t="shared" si="42"/>
        <v>1.1910836363636363</v>
      </c>
      <c r="X54" s="1">
        <f t="shared" si="43"/>
        <v>0.57242681859394595</v>
      </c>
    </row>
    <row r="55" spans="1:24" x14ac:dyDescent="0.2">
      <c r="A55" s="1">
        <f t="shared" si="34"/>
        <v>258.43199999999996</v>
      </c>
      <c r="B55" s="1">
        <f t="shared" si="35"/>
        <v>322.27192571613091</v>
      </c>
      <c r="C55" s="5">
        <f t="shared" si="36"/>
        <v>4572</v>
      </c>
      <c r="D55" s="5"/>
      <c r="E55" s="5">
        <v>15000</v>
      </c>
      <c r="F55" s="5">
        <f t="shared" si="32"/>
        <v>96.681577714839264</v>
      </c>
      <c r="G55" s="29">
        <v>0.3</v>
      </c>
      <c r="H55" s="28">
        <v>2940.51</v>
      </c>
      <c r="I55" s="28"/>
      <c r="J55" s="28">
        <v>873.46252000000004</v>
      </c>
      <c r="K55" s="5">
        <v>50</v>
      </c>
      <c r="M55" s="1">
        <f t="shared" si="37"/>
        <v>0.29704456709890459</v>
      </c>
      <c r="N55" s="1">
        <f t="shared" si="38"/>
        <v>13080.041273220002</v>
      </c>
      <c r="O55" s="1">
        <f t="shared" si="39"/>
        <v>1264599.0268701247</v>
      </c>
      <c r="P55" s="1">
        <f t="shared" si="40"/>
        <v>1695.8272950328371</v>
      </c>
      <c r="Q55" s="1">
        <f t="shared" si="41"/>
        <v>0.61666447092103172</v>
      </c>
      <c r="U55" s="1">
        <f t="shared" si="33"/>
        <v>0.38145342275610677</v>
      </c>
      <c r="V55" s="1">
        <f t="shared" si="42"/>
        <v>1.0692763636363638</v>
      </c>
      <c r="X55" s="1">
        <f t="shared" si="43"/>
        <v>0.61666447092103172</v>
      </c>
    </row>
    <row r="56" spans="1:24" x14ac:dyDescent="0.2">
      <c r="A56" s="1">
        <f t="shared" si="34"/>
        <v>258.43199999999996</v>
      </c>
      <c r="B56" s="1">
        <f t="shared" si="35"/>
        <v>322.27192571613091</v>
      </c>
      <c r="C56" s="5">
        <f t="shared" si="36"/>
        <v>4572</v>
      </c>
      <c r="D56" s="5"/>
      <c r="E56" s="5">
        <v>15000</v>
      </c>
      <c r="F56" s="5">
        <f t="shared" si="32"/>
        <v>112.79517400064582</v>
      </c>
      <c r="G56" s="29">
        <v>0.35</v>
      </c>
      <c r="H56" s="28">
        <v>2672.99</v>
      </c>
      <c r="I56" s="28"/>
      <c r="J56" s="28">
        <v>888.01288</v>
      </c>
      <c r="K56" s="5">
        <v>50</v>
      </c>
      <c r="M56" s="1">
        <f t="shared" si="37"/>
        <v>0.33221706029577369</v>
      </c>
      <c r="N56" s="1">
        <f t="shared" si="38"/>
        <v>11890.05292378</v>
      </c>
      <c r="O56" s="1">
        <f t="shared" si="39"/>
        <v>1341140.5884146527</v>
      </c>
      <c r="P56" s="1">
        <f t="shared" si="40"/>
        <v>1798.4695290640493</v>
      </c>
      <c r="Q56" s="1">
        <f t="shared" si="41"/>
        <v>0.65398891965965433</v>
      </c>
      <c r="U56" s="1">
        <f t="shared" si="33"/>
        <v>0.34674977622686054</v>
      </c>
      <c r="V56" s="1">
        <f t="shared" si="42"/>
        <v>0.97199636363636355</v>
      </c>
      <c r="X56" s="1">
        <f t="shared" si="43"/>
        <v>0.65398891965965433</v>
      </c>
    </row>
    <row r="57" spans="1:24" x14ac:dyDescent="0.2">
      <c r="A57" s="1">
        <f t="shared" si="34"/>
        <v>258.43199999999996</v>
      </c>
      <c r="B57" s="1">
        <f t="shared" si="35"/>
        <v>322.27192571613091</v>
      </c>
      <c r="C57" s="5">
        <f t="shared" si="36"/>
        <v>4572</v>
      </c>
      <c r="D57" s="5"/>
      <c r="E57" s="5">
        <v>15000</v>
      </c>
      <c r="F57" s="5">
        <f t="shared" si="32"/>
        <v>128.90877028645238</v>
      </c>
      <c r="G57" s="29">
        <v>0.4</v>
      </c>
      <c r="H57" s="28">
        <v>2457.17</v>
      </c>
      <c r="I57" s="28"/>
      <c r="J57" s="28">
        <v>908.07474000000002</v>
      </c>
      <c r="K57" s="5">
        <v>50</v>
      </c>
      <c r="M57" s="1">
        <f t="shared" si="37"/>
        <v>0.36956121880048998</v>
      </c>
      <c r="N57" s="1">
        <f t="shared" si="38"/>
        <v>10930.037651740002</v>
      </c>
      <c r="O57" s="1">
        <f t="shared" si="39"/>
        <v>1408977.7128704274</v>
      </c>
      <c r="P57" s="1">
        <f t="shared" si="40"/>
        <v>1889.4391129592432</v>
      </c>
      <c r="Q57" s="1">
        <f t="shared" si="41"/>
        <v>0.68706876834881569</v>
      </c>
      <c r="U57" s="1">
        <f t="shared" si="33"/>
        <v>0.31875283770285523</v>
      </c>
      <c r="V57" s="1">
        <f t="shared" si="42"/>
        <v>0.89351636363636366</v>
      </c>
      <c r="X57" s="1">
        <f t="shared" si="43"/>
        <v>0.68706876834881569</v>
      </c>
    </row>
    <row r="58" spans="1:24" x14ac:dyDescent="0.2">
      <c r="A58" s="1">
        <f t="shared" si="34"/>
        <v>258.43199999999996</v>
      </c>
      <c r="B58" s="1">
        <f t="shared" si="35"/>
        <v>322.27192571613091</v>
      </c>
      <c r="C58" s="5">
        <f t="shared" si="36"/>
        <v>4572</v>
      </c>
      <c r="D58" s="5"/>
      <c r="E58" s="5">
        <v>15000</v>
      </c>
      <c r="F58" s="5">
        <f t="shared" si="32"/>
        <v>145.0223665722589</v>
      </c>
      <c r="G58" s="29">
        <v>0.45</v>
      </c>
      <c r="H58" s="28">
        <v>2275.08</v>
      </c>
      <c r="I58" s="28"/>
      <c r="J58" s="28">
        <v>935.85270000000003</v>
      </c>
      <c r="K58" s="5">
        <v>50</v>
      </c>
      <c r="M58" s="1">
        <f t="shared" si="37"/>
        <v>0.41134935914341475</v>
      </c>
      <c r="N58" s="1">
        <f t="shared" si="38"/>
        <v>10120.06090776</v>
      </c>
      <c r="O58" s="1">
        <f t="shared" si="39"/>
        <v>1467635.1826987579</v>
      </c>
      <c r="P58" s="1">
        <f t="shared" si="40"/>
        <v>1968.0987799990342</v>
      </c>
      <c r="Q58" s="1">
        <f t="shared" si="41"/>
        <v>0.71567228363601243</v>
      </c>
      <c r="U58" s="1">
        <f t="shared" si="33"/>
        <v>0.29513147482714336</v>
      </c>
      <c r="V58" s="1">
        <f t="shared" si="42"/>
        <v>0.82730181818181814</v>
      </c>
      <c r="X58" s="1">
        <f t="shared" si="43"/>
        <v>0.71567228363601243</v>
      </c>
    </row>
    <row r="59" spans="1:24" x14ac:dyDescent="0.2">
      <c r="A59" s="1">
        <f t="shared" si="34"/>
        <v>258.43199999999996</v>
      </c>
      <c r="B59" s="1">
        <f t="shared" si="35"/>
        <v>322.27192571613091</v>
      </c>
      <c r="C59" s="5">
        <f t="shared" si="36"/>
        <v>4572</v>
      </c>
      <c r="D59" s="5"/>
      <c r="E59" s="5">
        <v>15000</v>
      </c>
      <c r="F59" s="5">
        <f t="shared" si="32"/>
        <v>161.13596285806545</v>
      </c>
      <c r="G59" s="29">
        <v>0.5</v>
      </c>
      <c r="H59" s="28">
        <v>2101.9699999999998</v>
      </c>
      <c r="I59" s="28"/>
      <c r="J59" s="28">
        <v>968.48077999999998</v>
      </c>
      <c r="K59" s="5">
        <v>50</v>
      </c>
      <c r="M59" s="1">
        <f t="shared" si="37"/>
        <v>0.46074909727541308</v>
      </c>
      <c r="N59" s="1">
        <f t="shared" si="38"/>
        <v>9350.0291973399999</v>
      </c>
      <c r="O59" s="1">
        <f t="shared" si="39"/>
        <v>1506625.9574644058</v>
      </c>
      <c r="P59" s="1">
        <f t="shared" si="40"/>
        <v>2020.385408959768</v>
      </c>
      <c r="Q59" s="1">
        <f t="shared" si="41"/>
        <v>0.73468560325809751</v>
      </c>
      <c r="U59" s="1">
        <f t="shared" si="33"/>
        <v>0.2726750295121097</v>
      </c>
      <c r="V59" s="1">
        <f t="shared" si="42"/>
        <v>0.76435272727272718</v>
      </c>
      <c r="X59" s="1">
        <f t="shared" si="43"/>
        <v>0.73468560325809751</v>
      </c>
    </row>
    <row r="60" spans="1:24" x14ac:dyDescent="0.2">
      <c r="A60" s="1">
        <f t="shared" si="34"/>
        <v>258.43199999999996</v>
      </c>
      <c r="B60" s="1">
        <f t="shared" si="35"/>
        <v>322.27192571613091</v>
      </c>
      <c r="C60" s="5">
        <f t="shared" si="36"/>
        <v>4572</v>
      </c>
      <c r="D60" s="5"/>
      <c r="E60" s="5">
        <v>15000</v>
      </c>
      <c r="F60" s="5">
        <f t="shared" si="32"/>
        <v>177.24955914387201</v>
      </c>
      <c r="G60" s="29">
        <v>0.55000000000000004</v>
      </c>
      <c r="H60" s="28">
        <v>1946.85</v>
      </c>
      <c r="I60" s="28"/>
      <c r="J60" s="28">
        <v>1006.17944</v>
      </c>
      <c r="K60" s="5">
        <v>50</v>
      </c>
      <c r="M60" s="1">
        <f t="shared" si="37"/>
        <v>0.51682432647610244</v>
      </c>
      <c r="N60" s="1">
        <f t="shared" si="38"/>
        <v>8660.0210007000005</v>
      </c>
      <c r="O60" s="1">
        <f t="shared" si="39"/>
        <v>1534984.9045507484</v>
      </c>
      <c r="P60" s="1">
        <f t="shared" si="40"/>
        <v>2058.4147570025534</v>
      </c>
      <c r="Q60" s="1">
        <f t="shared" si="41"/>
        <v>0.74851445709183762</v>
      </c>
      <c r="U60" s="1">
        <f t="shared" si="33"/>
        <v>0.25255231102520526</v>
      </c>
      <c r="V60" s="1">
        <f t="shared" si="42"/>
        <v>0.70794545454545454</v>
      </c>
      <c r="X60" s="1">
        <f t="shared" si="43"/>
        <v>0.74851445709183762</v>
      </c>
    </row>
    <row r="61" spans="1:24" x14ac:dyDescent="0.2">
      <c r="A61" s="1">
        <f t="shared" si="34"/>
        <v>258.43199999999996</v>
      </c>
      <c r="B61" s="1">
        <f t="shared" si="35"/>
        <v>322.27192571613091</v>
      </c>
      <c r="C61" s="5">
        <f t="shared" si="36"/>
        <v>4572</v>
      </c>
      <c r="D61" s="5"/>
      <c r="E61" s="5">
        <v>15000</v>
      </c>
      <c r="F61" s="5">
        <f t="shared" si="32"/>
        <v>193.36315542967853</v>
      </c>
      <c r="G61" s="29">
        <v>0.6</v>
      </c>
      <c r="H61" s="28">
        <v>1771.5</v>
      </c>
      <c r="I61" s="28"/>
      <c r="J61" s="28">
        <v>1035.50062</v>
      </c>
      <c r="K61" s="5">
        <v>50</v>
      </c>
      <c r="M61" s="1">
        <f t="shared" si="37"/>
        <v>0.5845332317245272</v>
      </c>
      <c r="N61" s="1">
        <f t="shared" si="38"/>
        <v>7880.0252730000002</v>
      </c>
      <c r="O61" s="1">
        <f t="shared" si="39"/>
        <v>1523706.5516528941</v>
      </c>
      <c r="P61" s="1">
        <f t="shared" si="40"/>
        <v>2043.290485766531</v>
      </c>
      <c r="Q61" s="1">
        <f t="shared" si="41"/>
        <v>0.74301472209692032</v>
      </c>
      <c r="U61" s="1">
        <f t="shared" si="33"/>
        <v>0.22980528493779756</v>
      </c>
      <c r="V61" s="1">
        <f t="shared" si="42"/>
        <v>0.64418181818181819</v>
      </c>
      <c r="X61" s="1">
        <f t="shared" si="43"/>
        <v>0.74301472209692032</v>
      </c>
    </row>
    <row r="62" spans="1:24" x14ac:dyDescent="0.2">
      <c r="C62" s="5"/>
      <c r="F62" s="5"/>
    </row>
    <row r="63" spans="1:24" x14ac:dyDescent="0.2">
      <c r="C63" s="5"/>
      <c r="F63" s="5"/>
    </row>
    <row r="64" spans="1:24" x14ac:dyDescent="0.2">
      <c r="A64" s="11"/>
      <c r="B64" s="11"/>
      <c r="C64" s="11"/>
      <c r="F64" s="5"/>
    </row>
    <row r="65" spans="1:12" x14ac:dyDescent="0.2">
      <c r="A65" s="11"/>
      <c r="B65" s="11"/>
      <c r="C65" s="11"/>
      <c r="F65" s="5"/>
    </row>
    <row r="66" spans="1:12" x14ac:dyDescent="0.2">
      <c r="A66" s="11"/>
      <c r="C66" s="10"/>
      <c r="E66" s="27"/>
      <c r="F66" s="5"/>
      <c r="G66" s="26"/>
      <c r="H66" s="25"/>
      <c r="I66" s="15"/>
      <c r="J66" s="15"/>
      <c r="K66" s="24"/>
      <c r="L66" s="20"/>
    </row>
    <row r="67" spans="1:12" x14ac:dyDescent="0.2">
      <c r="E67" s="23"/>
      <c r="F67" s="5"/>
      <c r="G67" s="22"/>
      <c r="H67" s="21"/>
      <c r="I67" s="15"/>
      <c r="J67" s="15"/>
      <c r="K67" s="15"/>
      <c r="L67" s="20"/>
    </row>
    <row r="68" spans="1:12" x14ac:dyDescent="0.2">
      <c r="C68" s="5"/>
      <c r="E68" s="19"/>
      <c r="F68" s="5"/>
      <c r="G68" s="18"/>
      <c r="H68" s="17"/>
      <c r="I68" s="15"/>
      <c r="J68" s="15"/>
      <c r="K68" s="16"/>
      <c r="L68" s="15"/>
    </row>
    <row r="69" spans="1:12" x14ac:dyDescent="0.2">
      <c r="C69" s="5"/>
      <c r="E69" s="19"/>
      <c r="F69" s="5"/>
      <c r="G69" s="18"/>
      <c r="H69" s="17"/>
      <c r="I69" s="15"/>
      <c r="J69" s="15"/>
      <c r="K69" s="16"/>
      <c r="L69" s="15"/>
    </row>
    <row r="70" spans="1:12" x14ac:dyDescent="0.2">
      <c r="C70" s="5"/>
      <c r="E70" s="19"/>
      <c r="F70" s="5"/>
      <c r="G70" s="18"/>
      <c r="H70" s="17"/>
      <c r="I70" s="15"/>
      <c r="J70" s="15"/>
      <c r="K70" s="16"/>
      <c r="L70" s="15"/>
    </row>
    <row r="71" spans="1:12" x14ac:dyDescent="0.2">
      <c r="C71" s="5"/>
      <c r="E71" s="19"/>
      <c r="F71" s="5"/>
      <c r="G71" s="18"/>
      <c r="H71" s="17"/>
      <c r="I71" s="15"/>
      <c r="J71" s="15"/>
      <c r="K71" s="16"/>
      <c r="L71" s="15"/>
    </row>
    <row r="72" spans="1:12" x14ac:dyDescent="0.2">
      <c r="C72" s="5"/>
      <c r="E72" s="19"/>
      <c r="F72" s="5"/>
      <c r="G72" s="18"/>
      <c r="H72" s="17"/>
      <c r="I72" s="15"/>
      <c r="J72" s="15"/>
      <c r="K72" s="16"/>
      <c r="L72" s="15"/>
    </row>
    <row r="73" spans="1:12" x14ac:dyDescent="0.2">
      <c r="C73" s="5"/>
      <c r="E73" s="19"/>
      <c r="F73" s="5"/>
      <c r="G73" s="18"/>
      <c r="H73" s="17"/>
      <c r="I73" s="15"/>
      <c r="J73" s="15"/>
      <c r="K73" s="16"/>
      <c r="L73" s="15"/>
    </row>
    <row r="74" spans="1:12" x14ac:dyDescent="0.2">
      <c r="C74" s="5"/>
      <c r="E74" s="19"/>
      <c r="F74" s="5"/>
      <c r="G74" s="18"/>
      <c r="H74" s="17"/>
      <c r="I74" s="15"/>
      <c r="J74" s="15"/>
      <c r="K74" s="16"/>
      <c r="L74" s="15"/>
    </row>
    <row r="75" spans="1:12" x14ac:dyDescent="0.2">
      <c r="C75" s="5"/>
      <c r="E75" s="19"/>
      <c r="F75" s="5"/>
      <c r="G75" s="18"/>
      <c r="H75" s="17"/>
      <c r="I75" s="15"/>
      <c r="J75" s="15"/>
      <c r="K75" s="16"/>
      <c r="L75" s="15"/>
    </row>
    <row r="76" spans="1:12" x14ac:dyDescent="0.2">
      <c r="C76" s="5"/>
      <c r="E76" s="19"/>
      <c r="F76" s="5"/>
      <c r="G76" s="18"/>
      <c r="H76" s="17"/>
      <c r="I76" s="15"/>
      <c r="J76" s="15"/>
      <c r="K76" s="16"/>
      <c r="L76" s="15"/>
    </row>
    <row r="77" spans="1:12" x14ac:dyDescent="0.2">
      <c r="C77" s="5"/>
      <c r="E77" s="19"/>
      <c r="F77" s="5"/>
      <c r="G77" s="18"/>
      <c r="H77" s="17"/>
      <c r="I77" s="15"/>
      <c r="J77" s="15"/>
      <c r="K77" s="16"/>
      <c r="L77" s="15"/>
    </row>
    <row r="78" spans="1:12" x14ac:dyDescent="0.2">
      <c r="C78" s="5"/>
      <c r="E78" s="19"/>
      <c r="F78" s="5"/>
      <c r="G78" s="18"/>
      <c r="H78" s="17"/>
      <c r="I78" s="15"/>
      <c r="J78" s="15"/>
      <c r="K78" s="16"/>
      <c r="L78" s="15"/>
    </row>
    <row r="79" spans="1:12" x14ac:dyDescent="0.2">
      <c r="C79" s="5"/>
      <c r="E79" s="19"/>
      <c r="F79" s="5"/>
      <c r="G79" s="18"/>
      <c r="H79" s="17"/>
      <c r="I79" s="15"/>
      <c r="J79" s="15"/>
      <c r="K79" s="16"/>
      <c r="L79" s="15"/>
    </row>
    <row r="80" spans="1:12" x14ac:dyDescent="0.2">
      <c r="C80" s="5"/>
      <c r="E80" s="19"/>
      <c r="F80" s="5"/>
      <c r="G80" s="18"/>
      <c r="H80" s="17"/>
      <c r="I80" s="15"/>
      <c r="J80" s="15"/>
      <c r="K80" s="16"/>
      <c r="L80" s="15"/>
    </row>
    <row r="81" spans="1:12" x14ac:dyDescent="0.2">
      <c r="C81" s="5"/>
      <c r="E81" s="19"/>
      <c r="F81" s="5"/>
      <c r="G81" s="18"/>
      <c r="H81" s="17"/>
      <c r="I81" s="15"/>
      <c r="J81" s="15"/>
      <c r="K81" s="16"/>
      <c r="L81" s="15"/>
    </row>
    <row r="82" spans="1:12" x14ac:dyDescent="0.2">
      <c r="C82" s="5"/>
      <c r="E82" s="19"/>
      <c r="F82" s="5"/>
      <c r="G82" s="18"/>
      <c r="H82" s="17"/>
      <c r="I82" s="15"/>
      <c r="J82" s="15"/>
      <c r="K82" s="16"/>
      <c r="L82" s="15"/>
    </row>
    <row r="83" spans="1:12" x14ac:dyDescent="0.2">
      <c r="C83" s="5"/>
      <c r="F83" s="5"/>
    </row>
    <row r="84" spans="1:12" x14ac:dyDescent="0.2">
      <c r="C84" s="5"/>
      <c r="F84" s="5"/>
    </row>
    <row r="85" spans="1:12" x14ac:dyDescent="0.2">
      <c r="A85" s="11"/>
      <c r="B85" s="11"/>
      <c r="C85" s="11"/>
      <c r="F85" s="5"/>
    </row>
    <row r="86" spans="1:12" ht="18" x14ac:dyDescent="0.25">
      <c r="A86" s="11"/>
      <c r="B86" s="11"/>
      <c r="C86" s="11"/>
      <c r="E86" s="14"/>
      <c r="F86" s="5"/>
      <c r="G86" s="13"/>
      <c r="H86" s="12"/>
      <c r="J86" s="12"/>
      <c r="K86" s="12"/>
    </row>
    <row r="87" spans="1:12" ht="18" x14ac:dyDescent="0.25">
      <c r="A87" s="11"/>
      <c r="C87" s="10"/>
      <c r="E87" s="6"/>
      <c r="F87" s="5"/>
      <c r="G87" s="6"/>
      <c r="H87" s="6"/>
      <c r="J87" s="6"/>
      <c r="K87" s="6"/>
    </row>
    <row r="88" spans="1:12" x14ac:dyDescent="0.2">
      <c r="C88" s="5"/>
      <c r="E88" s="9"/>
      <c r="F88" s="5"/>
      <c r="G88" s="8"/>
      <c r="H88" s="7"/>
      <c r="J88" s="7"/>
      <c r="K88" s="7"/>
    </row>
    <row r="89" spans="1:12" x14ac:dyDescent="0.2">
      <c r="C89" s="5"/>
      <c r="E89" s="2"/>
      <c r="F89" s="5"/>
      <c r="G89" s="4"/>
      <c r="H89" s="3"/>
      <c r="J89" s="3"/>
      <c r="K89" s="2"/>
    </row>
    <row r="90" spans="1:12" x14ac:dyDescent="0.2">
      <c r="C90" s="5"/>
      <c r="E90" s="2"/>
      <c r="F90" s="5"/>
      <c r="G90" s="4"/>
      <c r="H90" s="3"/>
      <c r="J90" s="3"/>
      <c r="K90" s="2"/>
    </row>
    <row r="91" spans="1:12" x14ac:dyDescent="0.2">
      <c r="C91" s="5"/>
      <c r="E91" s="2"/>
      <c r="F91" s="5"/>
      <c r="G91" s="4"/>
      <c r="H91" s="3"/>
      <c r="J91" s="3"/>
      <c r="K91" s="2"/>
    </row>
    <row r="92" spans="1:12" x14ac:dyDescent="0.2">
      <c r="C92" s="5"/>
      <c r="E92" s="2"/>
      <c r="F92" s="5"/>
      <c r="G92" s="4"/>
      <c r="H92" s="3"/>
      <c r="J92" s="3"/>
      <c r="K92" s="2"/>
    </row>
    <row r="93" spans="1:12" x14ac:dyDescent="0.2">
      <c r="C93" s="5"/>
      <c r="E93" s="2"/>
      <c r="F93" s="5"/>
      <c r="G93" s="4"/>
      <c r="H93" s="3"/>
      <c r="J93" s="3"/>
      <c r="K93" s="2"/>
    </row>
    <row r="94" spans="1:12" x14ac:dyDescent="0.2">
      <c r="C94" s="5"/>
      <c r="E94" s="2"/>
      <c r="F94" s="5"/>
      <c r="G94" s="4"/>
      <c r="H94" s="3"/>
      <c r="J94" s="3"/>
      <c r="K94" s="2"/>
    </row>
    <row r="95" spans="1:12" x14ac:dyDescent="0.2">
      <c r="C95" s="5"/>
      <c r="E95" s="2"/>
      <c r="F95" s="5"/>
      <c r="G95" s="4"/>
      <c r="H95" s="3"/>
      <c r="J95" s="3"/>
      <c r="K95" s="2"/>
    </row>
    <row r="96" spans="1:12" x14ac:dyDescent="0.2">
      <c r="C96" s="5"/>
      <c r="E96" s="2"/>
      <c r="F96" s="5"/>
      <c r="G96" s="4"/>
      <c r="H96" s="3"/>
      <c r="J96" s="3"/>
      <c r="K96" s="2"/>
    </row>
    <row r="97" spans="3:11" x14ac:dyDescent="0.2">
      <c r="C97" s="5"/>
      <c r="E97" s="2"/>
      <c r="F97" s="5"/>
      <c r="G97" s="4"/>
      <c r="H97" s="3"/>
      <c r="J97" s="3"/>
      <c r="K97" s="2"/>
    </row>
    <row r="98" spans="3:11" x14ac:dyDescent="0.2">
      <c r="C98" s="5"/>
      <c r="E98" s="2"/>
      <c r="F98" s="5"/>
      <c r="G98" s="4"/>
      <c r="H98" s="3"/>
      <c r="J98" s="3"/>
      <c r="K98" s="2"/>
    </row>
    <row r="99" spans="3:11" x14ac:dyDescent="0.2">
      <c r="C99" s="5"/>
      <c r="E99" s="2"/>
      <c r="F99" s="5"/>
      <c r="G99" s="4"/>
      <c r="H99" s="3"/>
      <c r="J99" s="3"/>
      <c r="K99" s="2"/>
    </row>
    <row r="100" spans="3:11" x14ac:dyDescent="0.2">
      <c r="C100" s="5"/>
      <c r="E100" s="2"/>
      <c r="F100" s="5"/>
      <c r="G100" s="4"/>
      <c r="H100" s="3"/>
      <c r="J100" s="3"/>
      <c r="K100" s="2"/>
    </row>
    <row r="101" spans="3:11" x14ac:dyDescent="0.2">
      <c r="C101" s="5"/>
      <c r="E101" s="2"/>
      <c r="F101" s="5"/>
      <c r="G101" s="4"/>
      <c r="H101" s="3"/>
      <c r="J101" s="3"/>
      <c r="K101" s="2"/>
    </row>
    <row r="102" spans="3:11" x14ac:dyDescent="0.2">
      <c r="C102" s="5"/>
      <c r="E102" s="2"/>
      <c r="F102" s="5"/>
      <c r="G102" s="4"/>
      <c r="H102" s="3"/>
      <c r="J102" s="3"/>
      <c r="K102" s="2"/>
    </row>
    <row r="103" spans="3:11" x14ac:dyDescent="0.2">
      <c r="C103" s="5"/>
      <c r="E103" s="2"/>
      <c r="F103" s="5"/>
      <c r="G103" s="4"/>
      <c r="H103" s="3"/>
      <c r="J103" s="3"/>
      <c r="K103" s="2"/>
    </row>
    <row r="104" spans="3:11" x14ac:dyDescent="0.2">
      <c r="C104" s="5"/>
      <c r="E104" s="2"/>
      <c r="F104" s="5"/>
      <c r="G104" s="4"/>
      <c r="H104" s="3"/>
      <c r="J104" s="3"/>
      <c r="K104" s="2"/>
    </row>
    <row r="105" spans="3:11" x14ac:dyDescent="0.2">
      <c r="C105" s="5"/>
      <c r="E105" s="2"/>
      <c r="F105" s="5"/>
      <c r="G105" s="4"/>
      <c r="H105" s="3"/>
      <c r="J105" s="3"/>
      <c r="K105" s="2"/>
    </row>
    <row r="106" spans="3:11" x14ac:dyDescent="0.2">
      <c r="C106" s="5"/>
      <c r="E106" s="2"/>
      <c r="F106" s="5"/>
      <c r="G106" s="4"/>
      <c r="H106" s="3"/>
      <c r="J106" s="3"/>
      <c r="K106" s="2"/>
    </row>
    <row r="107" spans="3:11" x14ac:dyDescent="0.2">
      <c r="C107" s="5"/>
      <c r="E107" s="2"/>
      <c r="F107" s="5"/>
      <c r="G107" s="4"/>
      <c r="H107" s="3"/>
      <c r="J107" s="3"/>
      <c r="K107" s="2"/>
    </row>
    <row r="108" spans="3:11" x14ac:dyDescent="0.2">
      <c r="C108" s="5"/>
      <c r="E108" s="2"/>
      <c r="F108" s="5"/>
      <c r="G108" s="4"/>
      <c r="H108" s="3"/>
      <c r="J108" s="3"/>
      <c r="K108" s="2"/>
    </row>
    <row r="109" spans="3:11" x14ac:dyDescent="0.2">
      <c r="C109" s="5"/>
      <c r="E109" s="2"/>
      <c r="F109" s="5"/>
      <c r="G109" s="4"/>
      <c r="H109" s="3"/>
      <c r="J109" s="3"/>
      <c r="K109" s="2"/>
    </row>
    <row r="110" spans="3:11" x14ac:dyDescent="0.2">
      <c r="C110" s="5"/>
      <c r="E110" s="2"/>
      <c r="F110" s="5"/>
      <c r="G110" s="4"/>
      <c r="H110" s="3"/>
      <c r="J110" s="3"/>
      <c r="K110" s="2"/>
    </row>
    <row r="111" spans="3:11" x14ac:dyDescent="0.2">
      <c r="C111" s="5"/>
      <c r="E111" s="2"/>
      <c r="F111" s="5"/>
      <c r="G111" s="4"/>
      <c r="H111" s="3"/>
      <c r="J111" s="3"/>
      <c r="K111" s="2"/>
    </row>
    <row r="112" spans="3:11" x14ac:dyDescent="0.2">
      <c r="C112" s="5"/>
      <c r="E112" s="2"/>
      <c r="F112" s="5"/>
      <c r="G112" s="4"/>
      <c r="H112" s="3"/>
      <c r="J112" s="3"/>
      <c r="K112" s="2"/>
    </row>
    <row r="113" spans="3:11" x14ac:dyDescent="0.2">
      <c r="C113" s="5"/>
      <c r="E113" s="2"/>
      <c r="F113" s="5"/>
      <c r="G113" s="4"/>
      <c r="H113" s="3"/>
      <c r="J113" s="3"/>
      <c r="K113" s="2"/>
    </row>
    <row r="114" spans="3:11" ht="18" x14ac:dyDescent="0.25">
      <c r="C114" s="5"/>
      <c r="E114" s="6"/>
      <c r="F114" s="5"/>
      <c r="G114" s="6"/>
      <c r="H114" s="6"/>
      <c r="J114" s="6"/>
      <c r="K114" s="2"/>
    </row>
    <row r="115" spans="3:11" x14ac:dyDescent="0.2">
      <c r="C115" s="5"/>
      <c r="E115" s="2"/>
      <c r="F115" s="5"/>
      <c r="G115" s="4"/>
      <c r="H115" s="3"/>
      <c r="J115" s="3"/>
      <c r="K115" s="2"/>
    </row>
    <row r="116" spans="3:11" x14ac:dyDescent="0.2">
      <c r="C116" s="5"/>
      <c r="E116" s="2"/>
      <c r="F116" s="5"/>
      <c r="G116" s="4"/>
      <c r="H116" s="3"/>
      <c r="J116" s="3"/>
      <c r="K116" s="2"/>
    </row>
    <row r="117" spans="3:11" x14ac:dyDescent="0.2">
      <c r="C117" s="5"/>
      <c r="E117" s="2"/>
      <c r="F117" s="5"/>
      <c r="G117" s="4"/>
      <c r="H117" s="3"/>
      <c r="J117" s="3"/>
      <c r="K117" s="2"/>
    </row>
    <row r="118" spans="3:11" x14ac:dyDescent="0.2">
      <c r="C118" s="5"/>
      <c r="E118" s="2"/>
      <c r="F118" s="5"/>
      <c r="G118" s="4"/>
      <c r="H118" s="3"/>
      <c r="J118" s="3"/>
      <c r="K118" s="2"/>
    </row>
    <row r="119" spans="3:11" x14ac:dyDescent="0.2">
      <c r="C119" s="5"/>
      <c r="E119" s="2"/>
      <c r="F119" s="5"/>
      <c r="G119" s="4"/>
      <c r="H119" s="3"/>
      <c r="J119" s="3"/>
      <c r="K119" s="2"/>
    </row>
    <row r="120" spans="3:11" x14ac:dyDescent="0.2">
      <c r="C120" s="5"/>
      <c r="E120" s="2"/>
      <c r="F120" s="5"/>
      <c r="G120" s="4"/>
      <c r="H120" s="3"/>
      <c r="J120" s="3"/>
      <c r="K120" s="2"/>
    </row>
    <row r="121" spans="3:11" x14ac:dyDescent="0.2">
      <c r="C121" s="5"/>
      <c r="E121" s="2"/>
      <c r="F121" s="5"/>
      <c r="G121" s="4"/>
      <c r="H121" s="3"/>
      <c r="J121" s="3"/>
      <c r="K121" s="2"/>
    </row>
    <row r="122" spans="3:11" x14ac:dyDescent="0.2">
      <c r="C122" s="5"/>
      <c r="E122" s="2"/>
      <c r="F122" s="5"/>
      <c r="G122" s="4"/>
      <c r="H122" s="3"/>
      <c r="J122" s="3"/>
      <c r="K122" s="2"/>
    </row>
    <row r="123" spans="3:11" x14ac:dyDescent="0.2">
      <c r="C123" s="5"/>
      <c r="E123" s="2"/>
      <c r="F123" s="5"/>
      <c r="G123" s="4"/>
      <c r="H123" s="3"/>
      <c r="J123" s="3"/>
      <c r="K123" s="2"/>
    </row>
    <row r="124" spans="3:11" x14ac:dyDescent="0.2">
      <c r="C124" s="5"/>
      <c r="E124" s="2"/>
      <c r="F124" s="5"/>
      <c r="G124" s="4"/>
      <c r="H124" s="3"/>
      <c r="J124" s="3"/>
      <c r="K124" s="2"/>
    </row>
    <row r="125" spans="3:11" x14ac:dyDescent="0.2">
      <c r="C125" s="5"/>
      <c r="E125" s="2"/>
      <c r="F125" s="5"/>
      <c r="G125" s="4"/>
      <c r="H125" s="3"/>
      <c r="J125" s="3"/>
      <c r="K125" s="2"/>
    </row>
    <row r="126" spans="3:11" x14ac:dyDescent="0.2">
      <c r="C126" s="5"/>
      <c r="E126" s="2"/>
      <c r="F126" s="5"/>
      <c r="G126" s="4"/>
      <c r="H126" s="3"/>
      <c r="J126" s="3"/>
      <c r="K126" s="2"/>
    </row>
    <row r="127" spans="3:11" x14ac:dyDescent="0.2">
      <c r="C127" s="5"/>
      <c r="E127" s="2"/>
      <c r="F127" s="5"/>
      <c r="G127" s="4"/>
      <c r="H127" s="3"/>
      <c r="J127" s="3"/>
      <c r="K127" s="2"/>
    </row>
    <row r="128" spans="3:11" x14ac:dyDescent="0.2">
      <c r="C128" s="5"/>
      <c r="E128" s="2"/>
      <c r="F128" s="5"/>
      <c r="G128" s="4"/>
      <c r="H128" s="3"/>
      <c r="J128" s="3"/>
      <c r="K128" s="2"/>
    </row>
    <row r="129" spans="3:11" x14ac:dyDescent="0.2">
      <c r="C129" s="5"/>
      <c r="E129" s="2"/>
      <c r="F129" s="5"/>
      <c r="G129" s="4"/>
      <c r="H129" s="3"/>
      <c r="J129" s="3"/>
      <c r="K129" s="2"/>
    </row>
    <row r="130" spans="3:11" x14ac:dyDescent="0.2">
      <c r="C130" s="5"/>
      <c r="E130" s="2"/>
      <c r="F130" s="5"/>
      <c r="G130" s="4"/>
      <c r="H130" s="3"/>
      <c r="J130" s="3"/>
      <c r="K130" s="2"/>
    </row>
    <row r="131" spans="3:11" x14ac:dyDescent="0.2">
      <c r="C131" s="5"/>
      <c r="E131" s="2"/>
      <c r="F131" s="5"/>
      <c r="G131" s="4"/>
      <c r="H131" s="3"/>
      <c r="J131" s="3"/>
      <c r="K131" s="2"/>
    </row>
    <row r="132" spans="3:11" x14ac:dyDescent="0.2">
      <c r="C132" s="5"/>
      <c r="E132" s="2"/>
      <c r="F132" s="5"/>
      <c r="G132" s="4"/>
      <c r="H132" s="3"/>
      <c r="J132" s="3"/>
      <c r="K132" s="2"/>
    </row>
    <row r="133" spans="3:11" x14ac:dyDescent="0.2">
      <c r="C133" s="5"/>
      <c r="E133" s="2"/>
      <c r="F133" s="5"/>
      <c r="G133" s="4"/>
      <c r="H133" s="3"/>
      <c r="J133" s="3"/>
      <c r="K133" s="2"/>
    </row>
    <row r="134" spans="3:11" x14ac:dyDescent="0.2">
      <c r="C134" s="5"/>
      <c r="E134" s="2"/>
      <c r="F134" s="5"/>
      <c r="G134" s="4"/>
      <c r="H134" s="3"/>
      <c r="J134" s="3"/>
      <c r="K134" s="2"/>
    </row>
    <row r="135" spans="3:11" x14ac:dyDescent="0.2">
      <c r="C135" s="5"/>
      <c r="E135" s="2"/>
      <c r="F135" s="5"/>
      <c r="G135" s="4"/>
      <c r="H135" s="3"/>
      <c r="J135" s="3"/>
      <c r="K135" s="2"/>
    </row>
    <row r="136" spans="3:11" x14ac:dyDescent="0.2">
      <c r="C136" s="5"/>
      <c r="E136" s="2"/>
      <c r="F136" s="5"/>
      <c r="G136" s="4"/>
      <c r="H136" s="3"/>
      <c r="J136" s="3"/>
      <c r="K136" s="2"/>
    </row>
    <row r="137" spans="3:11" x14ac:dyDescent="0.2">
      <c r="C137" s="5"/>
      <c r="E137" s="2"/>
      <c r="F137" s="5"/>
      <c r="G137" s="4"/>
      <c r="H137" s="3"/>
      <c r="J137" s="3"/>
      <c r="K137" s="2"/>
    </row>
    <row r="138" spans="3:11" x14ac:dyDescent="0.2">
      <c r="C138" s="5"/>
      <c r="E138" s="2"/>
      <c r="F138" s="5"/>
      <c r="G138" s="4"/>
      <c r="H138" s="3"/>
      <c r="J138" s="3"/>
      <c r="K138" s="2"/>
    </row>
    <row r="139" spans="3:11" x14ac:dyDescent="0.2">
      <c r="C139" s="5"/>
      <c r="E139" s="2"/>
      <c r="F139" s="5"/>
      <c r="G139" s="4"/>
      <c r="H139" s="3"/>
      <c r="J139" s="3"/>
      <c r="K139" s="2"/>
    </row>
    <row r="140" spans="3:11" ht="18" x14ac:dyDescent="0.25">
      <c r="C140" s="5"/>
      <c r="E140" s="6"/>
      <c r="F140" s="5"/>
      <c r="G140" s="6"/>
      <c r="H140" s="6"/>
      <c r="J140" s="6"/>
      <c r="K140" s="2"/>
    </row>
    <row r="141" spans="3:11" x14ac:dyDescent="0.2">
      <c r="C141" s="5"/>
      <c r="E141" s="2"/>
      <c r="F141" s="5"/>
      <c r="G141" s="4"/>
      <c r="H141" s="3"/>
      <c r="J141" s="3"/>
      <c r="K141" s="2"/>
    </row>
    <row r="142" spans="3:11" x14ac:dyDescent="0.2">
      <c r="C142" s="5"/>
      <c r="E142" s="2"/>
      <c r="F142" s="5"/>
      <c r="G142" s="4"/>
      <c r="H142" s="3"/>
      <c r="J142" s="3"/>
      <c r="K142" s="2"/>
    </row>
    <row r="143" spans="3:11" x14ac:dyDescent="0.2">
      <c r="C143" s="5"/>
      <c r="E143" s="2"/>
      <c r="F143" s="5"/>
      <c r="G143" s="4"/>
      <c r="H143" s="3"/>
      <c r="J143" s="3"/>
      <c r="K143" s="2"/>
    </row>
    <row r="144" spans="3:11" x14ac:dyDescent="0.2">
      <c r="C144" s="5"/>
      <c r="E144" s="2"/>
      <c r="F144" s="5"/>
      <c r="G144" s="4"/>
      <c r="H144" s="3"/>
      <c r="J144" s="3"/>
      <c r="K144" s="2"/>
    </row>
    <row r="145" spans="3:11" x14ac:dyDescent="0.2">
      <c r="C145" s="5"/>
      <c r="E145" s="2"/>
      <c r="F145" s="5"/>
      <c r="G145" s="4"/>
      <c r="H145" s="3"/>
      <c r="J145" s="3"/>
      <c r="K145" s="2"/>
    </row>
    <row r="146" spans="3:11" x14ac:dyDescent="0.2">
      <c r="C146" s="5"/>
      <c r="E146" s="2"/>
      <c r="F146" s="5"/>
      <c r="G146" s="4"/>
      <c r="H146" s="3"/>
      <c r="J146" s="3"/>
      <c r="K146" s="2"/>
    </row>
    <row r="147" spans="3:11" x14ac:dyDescent="0.2">
      <c r="C147" s="5"/>
      <c r="E147" s="2"/>
      <c r="F147" s="5"/>
      <c r="G147" s="4"/>
      <c r="H147" s="3"/>
      <c r="J147" s="3"/>
      <c r="K147" s="2"/>
    </row>
    <row r="148" spans="3:11" x14ac:dyDescent="0.2">
      <c r="C148" s="5"/>
      <c r="E148" s="2"/>
      <c r="F148" s="5"/>
      <c r="G148" s="4"/>
      <c r="H148" s="3"/>
      <c r="J148" s="3"/>
      <c r="K148" s="2"/>
    </row>
    <row r="149" spans="3:11" x14ac:dyDescent="0.2">
      <c r="C149" s="5"/>
      <c r="E149" s="2"/>
      <c r="F149" s="5"/>
      <c r="G149" s="4"/>
      <c r="H149" s="3"/>
      <c r="J149" s="3"/>
      <c r="K149" s="2"/>
    </row>
    <row r="150" spans="3:11" x14ac:dyDescent="0.2">
      <c r="C150" s="5"/>
      <c r="E150" s="2"/>
      <c r="F150" s="5"/>
      <c r="G150" s="4"/>
      <c r="H150" s="3"/>
      <c r="J150" s="3"/>
      <c r="K150" s="2"/>
    </row>
    <row r="151" spans="3:11" x14ac:dyDescent="0.2">
      <c r="C151" s="5"/>
      <c r="E151" s="2"/>
      <c r="F151" s="5"/>
      <c r="G151" s="4"/>
      <c r="H151" s="3"/>
      <c r="J151" s="3"/>
      <c r="K151" s="2"/>
    </row>
    <row r="152" spans="3:11" x14ac:dyDescent="0.2">
      <c r="C152" s="5"/>
      <c r="E152" s="2"/>
      <c r="F152" s="5"/>
      <c r="G152" s="4"/>
      <c r="H152" s="3"/>
      <c r="J152" s="3"/>
      <c r="K152" s="2"/>
    </row>
    <row r="153" spans="3:11" x14ac:dyDescent="0.2">
      <c r="C153" s="5"/>
      <c r="E153" s="2"/>
      <c r="F153" s="5"/>
      <c r="G153" s="4"/>
      <c r="H153" s="3"/>
      <c r="J153" s="3"/>
      <c r="K153" s="2"/>
    </row>
    <row r="154" spans="3:11" x14ac:dyDescent="0.2">
      <c r="C154" s="5"/>
      <c r="E154" s="2"/>
      <c r="F154" s="5"/>
      <c r="G154" s="4"/>
      <c r="H154" s="3"/>
      <c r="J154" s="3"/>
      <c r="K154" s="2"/>
    </row>
    <row r="155" spans="3:11" x14ac:dyDescent="0.2">
      <c r="C155" s="5"/>
      <c r="E155" s="2"/>
      <c r="F155" s="5"/>
      <c r="G155" s="4"/>
      <c r="H155" s="3"/>
      <c r="J155" s="3"/>
      <c r="K155" s="2"/>
    </row>
    <row r="156" spans="3:11" x14ac:dyDescent="0.2">
      <c r="C156" s="5"/>
      <c r="E156" s="2"/>
      <c r="F156" s="5"/>
      <c r="G156" s="4"/>
      <c r="H156" s="3"/>
      <c r="J156" s="3"/>
      <c r="K156" s="2"/>
    </row>
    <row r="157" spans="3:11" x14ac:dyDescent="0.2">
      <c r="C157" s="5"/>
      <c r="E157" s="2"/>
      <c r="F157" s="5"/>
      <c r="G157" s="4"/>
      <c r="H157" s="3"/>
      <c r="J157" s="3"/>
      <c r="K157" s="2"/>
    </row>
    <row r="158" spans="3:11" x14ac:dyDescent="0.2">
      <c r="C158" s="5"/>
      <c r="E158" s="2"/>
      <c r="F158" s="5"/>
      <c r="G158" s="4"/>
      <c r="H158" s="3"/>
      <c r="J158" s="3"/>
      <c r="K158" s="2"/>
    </row>
    <row r="159" spans="3:11" x14ac:dyDescent="0.2">
      <c r="C159" s="5"/>
      <c r="E159" s="2"/>
      <c r="F159" s="5"/>
      <c r="G159" s="4"/>
      <c r="H159" s="3"/>
      <c r="J159" s="3"/>
      <c r="K159" s="2"/>
    </row>
    <row r="160" spans="3:11" x14ac:dyDescent="0.2">
      <c r="C160" s="5"/>
      <c r="E160" s="2"/>
      <c r="F160" s="5"/>
      <c r="G160" s="4"/>
      <c r="H160" s="3"/>
      <c r="J160" s="3"/>
      <c r="K160" s="2"/>
    </row>
    <row r="161" spans="3:11" x14ac:dyDescent="0.2">
      <c r="C161" s="5"/>
      <c r="E161" s="2"/>
      <c r="F161" s="5"/>
      <c r="G161" s="4"/>
      <c r="H161" s="3"/>
      <c r="J161" s="3"/>
      <c r="K161" s="2"/>
    </row>
    <row r="162" spans="3:11" x14ac:dyDescent="0.2">
      <c r="C162" s="5"/>
      <c r="E162" s="2"/>
      <c r="F162" s="5"/>
      <c r="G162" s="4"/>
      <c r="H162" s="3"/>
      <c r="J162" s="3"/>
      <c r="K162" s="2"/>
    </row>
    <row r="163" spans="3:11" x14ac:dyDescent="0.2">
      <c r="C163" s="5"/>
      <c r="E163" s="2"/>
      <c r="F163" s="5"/>
      <c r="G163" s="4"/>
      <c r="H163" s="3"/>
      <c r="J163" s="3"/>
      <c r="K163" s="2"/>
    </row>
    <row r="164" spans="3:11" x14ac:dyDescent="0.2">
      <c r="C164" s="5"/>
      <c r="E164" s="2"/>
      <c r="F164" s="5"/>
      <c r="G164" s="4"/>
      <c r="H164" s="3"/>
      <c r="J164" s="3"/>
      <c r="K164" s="2"/>
    </row>
    <row r="165" spans="3:11" x14ac:dyDescent="0.2">
      <c r="C165" s="5"/>
      <c r="E165" s="2"/>
      <c r="F165" s="5"/>
      <c r="G165" s="4"/>
      <c r="H165" s="3"/>
      <c r="J165" s="3"/>
      <c r="K165" s="2"/>
    </row>
    <row r="166" spans="3:11" ht="18" x14ac:dyDescent="0.25">
      <c r="C166" s="5"/>
      <c r="E166" s="6"/>
      <c r="F166" s="5"/>
      <c r="G166" s="6"/>
      <c r="H166" s="6"/>
      <c r="J166" s="6"/>
      <c r="K166" s="2"/>
    </row>
    <row r="167" spans="3:11" x14ac:dyDescent="0.2">
      <c r="C167" s="5"/>
      <c r="E167" s="2"/>
      <c r="F167" s="5"/>
      <c r="G167" s="4"/>
      <c r="H167" s="3"/>
      <c r="J167" s="3"/>
      <c r="K167" s="2"/>
    </row>
    <row r="168" spans="3:11" x14ac:dyDescent="0.2">
      <c r="C168" s="5"/>
      <c r="E168" s="2"/>
      <c r="F168" s="5"/>
      <c r="G168" s="4"/>
      <c r="H168" s="3"/>
      <c r="J168" s="3"/>
      <c r="K168" s="2"/>
    </row>
    <row r="169" spans="3:11" x14ac:dyDescent="0.2">
      <c r="C169" s="5"/>
      <c r="E169" s="2"/>
      <c r="F169" s="5"/>
      <c r="G169" s="4"/>
      <c r="H169" s="3"/>
      <c r="J169" s="3"/>
      <c r="K169" s="2"/>
    </row>
    <row r="170" spans="3:11" x14ac:dyDescent="0.2">
      <c r="C170" s="5"/>
      <c r="E170" s="2"/>
      <c r="F170" s="5"/>
      <c r="G170" s="4"/>
      <c r="H170" s="3"/>
      <c r="J170" s="3"/>
      <c r="K170" s="2"/>
    </row>
    <row r="171" spans="3:11" x14ac:dyDescent="0.2">
      <c r="C171" s="5"/>
      <c r="E171" s="2"/>
      <c r="F171" s="5"/>
      <c r="G171" s="4"/>
      <c r="H171" s="3"/>
      <c r="J171" s="3"/>
      <c r="K171" s="2"/>
    </row>
    <row r="172" spans="3:11" x14ac:dyDescent="0.2">
      <c r="C172" s="5"/>
      <c r="E172" s="2"/>
      <c r="F172" s="5"/>
      <c r="G172" s="4"/>
      <c r="H172" s="3"/>
      <c r="J172" s="3"/>
      <c r="K172" s="2"/>
    </row>
    <row r="173" spans="3:11" x14ac:dyDescent="0.2">
      <c r="C173" s="5"/>
      <c r="E173" s="2"/>
      <c r="F173" s="5"/>
      <c r="G173" s="4"/>
      <c r="H173" s="3"/>
      <c r="J173" s="3"/>
      <c r="K173" s="2"/>
    </row>
    <row r="174" spans="3:11" x14ac:dyDescent="0.2">
      <c r="C174" s="5"/>
      <c r="E174" s="2"/>
      <c r="F174" s="5"/>
      <c r="G174" s="4"/>
      <c r="H174" s="3"/>
      <c r="J174" s="3"/>
      <c r="K174" s="2"/>
    </row>
    <row r="175" spans="3:11" x14ac:dyDescent="0.2">
      <c r="C175" s="5"/>
      <c r="E175" s="2"/>
      <c r="F175" s="5"/>
      <c r="G175" s="4"/>
      <c r="H175" s="3"/>
      <c r="J175" s="3"/>
      <c r="K175" s="2"/>
    </row>
    <row r="176" spans="3:11" x14ac:dyDescent="0.2">
      <c r="C176" s="5"/>
      <c r="E176" s="2"/>
      <c r="F176" s="5"/>
      <c r="G176" s="4"/>
      <c r="H176" s="3"/>
      <c r="J176" s="3"/>
      <c r="K176" s="2"/>
    </row>
    <row r="177" spans="3:11" x14ac:dyDescent="0.2">
      <c r="C177" s="5"/>
      <c r="E177" s="2"/>
      <c r="F177" s="5"/>
      <c r="G177" s="4"/>
      <c r="H177" s="3"/>
      <c r="J177" s="3"/>
      <c r="K177" s="2"/>
    </row>
    <row r="178" spans="3:11" x14ac:dyDescent="0.2">
      <c r="C178" s="5"/>
      <c r="E178" s="2"/>
      <c r="F178" s="5"/>
      <c r="G178" s="4"/>
      <c r="H178" s="3"/>
      <c r="J178" s="3"/>
      <c r="K178" s="2"/>
    </row>
    <row r="179" spans="3:11" x14ac:dyDescent="0.2">
      <c r="C179" s="5"/>
      <c r="E179" s="2"/>
      <c r="F179" s="5"/>
      <c r="G179" s="4"/>
      <c r="H179" s="3"/>
      <c r="J179" s="3"/>
      <c r="K179" s="2"/>
    </row>
    <row r="180" spans="3:11" x14ac:dyDescent="0.2">
      <c r="C180" s="5"/>
      <c r="E180" s="2"/>
      <c r="F180" s="5"/>
      <c r="G180" s="4"/>
      <c r="H180" s="3"/>
      <c r="J180" s="3"/>
      <c r="K180" s="2"/>
    </row>
    <row r="181" spans="3:11" x14ac:dyDescent="0.2">
      <c r="C181" s="5"/>
      <c r="E181" s="2"/>
      <c r="F181" s="5"/>
      <c r="G181" s="4"/>
      <c r="H181" s="3"/>
      <c r="J181" s="3"/>
      <c r="K181" s="2"/>
    </row>
    <row r="182" spans="3:11" x14ac:dyDescent="0.2">
      <c r="C182" s="5"/>
      <c r="E182" s="2"/>
      <c r="F182" s="5"/>
      <c r="G182" s="4"/>
      <c r="H182" s="3"/>
      <c r="J182" s="3"/>
      <c r="K182" s="2"/>
    </row>
    <row r="183" spans="3:11" x14ac:dyDescent="0.2">
      <c r="C183" s="5"/>
      <c r="E183" s="2"/>
      <c r="F183" s="5"/>
      <c r="G183" s="4"/>
      <c r="H183" s="3"/>
      <c r="J183" s="3"/>
      <c r="K183" s="2"/>
    </row>
    <row r="184" spans="3:11" x14ac:dyDescent="0.2">
      <c r="C184" s="5"/>
      <c r="E184" s="2"/>
      <c r="F184" s="5"/>
      <c r="G184" s="4"/>
      <c r="H184" s="3"/>
      <c r="J184" s="3"/>
      <c r="K184" s="2"/>
    </row>
    <row r="185" spans="3:11" x14ac:dyDescent="0.2">
      <c r="C185" s="5"/>
      <c r="E185" s="2"/>
      <c r="F185" s="5"/>
      <c r="G185" s="4"/>
      <c r="H185" s="3"/>
      <c r="J185" s="3"/>
      <c r="K185" s="2"/>
    </row>
    <row r="186" spans="3:11" x14ac:dyDescent="0.2">
      <c r="C186" s="5"/>
      <c r="E186" s="2"/>
      <c r="F186" s="5"/>
      <c r="G186" s="4"/>
      <c r="H186" s="3"/>
      <c r="J186" s="3"/>
      <c r="K186" s="2"/>
    </row>
    <row r="187" spans="3:11" x14ac:dyDescent="0.2">
      <c r="C187" s="5"/>
      <c r="E187" s="2"/>
      <c r="F187" s="5"/>
      <c r="G187" s="4"/>
      <c r="H187" s="3"/>
      <c r="J187" s="3"/>
      <c r="K187" s="2"/>
    </row>
    <row r="188" spans="3:11" x14ac:dyDescent="0.2">
      <c r="C188" s="5"/>
      <c r="E188" s="2"/>
      <c r="F188" s="5"/>
      <c r="G188" s="4"/>
      <c r="H188" s="3"/>
      <c r="J188" s="3"/>
      <c r="K188" s="2"/>
    </row>
    <row r="189" spans="3:11" x14ac:dyDescent="0.2">
      <c r="C189" s="5"/>
      <c r="E189" s="2"/>
      <c r="F189" s="5"/>
      <c r="G189" s="4"/>
      <c r="H189" s="3"/>
      <c r="J189" s="3"/>
      <c r="K189" s="2"/>
    </row>
    <row r="190" spans="3:11" x14ac:dyDescent="0.2">
      <c r="C190" s="5"/>
      <c r="E190" s="2"/>
      <c r="F190" s="5"/>
      <c r="G190" s="4"/>
      <c r="H190" s="3"/>
      <c r="J190" s="3"/>
      <c r="K190" s="2"/>
    </row>
    <row r="191" spans="3:11" x14ac:dyDescent="0.2">
      <c r="C191" s="5"/>
      <c r="E191" s="2"/>
      <c r="F191" s="5"/>
      <c r="G191" s="4"/>
      <c r="H191" s="3"/>
      <c r="J191" s="3"/>
      <c r="K191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Roman,Normale"&amp;12&amp;A</oddHeader>
    <oddFooter>&amp;C&amp;"Times New Roman,Normale"&amp;12Pagina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opLeftCell="K1" workbookViewId="0">
      <selection activeCell="U77" sqref="U77"/>
    </sheetView>
  </sheetViews>
  <sheetFormatPr defaultRowHeight="12.75" x14ac:dyDescent="0.2"/>
  <cols>
    <col min="1" max="21" width="9.140625" style="1"/>
    <col min="22" max="22" width="13.42578125" style="1" customWidth="1"/>
    <col min="23" max="23" width="13.85546875" style="1" customWidth="1"/>
    <col min="24" max="24" width="13.42578125" style="1" customWidth="1"/>
    <col min="25" max="25" width="12.5703125" style="1" customWidth="1"/>
    <col min="26" max="16384" width="9.140625" style="1"/>
  </cols>
  <sheetData>
    <row r="1" spans="1:24" x14ac:dyDescent="0.2">
      <c r="A1" s="11" t="s">
        <v>35</v>
      </c>
      <c r="B1" s="11" t="s">
        <v>30</v>
      </c>
      <c r="C1" s="11" t="s">
        <v>34</v>
      </c>
      <c r="D1" s="11" t="s">
        <v>33</v>
      </c>
      <c r="E1" s="11"/>
      <c r="F1" s="11" t="s">
        <v>32</v>
      </c>
      <c r="G1" s="11" t="s">
        <v>31</v>
      </c>
      <c r="H1" s="11" t="s">
        <v>30</v>
      </c>
      <c r="I1" s="11" t="s">
        <v>29</v>
      </c>
    </row>
    <row r="2" spans="1:24" x14ac:dyDescent="0.2">
      <c r="A2" s="11"/>
      <c r="B2" s="11" t="s">
        <v>4</v>
      </c>
      <c r="C2" s="11" t="s">
        <v>0</v>
      </c>
      <c r="D2" s="11"/>
      <c r="E2" s="11"/>
      <c r="F2" s="11"/>
      <c r="G2" s="11"/>
      <c r="H2" s="11" t="s">
        <v>8</v>
      </c>
      <c r="I2" s="11" t="s">
        <v>28</v>
      </c>
    </row>
    <row r="3" spans="1:24" x14ac:dyDescent="0.2">
      <c r="A3" s="11" t="s">
        <v>27</v>
      </c>
      <c r="B3" s="10">
        <v>7708.7</v>
      </c>
      <c r="C3" s="1">
        <v>2750</v>
      </c>
      <c r="D3" s="1">
        <f>B3/C3</f>
        <v>2.8031636363636361</v>
      </c>
      <c r="F3" s="1">
        <v>1.4</v>
      </c>
      <c r="G3" s="1">
        <f>8.31451/0.0289645</f>
        <v>287.05864074988347</v>
      </c>
      <c r="H3" s="1">
        <f>273.15+15</f>
        <v>288.14999999999998</v>
      </c>
      <c r="I3" s="1">
        <v>-6.5</v>
      </c>
    </row>
    <row r="5" spans="1:24" s="32" customFormat="1" x14ac:dyDescent="0.2">
      <c r="A5" s="11" t="s">
        <v>26</v>
      </c>
      <c r="B5" s="11" t="s">
        <v>25</v>
      </c>
      <c r="C5" s="30" t="s">
        <v>24</v>
      </c>
      <c r="D5" s="30"/>
      <c r="E5" s="30" t="s">
        <v>24</v>
      </c>
      <c r="F5" s="30" t="s">
        <v>23</v>
      </c>
      <c r="G5" s="31" t="s">
        <v>22</v>
      </c>
      <c r="H5" s="31" t="s">
        <v>21</v>
      </c>
      <c r="I5" s="31" t="s">
        <v>20</v>
      </c>
      <c r="J5" s="31" t="s">
        <v>19</v>
      </c>
      <c r="K5" s="30" t="s">
        <v>18</v>
      </c>
      <c r="M5" s="11" t="s">
        <v>17</v>
      </c>
      <c r="N5" s="11" t="s">
        <v>16</v>
      </c>
      <c r="O5" s="11" t="s">
        <v>15</v>
      </c>
      <c r="P5" s="11" t="s">
        <v>15</v>
      </c>
      <c r="Q5" s="11" t="s">
        <v>14</v>
      </c>
      <c r="R5" s="11" t="s">
        <v>13</v>
      </c>
      <c r="U5" s="11" t="s">
        <v>12</v>
      </c>
      <c r="V5" s="11" t="s">
        <v>11</v>
      </c>
      <c r="W5" s="11" t="s">
        <v>10</v>
      </c>
      <c r="X5" s="11" t="s">
        <v>9</v>
      </c>
    </row>
    <row r="6" spans="1:24" x14ac:dyDescent="0.2">
      <c r="A6" s="32" t="s">
        <v>8</v>
      </c>
      <c r="B6" s="32" t="s">
        <v>5</v>
      </c>
      <c r="C6" s="30" t="s">
        <v>7</v>
      </c>
      <c r="D6" s="30"/>
      <c r="E6" s="30" t="s">
        <v>6</v>
      </c>
      <c r="F6" s="30" t="s">
        <v>5</v>
      </c>
      <c r="G6" s="31"/>
      <c r="H6" s="31" t="s">
        <v>4</v>
      </c>
      <c r="I6" s="31" t="s">
        <v>0</v>
      </c>
      <c r="J6" s="31"/>
      <c r="K6" s="30"/>
      <c r="M6" s="11" t="s">
        <v>2</v>
      </c>
      <c r="N6" s="11"/>
      <c r="O6" s="11" t="s">
        <v>1</v>
      </c>
      <c r="P6" s="11" t="s">
        <v>0</v>
      </c>
      <c r="Q6" s="11"/>
      <c r="R6" s="11"/>
      <c r="U6" s="11"/>
      <c r="V6" s="11"/>
      <c r="W6" s="11"/>
    </row>
    <row r="7" spans="1:24" x14ac:dyDescent="0.2">
      <c r="A7" s="1">
        <f t="shared" ref="A7:A19" si="0">$H$3+$I$3*C7/1000</f>
        <v>288.14999999999998</v>
      </c>
      <c r="B7" s="1">
        <f t="shared" ref="B7:B19" si="1">SQRT($F$3*$G$3*A7)</f>
        <v>340.29740854862598</v>
      </c>
      <c r="C7" s="5">
        <f t="shared" ref="C7:C19" si="2">E7*0.3048</f>
        <v>0</v>
      </c>
      <c r="D7" s="5"/>
      <c r="E7" s="5">
        <v>0</v>
      </c>
      <c r="F7" s="5">
        <f t="shared" ref="F7:F19" si="3">G7*B7</f>
        <v>0</v>
      </c>
      <c r="G7" s="29">
        <v>0</v>
      </c>
      <c r="H7" s="28">
        <v>7708.7349000000004</v>
      </c>
      <c r="I7" s="28"/>
      <c r="J7" s="28">
        <v>1231.04864</v>
      </c>
      <c r="K7" s="5">
        <v>45</v>
      </c>
      <c r="M7" s="1">
        <f t="shared" ref="M7:M19" si="4">J7/H7</f>
        <v>0.15969528800374233</v>
      </c>
      <c r="N7" s="1">
        <f t="shared" ref="N7:N19" si="5">4.448222*H7</f>
        <v>34290.164174347803</v>
      </c>
      <c r="O7" s="1">
        <f t="shared" ref="O7:O19" si="6">N7*F7</f>
        <v>0</v>
      </c>
      <c r="P7" s="1">
        <f t="shared" ref="P7:P19" si="7">O7*0.001341</f>
        <v>0</v>
      </c>
      <c r="Q7" s="1">
        <f t="shared" ref="Q7:Q19" si="8">P7/$C$3</f>
        <v>0</v>
      </c>
      <c r="U7" s="1">
        <f t="shared" ref="U7:U38" si="9">H7/$B$3</f>
        <v>1.0000045273522125</v>
      </c>
      <c r="V7" s="1">
        <f t="shared" ref="V7:V19" si="10">H7/$C$3</f>
        <v>2.8031763272727273</v>
      </c>
      <c r="X7" s="1">
        <f t="shared" ref="X7:X19" si="11">P7/$C$3</f>
        <v>0</v>
      </c>
    </row>
    <row r="8" spans="1:24" x14ac:dyDescent="0.2">
      <c r="A8" s="1">
        <f t="shared" si="0"/>
        <v>288.14999999999998</v>
      </c>
      <c r="B8" s="1">
        <f t="shared" si="1"/>
        <v>340.29740854862598</v>
      </c>
      <c r="C8" s="5">
        <f t="shared" si="2"/>
        <v>0</v>
      </c>
      <c r="D8" s="5"/>
      <c r="E8" s="5">
        <v>0</v>
      </c>
      <c r="F8" s="5">
        <f t="shared" si="3"/>
        <v>17.014870427431301</v>
      </c>
      <c r="G8" s="29">
        <v>0.05</v>
      </c>
      <c r="H8" s="28">
        <v>7295.5918477351597</v>
      </c>
      <c r="I8" s="28"/>
      <c r="J8" s="28">
        <v>1234.1718233333299</v>
      </c>
      <c r="K8" s="5">
        <v>45</v>
      </c>
      <c r="M8" s="1">
        <f t="shared" si="4"/>
        <v>0.1691667857922268</v>
      </c>
      <c r="N8" s="1">
        <f t="shared" si="5"/>
        <v>32452.41216011619</v>
      </c>
      <c r="O8" s="1">
        <f t="shared" si="6"/>
        <v>552173.58796197292</v>
      </c>
      <c r="P8" s="1">
        <f t="shared" si="7"/>
        <v>740.46478145700564</v>
      </c>
      <c r="Q8" s="1">
        <f t="shared" si="8"/>
        <v>0.26925992052982023</v>
      </c>
      <c r="U8" s="1">
        <f t="shared" si="9"/>
        <v>0.94641014019681136</v>
      </c>
      <c r="V8" s="1">
        <f t="shared" si="10"/>
        <v>2.6529424900855125</v>
      </c>
      <c r="X8" s="1">
        <f t="shared" si="11"/>
        <v>0.26925992052982023</v>
      </c>
    </row>
    <row r="9" spans="1:24" x14ac:dyDescent="0.2">
      <c r="A9" s="1">
        <f t="shared" si="0"/>
        <v>288.14999999999998</v>
      </c>
      <c r="B9" s="1">
        <f t="shared" si="1"/>
        <v>340.29740854862598</v>
      </c>
      <c r="C9" s="5">
        <f t="shared" si="2"/>
        <v>0</v>
      </c>
      <c r="D9" s="5"/>
      <c r="E9" s="5">
        <v>0</v>
      </c>
      <c r="F9" s="5">
        <f t="shared" si="3"/>
        <v>34.029740854862602</v>
      </c>
      <c r="G9" s="29">
        <v>0.1</v>
      </c>
      <c r="H9" s="28">
        <v>6681.3531999999996</v>
      </c>
      <c r="I9" s="28"/>
      <c r="J9" s="28">
        <v>1235.45784</v>
      </c>
      <c r="K9" s="5">
        <v>45</v>
      </c>
      <c r="M9" s="1">
        <f t="shared" si="4"/>
        <v>0.18491132006013394</v>
      </c>
      <c r="N9" s="1">
        <f t="shared" si="5"/>
        <v>29720.142294010402</v>
      </c>
      <c r="O9" s="1">
        <f t="shared" si="6"/>
        <v>1011368.7404348158</v>
      </c>
      <c r="P9" s="1">
        <f t="shared" si="7"/>
        <v>1356.2454809230878</v>
      </c>
      <c r="Q9" s="1">
        <f t="shared" si="8"/>
        <v>0.49318017488112287</v>
      </c>
      <c r="U9" s="1">
        <f t="shared" si="9"/>
        <v>0.866728916678558</v>
      </c>
      <c r="V9" s="1">
        <f t="shared" si="10"/>
        <v>2.4295829818181818</v>
      </c>
      <c r="X9" s="1">
        <f t="shared" si="11"/>
        <v>0.49318017488112287</v>
      </c>
    </row>
    <row r="10" spans="1:24" x14ac:dyDescent="0.2">
      <c r="A10" s="1">
        <f t="shared" si="0"/>
        <v>288.14999999999998</v>
      </c>
      <c r="B10" s="1">
        <f t="shared" si="1"/>
        <v>340.29740854862598</v>
      </c>
      <c r="C10" s="5">
        <f t="shared" si="2"/>
        <v>0</v>
      </c>
      <c r="D10" s="5"/>
      <c r="E10" s="5">
        <v>0</v>
      </c>
      <c r="F10" s="5">
        <f t="shared" si="3"/>
        <v>51.044611282293893</v>
      </c>
      <c r="G10" s="29">
        <v>0.15</v>
      </c>
      <c r="H10" s="28">
        <v>5797.8499000000002</v>
      </c>
      <c r="I10" s="28"/>
      <c r="J10" s="28">
        <v>1235.45784</v>
      </c>
      <c r="K10" s="5">
        <v>45</v>
      </c>
      <c r="M10" s="1">
        <f t="shared" si="4"/>
        <v>0.21308896596305468</v>
      </c>
      <c r="N10" s="1">
        <f t="shared" si="5"/>
        <v>25790.123477877802</v>
      </c>
      <c r="O10" s="1">
        <f t="shared" si="6"/>
        <v>1316446.8278506338</v>
      </c>
      <c r="P10" s="1">
        <f t="shared" si="7"/>
        <v>1765.3551961476999</v>
      </c>
      <c r="Q10" s="1">
        <f t="shared" si="8"/>
        <v>0.64194734405370901</v>
      </c>
      <c r="U10" s="1">
        <f t="shared" si="9"/>
        <v>0.75211772412987932</v>
      </c>
      <c r="V10" s="1">
        <f t="shared" si="10"/>
        <v>2.1083090545454546</v>
      </c>
      <c r="X10" s="1">
        <f t="shared" si="11"/>
        <v>0.64194734405370901</v>
      </c>
    </row>
    <row r="11" spans="1:24" x14ac:dyDescent="0.2">
      <c r="A11" s="1">
        <f t="shared" si="0"/>
        <v>288.14999999999998</v>
      </c>
      <c r="B11" s="1">
        <f t="shared" si="1"/>
        <v>340.29740854862598</v>
      </c>
      <c r="C11" s="5">
        <f t="shared" si="2"/>
        <v>0</v>
      </c>
      <c r="D11" s="5"/>
      <c r="E11" s="5">
        <v>0</v>
      </c>
      <c r="F11" s="5">
        <f t="shared" si="3"/>
        <v>68.059481709725205</v>
      </c>
      <c r="G11" s="29">
        <v>0.2</v>
      </c>
      <c r="H11" s="28">
        <v>4927.8352000000004</v>
      </c>
      <c r="I11" s="28"/>
      <c r="J11" s="28">
        <v>1229.94634</v>
      </c>
      <c r="K11" s="5">
        <v>45</v>
      </c>
      <c r="M11" s="1">
        <f t="shared" si="4"/>
        <v>0.24959161377799319</v>
      </c>
      <c r="N11" s="1">
        <f t="shared" si="5"/>
        <v>21920.104949014403</v>
      </c>
      <c r="O11" s="1">
        <f t="shared" si="6"/>
        <v>1491870.9818527028</v>
      </c>
      <c r="P11" s="1">
        <f t="shared" si="7"/>
        <v>2000.5989866644743</v>
      </c>
      <c r="Q11" s="1">
        <f t="shared" si="8"/>
        <v>0.72749054060526341</v>
      </c>
      <c r="U11" s="1">
        <f t="shared" si="9"/>
        <v>0.63925632078041705</v>
      </c>
      <c r="V11" s="1">
        <f t="shared" si="10"/>
        <v>1.791940072727273</v>
      </c>
      <c r="X11" s="1">
        <f t="shared" si="11"/>
        <v>0.72749054060526341</v>
      </c>
    </row>
    <row r="12" spans="1:24" x14ac:dyDescent="0.2">
      <c r="A12" s="1">
        <f t="shared" si="0"/>
        <v>288.14999999999998</v>
      </c>
      <c r="B12" s="1">
        <f t="shared" si="1"/>
        <v>340.29740854862598</v>
      </c>
      <c r="C12" s="5">
        <f t="shared" si="2"/>
        <v>0</v>
      </c>
      <c r="D12" s="5"/>
      <c r="E12" s="5">
        <v>0</v>
      </c>
      <c r="F12" s="5">
        <f t="shared" si="3"/>
        <v>85.074352137156495</v>
      </c>
      <c r="G12" s="29">
        <v>0.25</v>
      </c>
      <c r="H12" s="28">
        <v>4230.9242000000004</v>
      </c>
      <c r="I12" s="28"/>
      <c r="J12" s="28">
        <v>1223.7734599999999</v>
      </c>
      <c r="K12" s="5">
        <v>45</v>
      </c>
      <c r="M12" s="1">
        <f t="shared" si="4"/>
        <v>0.28924495031132907</v>
      </c>
      <c r="N12" s="1">
        <f t="shared" si="5"/>
        <v>18820.090106772404</v>
      </c>
      <c r="O12" s="1">
        <f t="shared" si="6"/>
        <v>1601106.9729965706</v>
      </c>
      <c r="P12" s="1">
        <f t="shared" si="7"/>
        <v>2147.0844507884012</v>
      </c>
      <c r="Q12" s="1">
        <f t="shared" si="8"/>
        <v>0.78075798210487313</v>
      </c>
      <c r="U12" s="1">
        <f t="shared" si="9"/>
        <v>0.54885054548756607</v>
      </c>
      <c r="V12" s="1">
        <f t="shared" si="10"/>
        <v>1.5385178909090911</v>
      </c>
      <c r="X12" s="1">
        <f t="shared" si="11"/>
        <v>0.78075798210487313</v>
      </c>
    </row>
    <row r="13" spans="1:24" x14ac:dyDescent="0.2">
      <c r="A13" s="1">
        <f t="shared" si="0"/>
        <v>288.14999999999998</v>
      </c>
      <c r="B13" s="1">
        <f t="shared" si="1"/>
        <v>340.29740854862598</v>
      </c>
      <c r="C13" s="5">
        <f t="shared" si="2"/>
        <v>0</v>
      </c>
      <c r="D13" s="5"/>
      <c r="E13" s="5">
        <v>0</v>
      </c>
      <c r="F13" s="5">
        <f t="shared" si="3"/>
        <v>102.08922256458779</v>
      </c>
      <c r="G13" s="29">
        <v>0.3</v>
      </c>
      <c r="H13" s="28">
        <v>3662.1549</v>
      </c>
      <c r="I13" s="28"/>
      <c r="J13" s="28">
        <v>1217.82104</v>
      </c>
      <c r="K13" s="5">
        <v>45</v>
      </c>
      <c r="M13" s="1">
        <f t="shared" si="4"/>
        <v>0.33254219803755436</v>
      </c>
      <c r="N13" s="1">
        <f t="shared" si="5"/>
        <v>16290.077993587802</v>
      </c>
      <c r="O13" s="1">
        <f t="shared" si="6"/>
        <v>1663041.3978818788</v>
      </c>
      <c r="P13" s="1">
        <f t="shared" si="7"/>
        <v>2230.1385145595996</v>
      </c>
      <c r="Q13" s="1">
        <f t="shared" si="8"/>
        <v>0.8109594598398544</v>
      </c>
      <c r="U13" s="1">
        <f t="shared" si="9"/>
        <v>0.47506776758727154</v>
      </c>
      <c r="V13" s="1">
        <f t="shared" si="10"/>
        <v>1.3316926909090909</v>
      </c>
      <c r="X13" s="1">
        <f t="shared" si="11"/>
        <v>0.8109594598398544</v>
      </c>
    </row>
    <row r="14" spans="1:24" x14ac:dyDescent="0.2">
      <c r="A14" s="1">
        <f t="shared" si="0"/>
        <v>288.14999999999998</v>
      </c>
      <c r="B14" s="1">
        <f t="shared" si="1"/>
        <v>340.29740854862598</v>
      </c>
      <c r="C14" s="5">
        <f t="shared" si="2"/>
        <v>0</v>
      </c>
      <c r="D14" s="5"/>
      <c r="E14" s="5">
        <v>0</v>
      </c>
      <c r="F14" s="5">
        <f t="shared" si="3"/>
        <v>119.10409299201909</v>
      </c>
      <c r="G14" s="29">
        <v>0.35</v>
      </c>
      <c r="H14" s="28">
        <v>3172.0691000000002</v>
      </c>
      <c r="I14" s="28"/>
      <c r="J14" s="28">
        <v>1205.6957399999999</v>
      </c>
      <c r="K14" s="5">
        <v>45</v>
      </c>
      <c r="M14" s="1">
        <f t="shared" si="4"/>
        <v>0.38009756470941941</v>
      </c>
      <c r="N14" s="1">
        <f t="shared" si="5"/>
        <v>14110.067556140202</v>
      </c>
      <c r="O14" s="1">
        <f t="shared" si="6"/>
        <v>1680566.7983301941</v>
      </c>
      <c r="P14" s="1">
        <f t="shared" si="7"/>
        <v>2253.64007656079</v>
      </c>
      <c r="Q14" s="1">
        <f t="shared" si="8"/>
        <v>0.81950548238574183</v>
      </c>
      <c r="U14" s="1">
        <f t="shared" si="9"/>
        <v>0.41149209334907316</v>
      </c>
      <c r="V14" s="1">
        <f t="shared" si="10"/>
        <v>1.1534796727272727</v>
      </c>
      <c r="X14" s="1">
        <f t="shared" si="11"/>
        <v>0.81950548238574183</v>
      </c>
    </row>
    <row r="15" spans="1:24" x14ac:dyDescent="0.2">
      <c r="A15" s="1">
        <f t="shared" si="0"/>
        <v>288.14999999999998</v>
      </c>
      <c r="B15" s="1">
        <f t="shared" si="1"/>
        <v>340.29740854862598</v>
      </c>
      <c r="C15" s="5">
        <f t="shared" si="2"/>
        <v>0</v>
      </c>
      <c r="D15" s="5"/>
      <c r="E15" s="5">
        <v>0</v>
      </c>
      <c r="F15" s="5">
        <f t="shared" si="3"/>
        <v>136.11896341945041</v>
      </c>
      <c r="G15" s="29">
        <v>0.4</v>
      </c>
      <c r="H15" s="28">
        <v>2760.6668</v>
      </c>
      <c r="I15" s="28"/>
      <c r="J15" s="28">
        <v>1194.01136</v>
      </c>
      <c r="K15" s="5">
        <v>45</v>
      </c>
      <c r="M15" s="1">
        <f t="shared" si="4"/>
        <v>0.43250832009136342</v>
      </c>
      <c r="N15" s="1">
        <f t="shared" si="5"/>
        <v>12280.0587944296</v>
      </c>
      <c r="O15" s="1">
        <f t="shared" si="6"/>
        <v>1671548.873827663</v>
      </c>
      <c r="P15" s="1">
        <f t="shared" si="7"/>
        <v>2241.5470398028961</v>
      </c>
      <c r="Q15" s="1">
        <f t="shared" si="8"/>
        <v>0.81510801447378034</v>
      </c>
      <c r="U15" s="1">
        <f t="shared" si="9"/>
        <v>0.35812352277297083</v>
      </c>
      <c r="V15" s="1">
        <f t="shared" si="10"/>
        <v>1.0038788363636364</v>
      </c>
      <c r="X15" s="1">
        <f t="shared" si="11"/>
        <v>0.81510801447378034</v>
      </c>
    </row>
    <row r="16" spans="1:24" x14ac:dyDescent="0.2">
      <c r="A16" s="1">
        <f t="shared" si="0"/>
        <v>288.14999999999998</v>
      </c>
      <c r="B16" s="1">
        <f t="shared" si="1"/>
        <v>340.29740854862598</v>
      </c>
      <c r="C16" s="5">
        <f t="shared" si="2"/>
        <v>0</v>
      </c>
      <c r="D16" s="5"/>
      <c r="E16" s="5">
        <v>0</v>
      </c>
      <c r="F16" s="5">
        <f t="shared" si="3"/>
        <v>153.13383384688169</v>
      </c>
      <c r="G16" s="29">
        <v>0.45</v>
      </c>
      <c r="H16" s="28">
        <v>2360.5050000000001</v>
      </c>
      <c r="I16" s="28"/>
      <c r="J16" s="28">
        <v>1182.10652</v>
      </c>
      <c r="K16" s="5">
        <v>45</v>
      </c>
      <c r="M16" s="1">
        <f t="shared" si="4"/>
        <v>0.50078543362543182</v>
      </c>
      <c r="N16" s="1">
        <f t="shared" si="5"/>
        <v>10500.050272110002</v>
      </c>
      <c r="O16" s="1">
        <f t="shared" si="6"/>
        <v>1607912.9537531978</v>
      </c>
      <c r="P16" s="1">
        <f t="shared" si="7"/>
        <v>2156.211270983038</v>
      </c>
      <c r="Q16" s="1">
        <f t="shared" si="8"/>
        <v>0.78407682581201388</v>
      </c>
      <c r="U16" s="1">
        <f t="shared" si="9"/>
        <v>0.30621310986288219</v>
      </c>
      <c r="V16" s="1">
        <f t="shared" si="10"/>
        <v>0.85836545454545454</v>
      </c>
      <c r="X16" s="1">
        <f t="shared" si="11"/>
        <v>0.78407682581201388</v>
      </c>
    </row>
    <row r="17" spans="1:24" x14ac:dyDescent="0.2">
      <c r="A17" s="1">
        <f t="shared" si="0"/>
        <v>288.14999999999998</v>
      </c>
      <c r="B17" s="1">
        <f t="shared" si="1"/>
        <v>340.29740854862598</v>
      </c>
      <c r="C17" s="5">
        <f t="shared" si="2"/>
        <v>0</v>
      </c>
      <c r="D17" s="5"/>
      <c r="E17" s="5">
        <v>0</v>
      </c>
      <c r="F17" s="5">
        <f t="shared" si="3"/>
        <v>170.14870427431299</v>
      </c>
      <c r="G17" s="29">
        <v>0.5</v>
      </c>
      <c r="H17" s="28">
        <v>1962.5913</v>
      </c>
      <c r="I17" s="28"/>
      <c r="J17" s="28">
        <v>1171.5244399999999</v>
      </c>
      <c r="K17" s="5">
        <v>45</v>
      </c>
      <c r="M17" s="1">
        <f t="shared" si="4"/>
        <v>0.59692735823296472</v>
      </c>
      <c r="N17" s="1">
        <f t="shared" si="5"/>
        <v>8730.0417976686003</v>
      </c>
      <c r="O17" s="1">
        <f t="shared" si="6"/>
        <v>1485405.3001339065</v>
      </c>
      <c r="P17" s="1">
        <f t="shared" si="7"/>
        <v>1991.9285074795687</v>
      </c>
      <c r="Q17" s="1">
        <f t="shared" si="8"/>
        <v>0.72433763908347948</v>
      </c>
      <c r="U17" s="1">
        <f t="shared" si="9"/>
        <v>0.25459432848599634</v>
      </c>
      <c r="V17" s="1">
        <f t="shared" si="10"/>
        <v>0.71366956363636369</v>
      </c>
      <c r="X17" s="1">
        <f t="shared" si="11"/>
        <v>0.72433763908347948</v>
      </c>
    </row>
    <row r="18" spans="1:24" x14ac:dyDescent="0.2">
      <c r="A18" s="1">
        <f t="shared" si="0"/>
        <v>288.14999999999998</v>
      </c>
      <c r="B18" s="1">
        <f t="shared" si="1"/>
        <v>340.29740854862598</v>
      </c>
      <c r="C18" s="5">
        <f t="shared" si="2"/>
        <v>0</v>
      </c>
      <c r="D18" s="5"/>
      <c r="E18" s="5">
        <v>0</v>
      </c>
      <c r="F18" s="5">
        <f t="shared" si="3"/>
        <v>187.1635747017443</v>
      </c>
      <c r="G18" s="29">
        <v>0.55000000000000004</v>
      </c>
      <c r="H18" s="28">
        <v>1566.9257</v>
      </c>
      <c r="I18" s="28"/>
      <c r="J18" s="28">
        <v>1166.0129400000001</v>
      </c>
      <c r="K18" s="5">
        <v>45</v>
      </c>
      <c r="M18" s="1">
        <f t="shared" si="4"/>
        <v>0.74414054220949988</v>
      </c>
      <c r="N18" s="1">
        <f t="shared" si="5"/>
        <v>6970.0333711054009</v>
      </c>
      <c r="O18" s="1">
        <f t="shared" si="6"/>
        <v>1304536.3615265363</v>
      </c>
      <c r="P18" s="1">
        <f t="shared" si="7"/>
        <v>1749.3832608070852</v>
      </c>
      <c r="Q18" s="1">
        <f t="shared" si="8"/>
        <v>0.63613936756621281</v>
      </c>
      <c r="U18" s="1">
        <f t="shared" si="9"/>
        <v>0.20326717864231322</v>
      </c>
      <c r="V18" s="1">
        <f t="shared" si="10"/>
        <v>0.56979116363636362</v>
      </c>
      <c r="X18" s="1">
        <f t="shared" si="11"/>
        <v>0.63613936756621281</v>
      </c>
    </row>
    <row r="19" spans="1:24" x14ac:dyDescent="0.2">
      <c r="A19" s="1">
        <f t="shared" si="0"/>
        <v>288.14999999999998</v>
      </c>
      <c r="B19" s="1">
        <f t="shared" si="1"/>
        <v>340.29740854862598</v>
      </c>
      <c r="C19" s="5">
        <f t="shared" si="2"/>
        <v>0</v>
      </c>
      <c r="D19" s="5"/>
      <c r="E19" s="5">
        <v>0</v>
      </c>
      <c r="F19" s="5">
        <f t="shared" si="3"/>
        <v>204.17844512917557</v>
      </c>
      <c r="G19" s="29">
        <v>0.6</v>
      </c>
      <c r="H19" s="28">
        <v>1189.2448999999999</v>
      </c>
      <c r="I19" s="28"/>
      <c r="J19" s="28">
        <v>1160.50144</v>
      </c>
      <c r="K19" s="5">
        <v>45</v>
      </c>
      <c r="M19" s="1">
        <f t="shared" si="4"/>
        <v>0.97583049546817491</v>
      </c>
      <c r="N19" s="1">
        <f t="shared" si="5"/>
        <v>5290.0253275677996</v>
      </c>
      <c r="O19" s="1">
        <f t="shared" si="6"/>
        <v>1080109.1460767509</v>
      </c>
      <c r="P19" s="1">
        <f t="shared" si="7"/>
        <v>1448.426364888923</v>
      </c>
      <c r="Q19" s="1">
        <f t="shared" si="8"/>
        <v>0.52670049632324467</v>
      </c>
      <c r="U19" s="1">
        <f t="shared" si="9"/>
        <v>0.15427308106425208</v>
      </c>
      <c r="V19" s="1">
        <f t="shared" si="10"/>
        <v>0.43245269090909089</v>
      </c>
      <c r="X19" s="1">
        <f t="shared" si="11"/>
        <v>0.52670049632324467</v>
      </c>
    </row>
    <row r="20" spans="1:24" x14ac:dyDescent="0.2">
      <c r="C20" s="5"/>
      <c r="D20" s="5"/>
      <c r="E20" s="5"/>
      <c r="F20" s="5"/>
      <c r="G20" s="29"/>
      <c r="H20" s="28"/>
      <c r="I20" s="28"/>
      <c r="J20" s="28"/>
      <c r="K20" s="5"/>
      <c r="U20" s="1">
        <f t="shared" si="9"/>
        <v>0</v>
      </c>
    </row>
    <row r="21" spans="1:24" x14ac:dyDescent="0.2">
      <c r="A21" s="1">
        <f t="shared" ref="A21:A33" si="12">$H$3+$I$3*C21/1000</f>
        <v>278.24399999999997</v>
      </c>
      <c r="B21" s="1">
        <f t="shared" ref="B21:B33" si="13">SQRT($F$3*$G$3*A21)</f>
        <v>334.39689324444208</v>
      </c>
      <c r="C21" s="5">
        <f t="shared" ref="C21:C33" si="14">E21*0.3048</f>
        <v>1524</v>
      </c>
      <c r="D21" s="5"/>
      <c r="E21" s="5">
        <v>5000</v>
      </c>
      <c r="F21" s="5">
        <f t="shared" ref="F21:F33" si="15">G21*B21</f>
        <v>0</v>
      </c>
      <c r="G21" s="29">
        <v>0</v>
      </c>
      <c r="H21" s="28">
        <v>6778.0214999999998</v>
      </c>
      <c r="I21" s="28"/>
      <c r="J21" s="28">
        <v>1186.9566400000001</v>
      </c>
      <c r="K21" s="5">
        <v>45</v>
      </c>
      <c r="M21" s="1">
        <f t="shared" ref="M21:M33" si="16">J21/H21</f>
        <v>0.17511845307660948</v>
      </c>
      <c r="N21" s="1">
        <f t="shared" ref="N21:N33" si="17">4.448222*H21</f>
        <v>30150.144352773001</v>
      </c>
      <c r="O21" s="1">
        <f t="shared" ref="O21:O33" si="18">N21*F21</f>
        <v>0</v>
      </c>
      <c r="P21" s="1">
        <f t="shared" ref="P21:P33" si="19">O21*0.001341</f>
        <v>0</v>
      </c>
      <c r="Q21" s="1">
        <f t="shared" ref="Q21:Q33" si="20">P21/$C$3</f>
        <v>0</v>
      </c>
      <c r="U21" s="1">
        <f t="shared" si="9"/>
        <v>0.87926907260627607</v>
      </c>
      <c r="V21" s="1">
        <f t="shared" ref="V21:V33" si="21">H21/$C$3</f>
        <v>2.464735090909091</v>
      </c>
      <c r="X21" s="1">
        <f t="shared" ref="X21:X33" si="22">P21/$C$3</f>
        <v>0</v>
      </c>
    </row>
    <row r="22" spans="1:24" x14ac:dyDescent="0.2">
      <c r="A22" s="1">
        <f t="shared" si="12"/>
        <v>278.24399999999997</v>
      </c>
      <c r="B22" s="1">
        <f t="shared" si="13"/>
        <v>334.39689324444208</v>
      </c>
      <c r="C22" s="5">
        <f t="shared" si="14"/>
        <v>1524</v>
      </c>
      <c r="D22" s="5"/>
      <c r="E22" s="5">
        <v>5000</v>
      </c>
      <c r="F22" s="5">
        <f t="shared" si="15"/>
        <v>16.719844662222105</v>
      </c>
      <c r="G22" s="29">
        <v>0.05</v>
      </c>
      <c r="H22" s="28">
        <v>6637.2427285251797</v>
      </c>
      <c r="I22" s="28"/>
      <c r="J22" s="28">
        <v>1186.83880793103</v>
      </c>
      <c r="K22" s="5">
        <v>45</v>
      </c>
      <c r="M22" s="1">
        <f t="shared" si="16"/>
        <v>0.17881503758033421</v>
      </c>
      <c r="N22" s="1">
        <f t="shared" si="17"/>
        <v>29523.929124365735</v>
      </c>
      <c r="O22" s="1">
        <f t="shared" si="18"/>
        <v>493635.50877785019</v>
      </c>
      <c r="P22" s="1">
        <f t="shared" si="19"/>
        <v>661.96521727109712</v>
      </c>
      <c r="Q22" s="1">
        <f t="shared" si="20"/>
        <v>0.24071462446221714</v>
      </c>
      <c r="U22" s="1">
        <f t="shared" si="9"/>
        <v>0.86100674932546084</v>
      </c>
      <c r="V22" s="1">
        <f t="shared" si="21"/>
        <v>2.4135428103727925</v>
      </c>
      <c r="X22" s="1">
        <f t="shared" si="22"/>
        <v>0.24071462446221714</v>
      </c>
    </row>
    <row r="23" spans="1:24" x14ac:dyDescent="0.2">
      <c r="A23" s="1">
        <f t="shared" si="12"/>
        <v>278.24399999999997</v>
      </c>
      <c r="B23" s="1">
        <f t="shared" si="13"/>
        <v>334.39689324444208</v>
      </c>
      <c r="C23" s="5">
        <f t="shared" si="14"/>
        <v>1524</v>
      </c>
      <c r="D23" s="5"/>
      <c r="E23" s="5">
        <v>5000</v>
      </c>
      <c r="F23" s="5">
        <f t="shared" si="15"/>
        <v>33.43968932444421</v>
      </c>
      <c r="G23" s="29">
        <v>0.1</v>
      </c>
      <c r="H23" s="28">
        <v>6312.6647999999996</v>
      </c>
      <c r="I23" s="28"/>
      <c r="J23" s="28">
        <v>1186.5157200000001</v>
      </c>
      <c r="K23" s="5">
        <v>45</v>
      </c>
      <c r="M23" s="1">
        <f t="shared" si="16"/>
        <v>0.18795797933069411</v>
      </c>
      <c r="N23" s="1">
        <f t="shared" si="17"/>
        <v>28080.1344419856</v>
      </c>
      <c r="O23" s="1">
        <f t="shared" si="18"/>
        <v>938990.97192862397</v>
      </c>
      <c r="P23" s="1">
        <f t="shared" si="19"/>
        <v>1259.1868933562846</v>
      </c>
      <c r="Q23" s="1">
        <f t="shared" si="20"/>
        <v>0.45788614303864894</v>
      </c>
      <c r="U23" s="1">
        <f t="shared" si="9"/>
        <v>0.81890134523330782</v>
      </c>
      <c r="V23" s="1">
        <f t="shared" si="21"/>
        <v>2.2955144727272727</v>
      </c>
      <c r="X23" s="1">
        <f t="shared" si="22"/>
        <v>0.45788614303864894</v>
      </c>
    </row>
    <row r="24" spans="1:24" x14ac:dyDescent="0.2">
      <c r="A24" s="1">
        <f t="shared" si="12"/>
        <v>278.24399999999997</v>
      </c>
      <c r="B24" s="1">
        <f t="shared" si="13"/>
        <v>334.39689324444208</v>
      </c>
      <c r="C24" s="5">
        <f t="shared" si="14"/>
        <v>1524</v>
      </c>
      <c r="D24" s="5"/>
      <c r="E24" s="5">
        <v>5000</v>
      </c>
      <c r="F24" s="5">
        <f t="shared" si="15"/>
        <v>50.159533986666311</v>
      </c>
      <c r="G24" s="29">
        <v>0.15</v>
      </c>
      <c r="H24" s="28">
        <v>5626.9943000000003</v>
      </c>
      <c r="I24" s="28"/>
      <c r="J24" s="28">
        <v>1185.1929600000001</v>
      </c>
      <c r="K24" s="5">
        <v>45</v>
      </c>
      <c r="M24" s="1">
        <f t="shared" si="16"/>
        <v>0.21062629475206684</v>
      </c>
      <c r="N24" s="1">
        <f t="shared" si="17"/>
        <v>25030.119839134604</v>
      </c>
      <c r="O24" s="1">
        <f t="shared" si="18"/>
        <v>1255499.146761403</v>
      </c>
      <c r="P24" s="1">
        <f t="shared" si="19"/>
        <v>1683.6243558070414</v>
      </c>
      <c r="Q24" s="1">
        <f t="shared" si="20"/>
        <v>0.61222703847528781</v>
      </c>
      <c r="U24" s="1">
        <f t="shared" si="9"/>
        <v>0.7299537276064707</v>
      </c>
      <c r="V24" s="1">
        <f t="shared" si="21"/>
        <v>2.0461797454545456</v>
      </c>
      <c r="X24" s="1">
        <f t="shared" si="22"/>
        <v>0.61222703847528781</v>
      </c>
    </row>
    <row r="25" spans="1:24" x14ac:dyDescent="0.2">
      <c r="A25" s="1">
        <f t="shared" si="12"/>
        <v>278.24399999999997</v>
      </c>
      <c r="B25" s="1">
        <f t="shared" si="13"/>
        <v>334.39689324444208</v>
      </c>
      <c r="C25" s="5">
        <f t="shared" si="14"/>
        <v>1524</v>
      </c>
      <c r="D25" s="5"/>
      <c r="E25" s="5">
        <v>5000</v>
      </c>
      <c r="F25" s="5">
        <f t="shared" si="15"/>
        <v>66.879378648888419</v>
      </c>
      <c r="G25" s="29">
        <v>0.2</v>
      </c>
      <c r="H25" s="28">
        <v>4880.6251000000002</v>
      </c>
      <c r="I25" s="28"/>
      <c r="J25" s="28">
        <v>1176.59502</v>
      </c>
      <c r="K25" s="5">
        <v>45</v>
      </c>
      <c r="M25" s="1">
        <f t="shared" si="16"/>
        <v>0.24107465660495003</v>
      </c>
      <c r="N25" s="1">
        <f t="shared" si="17"/>
        <v>21710.103943572201</v>
      </c>
      <c r="O25" s="1">
        <f t="shared" si="18"/>
        <v>1451958.2621488909</v>
      </c>
      <c r="P25" s="1">
        <f t="shared" si="19"/>
        <v>1947.0760295416626</v>
      </c>
      <c r="Q25" s="1">
        <f t="shared" si="20"/>
        <v>0.70802764710605914</v>
      </c>
      <c r="U25" s="1">
        <f t="shared" si="9"/>
        <v>0.63313205858315935</v>
      </c>
      <c r="V25" s="1">
        <f t="shared" si="21"/>
        <v>1.7747727636363637</v>
      </c>
      <c r="X25" s="1">
        <f t="shared" si="22"/>
        <v>0.70802764710605914</v>
      </c>
    </row>
    <row r="26" spans="1:24" x14ac:dyDescent="0.2">
      <c r="A26" s="1">
        <f t="shared" si="12"/>
        <v>278.24399999999997</v>
      </c>
      <c r="B26" s="1">
        <f t="shared" si="13"/>
        <v>334.39689324444208</v>
      </c>
      <c r="C26" s="5">
        <f t="shared" si="14"/>
        <v>1524</v>
      </c>
      <c r="D26" s="5"/>
      <c r="E26" s="5">
        <v>5000</v>
      </c>
      <c r="F26" s="5">
        <f t="shared" si="15"/>
        <v>83.599223311110521</v>
      </c>
      <c r="G26" s="29">
        <v>0.25</v>
      </c>
      <c r="H26" s="28">
        <v>4235.4204</v>
      </c>
      <c r="I26" s="28"/>
      <c r="J26" s="28">
        <v>1169.9812199999999</v>
      </c>
      <c r="K26" s="5">
        <v>45</v>
      </c>
      <c r="M26" s="1">
        <f t="shared" si="16"/>
        <v>0.27623732935696299</v>
      </c>
      <c r="N26" s="1">
        <f t="shared" si="17"/>
        <v>18840.090202528801</v>
      </c>
      <c r="O26" s="1">
        <f t="shared" si="18"/>
        <v>1575016.9080426707</v>
      </c>
      <c r="P26" s="1">
        <f t="shared" si="19"/>
        <v>2112.0976736852213</v>
      </c>
      <c r="Q26" s="1">
        <f t="shared" si="20"/>
        <v>0.76803551770371681</v>
      </c>
      <c r="U26" s="1">
        <f t="shared" si="9"/>
        <v>0.5494338085539715</v>
      </c>
      <c r="V26" s="1">
        <f t="shared" si="21"/>
        <v>1.5401528727272726</v>
      </c>
      <c r="X26" s="1">
        <f t="shared" si="22"/>
        <v>0.76803551770371681</v>
      </c>
    </row>
    <row r="27" spans="1:24" x14ac:dyDescent="0.2">
      <c r="A27" s="1">
        <f t="shared" si="12"/>
        <v>278.24399999999997</v>
      </c>
      <c r="B27" s="1">
        <f t="shared" si="13"/>
        <v>334.39689324444208</v>
      </c>
      <c r="C27" s="5">
        <f t="shared" si="14"/>
        <v>1524</v>
      </c>
      <c r="D27" s="5"/>
      <c r="E27" s="5">
        <v>5000</v>
      </c>
      <c r="F27" s="5">
        <f t="shared" si="15"/>
        <v>100.31906797333262</v>
      </c>
      <c r="G27" s="29">
        <v>0.3</v>
      </c>
      <c r="H27" s="28">
        <v>3691.3802000000001</v>
      </c>
      <c r="I27" s="28"/>
      <c r="J27" s="28">
        <v>1163.58788</v>
      </c>
      <c r="K27" s="5">
        <v>45</v>
      </c>
      <c r="M27" s="1">
        <f t="shared" si="16"/>
        <v>0.31521756550571517</v>
      </c>
      <c r="N27" s="1">
        <f t="shared" si="17"/>
        <v>16420.078616004401</v>
      </c>
      <c r="O27" s="1">
        <f t="shared" si="18"/>
        <v>1647246.9828064109</v>
      </c>
      <c r="P27" s="1">
        <f t="shared" si="19"/>
        <v>2208.9582039433967</v>
      </c>
      <c r="Q27" s="1">
        <f t="shared" si="20"/>
        <v>0.80325752870668976</v>
      </c>
      <c r="U27" s="1">
        <f t="shared" si="9"/>
        <v>0.47885897751890721</v>
      </c>
      <c r="V27" s="1">
        <f t="shared" si="21"/>
        <v>1.3423200727272728</v>
      </c>
      <c r="X27" s="1">
        <f t="shared" si="22"/>
        <v>0.80325752870668976</v>
      </c>
    </row>
    <row r="28" spans="1:24" x14ac:dyDescent="0.2">
      <c r="A28" s="1">
        <f t="shared" si="12"/>
        <v>278.24399999999997</v>
      </c>
      <c r="B28" s="1">
        <f t="shared" si="13"/>
        <v>334.39689324444208</v>
      </c>
      <c r="C28" s="5">
        <f t="shared" si="14"/>
        <v>1524</v>
      </c>
      <c r="D28" s="5"/>
      <c r="E28" s="5">
        <v>5000</v>
      </c>
      <c r="F28" s="5">
        <f t="shared" si="15"/>
        <v>117.03891263555472</v>
      </c>
      <c r="G28" s="29">
        <v>0.35</v>
      </c>
      <c r="H28" s="28">
        <v>3226.0234999999998</v>
      </c>
      <c r="I28" s="28"/>
      <c r="J28" s="28">
        <v>1153.6671799999999</v>
      </c>
      <c r="K28" s="5">
        <v>45</v>
      </c>
      <c r="M28" s="1">
        <f t="shared" si="16"/>
        <v>0.35761276382518603</v>
      </c>
      <c r="N28" s="1">
        <f t="shared" si="17"/>
        <v>14350.068705217</v>
      </c>
      <c r="O28" s="1">
        <f t="shared" si="18"/>
        <v>1679516.4375041004</v>
      </c>
      <c r="P28" s="1">
        <f t="shared" si="19"/>
        <v>2252.2315426929986</v>
      </c>
      <c r="Q28" s="1">
        <f t="shared" si="20"/>
        <v>0.81899328825199946</v>
      </c>
      <c r="U28" s="1">
        <f t="shared" si="9"/>
        <v>0.41849125014593896</v>
      </c>
      <c r="V28" s="1">
        <f t="shared" si="21"/>
        <v>1.1730994545454545</v>
      </c>
      <c r="X28" s="1">
        <f t="shared" si="22"/>
        <v>0.81899328825199946</v>
      </c>
    </row>
    <row r="29" spans="1:24" x14ac:dyDescent="0.2">
      <c r="A29" s="1">
        <f t="shared" si="12"/>
        <v>278.24399999999997</v>
      </c>
      <c r="B29" s="1">
        <f t="shared" si="13"/>
        <v>334.39689324444208</v>
      </c>
      <c r="C29" s="5">
        <f t="shared" si="14"/>
        <v>1524</v>
      </c>
      <c r="D29" s="5"/>
      <c r="E29" s="5">
        <v>5000</v>
      </c>
      <c r="F29" s="5">
        <f t="shared" si="15"/>
        <v>133.75875729777684</v>
      </c>
      <c r="G29" s="29">
        <v>0.4</v>
      </c>
      <c r="H29" s="28">
        <v>2839.3503000000001</v>
      </c>
      <c r="I29" s="28"/>
      <c r="J29" s="28">
        <v>1144.1874</v>
      </c>
      <c r="K29" s="5">
        <v>45</v>
      </c>
      <c r="M29" s="1">
        <f t="shared" si="16"/>
        <v>0.40297507496697393</v>
      </c>
      <c r="N29" s="1">
        <f t="shared" si="17"/>
        <v>12630.060470166602</v>
      </c>
      <c r="O29" s="1">
        <f t="shared" si="18"/>
        <v>1689381.1930852598</v>
      </c>
      <c r="P29" s="1">
        <f t="shared" si="19"/>
        <v>2265.4601799273332</v>
      </c>
      <c r="Q29" s="1">
        <f t="shared" si="20"/>
        <v>0.82380370179175755</v>
      </c>
      <c r="U29" s="1">
        <f t="shared" si="9"/>
        <v>0.36833062643506687</v>
      </c>
      <c r="V29" s="1">
        <f t="shared" si="21"/>
        <v>1.0324910181818181</v>
      </c>
      <c r="X29" s="1">
        <f t="shared" si="22"/>
        <v>0.82380370179175755</v>
      </c>
    </row>
    <row r="30" spans="1:24" x14ac:dyDescent="0.2">
      <c r="A30" s="1">
        <f t="shared" si="12"/>
        <v>278.24399999999997</v>
      </c>
      <c r="B30" s="1">
        <f t="shared" si="13"/>
        <v>334.39689324444208</v>
      </c>
      <c r="C30" s="5">
        <f t="shared" si="14"/>
        <v>1524</v>
      </c>
      <c r="D30" s="5"/>
      <c r="E30" s="5">
        <v>5000</v>
      </c>
      <c r="F30" s="5">
        <f t="shared" si="15"/>
        <v>150.47860195999894</v>
      </c>
      <c r="G30" s="29">
        <v>0.45</v>
      </c>
      <c r="H30" s="28">
        <v>2477.4061999999999</v>
      </c>
      <c r="I30" s="28"/>
      <c r="J30" s="28">
        <v>1135.8099199999999</v>
      </c>
      <c r="K30" s="5">
        <v>45</v>
      </c>
      <c r="M30" s="1">
        <f t="shared" si="16"/>
        <v>0.45846737608067661</v>
      </c>
      <c r="N30" s="1">
        <f t="shared" si="17"/>
        <v>11020.0527617764</v>
      </c>
      <c r="O30" s="1">
        <f t="shared" si="18"/>
        <v>1658282.1331175379</v>
      </c>
      <c r="P30" s="1">
        <f t="shared" si="19"/>
        <v>2223.7563405106184</v>
      </c>
      <c r="Q30" s="1">
        <f t="shared" si="20"/>
        <v>0.80863866927658856</v>
      </c>
      <c r="U30" s="1">
        <f t="shared" si="9"/>
        <v>0.32137794958942495</v>
      </c>
      <c r="V30" s="1">
        <f t="shared" si="21"/>
        <v>0.90087498181818182</v>
      </c>
      <c r="X30" s="1">
        <f t="shared" si="22"/>
        <v>0.80863866927658856</v>
      </c>
    </row>
    <row r="31" spans="1:24" x14ac:dyDescent="0.2">
      <c r="A31" s="1">
        <f t="shared" si="12"/>
        <v>278.24399999999997</v>
      </c>
      <c r="B31" s="1">
        <f t="shared" si="13"/>
        <v>334.39689324444208</v>
      </c>
      <c r="C31" s="5">
        <f t="shared" si="14"/>
        <v>1524</v>
      </c>
      <c r="D31" s="5"/>
      <c r="E31" s="5">
        <v>5000</v>
      </c>
      <c r="F31" s="5">
        <f t="shared" si="15"/>
        <v>167.19844662222104</v>
      </c>
      <c r="G31" s="29">
        <v>0.5</v>
      </c>
      <c r="H31" s="28">
        <v>2115.4621000000002</v>
      </c>
      <c r="I31" s="28"/>
      <c r="J31" s="28">
        <v>1126.33014</v>
      </c>
      <c r="K31" s="5">
        <v>45</v>
      </c>
      <c r="M31" s="1">
        <f t="shared" si="16"/>
        <v>0.53242747293841852</v>
      </c>
      <c r="N31" s="1">
        <f t="shared" si="17"/>
        <v>9410.0450533862022</v>
      </c>
      <c r="O31" s="1">
        <f t="shared" si="18"/>
        <v>1573344.915571288</v>
      </c>
      <c r="P31" s="1">
        <f t="shared" si="19"/>
        <v>2109.8555317810969</v>
      </c>
      <c r="Q31" s="1">
        <f t="shared" si="20"/>
        <v>0.76722019337494429</v>
      </c>
      <c r="U31" s="1">
        <f t="shared" si="9"/>
        <v>0.27442527274378303</v>
      </c>
      <c r="V31" s="1">
        <f t="shared" si="21"/>
        <v>0.76925894545454554</v>
      </c>
      <c r="X31" s="1">
        <f t="shared" si="22"/>
        <v>0.76722019337494429</v>
      </c>
    </row>
    <row r="32" spans="1:24" x14ac:dyDescent="0.2">
      <c r="A32" s="1">
        <f t="shared" si="12"/>
        <v>278.24399999999997</v>
      </c>
      <c r="B32" s="1">
        <f t="shared" si="13"/>
        <v>334.39689324444208</v>
      </c>
      <c r="C32" s="5">
        <f t="shared" si="14"/>
        <v>1524</v>
      </c>
      <c r="D32" s="5"/>
      <c r="E32" s="5">
        <v>5000</v>
      </c>
      <c r="F32" s="5">
        <f t="shared" si="15"/>
        <v>183.91829128444317</v>
      </c>
      <c r="G32" s="29">
        <v>0.55000000000000004</v>
      </c>
      <c r="H32" s="28">
        <v>1758.0142000000001</v>
      </c>
      <c r="I32" s="28"/>
      <c r="J32" s="28">
        <v>1115.9685199999999</v>
      </c>
      <c r="K32" s="5">
        <v>45</v>
      </c>
      <c r="M32" s="1">
        <f t="shared" si="16"/>
        <v>0.63478925255552532</v>
      </c>
      <c r="N32" s="1">
        <f t="shared" si="17"/>
        <v>7820.0374407524014</v>
      </c>
      <c r="O32" s="1">
        <f t="shared" si="18"/>
        <v>1438247.9238835517</v>
      </c>
      <c r="P32" s="1">
        <f t="shared" si="19"/>
        <v>1928.6904659278428</v>
      </c>
      <c r="Q32" s="1">
        <f t="shared" si="20"/>
        <v>0.70134198761012467</v>
      </c>
      <c r="U32" s="1">
        <f t="shared" si="9"/>
        <v>0.22805585896454655</v>
      </c>
      <c r="V32" s="1">
        <f t="shared" si="21"/>
        <v>0.63927789090909093</v>
      </c>
      <c r="X32" s="1">
        <f t="shared" si="22"/>
        <v>0.70134198761012467</v>
      </c>
    </row>
    <row r="33" spans="1:24" x14ac:dyDescent="0.2">
      <c r="A33" s="1">
        <f t="shared" si="12"/>
        <v>278.24399999999997</v>
      </c>
      <c r="B33" s="1">
        <f t="shared" si="13"/>
        <v>334.39689324444208</v>
      </c>
      <c r="C33" s="5">
        <f t="shared" si="14"/>
        <v>1524</v>
      </c>
      <c r="D33" s="5"/>
      <c r="E33" s="5">
        <v>5000</v>
      </c>
      <c r="F33" s="5">
        <f t="shared" si="15"/>
        <v>200.63813594666524</v>
      </c>
      <c r="G33" s="29">
        <v>0.6</v>
      </c>
      <c r="H33" s="28">
        <v>1405.0625</v>
      </c>
      <c r="I33" s="28"/>
      <c r="J33" s="28">
        <v>1104.28414</v>
      </c>
      <c r="K33" s="5">
        <v>45</v>
      </c>
      <c r="M33" s="1">
        <f t="shared" si="16"/>
        <v>0.78593239802499892</v>
      </c>
      <c r="N33" s="1">
        <f t="shared" si="17"/>
        <v>6250.0299238750003</v>
      </c>
      <c r="O33" s="1">
        <f t="shared" si="18"/>
        <v>1253994.3535371581</v>
      </c>
      <c r="P33" s="1">
        <f t="shared" si="19"/>
        <v>1681.606428093329</v>
      </c>
      <c r="Q33" s="1">
        <f t="shared" si="20"/>
        <v>0.61149324657939241</v>
      </c>
      <c r="U33" s="1">
        <f t="shared" si="9"/>
        <v>0.1822697082517156</v>
      </c>
      <c r="V33" s="1">
        <f t="shared" si="21"/>
        <v>0.51093181818181821</v>
      </c>
      <c r="X33" s="1">
        <f t="shared" si="22"/>
        <v>0.61149324657939241</v>
      </c>
    </row>
    <row r="34" spans="1:24" x14ac:dyDescent="0.2">
      <c r="C34" s="5"/>
      <c r="D34" s="5"/>
      <c r="E34" s="5"/>
      <c r="F34" s="5"/>
      <c r="G34" s="29"/>
      <c r="H34" s="28"/>
      <c r="I34" s="28"/>
      <c r="J34" s="28"/>
      <c r="K34" s="5"/>
      <c r="U34" s="1">
        <f t="shared" si="9"/>
        <v>0</v>
      </c>
    </row>
    <row r="35" spans="1:24" x14ac:dyDescent="0.2">
      <c r="A35" s="1">
        <f t="shared" ref="A35:A47" si="23">$H$3+$I$3*C35/1000</f>
        <v>268.33799999999997</v>
      </c>
      <c r="B35" s="1">
        <f t="shared" ref="B35:B47" si="24">SQRT($F$3*$G$3*A35)</f>
        <v>328.39037464298355</v>
      </c>
      <c r="C35" s="5">
        <f t="shared" ref="C35:C47" si="25">E35*0.3048</f>
        <v>3048</v>
      </c>
      <c r="D35" s="5"/>
      <c r="E35" s="5">
        <v>10000</v>
      </c>
      <c r="F35" s="5">
        <f t="shared" ref="F35:F47" si="26">G35*B35</f>
        <v>0</v>
      </c>
      <c r="G35" s="29">
        <v>0</v>
      </c>
      <c r="H35" s="28">
        <v>5883.2776999999996</v>
      </c>
      <c r="I35" s="28"/>
      <c r="J35" s="28">
        <v>1169.9812199999999</v>
      </c>
      <c r="K35" s="5">
        <v>45</v>
      </c>
      <c r="M35" s="1">
        <f t="shared" ref="M35:M47" si="27">J35/H35</f>
        <v>0.19886554394670167</v>
      </c>
      <c r="N35" s="1">
        <f t="shared" ref="N35:N47" si="28">4.448222*H35</f>
        <v>26170.1252972494</v>
      </c>
      <c r="O35" s="1">
        <f t="shared" ref="O35:O47" si="29">N35*F35</f>
        <v>0</v>
      </c>
      <c r="P35" s="1">
        <f t="shared" ref="P35:P47" si="30">O35*0.001341</f>
        <v>0</v>
      </c>
      <c r="Q35" s="1">
        <f t="shared" ref="Q35:Q47" si="31">P35/$C$3</f>
        <v>0</v>
      </c>
      <c r="U35" s="1">
        <f t="shared" si="9"/>
        <v>0.76319972239158351</v>
      </c>
      <c r="V35" s="1">
        <f t="shared" ref="V35:V47" si="32">H35/$C$3</f>
        <v>2.1393737090909091</v>
      </c>
      <c r="X35" s="1">
        <f t="shared" ref="X35:X47" si="33">P35/$C$3</f>
        <v>0</v>
      </c>
    </row>
    <row r="36" spans="1:24" x14ac:dyDescent="0.2">
      <c r="A36" s="1">
        <f t="shared" si="23"/>
        <v>268.33799999999997</v>
      </c>
      <c r="B36" s="1">
        <f t="shared" si="24"/>
        <v>328.39037464298355</v>
      </c>
      <c r="C36" s="5">
        <f t="shared" si="25"/>
        <v>3048</v>
      </c>
      <c r="D36" s="5"/>
      <c r="E36" s="5">
        <v>10000</v>
      </c>
      <c r="F36" s="5">
        <f t="shared" si="26"/>
        <v>16.419518732149179</v>
      </c>
      <c r="G36" s="29">
        <v>0.05</v>
      </c>
      <c r="H36" s="28">
        <v>5879.2236618483403</v>
      </c>
      <c r="I36" s="28"/>
      <c r="J36" s="28">
        <v>1169.7344006521701</v>
      </c>
      <c r="K36" s="5">
        <v>45</v>
      </c>
      <c r="M36" s="1">
        <f t="shared" si="27"/>
        <v>0.19896069071888703</v>
      </c>
      <c r="N36" s="1">
        <f t="shared" si="28"/>
        <v>26152.092035554349</v>
      </c>
      <c r="O36" s="1">
        <f t="shared" si="29"/>
        <v>429404.76506267401</v>
      </c>
      <c r="P36" s="1">
        <f t="shared" si="30"/>
        <v>575.83178994904586</v>
      </c>
      <c r="Q36" s="1">
        <f t="shared" si="31"/>
        <v>0.2093933781632894</v>
      </c>
      <c r="U36" s="1">
        <f t="shared" si="9"/>
        <v>0.76267381813384105</v>
      </c>
      <c r="V36" s="1">
        <f t="shared" si="32"/>
        <v>2.1378995133993963</v>
      </c>
      <c r="X36" s="1">
        <f t="shared" si="33"/>
        <v>0.2093933781632894</v>
      </c>
    </row>
    <row r="37" spans="1:24" x14ac:dyDescent="0.2">
      <c r="A37" s="1">
        <f t="shared" si="23"/>
        <v>268.33799999999997</v>
      </c>
      <c r="B37" s="1">
        <f t="shared" si="24"/>
        <v>328.39037464298355</v>
      </c>
      <c r="C37" s="5">
        <f t="shared" si="25"/>
        <v>3048</v>
      </c>
      <c r="D37" s="5"/>
      <c r="E37" s="5">
        <v>10000</v>
      </c>
      <c r="F37" s="5">
        <f t="shared" si="26"/>
        <v>32.839037464298357</v>
      </c>
      <c r="G37" s="29">
        <v>0.1</v>
      </c>
      <c r="H37" s="28">
        <v>5865.2929000000004</v>
      </c>
      <c r="I37" s="28"/>
      <c r="J37" s="28">
        <v>1169.0993800000001</v>
      </c>
      <c r="K37" s="5">
        <v>45</v>
      </c>
      <c r="M37" s="1">
        <f t="shared" si="27"/>
        <v>0.19932497829733278</v>
      </c>
      <c r="N37" s="1">
        <f t="shared" si="28"/>
        <v>26090.124914223805</v>
      </c>
      <c r="O37" s="1">
        <f t="shared" si="29"/>
        <v>856774.58950641949</v>
      </c>
      <c r="P37" s="1">
        <f t="shared" si="30"/>
        <v>1148.9347245281085</v>
      </c>
      <c r="Q37" s="1">
        <f t="shared" si="31"/>
        <v>0.41779444528294857</v>
      </c>
      <c r="U37" s="1">
        <f t="shared" si="9"/>
        <v>0.76086667012596165</v>
      </c>
      <c r="V37" s="1">
        <f t="shared" si="32"/>
        <v>2.132833781818182</v>
      </c>
      <c r="X37" s="1">
        <f t="shared" si="33"/>
        <v>0.41779444528294857</v>
      </c>
    </row>
    <row r="38" spans="1:24" x14ac:dyDescent="0.2">
      <c r="A38" s="1">
        <f t="shared" si="23"/>
        <v>268.33799999999997</v>
      </c>
      <c r="B38" s="1">
        <f t="shared" si="24"/>
        <v>328.39037464298355</v>
      </c>
      <c r="C38" s="5">
        <f t="shared" si="25"/>
        <v>3048</v>
      </c>
      <c r="D38" s="5"/>
      <c r="E38" s="5">
        <v>10000</v>
      </c>
      <c r="F38" s="5">
        <f t="shared" si="26"/>
        <v>49.258556196447529</v>
      </c>
      <c r="G38" s="29">
        <v>0.15</v>
      </c>
      <c r="H38" s="28">
        <v>5402.1842999999999</v>
      </c>
      <c r="I38" s="28"/>
      <c r="J38" s="28">
        <v>1167.1152400000001</v>
      </c>
      <c r="K38" s="5">
        <v>45</v>
      </c>
      <c r="M38" s="1">
        <f t="shared" si="27"/>
        <v>0.2160450616244248</v>
      </c>
      <c r="N38" s="1">
        <f t="shared" si="28"/>
        <v>24030.115051314602</v>
      </c>
      <c r="O38" s="1">
        <f t="shared" si="29"/>
        <v>1183688.7726622799</v>
      </c>
      <c r="P38" s="1">
        <f t="shared" si="30"/>
        <v>1587.3266441401172</v>
      </c>
      <c r="Q38" s="1">
        <f t="shared" si="31"/>
        <v>0.57720968877822443</v>
      </c>
      <c r="U38" s="1">
        <f t="shared" si="9"/>
        <v>0.70079057428619607</v>
      </c>
      <c r="V38" s="1">
        <f t="shared" si="32"/>
        <v>1.9644306545454544</v>
      </c>
      <c r="X38" s="1">
        <f t="shared" si="33"/>
        <v>0.57720968877822443</v>
      </c>
    </row>
    <row r="39" spans="1:24" x14ac:dyDescent="0.2">
      <c r="A39" s="1">
        <f t="shared" si="23"/>
        <v>268.33799999999997</v>
      </c>
      <c r="B39" s="1">
        <f t="shared" si="24"/>
        <v>328.39037464298355</v>
      </c>
      <c r="C39" s="5">
        <f t="shared" si="25"/>
        <v>3048</v>
      </c>
      <c r="D39" s="5"/>
      <c r="E39" s="5">
        <v>10000</v>
      </c>
      <c r="F39" s="5">
        <f t="shared" si="26"/>
        <v>65.678074928596715</v>
      </c>
      <c r="G39" s="29">
        <v>0.2</v>
      </c>
      <c r="H39" s="28">
        <v>4756.9795999999997</v>
      </c>
      <c r="I39" s="28"/>
      <c r="J39" s="28">
        <v>1147.9352200000001</v>
      </c>
      <c r="K39" s="5">
        <v>45</v>
      </c>
      <c r="M39" s="1">
        <f t="shared" si="27"/>
        <v>0.24131598546270835</v>
      </c>
      <c r="N39" s="1">
        <f t="shared" si="28"/>
        <v>21160.101310271199</v>
      </c>
      <c r="O39" s="1">
        <f t="shared" si="29"/>
        <v>1389754.7193526893</v>
      </c>
      <c r="P39" s="1">
        <f t="shared" si="30"/>
        <v>1863.6610786519564</v>
      </c>
      <c r="Q39" s="1">
        <f t="shared" si="31"/>
        <v>0.67769493769162048</v>
      </c>
      <c r="U39" s="1">
        <f t="shared" ref="U39:U75" si="34">H39/$B$3</f>
        <v>0.61709232425700833</v>
      </c>
      <c r="V39" s="1">
        <f t="shared" si="32"/>
        <v>1.7298107636363635</v>
      </c>
      <c r="X39" s="1">
        <f t="shared" si="33"/>
        <v>0.67769493769162048</v>
      </c>
    </row>
    <row r="40" spans="1:24" x14ac:dyDescent="0.2">
      <c r="A40" s="1">
        <f t="shared" si="23"/>
        <v>268.33799999999997</v>
      </c>
      <c r="B40" s="1">
        <f t="shared" si="24"/>
        <v>328.39037464298355</v>
      </c>
      <c r="C40" s="5">
        <f t="shared" si="25"/>
        <v>3048</v>
      </c>
      <c r="D40" s="5"/>
      <c r="E40" s="5">
        <v>10000</v>
      </c>
      <c r="F40" s="5">
        <f t="shared" si="26"/>
        <v>82.097593660745886</v>
      </c>
      <c r="G40" s="29">
        <v>0.25</v>
      </c>
      <c r="H40" s="28">
        <v>4206.1950999999999</v>
      </c>
      <c r="I40" s="28"/>
      <c r="J40" s="28">
        <v>1139.7782</v>
      </c>
      <c r="K40" s="5">
        <v>45</v>
      </c>
      <c r="M40" s="1">
        <f t="shared" si="27"/>
        <v>0.27097606575596078</v>
      </c>
      <c r="N40" s="1">
        <f t="shared" si="28"/>
        <v>18710.089580112202</v>
      </c>
      <c r="O40" s="1">
        <f t="shared" si="29"/>
        <v>1536053.3317042072</v>
      </c>
      <c r="P40" s="1">
        <f t="shared" si="30"/>
        <v>2059.8475178153417</v>
      </c>
      <c r="Q40" s="1">
        <f t="shared" si="31"/>
        <v>0.74903546102376062</v>
      </c>
      <c r="U40" s="1">
        <f t="shared" si="34"/>
        <v>0.54564259862233577</v>
      </c>
      <c r="V40" s="1">
        <f t="shared" si="32"/>
        <v>1.529525490909091</v>
      </c>
      <c r="X40" s="1">
        <f t="shared" si="33"/>
        <v>0.74903546102376062</v>
      </c>
    </row>
    <row r="41" spans="1:24" x14ac:dyDescent="0.2">
      <c r="A41" s="1">
        <f t="shared" si="23"/>
        <v>268.33799999999997</v>
      </c>
      <c r="B41" s="1">
        <f t="shared" si="24"/>
        <v>328.39037464298355</v>
      </c>
      <c r="C41" s="5">
        <f t="shared" si="25"/>
        <v>3048</v>
      </c>
      <c r="D41" s="5"/>
      <c r="E41" s="5">
        <v>10000</v>
      </c>
      <c r="F41" s="5">
        <f t="shared" si="26"/>
        <v>98.517112392895058</v>
      </c>
      <c r="G41" s="29">
        <v>0.3</v>
      </c>
      <c r="H41" s="28">
        <v>3700.3726000000001</v>
      </c>
      <c r="I41" s="28"/>
      <c r="J41" s="28">
        <v>1127.87336</v>
      </c>
      <c r="K41" s="5">
        <v>45</v>
      </c>
      <c r="M41" s="1">
        <f t="shared" si="27"/>
        <v>0.30479994365972768</v>
      </c>
      <c r="N41" s="1">
        <f t="shared" si="28"/>
        <v>16460.078807517202</v>
      </c>
      <c r="O41" s="1">
        <f t="shared" si="29"/>
        <v>1621599.4338760823</v>
      </c>
      <c r="P41" s="1">
        <f t="shared" si="30"/>
        <v>2174.5648408278262</v>
      </c>
      <c r="Q41" s="1">
        <f t="shared" si="31"/>
        <v>0.79075085121011857</v>
      </c>
      <c r="U41" s="1">
        <f t="shared" si="34"/>
        <v>0.4800255036517182</v>
      </c>
      <c r="V41" s="1">
        <f t="shared" si="32"/>
        <v>1.3455900363636364</v>
      </c>
      <c r="X41" s="1">
        <f t="shared" si="33"/>
        <v>0.79075085121011857</v>
      </c>
    </row>
    <row r="42" spans="1:24" x14ac:dyDescent="0.2">
      <c r="A42" s="1">
        <f t="shared" si="23"/>
        <v>268.33799999999997</v>
      </c>
      <c r="B42" s="1">
        <f t="shared" si="24"/>
        <v>328.39037464298355</v>
      </c>
      <c r="C42" s="5">
        <f t="shared" si="25"/>
        <v>3048</v>
      </c>
      <c r="D42" s="5"/>
      <c r="E42" s="5">
        <v>10000</v>
      </c>
      <c r="F42" s="5">
        <f t="shared" si="26"/>
        <v>114.93663112504423</v>
      </c>
      <c r="G42" s="29">
        <v>0.35</v>
      </c>
      <c r="H42" s="28">
        <v>3268.7374</v>
      </c>
      <c r="I42" s="28"/>
      <c r="J42" s="28">
        <v>1112.8820800000001</v>
      </c>
      <c r="K42" s="5">
        <v>45</v>
      </c>
      <c r="M42" s="1">
        <f t="shared" si="27"/>
        <v>0.34046236935398971</v>
      </c>
      <c r="N42" s="1">
        <f t="shared" si="28"/>
        <v>14540.069614902801</v>
      </c>
      <c r="O42" s="1">
        <f t="shared" si="29"/>
        <v>1671186.617860547</v>
      </c>
      <c r="P42" s="1">
        <f t="shared" si="30"/>
        <v>2241.0612545509935</v>
      </c>
      <c r="Q42" s="1">
        <f t="shared" si="31"/>
        <v>0.8149313652912703</v>
      </c>
      <c r="U42" s="1">
        <f t="shared" si="34"/>
        <v>0.42403224927679117</v>
      </c>
      <c r="V42" s="1">
        <f t="shared" si="32"/>
        <v>1.1886317818181817</v>
      </c>
      <c r="X42" s="1">
        <f t="shared" si="33"/>
        <v>0.8149313652912703</v>
      </c>
    </row>
    <row r="43" spans="1:24" x14ac:dyDescent="0.2">
      <c r="A43" s="1">
        <f t="shared" si="23"/>
        <v>268.33799999999997</v>
      </c>
      <c r="B43" s="1">
        <f t="shared" si="24"/>
        <v>328.39037464298355</v>
      </c>
      <c r="C43" s="5">
        <f t="shared" si="25"/>
        <v>3048</v>
      </c>
      <c r="D43" s="5"/>
      <c r="E43" s="5">
        <v>10000</v>
      </c>
      <c r="F43" s="5">
        <f t="shared" si="26"/>
        <v>131.35614985719343</v>
      </c>
      <c r="G43" s="29">
        <v>0.4</v>
      </c>
      <c r="H43" s="28">
        <v>2897.8009000000002</v>
      </c>
      <c r="I43" s="28"/>
      <c r="J43" s="28">
        <v>1096.5680400000001</v>
      </c>
      <c r="K43" s="5">
        <v>45</v>
      </c>
      <c r="M43" s="1">
        <f t="shared" si="27"/>
        <v>0.37841386549365763</v>
      </c>
      <c r="N43" s="1">
        <f t="shared" si="28"/>
        <v>12890.061714999802</v>
      </c>
      <c r="O43" s="1">
        <f t="shared" si="29"/>
        <v>1693188.8783039856</v>
      </c>
      <c r="P43" s="1">
        <f t="shared" si="30"/>
        <v>2270.5662858056444</v>
      </c>
      <c r="Q43" s="1">
        <f t="shared" si="31"/>
        <v>0.82566046756568889</v>
      </c>
      <c r="U43" s="1">
        <f t="shared" si="34"/>
        <v>0.37591304629833827</v>
      </c>
      <c r="V43" s="1">
        <f t="shared" si="32"/>
        <v>1.0537457818181819</v>
      </c>
      <c r="X43" s="1">
        <f t="shared" si="33"/>
        <v>0.82566046756568889</v>
      </c>
    </row>
    <row r="44" spans="1:24" x14ac:dyDescent="0.2">
      <c r="A44" s="1">
        <f t="shared" si="23"/>
        <v>268.33799999999997</v>
      </c>
      <c r="B44" s="1">
        <f t="shared" si="24"/>
        <v>328.39037464298355</v>
      </c>
      <c r="C44" s="5">
        <f t="shared" si="25"/>
        <v>3048</v>
      </c>
      <c r="D44" s="5"/>
      <c r="E44" s="5">
        <v>10000</v>
      </c>
      <c r="F44" s="5">
        <f t="shared" si="26"/>
        <v>147.77566858934259</v>
      </c>
      <c r="G44" s="29">
        <v>0.45</v>
      </c>
      <c r="H44" s="28">
        <v>2567.3301999999999</v>
      </c>
      <c r="I44" s="28"/>
      <c r="J44" s="28">
        <v>1088.85194</v>
      </c>
      <c r="K44" s="5">
        <v>45</v>
      </c>
      <c r="M44" s="1">
        <f t="shared" si="27"/>
        <v>0.42411838570667693</v>
      </c>
      <c r="N44" s="1">
        <f t="shared" si="28"/>
        <v>11420.054676904399</v>
      </c>
      <c r="O44" s="1">
        <f t="shared" si="29"/>
        <v>1687606.2152063963</v>
      </c>
      <c r="P44" s="1">
        <f t="shared" si="30"/>
        <v>2263.0799345917771</v>
      </c>
      <c r="Q44" s="1">
        <f t="shared" si="31"/>
        <v>0.82293815803337356</v>
      </c>
      <c r="U44" s="1">
        <f t="shared" si="34"/>
        <v>0.33304321091753475</v>
      </c>
      <c r="V44" s="1">
        <f t="shared" si="32"/>
        <v>0.93357461818181808</v>
      </c>
      <c r="X44" s="1">
        <f t="shared" si="33"/>
        <v>0.82293815803337356</v>
      </c>
    </row>
    <row r="45" spans="1:24" x14ac:dyDescent="0.2">
      <c r="A45" s="1">
        <f t="shared" si="23"/>
        <v>268.33799999999997</v>
      </c>
      <c r="B45" s="1">
        <f t="shared" si="24"/>
        <v>328.39037464298355</v>
      </c>
      <c r="C45" s="5">
        <f t="shared" si="25"/>
        <v>3048</v>
      </c>
      <c r="D45" s="5"/>
      <c r="E45" s="5">
        <v>10000</v>
      </c>
      <c r="F45" s="5">
        <f t="shared" si="26"/>
        <v>164.19518732149177</v>
      </c>
      <c r="G45" s="29">
        <v>0.5</v>
      </c>
      <c r="H45" s="28">
        <v>2239.1075999999998</v>
      </c>
      <c r="I45" s="28"/>
      <c r="J45" s="28">
        <v>1081.1358399999999</v>
      </c>
      <c r="K45" s="5">
        <v>45</v>
      </c>
      <c r="M45" s="1">
        <f t="shared" si="27"/>
        <v>0.48284228949068819</v>
      </c>
      <c r="N45" s="1">
        <f t="shared" si="28"/>
        <v>9960.0476866871995</v>
      </c>
      <c r="O45" s="1">
        <f t="shared" si="29"/>
        <v>1635391.8956465956</v>
      </c>
      <c r="P45" s="1">
        <f t="shared" si="30"/>
        <v>2193.0605320620848</v>
      </c>
      <c r="Q45" s="1">
        <f t="shared" si="31"/>
        <v>0.79747655711348542</v>
      </c>
      <c r="U45" s="1">
        <f t="shared" si="34"/>
        <v>0.29046500706993394</v>
      </c>
      <c r="V45" s="1">
        <f t="shared" si="32"/>
        <v>0.81422094545454538</v>
      </c>
      <c r="X45" s="1">
        <f t="shared" si="33"/>
        <v>0.79747655711348542</v>
      </c>
    </row>
    <row r="46" spans="1:24" x14ac:dyDescent="0.2">
      <c r="A46" s="1">
        <f t="shared" si="23"/>
        <v>268.33799999999997</v>
      </c>
      <c r="B46" s="1">
        <f t="shared" si="24"/>
        <v>328.39037464298355</v>
      </c>
      <c r="C46" s="5">
        <f t="shared" si="25"/>
        <v>3048</v>
      </c>
      <c r="D46" s="5"/>
      <c r="E46" s="5">
        <v>10000</v>
      </c>
      <c r="F46" s="5">
        <f t="shared" si="26"/>
        <v>180.61470605364096</v>
      </c>
      <c r="G46" s="29">
        <v>0.55000000000000004</v>
      </c>
      <c r="H46" s="28">
        <v>1924.3735999999999</v>
      </c>
      <c r="I46" s="28"/>
      <c r="J46" s="28">
        <v>1072.31744</v>
      </c>
      <c r="K46" s="5">
        <v>45</v>
      </c>
      <c r="M46" s="1">
        <f t="shared" si="27"/>
        <v>0.55722934465532059</v>
      </c>
      <c r="N46" s="1">
        <f t="shared" si="28"/>
        <v>8560.0409837391999</v>
      </c>
      <c r="O46" s="1">
        <f t="shared" si="29"/>
        <v>1546069.2860851751</v>
      </c>
      <c r="P46" s="1">
        <f t="shared" si="30"/>
        <v>2073.2789126402199</v>
      </c>
      <c r="Q46" s="1">
        <f t="shared" si="31"/>
        <v>0.75391960459644358</v>
      </c>
      <c r="U46" s="1">
        <f t="shared" si="34"/>
        <v>0.24963659242154967</v>
      </c>
      <c r="V46" s="1">
        <f t="shared" si="32"/>
        <v>0.69977221818181812</v>
      </c>
      <c r="X46" s="1">
        <f t="shared" si="33"/>
        <v>0.75391960459644358</v>
      </c>
    </row>
    <row r="47" spans="1:24" x14ac:dyDescent="0.2">
      <c r="A47" s="1">
        <f t="shared" si="23"/>
        <v>268.33799999999997</v>
      </c>
      <c r="B47" s="1">
        <f t="shared" si="24"/>
        <v>328.39037464298355</v>
      </c>
      <c r="C47" s="5">
        <f t="shared" si="25"/>
        <v>3048</v>
      </c>
      <c r="D47" s="5"/>
      <c r="E47" s="5">
        <v>10000</v>
      </c>
      <c r="F47" s="5">
        <f t="shared" si="26"/>
        <v>197.03422478579012</v>
      </c>
      <c r="G47" s="29">
        <v>0.6</v>
      </c>
      <c r="H47" s="28">
        <v>1607.3915</v>
      </c>
      <c r="I47" s="28"/>
      <c r="J47" s="28">
        <v>1064.8217999999999</v>
      </c>
      <c r="K47" s="5">
        <v>45</v>
      </c>
      <c r="M47" s="1">
        <f t="shared" si="27"/>
        <v>0.66245329778090778</v>
      </c>
      <c r="N47" s="1">
        <f t="shared" si="28"/>
        <v>7150.0342329130008</v>
      </c>
      <c r="O47" s="1">
        <f t="shared" si="29"/>
        <v>1408801.4522738745</v>
      </c>
      <c r="P47" s="1">
        <f t="shared" si="30"/>
        <v>1889.2027474992658</v>
      </c>
      <c r="Q47" s="1">
        <f t="shared" si="31"/>
        <v>0.68698281727246024</v>
      </c>
      <c r="U47" s="1">
        <f t="shared" si="34"/>
        <v>0.20851654623996263</v>
      </c>
      <c r="V47" s="1">
        <f t="shared" si="32"/>
        <v>0.58450599999999997</v>
      </c>
      <c r="X47" s="1">
        <f t="shared" si="33"/>
        <v>0.68698281727246024</v>
      </c>
    </row>
    <row r="48" spans="1:24" x14ac:dyDescent="0.2">
      <c r="C48" s="5"/>
      <c r="D48" s="5"/>
      <c r="E48" s="5"/>
      <c r="F48" s="5"/>
      <c r="G48" s="29"/>
      <c r="H48" s="28"/>
      <c r="I48" s="28"/>
      <c r="J48" s="28"/>
      <c r="K48" s="5"/>
      <c r="U48" s="1">
        <f t="shared" si="34"/>
        <v>0</v>
      </c>
    </row>
    <row r="49" spans="1:24" x14ac:dyDescent="0.2">
      <c r="A49" s="1">
        <f t="shared" ref="A49:A61" si="35">$H$3+$I$3*C49/1000</f>
        <v>258.43199999999996</v>
      </c>
      <c r="B49" s="1">
        <f t="shared" ref="B49:B61" si="36">SQRT($F$3*$G$3*A49)</f>
        <v>322.27192571613091</v>
      </c>
      <c r="C49" s="5">
        <f t="shared" ref="C49:C61" si="37">E49*0.3048</f>
        <v>4572</v>
      </c>
      <c r="D49" s="5"/>
      <c r="E49" s="5">
        <v>15000</v>
      </c>
      <c r="F49" s="5">
        <f t="shared" ref="F49:F61" si="38">G49*B49</f>
        <v>0</v>
      </c>
      <c r="G49" s="29">
        <v>0</v>
      </c>
      <c r="H49" s="28">
        <v>5022.2554</v>
      </c>
      <c r="I49" s="28"/>
      <c r="J49" s="28">
        <v>1005.07714</v>
      </c>
      <c r="K49" s="5">
        <v>45</v>
      </c>
      <c r="M49" s="1">
        <f t="shared" ref="M49:M61" si="39">J49/H49</f>
        <v>0.20012465714109243</v>
      </c>
      <c r="N49" s="1">
        <f t="shared" ref="N49:N61" si="40">4.448222*H49</f>
        <v>22340.106959898803</v>
      </c>
      <c r="O49" s="1">
        <f t="shared" ref="O49:O61" si="41">N49*F49</f>
        <v>0</v>
      </c>
      <c r="P49" s="1">
        <f t="shared" ref="P49:P61" si="42">O49*0.001341</f>
        <v>0</v>
      </c>
      <c r="Q49" s="1">
        <f t="shared" ref="Q49:Q61" si="43">P49/$C$3</f>
        <v>0</v>
      </c>
      <c r="U49" s="1">
        <f t="shared" si="34"/>
        <v>0.65150484517493223</v>
      </c>
      <c r="V49" s="1">
        <f t="shared" ref="V49:V61" si="44">H49/$C$3</f>
        <v>1.826274690909091</v>
      </c>
      <c r="X49" s="1">
        <f t="shared" ref="X49:X61" si="45">P49/$C$3</f>
        <v>0</v>
      </c>
    </row>
    <row r="50" spans="1:24" x14ac:dyDescent="0.2">
      <c r="A50" s="1">
        <f t="shared" si="35"/>
        <v>258.43199999999996</v>
      </c>
      <c r="B50" s="1">
        <f t="shared" si="36"/>
        <v>322.27192571613091</v>
      </c>
      <c r="C50" s="5">
        <f t="shared" si="37"/>
        <v>4572</v>
      </c>
      <c r="D50" s="5"/>
      <c r="E50" s="5">
        <v>15000</v>
      </c>
      <c r="F50" s="5">
        <f t="shared" si="38"/>
        <v>16.113596285806548</v>
      </c>
      <c r="G50" s="29">
        <v>0.05</v>
      </c>
      <c r="H50" s="28">
        <v>5030.1237499999997</v>
      </c>
      <c r="I50" s="28"/>
      <c r="J50" s="28">
        <v>1004.44725428571</v>
      </c>
      <c r="K50" s="5">
        <v>45</v>
      </c>
      <c r="M50" s="1">
        <f t="shared" si="39"/>
        <v>0.19968639027731871</v>
      </c>
      <c r="N50" s="1">
        <f t="shared" si="40"/>
        <v>22375.1071274725</v>
      </c>
      <c r="O50" s="1">
        <f t="shared" si="41"/>
        <v>360543.4431037645</v>
      </c>
      <c r="P50" s="1">
        <f t="shared" si="42"/>
        <v>483.48875720214818</v>
      </c>
      <c r="Q50" s="1">
        <f t="shared" si="43"/>
        <v>0.17581409352805388</v>
      </c>
      <c r="U50" s="1">
        <f t="shared" si="34"/>
        <v>0.65252555554114178</v>
      </c>
      <c r="V50" s="1">
        <f t="shared" si="44"/>
        <v>1.829135909090909</v>
      </c>
      <c r="X50" s="1">
        <f t="shared" si="45"/>
        <v>0.17581409352805388</v>
      </c>
    </row>
    <row r="51" spans="1:24" x14ac:dyDescent="0.2">
      <c r="A51" s="1">
        <f t="shared" si="35"/>
        <v>258.43199999999996</v>
      </c>
      <c r="B51" s="1">
        <f t="shared" si="36"/>
        <v>322.27192571613091</v>
      </c>
      <c r="C51" s="5">
        <f t="shared" si="37"/>
        <v>4572</v>
      </c>
      <c r="D51" s="5"/>
      <c r="E51" s="5">
        <v>15000</v>
      </c>
      <c r="F51" s="5">
        <f t="shared" si="38"/>
        <v>32.227192571613095</v>
      </c>
      <c r="G51" s="29">
        <v>0.1</v>
      </c>
      <c r="H51" s="28">
        <v>5031.2478000000001</v>
      </c>
      <c r="I51" s="28"/>
      <c r="J51" s="28">
        <v>1002.87254</v>
      </c>
      <c r="K51" s="5">
        <v>45</v>
      </c>
      <c r="M51" s="1">
        <f t="shared" si="39"/>
        <v>0.1993287907624029</v>
      </c>
      <c r="N51" s="1">
        <f t="shared" si="40"/>
        <v>22380.107151411601</v>
      </c>
      <c r="O51" s="1">
        <f t="shared" si="41"/>
        <v>721248.02294187702</v>
      </c>
      <c r="P51" s="1">
        <f t="shared" si="42"/>
        <v>967.193598765057</v>
      </c>
      <c r="Q51" s="1">
        <f t="shared" si="43"/>
        <v>0.35170676318729344</v>
      </c>
      <c r="U51" s="1">
        <f t="shared" si="34"/>
        <v>0.65267137130774322</v>
      </c>
      <c r="V51" s="1">
        <f t="shared" si="44"/>
        <v>1.8295446545454546</v>
      </c>
      <c r="X51" s="1">
        <f t="shared" si="45"/>
        <v>0.35170676318729344</v>
      </c>
    </row>
    <row r="52" spans="1:24" x14ac:dyDescent="0.2">
      <c r="A52" s="1">
        <f t="shared" si="35"/>
        <v>258.43199999999996</v>
      </c>
      <c r="B52" s="1">
        <f t="shared" si="36"/>
        <v>322.27192571613091</v>
      </c>
      <c r="C52" s="5">
        <f t="shared" si="37"/>
        <v>4572</v>
      </c>
      <c r="D52" s="5"/>
      <c r="E52" s="5">
        <v>15000</v>
      </c>
      <c r="F52" s="5">
        <f t="shared" si="38"/>
        <v>48.340788857419632</v>
      </c>
      <c r="G52" s="29">
        <v>0.15</v>
      </c>
      <c r="H52" s="28">
        <v>4651.3189000000002</v>
      </c>
      <c r="I52" s="28"/>
      <c r="J52" s="28">
        <v>998.46334000000002</v>
      </c>
      <c r="K52" s="5">
        <v>45</v>
      </c>
      <c r="M52" s="1">
        <f t="shared" si="39"/>
        <v>0.21466241327809193</v>
      </c>
      <c r="N52" s="1">
        <f t="shared" si="40"/>
        <v>20690.099059995802</v>
      </c>
      <c r="O52" s="1">
        <f t="shared" si="41"/>
        <v>1000175.7100983534</v>
      </c>
      <c r="P52" s="1">
        <f t="shared" si="42"/>
        <v>1341.235627241892</v>
      </c>
      <c r="Q52" s="1">
        <f t="shared" si="43"/>
        <v>0.48772204626977889</v>
      </c>
      <c r="U52" s="1">
        <f t="shared" si="34"/>
        <v>0.60338564219647939</v>
      </c>
      <c r="V52" s="1">
        <f t="shared" si="44"/>
        <v>1.6913886909090909</v>
      </c>
      <c r="X52" s="1">
        <f t="shared" si="45"/>
        <v>0.48772204626977889</v>
      </c>
    </row>
    <row r="53" spans="1:24" x14ac:dyDescent="0.2">
      <c r="A53" s="1">
        <f t="shared" si="35"/>
        <v>258.43199999999996</v>
      </c>
      <c r="B53" s="1">
        <f t="shared" si="36"/>
        <v>322.27192571613091</v>
      </c>
      <c r="C53" s="5">
        <f t="shared" si="37"/>
        <v>4572</v>
      </c>
      <c r="D53" s="5"/>
      <c r="E53" s="5">
        <v>15000</v>
      </c>
      <c r="F53" s="5">
        <f t="shared" si="38"/>
        <v>64.45438514322619</v>
      </c>
      <c r="G53" s="29">
        <v>0.2</v>
      </c>
      <c r="H53" s="28">
        <v>4116.2710999999999</v>
      </c>
      <c r="I53" s="28"/>
      <c r="J53" s="28">
        <v>982.59022000000004</v>
      </c>
      <c r="K53" s="5">
        <v>45</v>
      </c>
      <c r="M53" s="1">
        <f t="shared" si="39"/>
        <v>0.2387088207091122</v>
      </c>
      <c r="N53" s="1">
        <f t="shared" si="40"/>
        <v>18310.087664984199</v>
      </c>
      <c r="O53" s="1">
        <f t="shared" si="41"/>
        <v>1180165.4423651267</v>
      </c>
      <c r="P53" s="1">
        <f t="shared" si="42"/>
        <v>1582.6018582116349</v>
      </c>
      <c r="Q53" s="1">
        <f t="shared" si="43"/>
        <v>0.5754915848042309</v>
      </c>
      <c r="U53" s="1">
        <f t="shared" si="34"/>
        <v>0.53397733729422603</v>
      </c>
      <c r="V53" s="1">
        <f t="shared" si="44"/>
        <v>1.4968258545454545</v>
      </c>
      <c r="X53" s="1">
        <f t="shared" si="45"/>
        <v>0.5754915848042309</v>
      </c>
    </row>
    <row r="54" spans="1:24" x14ac:dyDescent="0.2">
      <c r="A54" s="1">
        <f t="shared" si="35"/>
        <v>258.43199999999996</v>
      </c>
      <c r="B54" s="1">
        <f t="shared" si="36"/>
        <v>322.27192571613091</v>
      </c>
      <c r="C54" s="5">
        <f t="shared" si="37"/>
        <v>4572</v>
      </c>
      <c r="D54" s="5"/>
      <c r="E54" s="5">
        <v>15000</v>
      </c>
      <c r="F54" s="5">
        <f t="shared" si="38"/>
        <v>80.567981429032727</v>
      </c>
      <c r="G54" s="29">
        <v>0.25</v>
      </c>
      <c r="H54" s="28">
        <v>3614.9448000000002</v>
      </c>
      <c r="I54" s="28"/>
      <c r="J54" s="28">
        <v>965.39434000000006</v>
      </c>
      <c r="K54" s="5">
        <v>45</v>
      </c>
      <c r="M54" s="1">
        <f t="shared" si="39"/>
        <v>0.26705645408472073</v>
      </c>
      <c r="N54" s="1">
        <f t="shared" si="40"/>
        <v>16080.076988145602</v>
      </c>
      <c r="O54" s="1">
        <f t="shared" si="41"/>
        <v>1295539.3441583314</v>
      </c>
      <c r="P54" s="1">
        <f t="shared" si="42"/>
        <v>1737.3182605163224</v>
      </c>
      <c r="Q54" s="1">
        <f t="shared" si="43"/>
        <v>0.63175209473320815</v>
      </c>
      <c r="U54" s="1">
        <f t="shared" si="34"/>
        <v>0.46894350539001389</v>
      </c>
      <c r="V54" s="1">
        <f t="shared" si="44"/>
        <v>1.3145253818181819</v>
      </c>
      <c r="X54" s="1">
        <f t="shared" si="45"/>
        <v>0.63175209473320815</v>
      </c>
    </row>
    <row r="55" spans="1:24" x14ac:dyDescent="0.2">
      <c r="A55" s="1">
        <f t="shared" si="35"/>
        <v>258.43199999999996</v>
      </c>
      <c r="B55" s="1">
        <f t="shared" si="36"/>
        <v>322.27192571613091</v>
      </c>
      <c r="C55" s="5">
        <f t="shared" si="37"/>
        <v>4572</v>
      </c>
      <c r="D55" s="5"/>
      <c r="E55" s="5">
        <v>15000</v>
      </c>
      <c r="F55" s="5">
        <f t="shared" si="38"/>
        <v>96.681577714839264</v>
      </c>
      <c r="G55" s="29">
        <v>0.3</v>
      </c>
      <c r="H55" s="28">
        <v>3259.7449999999999</v>
      </c>
      <c r="I55" s="28"/>
      <c r="J55" s="28">
        <v>977.07871999999998</v>
      </c>
      <c r="K55" s="5">
        <v>45</v>
      </c>
      <c r="M55" s="1">
        <f t="shared" si="39"/>
        <v>0.29974084475932933</v>
      </c>
      <c r="N55" s="1">
        <f t="shared" si="40"/>
        <v>14500.069423390001</v>
      </c>
      <c r="O55" s="1">
        <f t="shared" si="41"/>
        <v>1401889.5888280449</v>
      </c>
      <c r="P55" s="1">
        <f t="shared" si="42"/>
        <v>1879.9339386184083</v>
      </c>
      <c r="Q55" s="1">
        <f t="shared" si="43"/>
        <v>0.68361234131578485</v>
      </c>
      <c r="U55" s="1">
        <f t="shared" si="34"/>
        <v>0.42286572314398019</v>
      </c>
      <c r="V55" s="1">
        <f t="shared" si="44"/>
        <v>1.1853618181818182</v>
      </c>
      <c r="X55" s="1">
        <f t="shared" si="45"/>
        <v>0.68361234131578485</v>
      </c>
    </row>
    <row r="56" spans="1:24" x14ac:dyDescent="0.2">
      <c r="A56" s="1">
        <f t="shared" si="35"/>
        <v>258.43199999999996</v>
      </c>
      <c r="B56" s="1">
        <f t="shared" si="36"/>
        <v>322.27192571613091</v>
      </c>
      <c r="C56" s="5">
        <f t="shared" si="37"/>
        <v>4572</v>
      </c>
      <c r="D56" s="5"/>
      <c r="E56" s="5">
        <v>15000</v>
      </c>
      <c r="F56" s="5">
        <f t="shared" si="38"/>
        <v>112.79517400064582</v>
      </c>
      <c r="G56" s="29">
        <v>0.35</v>
      </c>
      <c r="H56" s="28">
        <v>2969.7401</v>
      </c>
      <c r="I56" s="28"/>
      <c r="J56" s="28">
        <v>1001.5497800000001</v>
      </c>
      <c r="K56" s="5">
        <v>45</v>
      </c>
      <c r="M56" s="1">
        <f t="shared" si="39"/>
        <v>0.33725166050726124</v>
      </c>
      <c r="N56" s="1">
        <f t="shared" si="40"/>
        <v>13210.063247102202</v>
      </c>
      <c r="O56" s="1">
        <f t="shared" si="41"/>
        <v>1490031.3825164291</v>
      </c>
      <c r="P56" s="1">
        <f t="shared" si="42"/>
        <v>1998.1320839545313</v>
      </c>
      <c r="Q56" s="1">
        <f t="shared" si="43"/>
        <v>0.72659348507437505</v>
      </c>
      <c r="U56" s="1">
        <f t="shared" si="34"/>
        <v>0.3852452553608261</v>
      </c>
      <c r="V56" s="1">
        <f t="shared" si="44"/>
        <v>1.0799054909090908</v>
      </c>
      <c r="X56" s="1">
        <f t="shared" si="45"/>
        <v>0.72659348507437505</v>
      </c>
    </row>
    <row r="57" spans="1:24" x14ac:dyDescent="0.2">
      <c r="A57" s="1">
        <f t="shared" si="35"/>
        <v>258.43199999999996</v>
      </c>
      <c r="B57" s="1">
        <f t="shared" si="36"/>
        <v>322.27192571613091</v>
      </c>
      <c r="C57" s="5">
        <f t="shared" si="37"/>
        <v>4572</v>
      </c>
      <c r="D57" s="5"/>
      <c r="E57" s="5">
        <v>15000</v>
      </c>
      <c r="F57" s="5">
        <f t="shared" si="38"/>
        <v>128.90877028645238</v>
      </c>
      <c r="G57" s="29">
        <v>0.4</v>
      </c>
      <c r="H57" s="28">
        <v>2738.1858000000002</v>
      </c>
      <c r="I57" s="28"/>
      <c r="J57" s="28">
        <v>1028.0049799999999</v>
      </c>
      <c r="K57" s="5">
        <v>45</v>
      </c>
      <c r="M57" s="1">
        <f t="shared" si="39"/>
        <v>0.37543287968259853</v>
      </c>
      <c r="N57" s="1">
        <f t="shared" si="40"/>
        <v>12180.058315647602</v>
      </c>
      <c r="O57" s="1">
        <f t="shared" si="41"/>
        <v>1570116.3394874108</v>
      </c>
      <c r="P57" s="1">
        <f t="shared" si="42"/>
        <v>2105.526011252618</v>
      </c>
      <c r="Q57" s="1">
        <f t="shared" si="43"/>
        <v>0.76564582227367928</v>
      </c>
      <c r="U57" s="1">
        <f t="shared" si="34"/>
        <v>0.35520720744094336</v>
      </c>
      <c r="V57" s="1">
        <f t="shared" si="44"/>
        <v>0.99570392727272738</v>
      </c>
      <c r="X57" s="1">
        <f t="shared" si="45"/>
        <v>0.76564582227367928</v>
      </c>
    </row>
    <row r="58" spans="1:24" x14ac:dyDescent="0.2">
      <c r="A58" s="1">
        <f t="shared" si="35"/>
        <v>258.43199999999996</v>
      </c>
      <c r="B58" s="1">
        <f t="shared" si="36"/>
        <v>322.27192571613091</v>
      </c>
      <c r="C58" s="5">
        <f t="shared" si="37"/>
        <v>4572</v>
      </c>
      <c r="D58" s="5"/>
      <c r="E58" s="5">
        <v>15000</v>
      </c>
      <c r="F58" s="5">
        <f t="shared" si="38"/>
        <v>145.0223665722589</v>
      </c>
      <c r="G58" s="29">
        <v>0.45</v>
      </c>
      <c r="H58" s="28">
        <v>2540.3530000000001</v>
      </c>
      <c r="I58" s="28"/>
      <c r="J58" s="28">
        <v>1057.9875400000001</v>
      </c>
      <c r="K58" s="5">
        <v>45</v>
      </c>
      <c r="M58" s="1">
        <f t="shared" si="39"/>
        <v>0.41647264769896153</v>
      </c>
      <c r="N58" s="1">
        <f t="shared" si="40"/>
        <v>11300.054102366001</v>
      </c>
      <c r="O58" s="1">
        <f t="shared" si="41"/>
        <v>1638760.5883196802</v>
      </c>
      <c r="P58" s="1">
        <f t="shared" si="42"/>
        <v>2197.577948936691</v>
      </c>
      <c r="Q58" s="1">
        <f t="shared" si="43"/>
        <v>0.7991192541587967</v>
      </c>
      <c r="U58" s="1">
        <f t="shared" si="34"/>
        <v>0.32954363251910179</v>
      </c>
      <c r="V58" s="1">
        <f t="shared" si="44"/>
        <v>0.92376472727272729</v>
      </c>
      <c r="X58" s="1">
        <f t="shared" si="45"/>
        <v>0.7991192541587967</v>
      </c>
    </row>
    <row r="59" spans="1:24" x14ac:dyDescent="0.2">
      <c r="A59" s="1">
        <f t="shared" si="35"/>
        <v>258.43199999999996</v>
      </c>
      <c r="B59" s="1">
        <f t="shared" si="36"/>
        <v>322.27192571613091</v>
      </c>
      <c r="C59" s="5">
        <f t="shared" si="37"/>
        <v>4572</v>
      </c>
      <c r="D59" s="5"/>
      <c r="E59" s="5">
        <v>15000</v>
      </c>
      <c r="F59" s="5">
        <f t="shared" si="38"/>
        <v>161.13596285806545</v>
      </c>
      <c r="G59" s="29">
        <v>0.5</v>
      </c>
      <c r="H59" s="28">
        <v>2344.7683000000002</v>
      </c>
      <c r="I59" s="28"/>
      <c r="J59" s="28">
        <v>1088.19056</v>
      </c>
      <c r="K59" s="5">
        <v>45</v>
      </c>
      <c r="M59" s="1">
        <f t="shared" si="39"/>
        <v>0.46409300228086497</v>
      </c>
      <c r="N59" s="1">
        <f t="shared" si="40"/>
        <v>10430.049936962601</v>
      </c>
      <c r="O59" s="1">
        <f t="shared" si="41"/>
        <v>1680656.1392501737</v>
      </c>
      <c r="P59" s="1">
        <f t="shared" si="42"/>
        <v>2253.7598827344827</v>
      </c>
      <c r="Q59" s="1">
        <f t="shared" si="43"/>
        <v>0.81954904826708463</v>
      </c>
      <c r="U59" s="1">
        <f t="shared" si="34"/>
        <v>0.304171689130463</v>
      </c>
      <c r="V59" s="1">
        <f t="shared" si="44"/>
        <v>0.8526430181818182</v>
      </c>
      <c r="X59" s="1">
        <f t="shared" si="45"/>
        <v>0.81954904826708463</v>
      </c>
    </row>
    <row r="60" spans="1:24" x14ac:dyDescent="0.2">
      <c r="A60" s="1">
        <f t="shared" si="35"/>
        <v>258.43199999999996</v>
      </c>
      <c r="B60" s="1">
        <f t="shared" si="36"/>
        <v>322.27192571613091</v>
      </c>
      <c r="C60" s="5">
        <f t="shared" si="37"/>
        <v>4572</v>
      </c>
      <c r="D60" s="5"/>
      <c r="E60" s="5">
        <v>15000</v>
      </c>
      <c r="F60" s="5">
        <f t="shared" si="38"/>
        <v>177.24955914387201</v>
      </c>
      <c r="G60" s="29">
        <v>0.55000000000000004</v>
      </c>
      <c r="H60" s="28">
        <v>2068.252</v>
      </c>
      <c r="I60" s="28"/>
      <c r="J60" s="28">
        <v>1068.79008</v>
      </c>
      <c r="K60" s="5">
        <v>45</v>
      </c>
      <c r="M60" s="1">
        <f t="shared" si="39"/>
        <v>0.51676008532809348</v>
      </c>
      <c r="N60" s="1">
        <f t="shared" si="40"/>
        <v>9200.0440479440003</v>
      </c>
      <c r="O60" s="1">
        <f t="shared" si="41"/>
        <v>1630703.7516022776</v>
      </c>
      <c r="P60" s="1">
        <f t="shared" si="42"/>
        <v>2186.7737308986543</v>
      </c>
      <c r="Q60" s="1">
        <f t="shared" si="43"/>
        <v>0.79519044759951063</v>
      </c>
      <c r="U60" s="1">
        <f t="shared" si="34"/>
        <v>0.26830101054652533</v>
      </c>
      <c r="V60" s="1">
        <f t="shared" si="44"/>
        <v>0.7520916363636363</v>
      </c>
      <c r="X60" s="1">
        <f t="shared" si="45"/>
        <v>0.79519044759951063</v>
      </c>
    </row>
    <row r="61" spans="1:24" x14ac:dyDescent="0.2">
      <c r="A61" s="1">
        <f t="shared" si="35"/>
        <v>258.43199999999996</v>
      </c>
      <c r="B61" s="1">
        <f t="shared" si="36"/>
        <v>322.27192571613091</v>
      </c>
      <c r="C61" s="5">
        <f t="shared" si="37"/>
        <v>4572</v>
      </c>
      <c r="D61" s="5"/>
      <c r="E61" s="5">
        <v>15000</v>
      </c>
      <c r="F61" s="5">
        <f t="shared" si="38"/>
        <v>193.36315542967853</v>
      </c>
      <c r="G61" s="29">
        <v>0.6</v>
      </c>
      <c r="H61" s="28">
        <v>1789.4875999999999</v>
      </c>
      <c r="I61" s="28"/>
      <c r="J61" s="28">
        <v>1048.72822</v>
      </c>
      <c r="K61" s="5">
        <v>45</v>
      </c>
      <c r="M61" s="1">
        <f t="shared" si="39"/>
        <v>0.58604944789782287</v>
      </c>
      <c r="N61" s="1">
        <f t="shared" si="40"/>
        <v>7960.0381110471999</v>
      </c>
      <c r="O61" s="1">
        <f t="shared" si="41"/>
        <v>1539178.0864925843</v>
      </c>
      <c r="P61" s="1">
        <f t="shared" si="42"/>
        <v>2064.0378139865556</v>
      </c>
      <c r="Q61" s="1">
        <f t="shared" si="43"/>
        <v>0.75055920508602025</v>
      </c>
      <c r="U61" s="1">
        <f t="shared" si="34"/>
        <v>0.23213870042938498</v>
      </c>
      <c r="V61" s="1">
        <f t="shared" si="44"/>
        <v>0.65072276363636361</v>
      </c>
      <c r="X61" s="1">
        <f t="shared" si="45"/>
        <v>0.75055920508602025</v>
      </c>
    </row>
    <row r="62" spans="1:24" x14ac:dyDescent="0.2">
      <c r="C62" s="5"/>
      <c r="E62" s="5"/>
      <c r="F62" s="5"/>
      <c r="G62" s="29"/>
      <c r="H62" s="28"/>
      <c r="I62" s="28"/>
      <c r="J62" s="28"/>
      <c r="K62" s="5"/>
      <c r="U62" s="1">
        <f t="shared" si="34"/>
        <v>0</v>
      </c>
    </row>
    <row r="63" spans="1:24" x14ac:dyDescent="0.2">
      <c r="A63" s="1">
        <f t="shared" ref="A63:A75" si="46">$H$3+$I$3*C63/1000</f>
        <v>248.52599999999998</v>
      </c>
      <c r="B63" s="1">
        <f t="shared" ref="B63:B75" si="47">SQRT($F$3*$G$3*A63)</f>
        <v>316.03504560635002</v>
      </c>
      <c r="C63" s="5">
        <f t="shared" ref="C63:C75" si="48">E63*0.3048</f>
        <v>6096</v>
      </c>
      <c r="E63" s="5">
        <v>20000</v>
      </c>
      <c r="F63" s="5">
        <f t="shared" ref="F63:F75" si="49">G63*B63</f>
        <v>0</v>
      </c>
      <c r="G63" s="29">
        <v>0</v>
      </c>
      <c r="H63" s="28">
        <v>4262.3976000000002</v>
      </c>
      <c r="I63" s="28"/>
      <c r="J63" s="28">
        <v>858.03031999999996</v>
      </c>
      <c r="K63" s="5">
        <v>45</v>
      </c>
      <c r="M63" s="1">
        <f t="shared" ref="M63:M75" si="50">J63/H63</f>
        <v>0.20130227175428211</v>
      </c>
      <c r="N63" s="1">
        <f t="shared" ref="N63:N75" si="51">4.448222*H63</f>
        <v>18960.090777067202</v>
      </c>
      <c r="O63" s="1">
        <f t="shared" ref="O63:O75" si="52">N63*F63</f>
        <v>0</v>
      </c>
      <c r="P63" s="1">
        <f t="shared" ref="P63:P75" si="53">O63*0.001341</f>
        <v>0</v>
      </c>
      <c r="Q63" s="1">
        <f t="shared" ref="Q63:Q75" si="54">P63/$C$3</f>
        <v>0</v>
      </c>
      <c r="U63" s="1">
        <f t="shared" si="34"/>
        <v>0.55293338695240446</v>
      </c>
      <c r="V63" s="1">
        <f t="shared" ref="V63:V75" si="55">H63/$C$3</f>
        <v>1.5499627636363638</v>
      </c>
      <c r="X63" s="1">
        <f t="shared" ref="X63:X75" si="56">P63/$C$3</f>
        <v>0</v>
      </c>
    </row>
    <row r="64" spans="1:24" x14ac:dyDescent="0.2">
      <c r="A64" s="1">
        <f t="shared" si="46"/>
        <v>248.52599999999998</v>
      </c>
      <c r="B64" s="1">
        <f t="shared" si="47"/>
        <v>316.03504560635002</v>
      </c>
      <c r="C64" s="5">
        <f t="shared" si="48"/>
        <v>6096</v>
      </c>
      <c r="E64" s="5">
        <v>20000</v>
      </c>
      <c r="F64" s="5">
        <f t="shared" si="49"/>
        <v>15.801752280317501</v>
      </c>
      <c r="G64" s="29">
        <v>0.05</v>
      </c>
      <c r="H64" s="28">
        <v>4286.0026500000004</v>
      </c>
      <c r="I64" s="28"/>
      <c r="J64" s="28">
        <v>857.74333065088797</v>
      </c>
      <c r="K64" s="5">
        <v>45</v>
      </c>
      <c r="M64" s="1">
        <f t="shared" si="50"/>
        <v>0.20012664496390078</v>
      </c>
      <c r="N64" s="1">
        <f t="shared" si="51"/>
        <v>19065.091279788303</v>
      </c>
      <c r="O64" s="1">
        <f t="shared" si="52"/>
        <v>301261.84960485611</v>
      </c>
      <c r="P64" s="1">
        <f t="shared" si="53"/>
        <v>403.99214032011201</v>
      </c>
      <c r="Q64" s="1">
        <f t="shared" si="54"/>
        <v>0.1469062328436771</v>
      </c>
      <c r="U64" s="1">
        <f t="shared" si="34"/>
        <v>0.55599551805103331</v>
      </c>
      <c r="V64" s="1">
        <f t="shared" si="55"/>
        <v>1.5585464181818183</v>
      </c>
      <c r="X64" s="1">
        <f t="shared" si="56"/>
        <v>0.1469062328436771</v>
      </c>
    </row>
    <row r="65" spans="1:24" x14ac:dyDescent="0.2">
      <c r="A65" s="1">
        <f t="shared" si="46"/>
        <v>248.52599999999998</v>
      </c>
      <c r="B65" s="1">
        <f t="shared" si="47"/>
        <v>316.03504560635002</v>
      </c>
      <c r="C65" s="5">
        <f t="shared" si="48"/>
        <v>6096</v>
      </c>
      <c r="E65" s="5">
        <v>20000</v>
      </c>
      <c r="F65" s="5">
        <f t="shared" si="49"/>
        <v>31.603504560635002</v>
      </c>
      <c r="G65" s="29">
        <v>0.1</v>
      </c>
      <c r="H65" s="28">
        <v>4289.3747999999996</v>
      </c>
      <c r="I65" s="28"/>
      <c r="J65" s="28">
        <v>856.92801999999995</v>
      </c>
      <c r="K65" s="5">
        <v>45</v>
      </c>
      <c r="M65" s="1">
        <f t="shared" si="50"/>
        <v>0.19977923589237295</v>
      </c>
      <c r="N65" s="1">
        <f t="shared" si="51"/>
        <v>19080.091351605599</v>
      </c>
      <c r="O65" s="1">
        <f t="shared" si="52"/>
        <v>602997.75404779997</v>
      </c>
      <c r="P65" s="1">
        <f t="shared" si="53"/>
        <v>808.61998817809979</v>
      </c>
      <c r="Q65" s="1">
        <f t="shared" si="54"/>
        <v>0.29404363206476358</v>
      </c>
      <c r="U65" s="1">
        <f t="shared" si="34"/>
        <v>0.55643296535083731</v>
      </c>
      <c r="V65" s="1">
        <f t="shared" si="55"/>
        <v>1.5597726545454544</v>
      </c>
      <c r="X65" s="1">
        <f t="shared" si="56"/>
        <v>0.29404363206476358</v>
      </c>
    </row>
    <row r="66" spans="1:24" x14ac:dyDescent="0.2">
      <c r="A66" s="1">
        <f t="shared" si="46"/>
        <v>248.52599999999998</v>
      </c>
      <c r="B66" s="1">
        <f t="shared" si="47"/>
        <v>316.03504560635002</v>
      </c>
      <c r="C66" s="5">
        <f t="shared" si="48"/>
        <v>6096</v>
      </c>
      <c r="E66" s="5">
        <v>20000</v>
      </c>
      <c r="F66" s="5">
        <f t="shared" si="49"/>
        <v>47.405256840952504</v>
      </c>
      <c r="G66" s="29">
        <v>0.15</v>
      </c>
      <c r="H66" s="28">
        <v>3990.3775000000001</v>
      </c>
      <c r="I66" s="28"/>
      <c r="J66" s="28">
        <v>852.95974000000001</v>
      </c>
      <c r="K66" s="5">
        <v>45</v>
      </c>
      <c r="M66" s="1">
        <f t="shared" si="50"/>
        <v>0.21375414732064824</v>
      </c>
      <c r="N66" s="1">
        <f t="shared" si="51"/>
        <v>17750.084983805002</v>
      </c>
      <c r="O66" s="1">
        <f t="shared" si="52"/>
        <v>841447.33760601038</v>
      </c>
      <c r="P66" s="1">
        <f t="shared" si="53"/>
        <v>1128.3808797296599</v>
      </c>
      <c r="Q66" s="1">
        <f t="shared" si="54"/>
        <v>0.41032031990169449</v>
      </c>
      <c r="U66" s="1">
        <f t="shared" si="34"/>
        <v>0.51764597143487234</v>
      </c>
      <c r="V66" s="1">
        <f t="shared" si="55"/>
        <v>1.4510463636363637</v>
      </c>
      <c r="X66" s="1">
        <f t="shared" si="56"/>
        <v>0.41032031990169449</v>
      </c>
    </row>
    <row r="67" spans="1:24" x14ac:dyDescent="0.2">
      <c r="A67" s="1">
        <f t="shared" si="46"/>
        <v>248.52599999999998</v>
      </c>
      <c r="B67" s="1">
        <f t="shared" si="47"/>
        <v>316.03504560635002</v>
      </c>
      <c r="C67" s="5">
        <f t="shared" si="48"/>
        <v>6096</v>
      </c>
      <c r="E67" s="5">
        <v>20000</v>
      </c>
      <c r="F67" s="5">
        <f t="shared" si="49"/>
        <v>63.207009121270005</v>
      </c>
      <c r="G67" s="29">
        <v>0.2</v>
      </c>
      <c r="H67" s="28">
        <v>3549.7498999999998</v>
      </c>
      <c r="I67" s="28"/>
      <c r="J67" s="28">
        <v>838.62983999999994</v>
      </c>
      <c r="K67" s="5">
        <v>45</v>
      </c>
      <c r="M67" s="1">
        <f t="shared" si="50"/>
        <v>0.23625040175365594</v>
      </c>
      <c r="N67" s="1">
        <f t="shared" si="51"/>
        <v>15790.075599677801</v>
      </c>
      <c r="O67" s="1">
        <f t="shared" si="52"/>
        <v>998043.45245437766</v>
      </c>
      <c r="P67" s="1">
        <f t="shared" si="53"/>
        <v>1338.3762697413204</v>
      </c>
      <c r="Q67" s="1">
        <f t="shared" si="54"/>
        <v>0.48668227990593466</v>
      </c>
      <c r="U67" s="1">
        <f t="shared" si="34"/>
        <v>0.46048619092713428</v>
      </c>
      <c r="V67" s="1">
        <f t="shared" si="55"/>
        <v>1.2908181454545453</v>
      </c>
      <c r="X67" s="1">
        <f t="shared" si="56"/>
        <v>0.48668227990593466</v>
      </c>
    </row>
    <row r="68" spans="1:24" x14ac:dyDescent="0.2">
      <c r="A68" s="1">
        <f t="shared" si="46"/>
        <v>248.52599999999998</v>
      </c>
      <c r="B68" s="1">
        <f t="shared" si="47"/>
        <v>316.03504560635002</v>
      </c>
      <c r="C68" s="5">
        <f t="shared" si="48"/>
        <v>6096</v>
      </c>
      <c r="E68" s="5">
        <v>20000</v>
      </c>
      <c r="F68" s="5">
        <f t="shared" si="49"/>
        <v>79.008761401587506</v>
      </c>
      <c r="G68" s="29">
        <v>0.25</v>
      </c>
      <c r="H68" s="28">
        <v>3124.8589999999999</v>
      </c>
      <c r="I68" s="28"/>
      <c r="J68" s="28">
        <v>823.19763999999998</v>
      </c>
      <c r="K68" s="5">
        <v>45</v>
      </c>
      <c r="M68" s="1">
        <f t="shared" si="50"/>
        <v>0.26343513099311039</v>
      </c>
      <c r="N68" s="1">
        <f t="shared" si="51"/>
        <v>13900.066550698</v>
      </c>
      <c r="O68" s="1">
        <f t="shared" si="52"/>
        <v>1098227.0415702858</v>
      </c>
      <c r="P68" s="1">
        <f t="shared" si="53"/>
        <v>1472.7224627457533</v>
      </c>
      <c r="Q68" s="1">
        <f t="shared" si="54"/>
        <v>0.53553544099845574</v>
      </c>
      <c r="U68" s="1">
        <f t="shared" si="34"/>
        <v>0.40536783115181546</v>
      </c>
      <c r="V68" s="1">
        <f t="shared" si="55"/>
        <v>1.1363123636363637</v>
      </c>
      <c r="X68" s="1">
        <f t="shared" si="56"/>
        <v>0.53553544099845574</v>
      </c>
    </row>
    <row r="69" spans="1:24" x14ac:dyDescent="0.2">
      <c r="A69" s="1">
        <f t="shared" si="46"/>
        <v>248.52599999999998</v>
      </c>
      <c r="B69" s="1">
        <f t="shared" si="47"/>
        <v>316.03504560635002</v>
      </c>
      <c r="C69" s="5">
        <f t="shared" si="48"/>
        <v>6096</v>
      </c>
      <c r="E69" s="5">
        <v>20000</v>
      </c>
      <c r="F69" s="5">
        <f t="shared" si="49"/>
        <v>94.810513681905007</v>
      </c>
      <c r="G69" s="29">
        <v>0.3</v>
      </c>
      <c r="H69" s="28">
        <v>2780.8996999999999</v>
      </c>
      <c r="I69" s="28"/>
      <c r="J69" s="28">
        <v>817.02476000000001</v>
      </c>
      <c r="K69" s="5">
        <v>45</v>
      </c>
      <c r="M69" s="1">
        <f t="shared" si="50"/>
        <v>0.29379871557395615</v>
      </c>
      <c r="N69" s="1">
        <f t="shared" si="51"/>
        <v>12370.0592253334</v>
      </c>
      <c r="O69" s="1">
        <f t="shared" si="52"/>
        <v>1172811.6694294475</v>
      </c>
      <c r="P69" s="1">
        <f t="shared" si="53"/>
        <v>1572.7404487048891</v>
      </c>
      <c r="Q69" s="1">
        <f t="shared" si="54"/>
        <v>0.57190561771086879</v>
      </c>
      <c r="U69" s="1">
        <f t="shared" si="34"/>
        <v>0.36074820657179552</v>
      </c>
      <c r="V69" s="1">
        <f t="shared" si="55"/>
        <v>1.0112362545454545</v>
      </c>
      <c r="X69" s="1">
        <f t="shared" si="56"/>
        <v>0.57190561771086879</v>
      </c>
    </row>
    <row r="70" spans="1:24" x14ac:dyDescent="0.2">
      <c r="A70" s="1">
        <f t="shared" si="46"/>
        <v>248.52599999999998</v>
      </c>
      <c r="B70" s="1">
        <f t="shared" si="47"/>
        <v>316.03504560635002</v>
      </c>
      <c r="C70" s="5">
        <f t="shared" si="48"/>
        <v>6096</v>
      </c>
      <c r="E70" s="5">
        <v>20000</v>
      </c>
      <c r="F70" s="5">
        <f t="shared" si="49"/>
        <v>110.61226596222251</v>
      </c>
      <c r="G70" s="29">
        <v>0.35</v>
      </c>
      <c r="H70" s="28">
        <v>2535.8568</v>
      </c>
      <c r="I70" s="28"/>
      <c r="J70" s="28">
        <v>842.81858</v>
      </c>
      <c r="K70" s="5">
        <v>45</v>
      </c>
      <c r="M70" s="1">
        <f t="shared" si="50"/>
        <v>0.33236047871472868</v>
      </c>
      <c r="N70" s="1">
        <f t="shared" si="51"/>
        <v>11280.054006609602</v>
      </c>
      <c r="O70" s="1">
        <f t="shared" si="52"/>
        <v>1247712.3338473348</v>
      </c>
      <c r="P70" s="1">
        <f t="shared" si="53"/>
        <v>1673.182239689276</v>
      </c>
      <c r="Q70" s="1">
        <f t="shared" si="54"/>
        <v>0.60842990534155494</v>
      </c>
      <c r="U70" s="1">
        <f t="shared" si="34"/>
        <v>0.3289603694526963</v>
      </c>
      <c r="V70" s="1">
        <f t="shared" si="55"/>
        <v>0.92212974545454551</v>
      </c>
      <c r="X70" s="1">
        <f t="shared" si="56"/>
        <v>0.60842990534155494</v>
      </c>
    </row>
    <row r="71" spans="1:24" x14ac:dyDescent="0.2">
      <c r="A71" s="1">
        <f t="shared" si="46"/>
        <v>248.52599999999998</v>
      </c>
      <c r="B71" s="1">
        <f t="shared" si="47"/>
        <v>316.03504560635002</v>
      </c>
      <c r="C71" s="5">
        <f t="shared" si="48"/>
        <v>6096</v>
      </c>
      <c r="E71" s="5">
        <v>20000</v>
      </c>
      <c r="F71" s="5">
        <f t="shared" si="49"/>
        <v>126.41401824254001</v>
      </c>
      <c r="G71" s="29">
        <v>0.4</v>
      </c>
      <c r="H71" s="28">
        <v>2342.5201999999999</v>
      </c>
      <c r="I71" s="28"/>
      <c r="J71" s="28">
        <v>869.27377999999999</v>
      </c>
      <c r="K71" s="5">
        <v>45</v>
      </c>
      <c r="M71" s="1">
        <f t="shared" si="50"/>
        <v>0.3710848598018493</v>
      </c>
      <c r="N71" s="1">
        <f t="shared" si="51"/>
        <v>10420.049889084401</v>
      </c>
      <c r="O71" s="1">
        <f t="shared" si="52"/>
        <v>1317240.3767668924</v>
      </c>
      <c r="P71" s="1">
        <f t="shared" si="53"/>
        <v>1766.4193452444026</v>
      </c>
      <c r="Q71" s="1">
        <f t="shared" si="54"/>
        <v>0.64233430736160091</v>
      </c>
      <c r="U71" s="1">
        <f t="shared" si="34"/>
        <v>0.30388005759726022</v>
      </c>
      <c r="V71" s="1">
        <f t="shared" si="55"/>
        <v>0.8518255272727272</v>
      </c>
      <c r="X71" s="1">
        <f t="shared" si="56"/>
        <v>0.64233430736160091</v>
      </c>
    </row>
    <row r="72" spans="1:24" x14ac:dyDescent="0.2">
      <c r="A72" s="1">
        <f t="shared" si="46"/>
        <v>248.52599999999998</v>
      </c>
      <c r="B72" s="1">
        <f t="shared" si="47"/>
        <v>316.03504560635002</v>
      </c>
      <c r="C72" s="5">
        <f t="shared" si="48"/>
        <v>6096</v>
      </c>
      <c r="E72" s="5">
        <v>20000</v>
      </c>
      <c r="F72" s="5">
        <f t="shared" si="49"/>
        <v>142.21577052285753</v>
      </c>
      <c r="G72" s="29">
        <v>0.45</v>
      </c>
      <c r="H72" s="28">
        <v>2176.1608000000001</v>
      </c>
      <c r="I72" s="28"/>
      <c r="J72" s="28">
        <v>897.05174</v>
      </c>
      <c r="K72" s="5">
        <v>45</v>
      </c>
      <c r="M72" s="1">
        <f t="shared" si="50"/>
        <v>0.4122175806126091</v>
      </c>
      <c r="N72" s="1">
        <f t="shared" si="51"/>
        <v>9680.0463460976007</v>
      </c>
      <c r="O72" s="1">
        <f t="shared" si="52"/>
        <v>1376655.2498072418</v>
      </c>
      <c r="P72" s="1">
        <f t="shared" si="53"/>
        <v>1846.0946899915114</v>
      </c>
      <c r="Q72" s="1">
        <f t="shared" si="54"/>
        <v>0.67130715999691326</v>
      </c>
      <c r="U72" s="1">
        <f t="shared" si="34"/>
        <v>0.28229932414025716</v>
      </c>
      <c r="V72" s="1">
        <f t="shared" si="55"/>
        <v>0.79133120000000001</v>
      </c>
      <c r="X72" s="1">
        <f t="shared" si="56"/>
        <v>0.67130715999691326</v>
      </c>
    </row>
    <row r="73" spans="1:24" x14ac:dyDescent="0.2">
      <c r="A73" s="1">
        <f t="shared" si="46"/>
        <v>248.52599999999998</v>
      </c>
      <c r="B73" s="1">
        <f t="shared" si="47"/>
        <v>316.03504560635002</v>
      </c>
      <c r="C73" s="5">
        <f t="shared" si="48"/>
        <v>6096</v>
      </c>
      <c r="E73" s="5">
        <v>20000</v>
      </c>
      <c r="F73" s="5">
        <f t="shared" si="49"/>
        <v>158.01752280317501</v>
      </c>
      <c r="G73" s="29">
        <v>0.5</v>
      </c>
      <c r="H73" s="28">
        <v>2021.0418999999999</v>
      </c>
      <c r="I73" s="28"/>
      <c r="J73" s="28">
        <v>925.05016000000001</v>
      </c>
      <c r="K73" s="5">
        <v>45</v>
      </c>
      <c r="M73" s="1">
        <f t="shared" si="50"/>
        <v>0.45770954080665027</v>
      </c>
      <c r="N73" s="1">
        <f t="shared" si="51"/>
        <v>8990.0430425018003</v>
      </c>
      <c r="O73" s="1">
        <f t="shared" si="52"/>
        <v>1420584.3314700532</v>
      </c>
      <c r="P73" s="1">
        <f t="shared" si="53"/>
        <v>1905.0035885013413</v>
      </c>
      <c r="Q73" s="1">
        <f t="shared" si="54"/>
        <v>0.69272857763685136</v>
      </c>
      <c r="U73" s="1">
        <f t="shared" si="34"/>
        <v>0.26217674834926769</v>
      </c>
      <c r="V73" s="1">
        <f t="shared" si="55"/>
        <v>0.73492432727272727</v>
      </c>
      <c r="X73" s="1">
        <f t="shared" si="56"/>
        <v>0.69272857763685136</v>
      </c>
    </row>
    <row r="74" spans="1:24" x14ac:dyDescent="0.2">
      <c r="A74" s="1">
        <f t="shared" si="46"/>
        <v>248.52599999999998</v>
      </c>
      <c r="B74" s="1">
        <f t="shared" si="47"/>
        <v>316.03504560635002</v>
      </c>
      <c r="C74" s="5">
        <f t="shared" si="48"/>
        <v>6096</v>
      </c>
      <c r="E74" s="5">
        <v>20000</v>
      </c>
      <c r="F74" s="5">
        <f t="shared" si="49"/>
        <v>173.81927508349253</v>
      </c>
      <c r="G74" s="29">
        <v>0.55000000000000004</v>
      </c>
      <c r="H74" s="28">
        <v>1890.6521</v>
      </c>
      <c r="I74" s="28"/>
      <c r="J74" s="28">
        <v>962.08744000000002</v>
      </c>
      <c r="K74" s="5">
        <v>45</v>
      </c>
      <c r="M74" s="1">
        <f t="shared" si="50"/>
        <v>0.50886540151940174</v>
      </c>
      <c r="N74" s="1">
        <f t="shared" si="51"/>
        <v>8410.0402655662001</v>
      </c>
      <c r="O74" s="1">
        <f t="shared" si="52"/>
        <v>1461827.1023837</v>
      </c>
      <c r="P74" s="1">
        <f t="shared" si="53"/>
        <v>1960.3101442965417</v>
      </c>
      <c r="Q74" s="1">
        <f t="shared" si="54"/>
        <v>0.71284005247146975</v>
      </c>
      <c r="U74" s="1">
        <f t="shared" si="34"/>
        <v>0.24526211942350851</v>
      </c>
      <c r="V74" s="1">
        <f t="shared" si="55"/>
        <v>0.68750985454545455</v>
      </c>
      <c r="X74" s="1">
        <f t="shared" si="56"/>
        <v>0.71284005247146975</v>
      </c>
    </row>
    <row r="75" spans="1:24" x14ac:dyDescent="0.2">
      <c r="A75" s="1">
        <f t="shared" si="46"/>
        <v>248.52599999999998</v>
      </c>
      <c r="B75" s="1">
        <f t="shared" si="47"/>
        <v>316.03504560635002</v>
      </c>
      <c r="C75" s="5">
        <f t="shared" si="48"/>
        <v>6096</v>
      </c>
      <c r="E75" s="5">
        <v>20000</v>
      </c>
      <c r="F75" s="5">
        <f t="shared" si="49"/>
        <v>189.62102736381001</v>
      </c>
      <c r="G75" s="29">
        <v>0.6</v>
      </c>
      <c r="H75" s="28">
        <v>1775.999</v>
      </c>
      <c r="I75" s="28"/>
      <c r="J75" s="28">
        <v>1004.41576</v>
      </c>
      <c r="K75" s="5">
        <v>45</v>
      </c>
      <c r="M75" s="1">
        <f t="shared" si="50"/>
        <v>0.56554973285457932</v>
      </c>
      <c r="N75" s="1">
        <f t="shared" si="51"/>
        <v>7900.0378237780005</v>
      </c>
      <c r="O75" s="1">
        <f t="shared" si="52"/>
        <v>1498013.2883577424</v>
      </c>
      <c r="P75" s="1">
        <f t="shared" si="53"/>
        <v>2008.8358196877325</v>
      </c>
      <c r="Q75" s="1">
        <f t="shared" si="54"/>
        <v>0.73048575261372095</v>
      </c>
      <c r="U75" s="1">
        <f t="shared" si="34"/>
        <v>0.23038891123016852</v>
      </c>
      <c r="V75" s="1">
        <f t="shared" si="55"/>
        <v>0.64581781818181816</v>
      </c>
      <c r="X75" s="1">
        <f t="shared" si="56"/>
        <v>0.73048575261372095</v>
      </c>
    </row>
    <row r="76" spans="1:24" x14ac:dyDescent="0.2">
      <c r="C76" s="5"/>
      <c r="E76" s="5"/>
      <c r="F76" s="5"/>
      <c r="G76" s="29"/>
      <c r="H76" s="28"/>
      <c r="I76" s="28"/>
      <c r="J76" s="28"/>
      <c r="K76" s="5"/>
    </row>
    <row r="77" spans="1:24" x14ac:dyDescent="0.2">
      <c r="A77" s="1">
        <f t="shared" ref="A77:A89" si="57">$H$3+$I$3*C77/1000</f>
        <v>238.61999999999998</v>
      </c>
      <c r="B77" s="1">
        <f t="shared" ref="B77:B89" si="58">SQRT($F$3*$G$3*A77)</f>
        <v>309.67257869890909</v>
      </c>
      <c r="C77" s="5">
        <f t="shared" ref="C77:C89" si="59">E77*0.3048</f>
        <v>7620</v>
      </c>
      <c r="E77" s="5">
        <v>25000</v>
      </c>
      <c r="F77" s="5">
        <f t="shared" ref="F77:F89" si="60">G77*B77</f>
        <v>0</v>
      </c>
      <c r="G77" s="29">
        <v>0</v>
      </c>
      <c r="H77" s="28">
        <v>3592.4638</v>
      </c>
      <c r="I77" s="28"/>
      <c r="J77" s="28">
        <v>726.85662000000002</v>
      </c>
      <c r="K77" s="5">
        <v>45</v>
      </c>
      <c r="M77" s="1">
        <f t="shared" ref="M77:M89" si="61">J77/H77</f>
        <v>0.20232816820589813</v>
      </c>
      <c r="N77" s="1">
        <f t="shared" ref="N77:N89" si="62">4.448222*H77</f>
        <v>15980.076509363602</v>
      </c>
      <c r="O77" s="1">
        <f t="shared" ref="O77:O89" si="63">N77*F77</f>
        <v>0</v>
      </c>
      <c r="P77" s="1">
        <f t="shared" ref="P77:P89" si="64">O77*0.001341</f>
        <v>0</v>
      </c>
      <c r="Q77" s="1">
        <f t="shared" ref="Q77:Q89" si="65">P77/$C$3</f>
        <v>0</v>
      </c>
      <c r="U77" s="1">
        <f t="shared" ref="U77:U103" si="66">H77/$B$3</f>
        <v>0.46602719005798643</v>
      </c>
      <c r="V77" s="1">
        <f t="shared" ref="V77:V89" si="67">H77/$C$3</f>
        <v>1.3063504727272728</v>
      </c>
      <c r="X77" s="1">
        <f t="shared" ref="X77:X89" si="68">P77/$C$3</f>
        <v>0</v>
      </c>
    </row>
    <row r="78" spans="1:24" x14ac:dyDescent="0.2">
      <c r="A78" s="1">
        <f t="shared" si="57"/>
        <v>238.61999999999998</v>
      </c>
      <c r="B78" s="1">
        <f t="shared" si="58"/>
        <v>309.67257869890909</v>
      </c>
      <c r="C78" s="5">
        <f t="shared" si="59"/>
        <v>7620</v>
      </c>
      <c r="E78" s="5">
        <v>25000</v>
      </c>
      <c r="F78" s="5">
        <f t="shared" si="60"/>
        <v>15.483628934945456</v>
      </c>
      <c r="G78" s="29">
        <v>0.05</v>
      </c>
      <c r="H78" s="28">
        <v>3625.9042875</v>
      </c>
      <c r="I78" s="28"/>
      <c r="J78" s="28">
        <v>727.04952249999997</v>
      </c>
      <c r="K78" s="5">
        <v>45</v>
      </c>
      <c r="M78" s="1">
        <f t="shared" si="61"/>
        <v>0.20051536523080382</v>
      </c>
      <c r="N78" s="1">
        <f t="shared" si="62"/>
        <v>16128.827221551826</v>
      </c>
      <c r="O78" s="1">
        <f t="shared" si="63"/>
        <v>249732.77585435577</v>
      </c>
      <c r="P78" s="1">
        <f t="shared" si="64"/>
        <v>334.89165242069106</v>
      </c>
      <c r="Q78" s="1">
        <f t="shared" si="65"/>
        <v>0.12177878269843312</v>
      </c>
      <c r="U78" s="1">
        <f t="shared" si="66"/>
        <v>0.47036520911437729</v>
      </c>
      <c r="V78" s="1">
        <f t="shared" si="67"/>
        <v>1.3185106499999999</v>
      </c>
      <c r="X78" s="1">
        <f t="shared" si="68"/>
        <v>0.12177878269843312</v>
      </c>
    </row>
    <row r="79" spans="1:24" x14ac:dyDescent="0.2">
      <c r="A79" s="1">
        <f t="shared" si="57"/>
        <v>238.61999999999998</v>
      </c>
      <c r="B79" s="1">
        <f t="shared" si="58"/>
        <v>309.67257869890909</v>
      </c>
      <c r="C79" s="5">
        <f t="shared" si="59"/>
        <v>7620</v>
      </c>
      <c r="E79" s="5">
        <v>25000</v>
      </c>
      <c r="F79" s="5">
        <f t="shared" si="60"/>
        <v>30.967257869890911</v>
      </c>
      <c r="G79" s="29">
        <v>0.1</v>
      </c>
      <c r="H79" s="28">
        <v>3630.6815000000001</v>
      </c>
      <c r="I79" s="28"/>
      <c r="J79" s="28">
        <v>727.07708000000002</v>
      </c>
      <c r="K79" s="5">
        <v>45</v>
      </c>
      <c r="M79" s="1">
        <f t="shared" si="61"/>
        <v>0.20025911939673033</v>
      </c>
      <c r="N79" s="1">
        <f t="shared" si="62"/>
        <v>16150.077323293002</v>
      </c>
      <c r="O79" s="1">
        <f t="shared" si="63"/>
        <v>500123.60908909194</v>
      </c>
      <c r="P79" s="1">
        <f t="shared" si="64"/>
        <v>670.66575978847231</v>
      </c>
      <c r="Q79" s="1">
        <f t="shared" si="65"/>
        <v>0.24387845810489903</v>
      </c>
      <c r="U79" s="1">
        <f t="shared" si="66"/>
        <v>0.47098492612243315</v>
      </c>
      <c r="V79" s="1">
        <f t="shared" si="67"/>
        <v>1.3202478181818182</v>
      </c>
      <c r="X79" s="1">
        <f t="shared" si="68"/>
        <v>0.24387845810489903</v>
      </c>
    </row>
    <row r="80" spans="1:24" x14ac:dyDescent="0.2">
      <c r="A80" s="1">
        <f t="shared" si="57"/>
        <v>238.61999999999998</v>
      </c>
      <c r="B80" s="1">
        <f t="shared" si="58"/>
        <v>309.67257869890909</v>
      </c>
      <c r="C80" s="5">
        <f t="shared" si="59"/>
        <v>7620</v>
      </c>
      <c r="E80" s="5">
        <v>25000</v>
      </c>
      <c r="F80" s="5">
        <f t="shared" si="60"/>
        <v>46.450886804836365</v>
      </c>
      <c r="G80" s="29">
        <v>0.15</v>
      </c>
      <c r="H80" s="28">
        <v>3401.3753000000002</v>
      </c>
      <c r="I80" s="28"/>
      <c r="J80" s="28">
        <v>724.65201999999999</v>
      </c>
      <c r="K80" s="5">
        <v>45</v>
      </c>
      <c r="M80" s="1">
        <f t="shared" si="61"/>
        <v>0.21304676964050392</v>
      </c>
      <c r="N80" s="1">
        <f t="shared" si="62"/>
        <v>15130.072439716601</v>
      </c>
      <c r="O80" s="1">
        <f t="shared" si="63"/>
        <v>702805.28224625019</v>
      </c>
      <c r="P80" s="1">
        <f t="shared" si="64"/>
        <v>942.46188349222143</v>
      </c>
      <c r="Q80" s="1">
        <f t="shared" si="65"/>
        <v>0.3427134121789896</v>
      </c>
      <c r="U80" s="1">
        <f t="shared" si="66"/>
        <v>0.44123850973575313</v>
      </c>
      <c r="V80" s="1">
        <f t="shared" si="67"/>
        <v>1.2368637454545455</v>
      </c>
      <c r="X80" s="1">
        <f t="shared" si="68"/>
        <v>0.3427134121789896</v>
      </c>
    </row>
    <row r="81" spans="1:24" x14ac:dyDescent="0.2">
      <c r="A81" s="1">
        <f t="shared" si="57"/>
        <v>238.61999999999998</v>
      </c>
      <c r="B81" s="1">
        <f t="shared" si="58"/>
        <v>309.67257869890909</v>
      </c>
      <c r="C81" s="5">
        <f t="shared" si="59"/>
        <v>7620</v>
      </c>
      <c r="E81" s="5">
        <v>25000</v>
      </c>
      <c r="F81" s="5">
        <f t="shared" si="60"/>
        <v>61.934515739781823</v>
      </c>
      <c r="G81" s="29">
        <v>0.2</v>
      </c>
      <c r="H81" s="28">
        <v>3046.1754999999998</v>
      </c>
      <c r="I81" s="28"/>
      <c r="J81" s="28">
        <v>713.18809999999996</v>
      </c>
      <c r="K81" s="5">
        <v>45</v>
      </c>
      <c r="M81" s="1">
        <f t="shared" si="61"/>
        <v>0.23412574226271599</v>
      </c>
      <c r="N81" s="1">
        <f t="shared" si="62"/>
        <v>13550.064874961001</v>
      </c>
      <c r="O81" s="1">
        <f t="shared" si="63"/>
        <v>839216.70627333689</v>
      </c>
      <c r="P81" s="1">
        <f t="shared" si="64"/>
        <v>1125.3896031125448</v>
      </c>
      <c r="Q81" s="1">
        <f t="shared" si="65"/>
        <v>0.4092325829500163</v>
      </c>
      <c r="U81" s="1">
        <f t="shared" si="66"/>
        <v>0.39516072748971942</v>
      </c>
      <c r="V81" s="1">
        <f t="shared" si="67"/>
        <v>1.1077001818181818</v>
      </c>
      <c r="X81" s="1">
        <f t="shared" si="68"/>
        <v>0.4092325829500163</v>
      </c>
    </row>
    <row r="82" spans="1:24" x14ac:dyDescent="0.2">
      <c r="A82" s="1">
        <f t="shared" si="57"/>
        <v>238.61999999999998</v>
      </c>
      <c r="B82" s="1">
        <f t="shared" si="58"/>
        <v>309.67257869890909</v>
      </c>
      <c r="C82" s="5">
        <f t="shared" si="59"/>
        <v>7620</v>
      </c>
      <c r="E82" s="5">
        <v>25000</v>
      </c>
      <c r="F82" s="5">
        <f t="shared" si="60"/>
        <v>77.418144674727273</v>
      </c>
      <c r="G82" s="29">
        <v>0.25</v>
      </c>
      <c r="H82" s="28">
        <v>2693.2238000000002</v>
      </c>
      <c r="I82" s="28"/>
      <c r="J82" s="28">
        <v>701.50372000000004</v>
      </c>
      <c r="K82" s="5">
        <v>45</v>
      </c>
      <c r="M82" s="1">
        <f t="shared" si="61"/>
        <v>0.26046989485240701</v>
      </c>
      <c r="N82" s="1">
        <f t="shared" si="62"/>
        <v>11980.057358083603</v>
      </c>
      <c r="O82" s="1">
        <f t="shared" si="63"/>
        <v>927473.81375964731</v>
      </c>
      <c r="P82" s="1">
        <f t="shared" si="64"/>
        <v>1243.7423842516871</v>
      </c>
      <c r="Q82" s="1">
        <f t="shared" si="65"/>
        <v>0.45226995790970442</v>
      </c>
      <c r="U82" s="1">
        <f t="shared" si="66"/>
        <v>0.34937457677688849</v>
      </c>
      <c r="V82" s="1">
        <f t="shared" si="67"/>
        <v>0.97935410909090914</v>
      </c>
      <c r="X82" s="1">
        <f t="shared" si="68"/>
        <v>0.45226995790970442</v>
      </c>
    </row>
    <row r="83" spans="1:24" x14ac:dyDescent="0.2">
      <c r="A83" s="1">
        <f t="shared" si="57"/>
        <v>238.61999999999998</v>
      </c>
      <c r="B83" s="1">
        <f t="shared" si="58"/>
        <v>309.67257869890909</v>
      </c>
      <c r="C83" s="5">
        <f t="shared" si="59"/>
        <v>7620</v>
      </c>
      <c r="E83" s="5">
        <v>25000</v>
      </c>
      <c r="F83" s="5">
        <f t="shared" si="60"/>
        <v>92.90177360967273</v>
      </c>
      <c r="G83" s="29">
        <v>0.3</v>
      </c>
      <c r="H83" s="28">
        <v>2371.7455</v>
      </c>
      <c r="I83" s="28"/>
      <c r="J83" s="28">
        <v>683.42600000000004</v>
      </c>
      <c r="K83" s="5">
        <v>45</v>
      </c>
      <c r="M83" s="1">
        <f t="shared" si="61"/>
        <v>0.28815317663720669</v>
      </c>
      <c r="N83" s="1">
        <f t="shared" si="62"/>
        <v>10550.050511501</v>
      </c>
      <c r="O83" s="1">
        <f t="shared" si="63"/>
        <v>980118.40419007791</v>
      </c>
      <c r="P83" s="1">
        <f t="shared" si="64"/>
        <v>1314.3387800188943</v>
      </c>
      <c r="Q83" s="1">
        <f t="shared" si="65"/>
        <v>0.47794137455232522</v>
      </c>
      <c r="U83" s="1">
        <f t="shared" si="66"/>
        <v>0.30767126752889595</v>
      </c>
      <c r="V83" s="1">
        <f t="shared" si="67"/>
        <v>0.8624529090909091</v>
      </c>
      <c r="X83" s="1">
        <f t="shared" si="68"/>
        <v>0.47794137455232522</v>
      </c>
    </row>
    <row r="84" spans="1:24" x14ac:dyDescent="0.2">
      <c r="A84" s="1">
        <f t="shared" si="57"/>
        <v>238.61999999999998</v>
      </c>
      <c r="B84" s="1">
        <f t="shared" si="58"/>
        <v>309.67257869890909</v>
      </c>
      <c r="C84" s="5">
        <f t="shared" si="59"/>
        <v>7620</v>
      </c>
      <c r="E84" s="5">
        <v>25000</v>
      </c>
      <c r="F84" s="5">
        <f t="shared" si="60"/>
        <v>108.38540254461817</v>
      </c>
      <c r="G84" s="29">
        <v>0.35</v>
      </c>
      <c r="H84" s="28">
        <v>2158.1759999999999</v>
      </c>
      <c r="I84" s="28"/>
      <c r="J84" s="28">
        <v>706.57429999999999</v>
      </c>
      <c r="K84" s="5">
        <v>45</v>
      </c>
      <c r="M84" s="1">
        <f t="shared" si="61"/>
        <v>0.3273941976928666</v>
      </c>
      <c r="N84" s="1">
        <f t="shared" si="62"/>
        <v>9600.0459630719997</v>
      </c>
      <c r="O84" s="1">
        <f t="shared" si="63"/>
        <v>1040504.8461543954</v>
      </c>
      <c r="P84" s="1">
        <f t="shared" si="64"/>
        <v>1395.3169986930441</v>
      </c>
      <c r="Q84" s="1">
        <f t="shared" si="65"/>
        <v>0.50738799952474334</v>
      </c>
      <c r="U84" s="1">
        <f t="shared" si="66"/>
        <v>0.27996627187463513</v>
      </c>
      <c r="V84" s="1">
        <f t="shared" si="67"/>
        <v>0.78479127272727267</v>
      </c>
      <c r="X84" s="1">
        <f t="shared" si="68"/>
        <v>0.50738799952474334</v>
      </c>
    </row>
    <row r="85" spans="1:24" x14ac:dyDescent="0.2">
      <c r="A85" s="1">
        <f t="shared" si="57"/>
        <v>238.61999999999998</v>
      </c>
      <c r="B85" s="1">
        <f t="shared" si="58"/>
        <v>309.67257869890909</v>
      </c>
      <c r="C85" s="5">
        <f t="shared" si="59"/>
        <v>7620</v>
      </c>
      <c r="E85" s="5">
        <v>25000</v>
      </c>
      <c r="F85" s="5">
        <f t="shared" si="60"/>
        <v>123.86903147956365</v>
      </c>
      <c r="G85" s="29">
        <v>0.4</v>
      </c>
      <c r="H85" s="28">
        <v>1998.5608999999999</v>
      </c>
      <c r="I85" s="28"/>
      <c r="J85" s="28">
        <v>734.35226</v>
      </c>
      <c r="K85" s="5">
        <v>45</v>
      </c>
      <c r="M85" s="1">
        <f t="shared" si="61"/>
        <v>0.36744052182748099</v>
      </c>
      <c r="N85" s="1">
        <f t="shared" si="62"/>
        <v>8890.0425637198005</v>
      </c>
      <c r="O85" s="1">
        <f t="shared" si="63"/>
        <v>1101200.9621800687</v>
      </c>
      <c r="P85" s="1">
        <f t="shared" si="64"/>
        <v>1476.7104902834722</v>
      </c>
      <c r="Q85" s="1">
        <f t="shared" si="65"/>
        <v>0.5369856328303535</v>
      </c>
      <c r="U85" s="1">
        <f t="shared" si="66"/>
        <v>0.25926043301724028</v>
      </c>
      <c r="V85" s="1">
        <f t="shared" si="67"/>
        <v>0.72674941818181815</v>
      </c>
      <c r="X85" s="1">
        <f t="shared" si="68"/>
        <v>0.5369856328303535</v>
      </c>
    </row>
    <row r="86" spans="1:24" x14ac:dyDescent="0.2">
      <c r="A86" s="1">
        <f t="shared" si="57"/>
        <v>238.61999999999998</v>
      </c>
      <c r="B86" s="1">
        <f t="shared" si="58"/>
        <v>309.67257869890909</v>
      </c>
      <c r="C86" s="5">
        <f t="shared" si="59"/>
        <v>7620</v>
      </c>
      <c r="E86" s="5">
        <v>25000</v>
      </c>
      <c r="F86" s="5">
        <f t="shared" si="60"/>
        <v>139.3526604145091</v>
      </c>
      <c r="G86" s="29">
        <v>0.45</v>
      </c>
      <c r="H86" s="28">
        <v>1863.6749</v>
      </c>
      <c r="I86" s="28"/>
      <c r="J86" s="28">
        <v>759.48469999999998</v>
      </c>
      <c r="K86" s="5">
        <v>45</v>
      </c>
      <c r="M86" s="1">
        <f t="shared" si="61"/>
        <v>0.40751994889237386</v>
      </c>
      <c r="N86" s="1">
        <f t="shared" si="62"/>
        <v>8290.0396910278014</v>
      </c>
      <c r="O86" s="1">
        <f t="shared" si="63"/>
        <v>1155239.0858865993</v>
      </c>
      <c r="P86" s="1">
        <f t="shared" si="64"/>
        <v>1549.1756141739295</v>
      </c>
      <c r="Q86" s="1">
        <f t="shared" si="65"/>
        <v>0.56333658697233802</v>
      </c>
      <c r="U86" s="1">
        <f t="shared" si="66"/>
        <v>0.24176254102507558</v>
      </c>
      <c r="V86" s="1">
        <f t="shared" si="67"/>
        <v>0.67769996363636364</v>
      </c>
      <c r="X86" s="1">
        <f t="shared" si="68"/>
        <v>0.56333658697233802</v>
      </c>
    </row>
    <row r="87" spans="1:24" x14ac:dyDescent="0.2">
      <c r="A87" s="1">
        <f t="shared" si="57"/>
        <v>238.61999999999998</v>
      </c>
      <c r="B87" s="1">
        <f t="shared" si="58"/>
        <v>309.67257869890909</v>
      </c>
      <c r="C87" s="5">
        <f t="shared" si="59"/>
        <v>7620</v>
      </c>
      <c r="E87" s="5">
        <v>25000</v>
      </c>
      <c r="F87" s="5">
        <f t="shared" si="60"/>
        <v>154.83628934945455</v>
      </c>
      <c r="G87" s="29">
        <v>0.5</v>
      </c>
      <c r="H87" s="28">
        <v>1726.5408</v>
      </c>
      <c r="I87" s="28"/>
      <c r="J87" s="28">
        <v>778.66471999999999</v>
      </c>
      <c r="K87" s="5">
        <v>45</v>
      </c>
      <c r="M87" s="1">
        <f t="shared" si="61"/>
        <v>0.45099699931794257</v>
      </c>
      <c r="N87" s="1">
        <f t="shared" si="62"/>
        <v>7680.0367704576001</v>
      </c>
      <c r="O87" s="1">
        <f t="shared" si="63"/>
        <v>1189148.3956050235</v>
      </c>
      <c r="P87" s="1">
        <f t="shared" si="64"/>
        <v>1594.6479985063365</v>
      </c>
      <c r="Q87" s="1">
        <f t="shared" si="65"/>
        <v>0.57987199945684964</v>
      </c>
      <c r="U87" s="1">
        <f t="shared" si="66"/>
        <v>0.22397301749970813</v>
      </c>
      <c r="V87" s="1">
        <f t="shared" si="67"/>
        <v>0.62783301818181814</v>
      </c>
      <c r="X87" s="1">
        <f t="shared" si="68"/>
        <v>0.57987199945684964</v>
      </c>
    </row>
    <row r="88" spans="1:24" x14ac:dyDescent="0.2">
      <c r="A88" s="1">
        <f t="shared" si="57"/>
        <v>238.61999999999998</v>
      </c>
      <c r="B88" s="1">
        <f t="shared" si="58"/>
        <v>309.67257869890909</v>
      </c>
      <c r="C88" s="5">
        <f t="shared" si="59"/>
        <v>7620</v>
      </c>
      <c r="E88" s="5">
        <v>25000</v>
      </c>
      <c r="F88" s="5">
        <f t="shared" si="60"/>
        <v>170.31991828440002</v>
      </c>
      <c r="G88" s="29">
        <v>0.55000000000000004</v>
      </c>
      <c r="H88" s="28">
        <v>1614.1358</v>
      </c>
      <c r="I88" s="28"/>
      <c r="J88" s="28">
        <v>808.86774000000003</v>
      </c>
      <c r="K88" s="5">
        <v>45</v>
      </c>
      <c r="M88" s="1">
        <f t="shared" si="61"/>
        <v>0.50111504868425572</v>
      </c>
      <c r="N88" s="1">
        <f t="shared" si="62"/>
        <v>7180.0343765476009</v>
      </c>
      <c r="O88" s="1">
        <f t="shared" si="63"/>
        <v>1222902.8682927703</v>
      </c>
      <c r="P88" s="1">
        <f t="shared" si="64"/>
        <v>1639.9127463806051</v>
      </c>
      <c r="Q88" s="1">
        <f t="shared" si="65"/>
        <v>0.59633190777476552</v>
      </c>
      <c r="U88" s="1">
        <f t="shared" si="66"/>
        <v>0.20939144083957087</v>
      </c>
      <c r="V88" s="1">
        <f t="shared" si="67"/>
        <v>0.58695847272727275</v>
      </c>
      <c r="X88" s="1">
        <f t="shared" si="68"/>
        <v>0.59633190777476552</v>
      </c>
    </row>
    <row r="89" spans="1:24" x14ac:dyDescent="0.2">
      <c r="A89" s="1">
        <f t="shared" si="57"/>
        <v>238.61999999999998</v>
      </c>
      <c r="B89" s="1">
        <f t="shared" si="58"/>
        <v>309.67257869890909</v>
      </c>
      <c r="C89" s="5">
        <f t="shared" si="59"/>
        <v>7620</v>
      </c>
      <c r="E89" s="5">
        <v>25000</v>
      </c>
      <c r="F89" s="5">
        <f t="shared" si="60"/>
        <v>185.80354721934546</v>
      </c>
      <c r="G89" s="29">
        <v>0.6</v>
      </c>
      <c r="H89" s="28">
        <v>1524.2118</v>
      </c>
      <c r="I89" s="28"/>
      <c r="J89" s="28">
        <v>845.02318000000002</v>
      </c>
      <c r="K89" s="5">
        <v>45</v>
      </c>
      <c r="M89" s="1">
        <f t="shared" si="61"/>
        <v>0.5544001037126205</v>
      </c>
      <c r="N89" s="1">
        <f t="shared" si="62"/>
        <v>6780.0324614196006</v>
      </c>
      <c r="O89" s="1">
        <f t="shared" si="63"/>
        <v>1259754.0815940718</v>
      </c>
      <c r="P89" s="1">
        <f t="shared" si="64"/>
        <v>1689.3302234176504</v>
      </c>
      <c r="Q89" s="1">
        <f t="shared" si="65"/>
        <v>0.61430189942460012</v>
      </c>
      <c r="U89" s="1">
        <f t="shared" si="66"/>
        <v>0.1977261795114611</v>
      </c>
      <c r="V89" s="1">
        <f t="shared" si="67"/>
        <v>0.55425883636363638</v>
      </c>
      <c r="X89" s="1">
        <f t="shared" si="68"/>
        <v>0.61430189942460012</v>
      </c>
    </row>
    <row r="90" spans="1:24" x14ac:dyDescent="0.2">
      <c r="C90" s="5"/>
      <c r="E90" s="5"/>
      <c r="F90" s="5"/>
      <c r="G90" s="29"/>
      <c r="H90" s="28"/>
      <c r="I90" s="28"/>
      <c r="J90" s="28"/>
      <c r="K90" s="5"/>
      <c r="U90" s="1">
        <f t="shared" si="66"/>
        <v>0</v>
      </c>
    </row>
    <row r="91" spans="1:24" x14ac:dyDescent="0.2">
      <c r="A91" s="1">
        <f t="shared" ref="A91:A103" si="69">$H$3+$I$3*C91/1000</f>
        <v>228.71399999999997</v>
      </c>
      <c r="B91" s="1">
        <f t="shared" ref="B91:B103" si="70">SQRT($F$3*$G$3*A91)</f>
        <v>303.17661840032514</v>
      </c>
      <c r="C91" s="5">
        <f t="shared" ref="C91:C103" si="71">E91*0.3048</f>
        <v>9144</v>
      </c>
      <c r="E91" s="5">
        <v>30000</v>
      </c>
      <c r="F91" s="5">
        <f t="shared" ref="F91:F103" si="72">G91*B91</f>
        <v>0</v>
      </c>
      <c r="G91" s="29">
        <v>0</v>
      </c>
      <c r="H91" s="28">
        <v>3003.4616000000001</v>
      </c>
      <c r="I91" s="28"/>
      <c r="J91" s="28">
        <v>610.01282000000003</v>
      </c>
      <c r="K91" s="5">
        <v>45</v>
      </c>
      <c r="M91" s="1">
        <f t="shared" ref="M91:M103" si="73">J91/H91</f>
        <v>0.20310325259360734</v>
      </c>
      <c r="N91" s="1">
        <f t="shared" ref="N91:N103" si="74">4.448222*H91</f>
        <v>13360.063965275202</v>
      </c>
      <c r="O91" s="1">
        <f t="shared" ref="O91:O103" si="75">N91*F91</f>
        <v>0</v>
      </c>
      <c r="P91" s="1">
        <f t="shared" ref="P91:P103" si="76">O91*0.001341</f>
        <v>0</v>
      </c>
      <c r="Q91" s="1">
        <f t="shared" ref="Q91:Q103" si="77">P91/$C$3</f>
        <v>0</v>
      </c>
      <c r="U91" s="1">
        <f t="shared" si="66"/>
        <v>0.38961972835886727</v>
      </c>
      <c r="V91" s="1">
        <f t="shared" ref="V91:V103" si="78">H91/$C$3</f>
        <v>1.0921678545454545</v>
      </c>
      <c r="X91" s="1">
        <f t="shared" ref="X91:X103" si="79">P91/$C$3</f>
        <v>0</v>
      </c>
    </row>
    <row r="92" spans="1:24" x14ac:dyDescent="0.2">
      <c r="A92" s="1">
        <f t="shared" si="69"/>
        <v>228.71399999999997</v>
      </c>
      <c r="B92" s="1">
        <f t="shared" si="70"/>
        <v>303.17661840032514</v>
      </c>
      <c r="C92" s="5">
        <f t="shared" si="71"/>
        <v>9144</v>
      </c>
      <c r="E92" s="5">
        <v>30000</v>
      </c>
      <c r="F92" s="5">
        <f t="shared" si="72"/>
        <v>15.158830920016257</v>
      </c>
      <c r="G92" s="29">
        <v>0.05</v>
      </c>
      <c r="H92" s="28">
        <v>3040.8362625</v>
      </c>
      <c r="I92" s="28"/>
      <c r="J92" s="28">
        <v>610.59152749999998</v>
      </c>
      <c r="K92" s="5">
        <v>45</v>
      </c>
      <c r="M92" s="1">
        <f t="shared" si="73"/>
        <v>0.20079723957185611</v>
      </c>
      <c r="N92" s="1">
        <f t="shared" si="74"/>
        <v>13526.314761250276</v>
      </c>
      <c r="O92" s="1">
        <f t="shared" si="75"/>
        <v>205043.118436713</v>
      </c>
      <c r="P92" s="1">
        <f t="shared" si="76"/>
        <v>274.96282182363211</v>
      </c>
      <c r="Q92" s="1">
        <f t="shared" si="77"/>
        <v>9.9986480663138949E-2</v>
      </c>
      <c r="U92" s="1">
        <f t="shared" si="66"/>
        <v>0.3944681025983629</v>
      </c>
      <c r="V92" s="1">
        <f t="shared" si="78"/>
        <v>1.1057586409090909</v>
      </c>
      <c r="X92" s="1">
        <f t="shared" si="79"/>
        <v>9.9986480663138949E-2</v>
      </c>
    </row>
    <row r="93" spans="1:24" x14ac:dyDescent="0.2">
      <c r="A93" s="1">
        <f t="shared" si="69"/>
        <v>228.71399999999997</v>
      </c>
      <c r="B93" s="1">
        <f t="shared" si="70"/>
        <v>303.17661840032514</v>
      </c>
      <c r="C93" s="5">
        <f t="shared" si="71"/>
        <v>9144</v>
      </c>
      <c r="E93" s="5">
        <v>30000</v>
      </c>
      <c r="F93" s="5">
        <f t="shared" si="72"/>
        <v>30.317661840032514</v>
      </c>
      <c r="G93" s="29">
        <v>0.1</v>
      </c>
      <c r="H93" s="28">
        <v>3046.1754999999998</v>
      </c>
      <c r="I93" s="28"/>
      <c r="J93" s="28">
        <v>610.67420000000004</v>
      </c>
      <c r="K93" s="5">
        <v>45</v>
      </c>
      <c r="M93" s="1">
        <f t="shared" si="73"/>
        <v>0.20047242845988358</v>
      </c>
      <c r="N93" s="1">
        <f t="shared" si="74"/>
        <v>13550.064874961001</v>
      </c>
      <c r="O93" s="1">
        <f t="shared" si="75"/>
        <v>410806.28478957008</v>
      </c>
      <c r="P93" s="1">
        <f t="shared" si="76"/>
        <v>550.89122790281351</v>
      </c>
      <c r="Q93" s="1">
        <f t="shared" si="77"/>
        <v>0.20032408287375036</v>
      </c>
      <c r="U93" s="1">
        <f t="shared" si="66"/>
        <v>0.39516072748971942</v>
      </c>
      <c r="V93" s="1">
        <f t="shared" si="78"/>
        <v>1.1077001818181818</v>
      </c>
      <c r="X93" s="1">
        <f t="shared" si="79"/>
        <v>0.20032408287375036</v>
      </c>
    </row>
    <row r="94" spans="1:24" x14ac:dyDescent="0.2">
      <c r="A94" s="1">
        <f t="shared" si="69"/>
        <v>228.71399999999997</v>
      </c>
      <c r="B94" s="1">
        <f t="shared" si="70"/>
        <v>303.17661840032514</v>
      </c>
      <c r="C94" s="5">
        <f t="shared" si="71"/>
        <v>9144</v>
      </c>
      <c r="E94" s="5">
        <v>30000</v>
      </c>
      <c r="F94" s="5">
        <f t="shared" si="72"/>
        <v>45.476492760048771</v>
      </c>
      <c r="G94" s="29">
        <v>0.15</v>
      </c>
      <c r="H94" s="28">
        <v>2870.8236999999999</v>
      </c>
      <c r="I94" s="28"/>
      <c r="J94" s="28">
        <v>608.69006000000002</v>
      </c>
      <c r="K94" s="5">
        <v>45</v>
      </c>
      <c r="M94" s="1">
        <f t="shared" si="73"/>
        <v>0.21202627663969753</v>
      </c>
      <c r="N94" s="1">
        <f t="shared" si="74"/>
        <v>12770.061140461401</v>
      </c>
      <c r="O94" s="1">
        <f t="shared" si="75"/>
        <v>580737.5929995731</v>
      </c>
      <c r="P94" s="1">
        <f t="shared" si="76"/>
        <v>778.76911221242756</v>
      </c>
      <c r="Q94" s="1">
        <f t="shared" si="77"/>
        <v>0.28318876807724641</v>
      </c>
      <c r="U94" s="1">
        <f t="shared" si="66"/>
        <v>0.37241346789990531</v>
      </c>
      <c r="V94" s="1">
        <f t="shared" si="78"/>
        <v>1.0439358909090908</v>
      </c>
      <c r="X94" s="1">
        <f t="shared" si="79"/>
        <v>0.28318876807724641</v>
      </c>
    </row>
    <row r="95" spans="1:24" x14ac:dyDescent="0.2">
      <c r="A95" s="1">
        <f t="shared" si="69"/>
        <v>228.71399999999997</v>
      </c>
      <c r="B95" s="1">
        <f t="shared" si="70"/>
        <v>303.17661840032514</v>
      </c>
      <c r="C95" s="5">
        <f t="shared" si="71"/>
        <v>9144</v>
      </c>
      <c r="E95" s="5">
        <v>30000</v>
      </c>
      <c r="F95" s="5">
        <f t="shared" si="72"/>
        <v>60.635323680065028</v>
      </c>
      <c r="G95" s="29">
        <v>0.2</v>
      </c>
      <c r="H95" s="28">
        <v>2585.3150000000001</v>
      </c>
      <c r="I95" s="28"/>
      <c r="J95" s="28">
        <v>598.76936000000001</v>
      </c>
      <c r="K95" s="5">
        <v>45</v>
      </c>
      <c r="M95" s="1">
        <f t="shared" si="73"/>
        <v>0.23160402504143596</v>
      </c>
      <c r="N95" s="1">
        <f t="shared" si="74"/>
        <v>11500.05505993</v>
      </c>
      <c r="O95" s="1">
        <f t="shared" si="75"/>
        <v>697309.56089742517</v>
      </c>
      <c r="P95" s="1">
        <f t="shared" si="76"/>
        <v>935.09212116344713</v>
      </c>
      <c r="Q95" s="1">
        <f t="shared" si="77"/>
        <v>0.34003349860488985</v>
      </c>
      <c r="U95" s="1">
        <f t="shared" si="66"/>
        <v>0.33537626318315672</v>
      </c>
      <c r="V95" s="1">
        <f t="shared" si="78"/>
        <v>0.94011454545454542</v>
      </c>
      <c r="X95" s="1">
        <f t="shared" si="79"/>
        <v>0.34003349860488985</v>
      </c>
    </row>
    <row r="96" spans="1:24" x14ac:dyDescent="0.2">
      <c r="A96" s="1">
        <f t="shared" si="69"/>
        <v>228.71399999999997</v>
      </c>
      <c r="B96" s="1">
        <f t="shared" si="70"/>
        <v>303.17661840032514</v>
      </c>
      <c r="C96" s="5">
        <f t="shared" si="71"/>
        <v>9144</v>
      </c>
      <c r="E96" s="5">
        <v>30000</v>
      </c>
      <c r="F96" s="5">
        <f t="shared" si="72"/>
        <v>75.794154600081285</v>
      </c>
      <c r="G96" s="29">
        <v>0.25</v>
      </c>
      <c r="H96" s="28">
        <v>2290.8139000000001</v>
      </c>
      <c r="I96" s="28"/>
      <c r="J96" s="28">
        <v>588.84866</v>
      </c>
      <c r="K96" s="5">
        <v>45</v>
      </c>
      <c r="M96" s="1">
        <f t="shared" si="73"/>
        <v>0.25704779423592633</v>
      </c>
      <c r="N96" s="1">
        <f t="shared" si="74"/>
        <v>10190.048787885802</v>
      </c>
      <c r="O96" s="1">
        <f t="shared" si="75"/>
        <v>772346.13321138744</v>
      </c>
      <c r="P96" s="1">
        <f t="shared" si="76"/>
        <v>1035.7161646364705</v>
      </c>
      <c r="Q96" s="1">
        <f t="shared" si="77"/>
        <v>0.37662405986780745</v>
      </c>
      <c r="U96" s="1">
        <f t="shared" si="66"/>
        <v>0.29717253233359714</v>
      </c>
      <c r="V96" s="1">
        <f t="shared" si="78"/>
        <v>0.8330232363636364</v>
      </c>
      <c r="X96" s="1">
        <f t="shared" si="79"/>
        <v>0.37662405986780745</v>
      </c>
    </row>
    <row r="97" spans="1:24" x14ac:dyDescent="0.2">
      <c r="A97" s="1">
        <f t="shared" si="69"/>
        <v>228.71399999999997</v>
      </c>
      <c r="B97" s="1">
        <f t="shared" si="70"/>
        <v>303.17661840032514</v>
      </c>
      <c r="C97" s="5">
        <f t="shared" si="71"/>
        <v>9144</v>
      </c>
      <c r="E97" s="5">
        <v>30000</v>
      </c>
      <c r="F97" s="5">
        <f t="shared" si="72"/>
        <v>90.952985520097542</v>
      </c>
      <c r="G97" s="29">
        <v>0.3</v>
      </c>
      <c r="H97" s="28">
        <v>2023.29</v>
      </c>
      <c r="I97" s="28"/>
      <c r="J97" s="28">
        <v>570.10955999999999</v>
      </c>
      <c r="K97" s="5">
        <v>45</v>
      </c>
      <c r="M97" s="1">
        <f t="shared" si="73"/>
        <v>0.28177352727488397</v>
      </c>
      <c r="N97" s="1">
        <f t="shared" si="74"/>
        <v>9000.0430903800006</v>
      </c>
      <c r="O97" s="1">
        <f t="shared" si="75"/>
        <v>818580.78887958615</v>
      </c>
      <c r="P97" s="1">
        <f t="shared" si="76"/>
        <v>1097.7168378875249</v>
      </c>
      <c r="Q97" s="1">
        <f t="shared" si="77"/>
        <v>0.39916975923182724</v>
      </c>
      <c r="U97" s="1">
        <f t="shared" si="66"/>
        <v>0.26246837988247046</v>
      </c>
      <c r="V97" s="1">
        <f t="shared" si="78"/>
        <v>0.73574181818181816</v>
      </c>
      <c r="X97" s="1">
        <f t="shared" si="79"/>
        <v>0.39916975923182724</v>
      </c>
    </row>
    <row r="98" spans="1:24" x14ac:dyDescent="0.2">
      <c r="A98" s="1">
        <f t="shared" si="69"/>
        <v>228.71399999999997</v>
      </c>
      <c r="B98" s="1">
        <f t="shared" si="70"/>
        <v>303.17661840032514</v>
      </c>
      <c r="C98" s="5">
        <f t="shared" si="71"/>
        <v>9144</v>
      </c>
      <c r="E98" s="5">
        <v>30000</v>
      </c>
      <c r="F98" s="5">
        <f t="shared" si="72"/>
        <v>106.1118164401138</v>
      </c>
      <c r="G98" s="29">
        <v>0.35</v>
      </c>
      <c r="H98" s="28">
        <v>1800.7281</v>
      </c>
      <c r="I98" s="28"/>
      <c r="J98" s="28">
        <v>579.36887999999999</v>
      </c>
      <c r="K98" s="5">
        <v>45</v>
      </c>
      <c r="M98" s="1">
        <f t="shared" si="73"/>
        <v>0.32174145558121736</v>
      </c>
      <c r="N98" s="1">
        <f t="shared" si="74"/>
        <v>8010.0383504382007</v>
      </c>
      <c r="O98" s="1">
        <f t="shared" si="75"/>
        <v>849959.71911997034</v>
      </c>
      <c r="P98" s="1">
        <f t="shared" si="76"/>
        <v>1139.7959833398802</v>
      </c>
      <c r="Q98" s="1">
        <f t="shared" si="77"/>
        <v>0.41447126666904732</v>
      </c>
      <c r="U98" s="1">
        <f t="shared" si="66"/>
        <v>0.23359685809539871</v>
      </c>
      <c r="V98" s="1">
        <f t="shared" si="78"/>
        <v>0.65481021818181817</v>
      </c>
      <c r="X98" s="1">
        <f t="shared" si="79"/>
        <v>0.41447126666904732</v>
      </c>
    </row>
    <row r="99" spans="1:24" x14ac:dyDescent="0.2">
      <c r="A99" s="1">
        <f t="shared" si="69"/>
        <v>228.71399999999997</v>
      </c>
      <c r="B99" s="1">
        <f t="shared" si="70"/>
        <v>303.17661840032514</v>
      </c>
      <c r="C99" s="5">
        <f t="shared" si="71"/>
        <v>9144</v>
      </c>
      <c r="E99" s="5">
        <v>30000</v>
      </c>
      <c r="F99" s="5">
        <f t="shared" si="72"/>
        <v>121.27064736013006</v>
      </c>
      <c r="G99" s="29">
        <v>0.4</v>
      </c>
      <c r="H99" s="28">
        <v>1672.5863999999999</v>
      </c>
      <c r="I99" s="28"/>
      <c r="J99" s="28">
        <v>606.26499999999999</v>
      </c>
      <c r="K99" s="5">
        <v>45</v>
      </c>
      <c r="M99" s="1">
        <f t="shared" si="73"/>
        <v>0.36247155901781819</v>
      </c>
      <c r="N99" s="1">
        <f t="shared" si="74"/>
        <v>7440.0356213808</v>
      </c>
      <c r="O99" s="1">
        <f t="shared" si="75"/>
        <v>902257.93618727708</v>
      </c>
      <c r="P99" s="1">
        <f t="shared" si="76"/>
        <v>1209.9278924271384</v>
      </c>
      <c r="Q99" s="1">
        <f t="shared" si="77"/>
        <v>0.43997377906441398</v>
      </c>
      <c r="U99" s="1">
        <f t="shared" si="66"/>
        <v>0.21697386070284225</v>
      </c>
      <c r="V99" s="1">
        <f t="shared" si="78"/>
        <v>0.60821323636363633</v>
      </c>
      <c r="X99" s="1">
        <f t="shared" si="79"/>
        <v>0.43997377906441398</v>
      </c>
    </row>
    <row r="100" spans="1:24" x14ac:dyDescent="0.2">
      <c r="A100" s="1">
        <f t="shared" si="69"/>
        <v>228.71399999999997</v>
      </c>
      <c r="B100" s="1">
        <f t="shared" si="70"/>
        <v>303.17661840032514</v>
      </c>
      <c r="C100" s="5">
        <f t="shared" si="71"/>
        <v>9144</v>
      </c>
      <c r="E100" s="5">
        <v>30000</v>
      </c>
      <c r="F100" s="5">
        <f t="shared" si="72"/>
        <v>136.42947828014633</v>
      </c>
      <c r="G100" s="29">
        <v>0.45</v>
      </c>
      <c r="H100" s="28">
        <v>1571.4219000000001</v>
      </c>
      <c r="I100" s="28"/>
      <c r="J100" s="28">
        <v>630.29513999999995</v>
      </c>
      <c r="K100" s="5">
        <v>45</v>
      </c>
      <c r="M100" s="1">
        <f t="shared" si="73"/>
        <v>0.40109861011864473</v>
      </c>
      <c r="N100" s="1">
        <f t="shared" si="74"/>
        <v>6990.0334668618007</v>
      </c>
      <c r="O100" s="1">
        <f t="shared" si="75"/>
        <v>953646.61904471798</v>
      </c>
      <c r="P100" s="1">
        <f t="shared" si="76"/>
        <v>1278.8401161389668</v>
      </c>
      <c r="Q100" s="1">
        <f t="shared" si="77"/>
        <v>0.46503276950507882</v>
      </c>
      <c r="U100" s="1">
        <f t="shared" si="66"/>
        <v>0.20385044170871874</v>
      </c>
      <c r="V100" s="1">
        <f t="shared" si="78"/>
        <v>0.57142614545454551</v>
      </c>
      <c r="X100" s="1">
        <f t="shared" si="79"/>
        <v>0.46503276950507882</v>
      </c>
    </row>
    <row r="101" spans="1:24" x14ac:dyDescent="0.2">
      <c r="A101" s="1">
        <f t="shared" si="69"/>
        <v>228.71399999999997</v>
      </c>
      <c r="B101" s="1">
        <f t="shared" si="70"/>
        <v>303.17661840032514</v>
      </c>
      <c r="C101" s="5">
        <f t="shared" si="71"/>
        <v>9144</v>
      </c>
      <c r="E101" s="5">
        <v>30000</v>
      </c>
      <c r="F101" s="5">
        <f t="shared" si="72"/>
        <v>151.58830920016257</v>
      </c>
      <c r="G101" s="29">
        <v>0.5</v>
      </c>
      <c r="H101" s="28">
        <v>1456.7688000000001</v>
      </c>
      <c r="I101" s="28"/>
      <c r="J101" s="28">
        <v>645.94780000000003</v>
      </c>
      <c r="K101" s="5">
        <v>45</v>
      </c>
      <c r="M101" s="1">
        <f t="shared" si="73"/>
        <v>0.44341133610220096</v>
      </c>
      <c r="N101" s="1">
        <f t="shared" si="74"/>
        <v>6480.0310250736011</v>
      </c>
      <c r="O101" s="1">
        <f t="shared" si="75"/>
        <v>982296.94665550347</v>
      </c>
      <c r="P101" s="1">
        <f t="shared" si="76"/>
        <v>1317.2602054650301</v>
      </c>
      <c r="Q101" s="1">
        <f t="shared" si="77"/>
        <v>0.47900371107819278</v>
      </c>
      <c r="U101" s="1">
        <f t="shared" si="66"/>
        <v>0.18897723351537873</v>
      </c>
      <c r="V101" s="1">
        <f t="shared" si="78"/>
        <v>0.52973410909090912</v>
      </c>
      <c r="X101" s="1">
        <f t="shared" si="79"/>
        <v>0.47900371107819278</v>
      </c>
    </row>
    <row r="102" spans="1:24" x14ac:dyDescent="0.2">
      <c r="A102" s="1">
        <f t="shared" si="69"/>
        <v>228.71399999999997</v>
      </c>
      <c r="B102" s="1">
        <f t="shared" si="70"/>
        <v>303.17661840032514</v>
      </c>
      <c r="C102" s="5">
        <f t="shared" si="71"/>
        <v>9144</v>
      </c>
      <c r="E102" s="5">
        <v>30000</v>
      </c>
      <c r="F102" s="5">
        <f t="shared" si="72"/>
        <v>166.74714012017884</v>
      </c>
      <c r="G102" s="29">
        <v>0.55000000000000004</v>
      </c>
      <c r="H102" s="28">
        <v>1366.8448000000001</v>
      </c>
      <c r="I102" s="28"/>
      <c r="J102" s="28">
        <v>673.06438000000003</v>
      </c>
      <c r="K102" s="5">
        <v>45</v>
      </c>
      <c r="M102" s="1">
        <f t="shared" si="73"/>
        <v>0.49242194870990474</v>
      </c>
      <c r="N102" s="1">
        <f t="shared" si="74"/>
        <v>6080.0291099456008</v>
      </c>
      <c r="O102" s="1">
        <f t="shared" si="75"/>
        <v>1013827.4659308654</v>
      </c>
      <c r="P102" s="1">
        <f t="shared" si="76"/>
        <v>1359.5426318132904</v>
      </c>
      <c r="Q102" s="1">
        <f t="shared" si="77"/>
        <v>0.4943791388411965</v>
      </c>
      <c r="U102" s="1">
        <f t="shared" si="66"/>
        <v>0.17731197218726893</v>
      </c>
      <c r="V102" s="1">
        <f t="shared" si="78"/>
        <v>0.49703447272727275</v>
      </c>
      <c r="X102" s="1">
        <f t="shared" si="79"/>
        <v>0.4943791388411965</v>
      </c>
    </row>
    <row r="103" spans="1:24" x14ac:dyDescent="0.2">
      <c r="A103" s="1">
        <f t="shared" si="69"/>
        <v>228.71399999999997</v>
      </c>
      <c r="B103" s="1">
        <f t="shared" si="70"/>
        <v>303.17661840032514</v>
      </c>
      <c r="C103" s="5">
        <f t="shared" si="71"/>
        <v>9144</v>
      </c>
      <c r="E103" s="5">
        <v>30000</v>
      </c>
      <c r="F103" s="5">
        <f t="shared" si="72"/>
        <v>181.90597104019508</v>
      </c>
      <c r="G103" s="29">
        <v>0.6</v>
      </c>
      <c r="H103" s="28">
        <v>1290.4094</v>
      </c>
      <c r="I103" s="28"/>
      <c r="J103" s="28">
        <v>702.16510000000005</v>
      </c>
      <c r="K103" s="5">
        <v>45</v>
      </c>
      <c r="M103" s="1">
        <f t="shared" si="73"/>
        <v>0.54414133994994152</v>
      </c>
      <c r="N103" s="1">
        <f t="shared" si="74"/>
        <v>5740.0274820868008</v>
      </c>
      <c r="O103" s="1">
        <f t="shared" si="75"/>
        <v>1044145.2729264055</v>
      </c>
      <c r="P103" s="1">
        <f t="shared" si="76"/>
        <v>1400.1988109943097</v>
      </c>
      <c r="Q103" s="1">
        <f t="shared" si="77"/>
        <v>0.5091632039979308</v>
      </c>
      <c r="U103" s="1">
        <f t="shared" si="66"/>
        <v>0.16739650005837561</v>
      </c>
      <c r="V103" s="1">
        <f t="shared" si="78"/>
        <v>0.46923978181818182</v>
      </c>
      <c r="X103" s="1">
        <f t="shared" si="79"/>
        <v>0.5091632039979308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opLeftCell="H1" zoomScale="130" zoomScaleNormal="130" workbookViewId="0">
      <selection activeCell="M77" sqref="M77:M89"/>
    </sheetView>
  </sheetViews>
  <sheetFormatPr defaultRowHeight="12.75" x14ac:dyDescent="0.2"/>
  <cols>
    <col min="1" max="21" width="9.140625" style="1"/>
    <col min="22" max="22" width="13.42578125" style="1" customWidth="1"/>
    <col min="23" max="23" width="13.85546875" style="1" customWidth="1"/>
    <col min="24" max="24" width="13.42578125" style="1" customWidth="1"/>
    <col min="25" max="25" width="12.5703125" style="1" customWidth="1"/>
    <col min="26" max="16384" width="9.140625" style="1"/>
  </cols>
  <sheetData>
    <row r="1" spans="1:24" x14ac:dyDescent="0.2">
      <c r="A1" s="11" t="s">
        <v>35</v>
      </c>
      <c r="B1" s="11" t="s">
        <v>30</v>
      </c>
      <c r="C1" s="11" t="s">
        <v>34</v>
      </c>
      <c r="D1" s="11"/>
      <c r="E1" s="11"/>
      <c r="F1" s="11" t="s">
        <v>32</v>
      </c>
      <c r="G1" s="11" t="s">
        <v>31</v>
      </c>
      <c r="H1" s="11" t="s">
        <v>30</v>
      </c>
      <c r="I1" s="11" t="s">
        <v>29</v>
      </c>
    </row>
    <row r="2" spans="1:24" x14ac:dyDescent="0.2">
      <c r="A2" s="11"/>
      <c r="B2" s="11" t="s">
        <v>4</v>
      </c>
      <c r="C2" s="11" t="s">
        <v>0</v>
      </c>
      <c r="D2" s="11"/>
      <c r="E2" s="11"/>
      <c r="F2" s="11"/>
      <c r="G2" s="11"/>
      <c r="H2" s="11" t="s">
        <v>8</v>
      </c>
      <c r="I2" s="11" t="s">
        <v>28</v>
      </c>
    </row>
    <row r="3" spans="1:24" x14ac:dyDescent="0.2">
      <c r="A3" s="11" t="s">
        <v>27</v>
      </c>
      <c r="B3" s="10">
        <v>7708.7</v>
      </c>
      <c r="C3" s="1">
        <v>2750</v>
      </c>
      <c r="F3" s="1">
        <v>1.4</v>
      </c>
      <c r="G3" s="1">
        <f>8.31451/0.0289645</f>
        <v>287.05864074988347</v>
      </c>
      <c r="H3" s="1">
        <f>273.15+15</f>
        <v>288.14999999999998</v>
      </c>
      <c r="I3" s="1">
        <v>-6.5</v>
      </c>
    </row>
    <row r="5" spans="1:24" s="32" customFormat="1" x14ac:dyDescent="0.2">
      <c r="A5" s="11" t="s">
        <v>26</v>
      </c>
      <c r="B5" s="11" t="s">
        <v>25</v>
      </c>
      <c r="C5" s="30" t="s">
        <v>24</v>
      </c>
      <c r="D5" s="30"/>
      <c r="E5" s="30" t="s">
        <v>24</v>
      </c>
      <c r="F5" s="30" t="s">
        <v>23</v>
      </c>
      <c r="G5" s="31" t="s">
        <v>22</v>
      </c>
      <c r="H5" s="31" t="s">
        <v>21</v>
      </c>
      <c r="I5" s="31" t="s">
        <v>20</v>
      </c>
      <c r="J5" s="31" t="s">
        <v>19</v>
      </c>
      <c r="K5" s="30" t="s">
        <v>18</v>
      </c>
      <c r="M5" s="11" t="s">
        <v>17</v>
      </c>
      <c r="N5" s="11" t="s">
        <v>16</v>
      </c>
      <c r="O5" s="11" t="s">
        <v>15</v>
      </c>
      <c r="P5" s="11" t="s">
        <v>15</v>
      </c>
      <c r="Q5" s="11" t="s">
        <v>14</v>
      </c>
      <c r="R5" s="11" t="s">
        <v>13</v>
      </c>
      <c r="U5" s="11" t="s">
        <v>12</v>
      </c>
      <c r="V5" s="11" t="s">
        <v>11</v>
      </c>
      <c r="W5" s="11" t="s">
        <v>10</v>
      </c>
      <c r="X5" s="11" t="s">
        <v>9</v>
      </c>
    </row>
    <row r="6" spans="1:24" x14ac:dyDescent="0.2">
      <c r="A6" s="32" t="s">
        <v>8</v>
      </c>
      <c r="B6" s="32" t="s">
        <v>5</v>
      </c>
      <c r="C6" s="30" t="s">
        <v>7</v>
      </c>
      <c r="D6" s="30"/>
      <c r="E6" s="30" t="s">
        <v>6</v>
      </c>
      <c r="F6" s="30" t="s">
        <v>5</v>
      </c>
      <c r="G6" s="31"/>
      <c r="H6" s="31" t="s">
        <v>4</v>
      </c>
      <c r="I6" s="31" t="s">
        <v>0</v>
      </c>
      <c r="J6" s="31"/>
      <c r="K6" s="30"/>
      <c r="M6" s="11" t="s">
        <v>2</v>
      </c>
      <c r="N6" s="11"/>
      <c r="O6" s="11" t="s">
        <v>1</v>
      </c>
      <c r="P6" s="11" t="s">
        <v>0</v>
      </c>
      <c r="Q6" s="11"/>
      <c r="R6" s="11"/>
      <c r="U6" s="11"/>
      <c r="V6" s="11"/>
      <c r="W6" s="11"/>
    </row>
    <row r="7" spans="1:24" x14ac:dyDescent="0.2">
      <c r="A7" s="1">
        <f t="shared" ref="A7:A19" si="0">$H$3+$I$3*C7/1000</f>
        <v>288.14999999999998</v>
      </c>
      <c r="B7" s="1">
        <f t="shared" ref="B7:B19" si="1">SQRT($F$3*$G$3*A7)</f>
        <v>340.29740854862598</v>
      </c>
      <c r="C7" s="5">
        <f t="shared" ref="C7:C19" si="2">E7*0.3048</f>
        <v>0</v>
      </c>
      <c r="D7" s="5"/>
      <c r="E7" s="5">
        <v>0</v>
      </c>
      <c r="F7" s="5">
        <f t="shared" ref="F7:F19" si="3">G7*B7</f>
        <v>0</v>
      </c>
      <c r="G7" s="29">
        <v>0</v>
      </c>
      <c r="H7" s="28">
        <v>5377.2160000000003</v>
      </c>
      <c r="I7" s="28"/>
      <c r="J7" s="28">
        <v>1149.0375200000001</v>
      </c>
      <c r="K7" s="5">
        <v>40</v>
      </c>
      <c r="M7" s="1">
        <f t="shared" ref="M7:M19" si="4">J7/H7</f>
        <v>0.21368632392673087</v>
      </c>
      <c r="N7" s="1">
        <f t="shared" ref="N7:N19" si="5">4.448222*H7</f>
        <v>23919.050509952005</v>
      </c>
      <c r="O7" s="1">
        <f t="shared" ref="O7:O19" si="6">N7*F7</f>
        <v>0</v>
      </c>
      <c r="P7" s="1">
        <f t="shared" ref="P7:P19" si="7">O7*0.001341</f>
        <v>0</v>
      </c>
      <c r="Q7" s="1">
        <f t="shared" ref="Q7:Q19" si="8">P7/$C$3</f>
        <v>0</v>
      </c>
      <c r="U7" s="1">
        <f t="shared" ref="U7:U38" si="9">H7/$B$3</f>
        <v>0.69755159754563034</v>
      </c>
      <c r="V7" s="1">
        <f t="shared" ref="V7:V19" si="10">H7/$C$3</f>
        <v>1.9553512727272728</v>
      </c>
      <c r="X7" s="1">
        <f t="shared" ref="X7:X19" si="11">P7/$C$3</f>
        <v>0</v>
      </c>
    </row>
    <row r="8" spans="1:24" x14ac:dyDescent="0.2">
      <c r="A8" s="1">
        <f t="shared" si="0"/>
        <v>288.14999999999998</v>
      </c>
      <c r="B8" s="1">
        <f t="shared" si="1"/>
        <v>340.29740854862598</v>
      </c>
      <c r="C8" s="5">
        <f t="shared" si="2"/>
        <v>0</v>
      </c>
      <c r="D8" s="5"/>
      <c r="E8" s="5">
        <v>0</v>
      </c>
      <c r="F8" s="5">
        <f t="shared" si="3"/>
        <v>17.014870427431301</v>
      </c>
      <c r="G8" s="29">
        <v>0.05</v>
      </c>
      <c r="H8" s="28">
        <v>5442.1270000000004</v>
      </c>
      <c r="I8" s="28"/>
      <c r="J8" s="28">
        <v>1147.8060559353701</v>
      </c>
      <c r="K8" s="5">
        <v>40</v>
      </c>
      <c r="M8" s="1">
        <f t="shared" si="4"/>
        <v>0.21091129551650853</v>
      </c>
      <c r="N8" s="1">
        <f t="shared" si="5"/>
        <v>24207.789048194005</v>
      </c>
      <c r="O8" s="1">
        <f t="shared" si="6"/>
        <v>411892.39398961148</v>
      </c>
      <c r="P8" s="1">
        <f t="shared" si="7"/>
        <v>552.34770034006897</v>
      </c>
      <c r="Q8" s="1">
        <f t="shared" si="8"/>
        <v>0.20085370921457055</v>
      </c>
      <c r="U8" s="1">
        <f t="shared" si="9"/>
        <v>0.70597208349008267</v>
      </c>
      <c r="V8" s="1">
        <f t="shared" si="10"/>
        <v>1.9789552727272728</v>
      </c>
      <c r="X8" s="1">
        <f t="shared" si="11"/>
        <v>0.20085370921457055</v>
      </c>
    </row>
    <row r="9" spans="1:24" x14ac:dyDescent="0.2">
      <c r="A9" s="1">
        <f t="shared" si="0"/>
        <v>288.14999999999998</v>
      </c>
      <c r="B9" s="1">
        <f t="shared" si="1"/>
        <v>340.29740854862598</v>
      </c>
      <c r="C9" s="5">
        <f t="shared" si="2"/>
        <v>0</v>
      </c>
      <c r="D9" s="5"/>
      <c r="E9" s="5">
        <v>0</v>
      </c>
      <c r="F9" s="5">
        <f t="shared" si="3"/>
        <v>34.029740854862602</v>
      </c>
      <c r="G9" s="29">
        <v>0.1</v>
      </c>
      <c r="H9" s="28">
        <v>5451.4</v>
      </c>
      <c r="I9" s="28"/>
      <c r="J9" s="28">
        <v>1145.2897</v>
      </c>
      <c r="K9" s="5">
        <v>40</v>
      </c>
      <c r="M9" s="1">
        <f t="shared" si="4"/>
        <v>0.21009093077007743</v>
      </c>
      <c r="N9" s="1">
        <f t="shared" si="5"/>
        <v>24249.0374108</v>
      </c>
      <c r="O9" s="1">
        <f t="shared" si="6"/>
        <v>825188.45906939241</v>
      </c>
      <c r="P9" s="1">
        <f t="shared" si="7"/>
        <v>1106.5777236120553</v>
      </c>
      <c r="Q9" s="1">
        <f t="shared" si="8"/>
        <v>0.4023918994952928</v>
      </c>
      <c r="U9" s="1">
        <f t="shared" si="9"/>
        <v>0.70717501005357575</v>
      </c>
      <c r="V9" s="1">
        <f t="shared" si="10"/>
        <v>1.9823272727272725</v>
      </c>
      <c r="X9" s="1">
        <f t="shared" si="11"/>
        <v>0.4023918994952928</v>
      </c>
    </row>
    <row r="10" spans="1:24" x14ac:dyDescent="0.2">
      <c r="A10" s="1">
        <f t="shared" si="0"/>
        <v>288.14999999999998</v>
      </c>
      <c r="B10" s="1">
        <f t="shared" si="1"/>
        <v>340.29740854862598</v>
      </c>
      <c r="C10" s="5">
        <f t="shared" si="2"/>
        <v>0</v>
      </c>
      <c r="D10" s="5"/>
      <c r="E10" s="5">
        <v>0</v>
      </c>
      <c r="F10" s="5">
        <f t="shared" si="3"/>
        <v>51.044611282293893</v>
      </c>
      <c r="G10" s="29">
        <v>0.15</v>
      </c>
      <c r="H10" s="28">
        <v>4959.0879999999997</v>
      </c>
      <c r="I10" s="28"/>
      <c r="J10" s="28">
        <v>1140.8805</v>
      </c>
      <c r="K10" s="5">
        <v>40</v>
      </c>
      <c r="M10" s="1">
        <f t="shared" si="4"/>
        <v>0.23005853092342787</v>
      </c>
      <c r="N10" s="1">
        <f t="shared" si="5"/>
        <v>22059.124341536</v>
      </c>
      <c r="O10" s="1">
        <f t="shared" si="6"/>
        <v>1125999.4272414923</v>
      </c>
      <c r="P10" s="1">
        <f t="shared" si="7"/>
        <v>1509.9652319308411</v>
      </c>
      <c r="Q10" s="1">
        <f t="shared" si="8"/>
        <v>0.54907826615666955</v>
      </c>
      <c r="U10" s="1">
        <f t="shared" si="9"/>
        <v>0.64331054522811881</v>
      </c>
      <c r="V10" s="1">
        <f t="shared" si="10"/>
        <v>1.8033047272727272</v>
      </c>
      <c r="X10" s="1">
        <f t="shared" si="11"/>
        <v>0.54907826615666955</v>
      </c>
    </row>
    <row r="11" spans="1:24" x14ac:dyDescent="0.2">
      <c r="A11" s="1">
        <f t="shared" si="0"/>
        <v>288.14999999999998</v>
      </c>
      <c r="B11" s="1">
        <f t="shared" si="1"/>
        <v>340.29740854862598</v>
      </c>
      <c r="C11" s="5">
        <f t="shared" si="2"/>
        <v>0</v>
      </c>
      <c r="D11" s="5"/>
      <c r="E11" s="5">
        <v>0</v>
      </c>
      <c r="F11" s="5">
        <f t="shared" si="3"/>
        <v>68.059481709725205</v>
      </c>
      <c r="G11" s="29">
        <v>0.2</v>
      </c>
      <c r="H11" s="28">
        <v>4291.4319999999998</v>
      </c>
      <c r="I11" s="28"/>
      <c r="J11" s="28">
        <v>1135.8099199999999</v>
      </c>
      <c r="K11" s="5">
        <v>40</v>
      </c>
      <c r="M11" s="1">
        <f t="shared" si="4"/>
        <v>0.26466921065043092</v>
      </c>
      <c r="N11" s="1">
        <f t="shared" si="5"/>
        <v>19089.242233904002</v>
      </c>
      <c r="O11" s="1">
        <f t="shared" si="6"/>
        <v>1299203.9326709034</v>
      </c>
      <c r="P11" s="1">
        <f t="shared" si="7"/>
        <v>1742.2324737116815</v>
      </c>
      <c r="Q11" s="1">
        <f t="shared" si="8"/>
        <v>0.63353908134970238</v>
      </c>
      <c r="U11" s="1">
        <f t="shared" si="9"/>
        <v>0.55669983265660872</v>
      </c>
      <c r="V11" s="1">
        <f t="shared" si="10"/>
        <v>1.5605207272727273</v>
      </c>
      <c r="X11" s="1">
        <f t="shared" si="11"/>
        <v>0.63353908134970238</v>
      </c>
    </row>
    <row r="12" spans="1:24" x14ac:dyDescent="0.2">
      <c r="A12" s="1">
        <f t="shared" si="0"/>
        <v>288.14999999999998</v>
      </c>
      <c r="B12" s="1">
        <f t="shared" si="1"/>
        <v>340.29740854862598</v>
      </c>
      <c r="C12" s="5">
        <f t="shared" si="2"/>
        <v>0</v>
      </c>
      <c r="D12" s="5"/>
      <c r="E12" s="5">
        <v>0</v>
      </c>
      <c r="F12" s="5">
        <f t="shared" si="3"/>
        <v>85.074352137156495</v>
      </c>
      <c r="G12" s="29">
        <v>0.25</v>
      </c>
      <c r="H12" s="28">
        <v>3700.2080000000001</v>
      </c>
      <c r="I12" s="28"/>
      <c r="J12" s="28">
        <v>1135.1485399999999</v>
      </c>
      <c r="K12" s="5">
        <v>40</v>
      </c>
      <c r="M12" s="1">
        <f t="shared" si="4"/>
        <v>0.30677965671119029</v>
      </c>
      <c r="N12" s="1">
        <f t="shared" si="5"/>
        <v>16459.346630176002</v>
      </c>
      <c r="O12" s="1">
        <f t="shared" si="6"/>
        <v>1400268.2511631134</v>
      </c>
      <c r="P12" s="1">
        <f t="shared" si="7"/>
        <v>1877.759724809735</v>
      </c>
      <c r="Q12" s="1">
        <f t="shared" si="8"/>
        <v>0.68282171811263093</v>
      </c>
      <c r="U12" s="1">
        <f t="shared" si="9"/>
        <v>0.48000415115389106</v>
      </c>
      <c r="V12" s="1">
        <f t="shared" si="10"/>
        <v>1.345530181818182</v>
      </c>
      <c r="X12" s="1">
        <f t="shared" si="11"/>
        <v>0.68282171811263093</v>
      </c>
    </row>
    <row r="13" spans="1:24" x14ac:dyDescent="0.2">
      <c r="A13" s="1">
        <f t="shared" si="0"/>
        <v>288.14999999999998</v>
      </c>
      <c r="B13" s="1">
        <f t="shared" si="1"/>
        <v>340.29740854862598</v>
      </c>
      <c r="C13" s="5">
        <f t="shared" si="2"/>
        <v>0</v>
      </c>
      <c r="D13" s="5"/>
      <c r="E13" s="5">
        <v>0</v>
      </c>
      <c r="F13" s="5">
        <f t="shared" si="3"/>
        <v>102.08922256458779</v>
      </c>
      <c r="G13" s="29">
        <v>0.3</v>
      </c>
      <c r="H13" s="28">
        <v>3198.904</v>
      </c>
      <c r="I13" s="28"/>
      <c r="J13" s="28">
        <v>1130.9598000000001</v>
      </c>
      <c r="K13" s="5">
        <v>40</v>
      </c>
      <c r="M13" s="1">
        <f t="shared" si="4"/>
        <v>0.35354602701425242</v>
      </c>
      <c r="N13" s="1">
        <f t="shared" si="5"/>
        <v>14229.435148688</v>
      </c>
      <c r="O13" s="1">
        <f t="shared" si="6"/>
        <v>1452671.9718627776</v>
      </c>
      <c r="P13" s="1">
        <f t="shared" si="7"/>
        <v>1948.0331142679847</v>
      </c>
      <c r="Q13" s="1">
        <f t="shared" si="8"/>
        <v>0.70837567791563083</v>
      </c>
      <c r="U13" s="1">
        <f t="shared" si="9"/>
        <v>0.41497321208504678</v>
      </c>
      <c r="V13" s="1">
        <f t="shared" si="10"/>
        <v>1.1632378181818182</v>
      </c>
      <c r="X13" s="1">
        <f t="shared" si="11"/>
        <v>0.70837567791563083</v>
      </c>
    </row>
    <row r="14" spans="1:24" x14ac:dyDescent="0.2">
      <c r="A14" s="1">
        <f t="shared" si="0"/>
        <v>288.14999999999998</v>
      </c>
      <c r="B14" s="1">
        <f t="shared" si="1"/>
        <v>340.29740854862598</v>
      </c>
      <c r="C14" s="5">
        <f t="shared" si="2"/>
        <v>0</v>
      </c>
      <c r="D14" s="5"/>
      <c r="E14" s="5">
        <v>0</v>
      </c>
      <c r="F14" s="5">
        <f t="shared" si="3"/>
        <v>119.10409299201909</v>
      </c>
      <c r="G14" s="29">
        <v>0.35</v>
      </c>
      <c r="H14" s="28">
        <v>2780.7759999999998</v>
      </c>
      <c r="I14" s="28"/>
      <c r="J14" s="28">
        <v>1124.56646</v>
      </c>
      <c r="K14" s="5">
        <v>40</v>
      </c>
      <c r="M14" s="1">
        <f t="shared" si="4"/>
        <v>0.40440742440239708</v>
      </c>
      <c r="N14" s="1">
        <f t="shared" si="5"/>
        <v>12369.508980271999</v>
      </c>
      <c r="O14" s="1">
        <f t="shared" si="6"/>
        <v>1473259.1478519314</v>
      </c>
      <c r="P14" s="1">
        <f t="shared" si="7"/>
        <v>1975.6405172694399</v>
      </c>
      <c r="Q14" s="1">
        <f t="shared" si="8"/>
        <v>0.71841473355252361</v>
      </c>
      <c r="U14" s="1">
        <f t="shared" si="9"/>
        <v>0.36073215976753537</v>
      </c>
      <c r="V14" s="1">
        <f t="shared" si="10"/>
        <v>1.0111912727272727</v>
      </c>
      <c r="X14" s="1">
        <f t="shared" si="11"/>
        <v>0.71841473355252361</v>
      </c>
    </row>
    <row r="15" spans="1:24" x14ac:dyDescent="0.2">
      <c r="A15" s="1">
        <f t="shared" si="0"/>
        <v>288.14999999999998</v>
      </c>
      <c r="B15" s="1">
        <f t="shared" si="1"/>
        <v>340.29740854862598</v>
      </c>
      <c r="C15" s="5">
        <f t="shared" si="2"/>
        <v>0</v>
      </c>
      <c r="D15" s="5"/>
      <c r="E15" s="5">
        <v>0</v>
      </c>
      <c r="F15" s="5">
        <f t="shared" si="3"/>
        <v>136.11896341945041</v>
      </c>
      <c r="G15" s="29">
        <v>0.4</v>
      </c>
      <c r="H15" s="28">
        <v>2432.3359999999998</v>
      </c>
      <c r="I15" s="28"/>
      <c r="J15" s="28">
        <v>1116.4094399999999</v>
      </c>
      <c r="K15" s="5">
        <v>40</v>
      </c>
      <c r="M15" s="1">
        <f t="shared" si="4"/>
        <v>0.45898652159898962</v>
      </c>
      <c r="N15" s="1">
        <f t="shared" si="5"/>
        <v>10819.570506591999</v>
      </c>
      <c r="O15" s="1">
        <f t="shared" si="6"/>
        <v>1472748.722000961</v>
      </c>
      <c r="P15" s="1">
        <f t="shared" si="7"/>
        <v>1974.9560362032885</v>
      </c>
      <c r="Q15" s="1">
        <f t="shared" si="8"/>
        <v>0.71816583134665035</v>
      </c>
      <c r="U15" s="1">
        <f t="shared" si="9"/>
        <v>0.31553128283627585</v>
      </c>
      <c r="V15" s="1">
        <f t="shared" si="10"/>
        <v>0.88448581818181815</v>
      </c>
      <c r="X15" s="1">
        <f t="shared" si="11"/>
        <v>0.71816583134665035</v>
      </c>
    </row>
    <row r="16" spans="1:24" x14ac:dyDescent="0.2">
      <c r="A16" s="1">
        <f t="shared" si="0"/>
        <v>288.14999999999998</v>
      </c>
      <c r="B16" s="1">
        <f t="shared" si="1"/>
        <v>340.29740854862598</v>
      </c>
      <c r="C16" s="5">
        <f t="shared" si="2"/>
        <v>0</v>
      </c>
      <c r="D16" s="5"/>
      <c r="E16" s="5">
        <v>0</v>
      </c>
      <c r="F16" s="5">
        <f t="shared" si="3"/>
        <v>153.13383384688169</v>
      </c>
      <c r="G16" s="29">
        <v>0.45</v>
      </c>
      <c r="H16" s="28">
        <v>2122.1120000000001</v>
      </c>
      <c r="I16" s="28"/>
      <c r="J16" s="28">
        <v>1103.62276</v>
      </c>
      <c r="K16" s="5">
        <v>40</v>
      </c>
      <c r="M16" s="1">
        <f t="shared" si="4"/>
        <v>0.52005867739308764</v>
      </c>
      <c r="N16" s="1">
        <f t="shared" si="5"/>
        <v>9439.6252848640015</v>
      </c>
      <c r="O16" s="1">
        <f t="shared" si="6"/>
        <v>1445526.0099491873</v>
      </c>
      <c r="P16" s="1">
        <f t="shared" si="7"/>
        <v>1938.4503793418601</v>
      </c>
      <c r="Q16" s="1">
        <f t="shared" si="8"/>
        <v>0.70489104703340366</v>
      </c>
      <c r="U16" s="1">
        <f t="shared" si="9"/>
        <v>0.27528792143941261</v>
      </c>
      <c r="V16" s="1">
        <f t="shared" si="10"/>
        <v>0.77167709090909098</v>
      </c>
      <c r="X16" s="1">
        <f t="shared" si="11"/>
        <v>0.70489104703340366</v>
      </c>
    </row>
    <row r="17" spans="1:24" x14ac:dyDescent="0.2">
      <c r="A17" s="1">
        <f t="shared" si="0"/>
        <v>288.14999999999998</v>
      </c>
      <c r="B17" s="1">
        <f t="shared" si="1"/>
        <v>340.29740854862598</v>
      </c>
      <c r="C17" s="5">
        <f t="shared" si="2"/>
        <v>0</v>
      </c>
      <c r="D17" s="5"/>
      <c r="E17" s="5">
        <v>0</v>
      </c>
      <c r="F17" s="5">
        <f t="shared" si="3"/>
        <v>170.14870427431299</v>
      </c>
      <c r="G17" s="29">
        <v>0.5</v>
      </c>
      <c r="H17" s="28">
        <v>1814.136</v>
      </c>
      <c r="I17" s="28"/>
      <c r="J17" s="28">
        <v>1089.29286</v>
      </c>
      <c r="K17" s="5">
        <v>40</v>
      </c>
      <c r="M17" s="1">
        <f t="shared" si="4"/>
        <v>0.60044718808292219</v>
      </c>
      <c r="N17" s="1">
        <f t="shared" si="5"/>
        <v>8069.6796661920007</v>
      </c>
      <c r="O17" s="1">
        <f t="shared" si="6"/>
        <v>1373045.5391113395</v>
      </c>
      <c r="P17" s="1">
        <f t="shared" si="7"/>
        <v>1841.2540679483061</v>
      </c>
      <c r="Q17" s="1">
        <f t="shared" si="8"/>
        <v>0.66954693379938401</v>
      </c>
      <c r="U17" s="1">
        <f t="shared" si="9"/>
        <v>0.23533617860339617</v>
      </c>
      <c r="V17" s="1">
        <f t="shared" si="10"/>
        <v>0.65968581818181815</v>
      </c>
      <c r="X17" s="1">
        <f t="shared" si="11"/>
        <v>0.66954693379938401</v>
      </c>
    </row>
    <row r="18" spans="1:24" x14ac:dyDescent="0.2">
      <c r="A18" s="1">
        <f t="shared" si="0"/>
        <v>288.14999999999998</v>
      </c>
      <c r="B18" s="1">
        <f t="shared" si="1"/>
        <v>340.29740854862598</v>
      </c>
      <c r="C18" s="5">
        <f t="shared" si="2"/>
        <v>0</v>
      </c>
      <c r="D18" s="5"/>
      <c r="E18" s="5">
        <v>0</v>
      </c>
      <c r="F18" s="5">
        <f t="shared" si="3"/>
        <v>187.1635747017443</v>
      </c>
      <c r="G18" s="29">
        <v>0.55000000000000004</v>
      </c>
      <c r="H18" s="28">
        <v>1485.9280000000001</v>
      </c>
      <c r="I18" s="28"/>
      <c r="J18" s="28">
        <v>1074.5220400000001</v>
      </c>
      <c r="K18" s="5">
        <v>40</v>
      </c>
      <c r="M18" s="1">
        <f t="shared" si="4"/>
        <v>0.72313196870911645</v>
      </c>
      <c r="N18" s="1">
        <f t="shared" si="5"/>
        <v>6609.7376200160006</v>
      </c>
      <c r="O18" s="1">
        <f t="shared" si="6"/>
        <v>1237102.1208027944</v>
      </c>
      <c r="P18" s="1">
        <f t="shared" si="7"/>
        <v>1658.9539439965472</v>
      </c>
      <c r="Q18" s="1">
        <f t="shared" si="8"/>
        <v>0.60325597963510802</v>
      </c>
      <c r="U18" s="1">
        <f t="shared" si="9"/>
        <v>0.19275986871975823</v>
      </c>
      <c r="V18" s="1">
        <f t="shared" si="10"/>
        <v>0.54033745454545457</v>
      </c>
      <c r="X18" s="1">
        <f t="shared" si="11"/>
        <v>0.60325597963510802</v>
      </c>
    </row>
    <row r="19" spans="1:24" x14ac:dyDescent="0.2">
      <c r="A19" s="1">
        <f t="shared" si="0"/>
        <v>288.14999999999998</v>
      </c>
      <c r="B19" s="1">
        <f t="shared" si="1"/>
        <v>340.29740854862598</v>
      </c>
      <c r="C19" s="5">
        <f t="shared" si="2"/>
        <v>0</v>
      </c>
      <c r="D19" s="5"/>
      <c r="E19" s="5">
        <v>0</v>
      </c>
      <c r="F19" s="5">
        <f t="shared" si="3"/>
        <v>204.17844512917557</v>
      </c>
      <c r="G19" s="29">
        <v>0.6</v>
      </c>
      <c r="H19" s="28">
        <v>1166.712</v>
      </c>
      <c r="I19" s="28"/>
      <c r="J19" s="28">
        <v>1059.5307600000001</v>
      </c>
      <c r="K19" s="5">
        <v>40</v>
      </c>
      <c r="M19" s="1">
        <f t="shared" si="4"/>
        <v>0.90813393536708298</v>
      </c>
      <c r="N19" s="1">
        <f t="shared" si="5"/>
        <v>5189.7939860639999</v>
      </c>
      <c r="O19" s="1">
        <f t="shared" si="6"/>
        <v>1059644.0666152937</v>
      </c>
      <c r="P19" s="1">
        <f t="shared" si="7"/>
        <v>1420.9826933311087</v>
      </c>
      <c r="Q19" s="1">
        <f t="shared" si="8"/>
        <v>0.51672097939313044</v>
      </c>
      <c r="U19" s="1">
        <f t="shared" si="9"/>
        <v>0.15135003307950756</v>
      </c>
      <c r="V19" s="1">
        <f t="shared" si="10"/>
        <v>0.42425890909090908</v>
      </c>
      <c r="X19" s="1">
        <f t="shared" si="11"/>
        <v>0.51672097939313044</v>
      </c>
    </row>
    <row r="20" spans="1:24" x14ac:dyDescent="0.2">
      <c r="C20" s="5"/>
      <c r="D20" s="5"/>
      <c r="E20" s="5"/>
      <c r="F20" s="5"/>
      <c r="G20" s="29"/>
      <c r="H20" s="28"/>
      <c r="I20" s="28"/>
      <c r="J20" s="28"/>
      <c r="K20" s="5"/>
      <c r="U20" s="1">
        <f t="shared" si="9"/>
        <v>0</v>
      </c>
    </row>
    <row r="21" spans="1:24" x14ac:dyDescent="0.2">
      <c r="A21" s="1">
        <f t="shared" ref="A21:A33" si="12">$H$3+$I$3*C21/1000</f>
        <v>278.24399999999997</v>
      </c>
      <c r="B21" s="1">
        <f t="shared" ref="B21:B33" si="13">SQRT($F$3*$G$3*A21)</f>
        <v>334.39689324444208</v>
      </c>
      <c r="C21" s="5">
        <f t="shared" ref="C21:C33" si="14">E21*0.3048</f>
        <v>1524</v>
      </c>
      <c r="D21" s="5"/>
      <c r="E21" s="5">
        <v>5000</v>
      </c>
      <c r="F21" s="5">
        <f t="shared" ref="F21:F33" si="15">G21*B21</f>
        <v>0</v>
      </c>
      <c r="G21" s="29">
        <v>0</v>
      </c>
      <c r="H21" s="28">
        <v>4628.6319999999996</v>
      </c>
      <c r="I21" s="28"/>
      <c r="J21" s="28">
        <v>1110.6774800000001</v>
      </c>
      <c r="K21" s="5">
        <v>40</v>
      </c>
      <c r="M21" s="1">
        <f t="shared" ref="M21:M33" si="16">J21/H21</f>
        <v>0.23995804375893356</v>
      </c>
      <c r="N21" s="1">
        <f t="shared" ref="N21:N33" si="17">4.448222*H21</f>
        <v>20589.182692303999</v>
      </c>
      <c r="O21" s="1">
        <f t="shared" ref="O21:O33" si="18">N21*F21</f>
        <v>0</v>
      </c>
      <c r="P21" s="1">
        <f t="shared" ref="P21:P33" si="19">O21*0.001341</f>
        <v>0</v>
      </c>
      <c r="Q21" s="1">
        <f t="shared" ref="Q21:Q33" si="20">P21/$C$3</f>
        <v>0</v>
      </c>
      <c r="U21" s="1">
        <f t="shared" si="9"/>
        <v>0.60044261678363409</v>
      </c>
      <c r="V21" s="1">
        <f t="shared" ref="V21:V33" si="21">H21/$C$3</f>
        <v>1.683138909090909</v>
      </c>
      <c r="X21" s="1">
        <f t="shared" ref="X21:X33" si="22">P21/$C$3</f>
        <v>0</v>
      </c>
    </row>
    <row r="22" spans="1:24" x14ac:dyDescent="0.2">
      <c r="A22" s="1">
        <f t="shared" si="12"/>
        <v>278.24399999999997</v>
      </c>
      <c r="B22" s="1">
        <f t="shared" si="13"/>
        <v>334.39689324444208</v>
      </c>
      <c r="C22" s="5">
        <f t="shared" si="14"/>
        <v>1524</v>
      </c>
      <c r="D22" s="5"/>
      <c r="E22" s="5">
        <v>5000</v>
      </c>
      <c r="F22" s="5">
        <f t="shared" si="15"/>
        <v>16.719844662222105</v>
      </c>
      <c r="G22" s="29">
        <v>0.05</v>
      </c>
      <c r="H22" s="28">
        <v>4846.5006666666704</v>
      </c>
      <c r="I22" s="28"/>
      <c r="J22" s="28">
        <v>1108.0355953828</v>
      </c>
      <c r="K22" s="5">
        <v>40</v>
      </c>
      <c r="M22" s="1">
        <f t="shared" si="16"/>
        <v>0.22862590384102546</v>
      </c>
      <c r="N22" s="1">
        <f t="shared" si="17"/>
        <v>21558.310888481352</v>
      </c>
      <c r="O22" s="1">
        <f t="shared" si="18"/>
        <v>360451.60923529963</v>
      </c>
      <c r="P22" s="1">
        <f t="shared" si="19"/>
        <v>483.36560798453678</v>
      </c>
      <c r="Q22" s="1">
        <f t="shared" si="20"/>
        <v>0.17576931199437701</v>
      </c>
      <c r="U22" s="1">
        <f t="shared" si="9"/>
        <v>0.62870531563904042</v>
      </c>
      <c r="V22" s="1">
        <f t="shared" si="21"/>
        <v>1.7623638787878801</v>
      </c>
      <c r="X22" s="1">
        <f t="shared" si="22"/>
        <v>0.17576931199437701</v>
      </c>
    </row>
    <row r="23" spans="1:24" x14ac:dyDescent="0.2">
      <c r="A23" s="1">
        <f t="shared" si="12"/>
        <v>278.24399999999997</v>
      </c>
      <c r="B23" s="1">
        <f t="shared" si="13"/>
        <v>334.39689324444208</v>
      </c>
      <c r="C23" s="5">
        <f t="shared" si="14"/>
        <v>1524</v>
      </c>
      <c r="D23" s="5"/>
      <c r="E23" s="5">
        <v>5000</v>
      </c>
      <c r="F23" s="5">
        <f t="shared" si="15"/>
        <v>33.43968932444421</v>
      </c>
      <c r="G23" s="29">
        <v>0.1</v>
      </c>
      <c r="H23" s="28">
        <v>4884.9040000000005</v>
      </c>
      <c r="I23" s="28"/>
      <c r="J23" s="28">
        <v>1102.3</v>
      </c>
      <c r="K23" s="5">
        <v>40</v>
      </c>
      <c r="M23" s="1">
        <f t="shared" si="16"/>
        <v>0.22565438338194566</v>
      </c>
      <c r="N23" s="1">
        <f t="shared" si="17"/>
        <v>21729.137440688002</v>
      </c>
      <c r="O23" s="1">
        <f t="shared" si="18"/>
        <v>726615.60530475562</v>
      </c>
      <c r="P23" s="1">
        <f t="shared" si="19"/>
        <v>974.39152671367731</v>
      </c>
      <c r="Q23" s="1">
        <f t="shared" si="20"/>
        <v>0.35432419153224631</v>
      </c>
      <c r="U23" s="1">
        <f t="shared" si="9"/>
        <v>0.63368713272017341</v>
      </c>
      <c r="V23" s="1">
        <f t="shared" si="21"/>
        <v>1.7763287272727275</v>
      </c>
      <c r="X23" s="1">
        <f t="shared" si="22"/>
        <v>0.35432419153224631</v>
      </c>
    </row>
    <row r="24" spans="1:24" x14ac:dyDescent="0.2">
      <c r="A24" s="1">
        <f t="shared" si="12"/>
        <v>278.24399999999997</v>
      </c>
      <c r="B24" s="1">
        <f t="shared" si="13"/>
        <v>334.39689324444208</v>
      </c>
      <c r="C24" s="5">
        <f t="shared" si="14"/>
        <v>1524</v>
      </c>
      <c r="D24" s="5"/>
      <c r="E24" s="5">
        <v>5000</v>
      </c>
      <c r="F24" s="5">
        <f t="shared" si="15"/>
        <v>50.159533986666311</v>
      </c>
      <c r="G24" s="29">
        <v>0.15</v>
      </c>
      <c r="H24" s="28">
        <v>4666.848</v>
      </c>
      <c r="I24" s="28"/>
      <c r="J24" s="28">
        <v>1091.9383800000001</v>
      </c>
      <c r="K24" s="5">
        <v>40</v>
      </c>
      <c r="M24" s="1">
        <f t="shared" si="16"/>
        <v>0.23397770400921566</v>
      </c>
      <c r="N24" s="1">
        <f t="shared" si="17"/>
        <v>20759.175944256</v>
      </c>
      <c r="O24" s="1">
        <f t="shared" si="18"/>
        <v>1041270.5913110945</v>
      </c>
      <c r="P24" s="1">
        <f t="shared" si="19"/>
        <v>1396.3438629481777</v>
      </c>
      <c r="Q24" s="1">
        <f t="shared" si="20"/>
        <v>0.50776140470842823</v>
      </c>
      <c r="U24" s="1">
        <f t="shared" si="9"/>
        <v>0.60540013231803025</v>
      </c>
      <c r="V24" s="1">
        <f t="shared" si="21"/>
        <v>1.6970356363636363</v>
      </c>
      <c r="X24" s="1">
        <f t="shared" si="22"/>
        <v>0.50776140470842823</v>
      </c>
    </row>
    <row r="25" spans="1:24" x14ac:dyDescent="0.2">
      <c r="A25" s="1">
        <f t="shared" si="12"/>
        <v>278.24399999999997</v>
      </c>
      <c r="B25" s="1">
        <f t="shared" si="13"/>
        <v>334.39689324444208</v>
      </c>
      <c r="C25" s="5">
        <f t="shared" si="14"/>
        <v>1524</v>
      </c>
      <c r="D25" s="5"/>
      <c r="E25" s="5">
        <v>5000</v>
      </c>
      <c r="F25" s="5">
        <f t="shared" si="15"/>
        <v>66.879378648888419</v>
      </c>
      <c r="G25" s="29">
        <v>0.2</v>
      </c>
      <c r="H25" s="28">
        <v>4122.8320000000003</v>
      </c>
      <c r="I25" s="28"/>
      <c r="J25" s="28">
        <v>1078.0494000000001</v>
      </c>
      <c r="K25" s="5">
        <v>40</v>
      </c>
      <c r="M25" s="1">
        <f t="shared" si="16"/>
        <v>0.26148273807906797</v>
      </c>
      <c r="N25" s="1">
        <f t="shared" si="17"/>
        <v>18339.272004704002</v>
      </c>
      <c r="O25" s="1">
        <f t="shared" si="18"/>
        <v>1226519.116547558</v>
      </c>
      <c r="P25" s="1">
        <f t="shared" si="19"/>
        <v>1644.7621352902752</v>
      </c>
      <c r="Q25" s="1">
        <f t="shared" si="20"/>
        <v>0.59809532192373638</v>
      </c>
      <c r="U25" s="1">
        <f t="shared" si="9"/>
        <v>0.5348284405930962</v>
      </c>
      <c r="V25" s="1">
        <f t="shared" si="21"/>
        <v>1.4992116363636365</v>
      </c>
      <c r="X25" s="1">
        <f t="shared" si="22"/>
        <v>0.59809532192373638</v>
      </c>
    </row>
    <row r="26" spans="1:24" x14ac:dyDescent="0.2">
      <c r="A26" s="1">
        <f t="shared" si="12"/>
        <v>278.24399999999997</v>
      </c>
      <c r="B26" s="1">
        <f t="shared" si="13"/>
        <v>334.39689324444208</v>
      </c>
      <c r="C26" s="5">
        <f t="shared" si="14"/>
        <v>1524</v>
      </c>
      <c r="D26" s="5"/>
      <c r="E26" s="5">
        <v>5000</v>
      </c>
      <c r="F26" s="5">
        <f t="shared" si="15"/>
        <v>83.599223311110521</v>
      </c>
      <c r="G26" s="29">
        <v>0.25</v>
      </c>
      <c r="H26" s="28">
        <v>3646.2559999999999</v>
      </c>
      <c r="I26" s="28"/>
      <c r="J26" s="28">
        <v>1088.41102</v>
      </c>
      <c r="K26" s="5">
        <v>40</v>
      </c>
      <c r="M26" s="1">
        <f t="shared" si="16"/>
        <v>0.29850098841112638</v>
      </c>
      <c r="N26" s="1">
        <f t="shared" si="17"/>
        <v>16219.356156832</v>
      </c>
      <c r="O26" s="1">
        <f t="shared" si="18"/>
        <v>1355925.5773174337</v>
      </c>
      <c r="P26" s="1">
        <f t="shared" si="19"/>
        <v>1818.2961991826785</v>
      </c>
      <c r="Q26" s="1">
        <f t="shared" si="20"/>
        <v>0.66119861788461032</v>
      </c>
      <c r="U26" s="1">
        <f t="shared" si="9"/>
        <v>0.47300530569356702</v>
      </c>
      <c r="V26" s="1">
        <f t="shared" si="21"/>
        <v>1.3259112727272726</v>
      </c>
      <c r="X26" s="1">
        <f t="shared" si="22"/>
        <v>0.66119861788461032</v>
      </c>
    </row>
    <row r="27" spans="1:24" x14ac:dyDescent="0.2">
      <c r="A27" s="1">
        <f t="shared" si="12"/>
        <v>278.24399999999997</v>
      </c>
      <c r="B27" s="1">
        <f t="shared" si="13"/>
        <v>334.39689324444208</v>
      </c>
      <c r="C27" s="5">
        <f t="shared" si="14"/>
        <v>1524</v>
      </c>
      <c r="D27" s="5"/>
      <c r="E27" s="5">
        <v>5000</v>
      </c>
      <c r="F27" s="5">
        <f t="shared" si="15"/>
        <v>100.31906797333262</v>
      </c>
      <c r="G27" s="29">
        <v>0.3</v>
      </c>
      <c r="H27" s="28">
        <v>3221.384</v>
      </c>
      <c r="I27" s="28"/>
      <c r="J27" s="28">
        <v>1088.63148</v>
      </c>
      <c r="K27" s="5">
        <v>40</v>
      </c>
      <c r="M27" s="1">
        <f t="shared" si="16"/>
        <v>0.33793905973333199</v>
      </c>
      <c r="N27" s="1">
        <f t="shared" si="17"/>
        <v>14329.431179248</v>
      </c>
      <c r="O27" s="1">
        <f t="shared" si="18"/>
        <v>1437515.180490172</v>
      </c>
      <c r="P27" s="1">
        <f t="shared" si="19"/>
        <v>1927.7078570373205</v>
      </c>
      <c r="Q27" s="1">
        <f t="shared" si="20"/>
        <v>0.70098467528629838</v>
      </c>
      <c r="U27" s="1">
        <f t="shared" si="9"/>
        <v>0.41788939769351513</v>
      </c>
      <c r="V27" s="1">
        <f t="shared" si="21"/>
        <v>1.1714123636363636</v>
      </c>
      <c r="X27" s="1">
        <f t="shared" si="22"/>
        <v>0.70098467528629838</v>
      </c>
    </row>
    <row r="28" spans="1:24" x14ac:dyDescent="0.2">
      <c r="A28" s="1">
        <f t="shared" si="12"/>
        <v>278.24399999999997</v>
      </c>
      <c r="B28" s="1">
        <f t="shared" si="13"/>
        <v>334.39689324444208</v>
      </c>
      <c r="C28" s="5">
        <f t="shared" si="14"/>
        <v>1524</v>
      </c>
      <c r="D28" s="5"/>
      <c r="E28" s="5">
        <v>5000</v>
      </c>
      <c r="F28" s="5">
        <f t="shared" si="15"/>
        <v>117.03891263555472</v>
      </c>
      <c r="G28" s="29">
        <v>0.35</v>
      </c>
      <c r="H28" s="28">
        <v>2821.24</v>
      </c>
      <c r="I28" s="28"/>
      <c r="J28" s="28">
        <v>1082.2381399999999</v>
      </c>
      <c r="K28" s="5">
        <v>40</v>
      </c>
      <c r="M28" s="1">
        <f t="shared" si="16"/>
        <v>0.38360371326083564</v>
      </c>
      <c r="N28" s="1">
        <f t="shared" si="17"/>
        <v>12549.50183528</v>
      </c>
      <c r="O28" s="1">
        <f t="shared" si="18"/>
        <v>1468780.0489190696</v>
      </c>
      <c r="P28" s="1">
        <f t="shared" si="19"/>
        <v>1969.6340456004723</v>
      </c>
      <c r="Q28" s="1">
        <f t="shared" si="20"/>
        <v>0.71623056203653535</v>
      </c>
      <c r="U28" s="1">
        <f t="shared" si="9"/>
        <v>0.36598129386277839</v>
      </c>
      <c r="V28" s="1">
        <f t="shared" si="21"/>
        <v>1.0259054545454545</v>
      </c>
      <c r="X28" s="1">
        <f t="shared" si="22"/>
        <v>0.71623056203653535</v>
      </c>
    </row>
    <row r="29" spans="1:24" x14ac:dyDescent="0.2">
      <c r="A29" s="1">
        <f t="shared" si="12"/>
        <v>278.24399999999997</v>
      </c>
      <c r="B29" s="1">
        <f t="shared" si="13"/>
        <v>334.39689324444208</v>
      </c>
      <c r="C29" s="5">
        <f t="shared" si="14"/>
        <v>1524</v>
      </c>
      <c r="D29" s="5"/>
      <c r="E29" s="5">
        <v>5000</v>
      </c>
      <c r="F29" s="5">
        <f t="shared" si="15"/>
        <v>133.75875729777684</v>
      </c>
      <c r="G29" s="29">
        <v>0.4</v>
      </c>
      <c r="H29" s="28">
        <v>2486.288</v>
      </c>
      <c r="I29" s="28"/>
      <c r="J29" s="28">
        <v>1074.5220400000001</v>
      </c>
      <c r="K29" s="5">
        <v>40</v>
      </c>
      <c r="M29" s="1">
        <f t="shared" si="16"/>
        <v>0.43217923265526764</v>
      </c>
      <c r="N29" s="1">
        <f t="shared" si="17"/>
        <v>11059.560979936001</v>
      </c>
      <c r="O29" s="1">
        <f t="shared" si="18"/>
        <v>1479313.1329352225</v>
      </c>
      <c r="P29" s="1">
        <f t="shared" si="19"/>
        <v>1983.7589112661333</v>
      </c>
      <c r="Q29" s="1">
        <f t="shared" si="20"/>
        <v>0.72136687682404843</v>
      </c>
      <c r="U29" s="1">
        <f t="shared" si="9"/>
        <v>0.32253012829659994</v>
      </c>
      <c r="V29" s="1">
        <f t="shared" si="21"/>
        <v>0.90410472727272728</v>
      </c>
      <c r="X29" s="1">
        <f t="shared" si="22"/>
        <v>0.72136687682404843</v>
      </c>
    </row>
    <row r="30" spans="1:24" x14ac:dyDescent="0.2">
      <c r="A30" s="1">
        <f t="shared" si="12"/>
        <v>278.24399999999997</v>
      </c>
      <c r="B30" s="1">
        <f t="shared" si="13"/>
        <v>334.39689324444208</v>
      </c>
      <c r="C30" s="5">
        <f t="shared" si="14"/>
        <v>1524</v>
      </c>
      <c r="D30" s="5"/>
      <c r="E30" s="5">
        <v>5000</v>
      </c>
      <c r="F30" s="5">
        <f t="shared" si="15"/>
        <v>150.47860195999894</v>
      </c>
      <c r="G30" s="29">
        <v>0.45</v>
      </c>
      <c r="H30" s="28">
        <v>2198.5439999999999</v>
      </c>
      <c r="I30" s="28"/>
      <c r="J30" s="28">
        <v>1062.6171999999999</v>
      </c>
      <c r="K30" s="5">
        <v>40</v>
      </c>
      <c r="M30" s="1">
        <f t="shared" si="16"/>
        <v>0.48332769323697866</v>
      </c>
      <c r="N30" s="1">
        <f t="shared" si="17"/>
        <v>9779.6117887679993</v>
      </c>
      <c r="O30" s="1">
        <f t="shared" si="18"/>
        <v>1471622.3096853329</v>
      </c>
      <c r="P30" s="1">
        <f t="shared" si="19"/>
        <v>1973.4455172880314</v>
      </c>
      <c r="Q30" s="1">
        <f t="shared" si="20"/>
        <v>0.71761655174110228</v>
      </c>
      <c r="U30" s="1">
        <f t="shared" si="9"/>
        <v>0.28520295250820499</v>
      </c>
      <c r="V30" s="1">
        <f t="shared" si="21"/>
        <v>0.79947054545454543</v>
      </c>
      <c r="X30" s="1">
        <f t="shared" si="22"/>
        <v>0.71761655174110228</v>
      </c>
    </row>
    <row r="31" spans="1:24" x14ac:dyDescent="0.2">
      <c r="A31" s="1">
        <f t="shared" si="12"/>
        <v>278.24399999999997</v>
      </c>
      <c r="B31" s="1">
        <f t="shared" si="13"/>
        <v>334.39689324444208</v>
      </c>
      <c r="C31" s="5">
        <f t="shared" si="14"/>
        <v>1524</v>
      </c>
      <c r="D31" s="5"/>
      <c r="E31" s="5">
        <v>5000</v>
      </c>
      <c r="F31" s="5">
        <f t="shared" si="15"/>
        <v>167.19844662222104</v>
      </c>
      <c r="G31" s="29">
        <v>0.5</v>
      </c>
      <c r="H31" s="28">
        <v>1924.288</v>
      </c>
      <c r="I31" s="28"/>
      <c r="J31" s="28">
        <v>1049.61006</v>
      </c>
      <c r="K31" s="5">
        <v>40</v>
      </c>
      <c r="M31" s="1">
        <f t="shared" si="16"/>
        <v>0.54545372626134969</v>
      </c>
      <c r="N31" s="1">
        <f t="shared" si="17"/>
        <v>8559.6602159360009</v>
      </c>
      <c r="O31" s="1">
        <f t="shared" si="18"/>
        <v>1431161.8917185245</v>
      </c>
      <c r="P31" s="1">
        <f t="shared" si="19"/>
        <v>1919.1880967945413</v>
      </c>
      <c r="Q31" s="1">
        <f t="shared" si="20"/>
        <v>0.69788658065256048</v>
      </c>
      <c r="U31" s="1">
        <f t="shared" si="9"/>
        <v>0.2496254880848911</v>
      </c>
      <c r="V31" s="1">
        <f t="shared" si="21"/>
        <v>0.69974109090909087</v>
      </c>
      <c r="X31" s="1">
        <f t="shared" si="22"/>
        <v>0.69788658065256048</v>
      </c>
    </row>
    <row r="32" spans="1:24" x14ac:dyDescent="0.2">
      <c r="A32" s="1">
        <f t="shared" si="12"/>
        <v>278.24399999999997</v>
      </c>
      <c r="B32" s="1">
        <f t="shared" si="13"/>
        <v>334.39689324444208</v>
      </c>
      <c r="C32" s="5">
        <f t="shared" si="14"/>
        <v>1524</v>
      </c>
      <c r="D32" s="5"/>
      <c r="E32" s="5">
        <v>5000</v>
      </c>
      <c r="F32" s="5">
        <f t="shared" si="15"/>
        <v>183.91829128444317</v>
      </c>
      <c r="G32" s="29">
        <v>0.55000000000000004</v>
      </c>
      <c r="H32" s="28">
        <v>1627.5519999999999</v>
      </c>
      <c r="I32" s="28"/>
      <c r="J32" s="28">
        <v>1035.50062</v>
      </c>
      <c r="K32" s="5">
        <v>40</v>
      </c>
      <c r="M32" s="1">
        <f t="shared" si="16"/>
        <v>0.6362319729262107</v>
      </c>
      <c r="N32" s="1">
        <f t="shared" si="17"/>
        <v>7239.712612544</v>
      </c>
      <c r="O32" s="1">
        <f t="shared" si="18"/>
        <v>1331515.5730895244</v>
      </c>
      <c r="P32" s="1">
        <f t="shared" si="19"/>
        <v>1785.5623835130523</v>
      </c>
      <c r="Q32" s="1">
        <f t="shared" si="20"/>
        <v>0.6492954121865645</v>
      </c>
      <c r="U32" s="1">
        <f t="shared" si="9"/>
        <v>0.21113183805310881</v>
      </c>
      <c r="V32" s="1">
        <f t="shared" si="21"/>
        <v>0.59183709090909087</v>
      </c>
      <c r="X32" s="1">
        <f t="shared" si="22"/>
        <v>0.6492954121865645</v>
      </c>
    </row>
    <row r="33" spans="1:24" x14ac:dyDescent="0.2">
      <c r="A33" s="1">
        <f t="shared" si="12"/>
        <v>278.24399999999997</v>
      </c>
      <c r="B33" s="1">
        <f t="shared" si="13"/>
        <v>334.39689324444208</v>
      </c>
      <c r="C33" s="5">
        <f t="shared" si="14"/>
        <v>1524</v>
      </c>
      <c r="D33" s="5"/>
      <c r="E33" s="5">
        <v>5000</v>
      </c>
      <c r="F33" s="5">
        <f t="shared" si="15"/>
        <v>200.63813594666524</v>
      </c>
      <c r="G33" s="29">
        <v>0.6</v>
      </c>
      <c r="H33" s="28">
        <v>1339.808</v>
      </c>
      <c r="I33" s="28"/>
      <c r="J33" s="28">
        <v>1021.39118</v>
      </c>
      <c r="K33" s="5">
        <v>40</v>
      </c>
      <c r="M33" s="1">
        <f t="shared" si="16"/>
        <v>0.76234145489502969</v>
      </c>
      <c r="N33" s="1">
        <f t="shared" si="17"/>
        <v>5959.7634213760002</v>
      </c>
      <c r="O33" s="1">
        <f t="shared" si="18"/>
        <v>1195755.8235480008</v>
      </c>
      <c r="P33" s="1">
        <f t="shared" si="19"/>
        <v>1603.508559377869</v>
      </c>
      <c r="Q33" s="1">
        <f t="shared" si="20"/>
        <v>0.58309402159195234</v>
      </c>
      <c r="U33" s="1">
        <f t="shared" si="9"/>
        <v>0.17380466226471389</v>
      </c>
      <c r="V33" s="1">
        <f t="shared" si="21"/>
        <v>0.48720290909090908</v>
      </c>
      <c r="X33" s="1">
        <f t="shared" si="22"/>
        <v>0.58309402159195234</v>
      </c>
    </row>
    <row r="34" spans="1:24" x14ac:dyDescent="0.2">
      <c r="C34" s="5"/>
      <c r="D34" s="5"/>
      <c r="E34" s="5"/>
      <c r="F34" s="5"/>
      <c r="G34" s="29"/>
      <c r="H34" s="28"/>
      <c r="I34" s="28"/>
      <c r="J34" s="28"/>
      <c r="K34" s="5"/>
      <c r="U34" s="1">
        <f t="shared" si="9"/>
        <v>0</v>
      </c>
    </row>
    <row r="35" spans="1:24" x14ac:dyDescent="0.2">
      <c r="A35" s="1">
        <f t="shared" ref="A35:A47" si="23">$H$3+$I$3*C35/1000</f>
        <v>268.33799999999997</v>
      </c>
      <c r="B35" s="1">
        <f t="shared" ref="B35:B47" si="24">SQRT($F$3*$G$3*A35)</f>
        <v>328.39037464298355</v>
      </c>
      <c r="C35" s="5">
        <f t="shared" ref="C35:C47" si="25">E35*0.3048</f>
        <v>3048</v>
      </c>
      <c r="D35" s="5"/>
      <c r="E35" s="5">
        <v>10000</v>
      </c>
      <c r="F35" s="5">
        <f t="shared" ref="F35:F47" si="26">G35*B35</f>
        <v>0</v>
      </c>
      <c r="G35" s="29">
        <v>0</v>
      </c>
      <c r="H35" s="28">
        <v>3963.2240000000002</v>
      </c>
      <c r="I35" s="28"/>
      <c r="J35" s="28">
        <v>990.08586000000003</v>
      </c>
      <c r="K35" s="5">
        <v>40</v>
      </c>
      <c r="M35" s="1">
        <f t="shared" ref="M35:M47" si="27">J35/H35</f>
        <v>0.24981829439870165</v>
      </c>
      <c r="N35" s="1">
        <f t="shared" ref="N35:N47" si="28">4.448222*H35</f>
        <v>17629.300187728</v>
      </c>
      <c r="O35" s="1">
        <f t="shared" ref="O35:O47" si="29">N35*F35</f>
        <v>0</v>
      </c>
      <c r="P35" s="1">
        <f t="shared" ref="P35:P47" si="30">O35*0.001341</f>
        <v>0</v>
      </c>
      <c r="Q35" s="1">
        <f t="shared" ref="Q35:Q47" si="31">P35/$C$3</f>
        <v>0</v>
      </c>
      <c r="U35" s="1">
        <f t="shared" si="9"/>
        <v>0.5141235227729708</v>
      </c>
      <c r="V35" s="1">
        <f t="shared" ref="V35:V47" si="32">H35/$C$3</f>
        <v>1.4411723636363636</v>
      </c>
      <c r="X35" s="1">
        <f t="shared" ref="X35:X47" si="33">P35/$C$3</f>
        <v>0</v>
      </c>
    </row>
    <row r="36" spans="1:24" x14ac:dyDescent="0.2">
      <c r="A36" s="1">
        <f t="shared" si="23"/>
        <v>268.33799999999997</v>
      </c>
      <c r="B36" s="1">
        <f t="shared" si="24"/>
        <v>328.39037464298355</v>
      </c>
      <c r="C36" s="5">
        <f t="shared" si="25"/>
        <v>3048</v>
      </c>
      <c r="D36" s="5"/>
      <c r="E36" s="5">
        <v>10000</v>
      </c>
      <c r="F36" s="5">
        <f t="shared" si="26"/>
        <v>16.419518732149179</v>
      </c>
      <c r="G36" s="29">
        <v>0.05</v>
      </c>
      <c r="H36" s="28">
        <v>4168.6350000000002</v>
      </c>
      <c r="I36" s="28"/>
      <c r="J36" s="28">
        <v>988.59965551724099</v>
      </c>
      <c r="K36" s="5">
        <v>40</v>
      </c>
      <c r="M36" s="1">
        <f t="shared" si="27"/>
        <v>0.23715188677282634</v>
      </c>
      <c r="N36" s="1">
        <f t="shared" si="28"/>
        <v>18543.013916970001</v>
      </c>
      <c r="O36" s="1">
        <f t="shared" si="29"/>
        <v>304467.36436019186</v>
      </c>
      <c r="P36" s="1">
        <f t="shared" si="30"/>
        <v>408.29073560701727</v>
      </c>
      <c r="Q36" s="1">
        <f t="shared" si="31"/>
        <v>0.14846935840255174</v>
      </c>
      <c r="U36" s="1">
        <f t="shared" si="9"/>
        <v>0.54077016877035045</v>
      </c>
      <c r="V36" s="1">
        <f t="shared" si="32"/>
        <v>1.5158672727272728</v>
      </c>
      <c r="X36" s="1">
        <f t="shared" si="33"/>
        <v>0.14846935840255174</v>
      </c>
    </row>
    <row r="37" spans="1:24" x14ac:dyDescent="0.2">
      <c r="A37" s="1">
        <f t="shared" si="23"/>
        <v>268.33799999999997</v>
      </c>
      <c r="B37" s="1">
        <f t="shared" si="24"/>
        <v>328.39037464298355</v>
      </c>
      <c r="C37" s="5">
        <f t="shared" si="25"/>
        <v>3048</v>
      </c>
      <c r="D37" s="5"/>
      <c r="E37" s="5">
        <v>10000</v>
      </c>
      <c r="F37" s="5">
        <f t="shared" si="26"/>
        <v>32.839037464298357</v>
      </c>
      <c r="G37" s="29">
        <v>0.1</v>
      </c>
      <c r="H37" s="28">
        <v>4226.24</v>
      </c>
      <c r="I37" s="28"/>
      <c r="J37" s="28">
        <v>985.01527999999996</v>
      </c>
      <c r="K37" s="5">
        <v>40</v>
      </c>
      <c r="M37" s="1">
        <f t="shared" si="27"/>
        <v>0.23307130688271371</v>
      </c>
      <c r="N37" s="1">
        <f t="shared" si="28"/>
        <v>18799.253745279999</v>
      </c>
      <c r="O37" s="1">
        <f t="shared" si="29"/>
        <v>617349.39804210106</v>
      </c>
      <c r="P37" s="1">
        <f t="shared" si="30"/>
        <v>827.86554277445748</v>
      </c>
      <c r="Q37" s="1">
        <f t="shared" si="31"/>
        <v>0.30104201555434817</v>
      </c>
      <c r="U37" s="1">
        <f t="shared" si="9"/>
        <v>0.54824289439205054</v>
      </c>
      <c r="V37" s="1">
        <f t="shared" si="32"/>
        <v>1.5368145454545454</v>
      </c>
      <c r="X37" s="1">
        <f t="shared" si="33"/>
        <v>0.30104201555434817</v>
      </c>
    </row>
    <row r="38" spans="1:24" x14ac:dyDescent="0.2">
      <c r="A38" s="1">
        <f t="shared" si="23"/>
        <v>268.33799999999997</v>
      </c>
      <c r="B38" s="1">
        <f t="shared" si="24"/>
        <v>328.39037464298355</v>
      </c>
      <c r="C38" s="5">
        <f t="shared" si="25"/>
        <v>3048</v>
      </c>
      <c r="D38" s="5"/>
      <c r="E38" s="5">
        <v>10000</v>
      </c>
      <c r="F38" s="5">
        <f t="shared" si="26"/>
        <v>49.258556196447529</v>
      </c>
      <c r="G38" s="29">
        <v>0.15</v>
      </c>
      <c r="H38" s="28">
        <v>4111.5919999999996</v>
      </c>
      <c r="I38" s="28"/>
      <c r="J38" s="28">
        <v>976.19687999999996</v>
      </c>
      <c r="K38" s="5">
        <v>40</v>
      </c>
      <c r="M38" s="1">
        <f t="shared" si="27"/>
        <v>0.23742552276587756</v>
      </c>
      <c r="N38" s="1">
        <f t="shared" si="28"/>
        <v>18289.273989424</v>
      </c>
      <c r="O38" s="1">
        <f t="shared" si="29"/>
        <v>900903.23060026823</v>
      </c>
      <c r="P38" s="1">
        <f t="shared" si="30"/>
        <v>1208.1112322349597</v>
      </c>
      <c r="Q38" s="1">
        <f t="shared" si="31"/>
        <v>0.43931317535816716</v>
      </c>
      <c r="U38" s="1">
        <f t="shared" si="9"/>
        <v>0.53337034778886194</v>
      </c>
      <c r="V38" s="1">
        <f t="shared" si="32"/>
        <v>1.4951243636363636</v>
      </c>
      <c r="X38" s="1">
        <f t="shared" si="33"/>
        <v>0.43931317535816716</v>
      </c>
    </row>
    <row r="39" spans="1:24" x14ac:dyDescent="0.2">
      <c r="A39" s="1">
        <f t="shared" si="23"/>
        <v>268.33799999999997</v>
      </c>
      <c r="B39" s="1">
        <f t="shared" si="24"/>
        <v>328.39037464298355</v>
      </c>
      <c r="C39" s="5">
        <f t="shared" si="25"/>
        <v>3048</v>
      </c>
      <c r="D39" s="5"/>
      <c r="E39" s="5">
        <v>10000</v>
      </c>
      <c r="F39" s="5">
        <f t="shared" si="26"/>
        <v>65.678074928596715</v>
      </c>
      <c r="G39" s="29">
        <v>0.2</v>
      </c>
      <c r="H39" s="28">
        <v>3688.9679999999998</v>
      </c>
      <c r="I39" s="28"/>
      <c r="J39" s="28">
        <v>961.42606000000001</v>
      </c>
      <c r="K39" s="5">
        <v>40</v>
      </c>
      <c r="M39" s="1">
        <f t="shared" si="27"/>
        <v>0.26062195714356973</v>
      </c>
      <c r="N39" s="1">
        <f t="shared" si="28"/>
        <v>16409.348614896</v>
      </c>
      <c r="O39" s="1">
        <f t="shared" si="29"/>
        <v>1077734.4278586041</v>
      </c>
      <c r="P39" s="1">
        <f t="shared" si="30"/>
        <v>1445.241867758388</v>
      </c>
      <c r="Q39" s="1">
        <f t="shared" si="31"/>
        <v>0.52554249736668657</v>
      </c>
      <c r="U39" s="1">
        <f t="shared" ref="U39:U70" si="34">H39/$B$3</f>
        <v>0.47854605834965686</v>
      </c>
      <c r="V39" s="1">
        <f t="shared" si="32"/>
        <v>1.341442909090909</v>
      </c>
      <c r="X39" s="1">
        <f t="shared" si="33"/>
        <v>0.52554249736668657</v>
      </c>
    </row>
    <row r="40" spans="1:24" x14ac:dyDescent="0.2">
      <c r="A40" s="1">
        <f t="shared" si="23"/>
        <v>268.33799999999997</v>
      </c>
      <c r="B40" s="1">
        <f t="shared" si="24"/>
        <v>328.39037464298355</v>
      </c>
      <c r="C40" s="5">
        <f t="shared" si="25"/>
        <v>3048</v>
      </c>
      <c r="D40" s="5"/>
      <c r="E40" s="5">
        <v>10000</v>
      </c>
      <c r="F40" s="5">
        <f t="shared" si="26"/>
        <v>82.097593660745886</v>
      </c>
      <c r="G40" s="29">
        <v>0.25</v>
      </c>
      <c r="H40" s="28">
        <v>3259.6</v>
      </c>
      <c r="I40" s="28"/>
      <c r="J40" s="28">
        <v>959.66237999999998</v>
      </c>
      <c r="K40" s="5">
        <v>40</v>
      </c>
      <c r="M40" s="1">
        <f t="shared" si="27"/>
        <v>0.29441108724996934</v>
      </c>
      <c r="N40" s="1">
        <f t="shared" si="28"/>
        <v>14499.424431200001</v>
      </c>
      <c r="O40" s="1">
        <f t="shared" si="29"/>
        <v>1190367.8552673492</v>
      </c>
      <c r="P40" s="1">
        <f t="shared" si="30"/>
        <v>1596.2832939135151</v>
      </c>
      <c r="Q40" s="1">
        <f t="shared" si="31"/>
        <v>0.58046665233218731</v>
      </c>
      <c r="U40" s="1">
        <f t="shared" si="34"/>
        <v>0.42284691322791129</v>
      </c>
      <c r="V40" s="1">
        <f t="shared" si="32"/>
        <v>1.1853090909090909</v>
      </c>
      <c r="X40" s="1">
        <f t="shared" si="33"/>
        <v>0.58046665233218731</v>
      </c>
    </row>
    <row r="41" spans="1:24" x14ac:dyDescent="0.2">
      <c r="A41" s="1">
        <f t="shared" si="23"/>
        <v>268.33799999999997</v>
      </c>
      <c r="B41" s="1">
        <f t="shared" si="24"/>
        <v>328.39037464298355</v>
      </c>
      <c r="C41" s="5">
        <f t="shared" si="25"/>
        <v>3048</v>
      </c>
      <c r="D41" s="5"/>
      <c r="E41" s="5">
        <v>10000</v>
      </c>
      <c r="F41" s="5">
        <f t="shared" si="26"/>
        <v>98.517112392895058</v>
      </c>
      <c r="G41" s="29">
        <v>0.3</v>
      </c>
      <c r="H41" s="28">
        <v>2906.6640000000002</v>
      </c>
      <c r="I41" s="28"/>
      <c r="J41" s="28">
        <v>959.44191999999998</v>
      </c>
      <c r="K41" s="5">
        <v>40</v>
      </c>
      <c r="M41" s="1">
        <f t="shared" si="27"/>
        <v>0.33008353218672676</v>
      </c>
      <c r="N41" s="1">
        <f t="shared" si="28"/>
        <v>12929.486751408002</v>
      </c>
      <c r="O41" s="1">
        <f t="shared" si="29"/>
        <v>1273775.6994709098</v>
      </c>
      <c r="P41" s="1">
        <f t="shared" si="30"/>
        <v>1708.1332129904899</v>
      </c>
      <c r="Q41" s="1">
        <f t="shared" si="31"/>
        <v>0.62113935017835997</v>
      </c>
      <c r="U41" s="1">
        <f t="shared" si="34"/>
        <v>0.37706279917495822</v>
      </c>
      <c r="V41" s="1">
        <f t="shared" si="32"/>
        <v>1.0569687272727273</v>
      </c>
      <c r="X41" s="1">
        <f t="shared" si="33"/>
        <v>0.62113935017835997</v>
      </c>
    </row>
    <row r="42" spans="1:24" x14ac:dyDescent="0.2">
      <c r="A42" s="1">
        <f t="shared" si="23"/>
        <v>268.33799999999997</v>
      </c>
      <c r="B42" s="1">
        <f t="shared" si="24"/>
        <v>328.39037464298355</v>
      </c>
      <c r="C42" s="5">
        <f t="shared" si="25"/>
        <v>3048</v>
      </c>
      <c r="D42" s="5"/>
      <c r="E42" s="5">
        <v>10000</v>
      </c>
      <c r="F42" s="5">
        <f t="shared" si="26"/>
        <v>114.93663112504423</v>
      </c>
      <c r="G42" s="29">
        <v>0.35</v>
      </c>
      <c r="H42" s="28">
        <v>2614.424</v>
      </c>
      <c r="I42" s="28"/>
      <c r="J42" s="28">
        <v>972.00814000000003</v>
      </c>
      <c r="K42" s="5">
        <v>40</v>
      </c>
      <c r="M42" s="1">
        <f t="shared" si="27"/>
        <v>0.37178672625404297</v>
      </c>
      <c r="N42" s="1">
        <f t="shared" si="28"/>
        <v>11629.538354128001</v>
      </c>
      <c r="O42" s="1">
        <f t="shared" si="29"/>
        <v>1336659.9599629641</v>
      </c>
      <c r="P42" s="1">
        <f t="shared" si="30"/>
        <v>1792.4610063103348</v>
      </c>
      <c r="Q42" s="1">
        <f t="shared" si="31"/>
        <v>0.65180400229466717</v>
      </c>
      <c r="U42" s="1">
        <f t="shared" si="34"/>
        <v>0.33915238626486954</v>
      </c>
      <c r="V42" s="1">
        <f t="shared" si="32"/>
        <v>0.9506996363636363</v>
      </c>
      <c r="X42" s="1">
        <f t="shared" si="33"/>
        <v>0.65180400229466717</v>
      </c>
    </row>
    <row r="43" spans="1:24" x14ac:dyDescent="0.2">
      <c r="A43" s="1">
        <f t="shared" si="23"/>
        <v>268.33799999999997</v>
      </c>
      <c r="B43" s="1">
        <f t="shared" si="24"/>
        <v>328.39037464298355</v>
      </c>
      <c r="C43" s="5">
        <f t="shared" si="25"/>
        <v>3048</v>
      </c>
      <c r="D43" s="5"/>
      <c r="E43" s="5">
        <v>10000</v>
      </c>
      <c r="F43" s="5">
        <f t="shared" si="26"/>
        <v>131.35614985719343</v>
      </c>
      <c r="G43" s="29">
        <v>0.4</v>
      </c>
      <c r="H43" s="28">
        <v>2376.136</v>
      </c>
      <c r="I43" s="28"/>
      <c r="J43" s="28">
        <v>984.79481999999996</v>
      </c>
      <c r="K43" s="5">
        <v>40</v>
      </c>
      <c r="M43" s="1">
        <f t="shared" si="27"/>
        <v>0.414452211489578</v>
      </c>
      <c r="N43" s="1">
        <f t="shared" si="28"/>
        <v>10569.580430192</v>
      </c>
      <c r="O43" s="1">
        <f t="shared" si="29"/>
        <v>1388379.3909159594</v>
      </c>
      <c r="P43" s="1">
        <f t="shared" si="30"/>
        <v>1861.8167632183015</v>
      </c>
      <c r="Q43" s="1">
        <f t="shared" si="31"/>
        <v>0.6770242775339278</v>
      </c>
      <c r="U43" s="1">
        <f t="shared" si="34"/>
        <v>0.30824081881510501</v>
      </c>
      <c r="V43" s="1">
        <f t="shared" si="32"/>
        <v>0.86404945454545456</v>
      </c>
      <c r="X43" s="1">
        <f t="shared" si="33"/>
        <v>0.6770242775339278</v>
      </c>
    </row>
    <row r="44" spans="1:24" x14ac:dyDescent="0.2">
      <c r="A44" s="1">
        <f t="shared" si="23"/>
        <v>268.33799999999997</v>
      </c>
      <c r="B44" s="1">
        <f t="shared" si="24"/>
        <v>328.39037464298355</v>
      </c>
      <c r="C44" s="5">
        <f t="shared" si="25"/>
        <v>3048</v>
      </c>
      <c r="D44" s="5"/>
      <c r="E44" s="5">
        <v>10000</v>
      </c>
      <c r="F44" s="5">
        <f t="shared" si="26"/>
        <v>147.77566858934259</v>
      </c>
      <c r="G44" s="29">
        <v>0.45</v>
      </c>
      <c r="H44" s="28">
        <v>2180.56</v>
      </c>
      <c r="I44" s="28"/>
      <c r="J44" s="28">
        <v>999.78610000000003</v>
      </c>
      <c r="K44" s="5">
        <v>40</v>
      </c>
      <c r="M44" s="1">
        <f t="shared" si="27"/>
        <v>0.4584996973254577</v>
      </c>
      <c r="N44" s="1">
        <f t="shared" si="28"/>
        <v>9699.6149643200006</v>
      </c>
      <c r="O44" s="1">
        <f t="shared" si="29"/>
        <v>1433367.0864115804</v>
      </c>
      <c r="P44" s="1">
        <f t="shared" si="30"/>
        <v>1922.1452628779293</v>
      </c>
      <c r="Q44" s="1">
        <f t="shared" si="31"/>
        <v>0.69896191377379246</v>
      </c>
      <c r="U44" s="1">
        <f t="shared" si="34"/>
        <v>0.28287000402143031</v>
      </c>
      <c r="V44" s="1">
        <f t="shared" si="32"/>
        <v>0.79293090909090902</v>
      </c>
      <c r="X44" s="1">
        <f t="shared" si="33"/>
        <v>0.69896191377379246</v>
      </c>
    </row>
    <row r="45" spans="1:24" x14ac:dyDescent="0.2">
      <c r="A45" s="1">
        <f t="shared" si="23"/>
        <v>268.33799999999997</v>
      </c>
      <c r="B45" s="1">
        <f t="shared" si="24"/>
        <v>328.39037464298355</v>
      </c>
      <c r="C45" s="5">
        <f t="shared" si="25"/>
        <v>3048</v>
      </c>
      <c r="D45" s="5"/>
      <c r="E45" s="5">
        <v>10000</v>
      </c>
      <c r="F45" s="5">
        <f t="shared" si="26"/>
        <v>164.19518732149177</v>
      </c>
      <c r="G45" s="29">
        <v>0.5</v>
      </c>
      <c r="H45" s="28">
        <v>2009.712</v>
      </c>
      <c r="I45" s="28"/>
      <c r="J45" s="28">
        <v>1016.98198</v>
      </c>
      <c r="K45" s="5">
        <v>40</v>
      </c>
      <c r="M45" s="1">
        <f t="shared" si="27"/>
        <v>0.50603369039942048</v>
      </c>
      <c r="N45" s="1">
        <f t="shared" si="28"/>
        <v>8939.6451320640008</v>
      </c>
      <c r="O45" s="1">
        <f t="shared" si="29"/>
        <v>1467846.7070469107</v>
      </c>
      <c r="P45" s="1">
        <f t="shared" si="30"/>
        <v>1968.3824341499071</v>
      </c>
      <c r="Q45" s="1">
        <f t="shared" si="31"/>
        <v>0.71577543059996618</v>
      </c>
      <c r="U45" s="1">
        <f t="shared" si="34"/>
        <v>0.26070699339707087</v>
      </c>
      <c r="V45" s="1">
        <f t="shared" si="32"/>
        <v>0.73080436363636359</v>
      </c>
      <c r="X45" s="1">
        <f t="shared" si="33"/>
        <v>0.71577543059996618</v>
      </c>
    </row>
    <row r="46" spans="1:24" x14ac:dyDescent="0.2">
      <c r="A46" s="1">
        <f t="shared" si="23"/>
        <v>268.33799999999997</v>
      </c>
      <c r="B46" s="1">
        <f t="shared" si="24"/>
        <v>328.39037464298355</v>
      </c>
      <c r="C46" s="5">
        <f t="shared" si="25"/>
        <v>3048</v>
      </c>
      <c r="D46" s="5"/>
      <c r="E46" s="5">
        <v>10000</v>
      </c>
      <c r="F46" s="5">
        <f t="shared" si="26"/>
        <v>180.61470605364096</v>
      </c>
      <c r="G46" s="29">
        <v>0.55000000000000004</v>
      </c>
      <c r="H46" s="28">
        <v>1757.9359999999999</v>
      </c>
      <c r="I46" s="28"/>
      <c r="J46" s="28">
        <v>1005.51806</v>
      </c>
      <c r="K46" s="5">
        <v>40</v>
      </c>
      <c r="M46" s="1">
        <f t="shared" si="27"/>
        <v>0.5719878653147783</v>
      </c>
      <c r="N46" s="1">
        <f t="shared" si="28"/>
        <v>7819.6895897920003</v>
      </c>
      <c r="O46" s="1">
        <f t="shared" si="29"/>
        <v>1412350.9366909985</v>
      </c>
      <c r="P46" s="1">
        <f t="shared" si="30"/>
        <v>1893.962606102629</v>
      </c>
      <c r="Q46" s="1">
        <f t="shared" si="31"/>
        <v>0.68871367494641056</v>
      </c>
      <c r="U46" s="1">
        <f t="shared" si="34"/>
        <v>0.22804571458222528</v>
      </c>
      <c r="V46" s="1">
        <f t="shared" si="32"/>
        <v>0.63924945454545457</v>
      </c>
      <c r="X46" s="1">
        <f t="shared" si="33"/>
        <v>0.68871367494641056</v>
      </c>
    </row>
    <row r="47" spans="1:24" x14ac:dyDescent="0.2">
      <c r="A47" s="1">
        <f t="shared" si="23"/>
        <v>268.33799999999997</v>
      </c>
      <c r="B47" s="1">
        <f t="shared" si="24"/>
        <v>328.39037464298355</v>
      </c>
      <c r="C47" s="5">
        <f t="shared" si="25"/>
        <v>3048</v>
      </c>
      <c r="D47" s="5"/>
      <c r="E47" s="5">
        <v>10000</v>
      </c>
      <c r="F47" s="5">
        <f t="shared" si="26"/>
        <v>197.03422478579012</v>
      </c>
      <c r="G47" s="29">
        <v>0.6</v>
      </c>
      <c r="H47" s="28">
        <v>1508.4079999999999</v>
      </c>
      <c r="I47" s="28"/>
      <c r="J47" s="28">
        <v>992.95183999999995</v>
      </c>
      <c r="K47" s="5">
        <v>40</v>
      </c>
      <c r="M47" s="1">
        <f t="shared" si="27"/>
        <v>0.65827802557398263</v>
      </c>
      <c r="N47" s="1">
        <f t="shared" si="28"/>
        <v>6709.7336505760004</v>
      </c>
      <c r="O47" s="1">
        <f t="shared" si="29"/>
        <v>1322047.1683603718</v>
      </c>
      <c r="P47" s="1">
        <f t="shared" si="30"/>
        <v>1772.8652527712586</v>
      </c>
      <c r="Q47" s="1">
        <f t="shared" si="31"/>
        <v>0.64467827373500308</v>
      </c>
      <c r="U47" s="1">
        <f t="shared" si="34"/>
        <v>0.19567605432822655</v>
      </c>
      <c r="V47" s="1">
        <f t="shared" si="32"/>
        <v>0.548512</v>
      </c>
      <c r="X47" s="1">
        <f t="shared" si="33"/>
        <v>0.64467827373500308</v>
      </c>
    </row>
    <row r="48" spans="1:24" x14ac:dyDescent="0.2">
      <c r="C48" s="5"/>
      <c r="D48" s="5"/>
      <c r="E48" s="5"/>
      <c r="F48" s="5"/>
      <c r="G48" s="29"/>
      <c r="H48" s="28"/>
      <c r="I48" s="28"/>
      <c r="J48" s="28"/>
      <c r="K48" s="5"/>
      <c r="U48" s="1">
        <f t="shared" si="34"/>
        <v>0</v>
      </c>
    </row>
    <row r="49" spans="1:24" x14ac:dyDescent="0.2">
      <c r="A49" s="1">
        <f t="shared" ref="A49:A61" si="35">$H$3+$I$3*C49/1000</f>
        <v>258.43199999999996</v>
      </c>
      <c r="B49" s="1">
        <f t="shared" ref="B49:B61" si="36">SQRT($F$3*$G$3*A49)</f>
        <v>322.27192571613091</v>
      </c>
      <c r="C49" s="5">
        <f t="shared" ref="C49:C61" si="37">E49*0.3048</f>
        <v>4572</v>
      </c>
      <c r="D49" s="5"/>
      <c r="E49" s="5">
        <v>15000</v>
      </c>
      <c r="F49" s="5">
        <f t="shared" ref="F49:F61" si="38">G49*B49</f>
        <v>0</v>
      </c>
      <c r="G49" s="29">
        <v>0</v>
      </c>
      <c r="H49" s="28">
        <v>3376.4960000000001</v>
      </c>
      <c r="I49" s="28"/>
      <c r="J49" s="28">
        <v>899.25634000000002</v>
      </c>
      <c r="K49" s="5">
        <v>40</v>
      </c>
      <c r="M49" s="1">
        <f t="shared" ref="M49:M61" si="39">J49/H49</f>
        <v>0.26632827049106528</v>
      </c>
      <c r="N49" s="1">
        <f t="shared" ref="N49:N61" si="40">4.448222*H49</f>
        <v>15019.403790112001</v>
      </c>
      <c r="O49" s="1">
        <f t="shared" ref="O49:O61" si="41">N49*F49</f>
        <v>0</v>
      </c>
      <c r="P49" s="1">
        <f t="shared" ref="P49:P61" si="42">O49*0.001341</f>
        <v>0</v>
      </c>
      <c r="Q49" s="1">
        <f t="shared" ref="Q49:Q61" si="43">P49/$C$3</f>
        <v>0</v>
      </c>
      <c r="U49" s="1">
        <f t="shared" si="34"/>
        <v>0.43801107839194681</v>
      </c>
      <c r="V49" s="1">
        <f t="shared" ref="V49:V61" si="44">H49/$C$3</f>
        <v>1.2278167272727274</v>
      </c>
      <c r="X49" s="1">
        <f t="shared" ref="X49:X61" si="45">P49/$C$3</f>
        <v>0</v>
      </c>
    </row>
    <row r="50" spans="1:24" x14ac:dyDescent="0.2">
      <c r="A50" s="1">
        <f t="shared" si="35"/>
        <v>258.43199999999996</v>
      </c>
      <c r="B50" s="1">
        <f t="shared" si="36"/>
        <v>322.27192571613091</v>
      </c>
      <c r="C50" s="5">
        <f t="shared" si="37"/>
        <v>4572</v>
      </c>
      <c r="D50" s="5"/>
      <c r="E50" s="5">
        <v>15000</v>
      </c>
      <c r="F50" s="5">
        <f t="shared" si="38"/>
        <v>16.113596285806548</v>
      </c>
      <c r="G50" s="29">
        <v>0.05</v>
      </c>
      <c r="H50" s="28">
        <v>3567.576</v>
      </c>
      <c r="I50" s="28"/>
      <c r="J50" s="28">
        <v>897.43942820045595</v>
      </c>
      <c r="K50" s="5">
        <v>40</v>
      </c>
      <c r="M50" s="1">
        <f t="shared" si="39"/>
        <v>0.25155439665488721</v>
      </c>
      <c r="N50" s="1">
        <f t="shared" si="40"/>
        <v>15869.370049872001</v>
      </c>
      <c r="O50" s="1">
        <f t="shared" si="41"/>
        <v>255712.62229370713</v>
      </c>
      <c r="P50" s="1">
        <f t="shared" si="42"/>
        <v>342.91062649586127</v>
      </c>
      <c r="Q50" s="1">
        <f t="shared" si="43"/>
        <v>0.12469477327122228</v>
      </c>
      <c r="U50" s="1">
        <f t="shared" si="34"/>
        <v>0.46279865606392778</v>
      </c>
      <c r="V50" s="1">
        <f t="shared" si="44"/>
        <v>1.2973003636363636</v>
      </c>
      <c r="X50" s="1">
        <f t="shared" si="45"/>
        <v>0.12469477327122228</v>
      </c>
    </row>
    <row r="51" spans="1:24" x14ac:dyDescent="0.2">
      <c r="A51" s="1">
        <f t="shared" si="35"/>
        <v>258.43199999999996</v>
      </c>
      <c r="B51" s="1">
        <f t="shared" si="36"/>
        <v>322.27192571613091</v>
      </c>
      <c r="C51" s="5">
        <f t="shared" si="37"/>
        <v>4572</v>
      </c>
      <c r="D51" s="5"/>
      <c r="E51" s="5">
        <v>15000</v>
      </c>
      <c r="F51" s="5">
        <f t="shared" si="38"/>
        <v>32.227192571613095</v>
      </c>
      <c r="G51" s="29">
        <v>0.1</v>
      </c>
      <c r="H51" s="28">
        <v>3637.2640000000001</v>
      </c>
      <c r="I51" s="28"/>
      <c r="J51" s="28">
        <v>893.30391999999995</v>
      </c>
      <c r="K51" s="5">
        <v>40</v>
      </c>
      <c r="M51" s="1">
        <f t="shared" si="39"/>
        <v>0.24559776799264499</v>
      </c>
      <c r="N51" s="1">
        <f t="shared" si="40"/>
        <v>16179.357744608002</v>
      </c>
      <c r="O51" s="1">
        <f t="shared" si="41"/>
        <v>521415.27772050182</v>
      </c>
      <c r="P51" s="1">
        <f t="shared" si="42"/>
        <v>699.21788742319291</v>
      </c>
      <c r="Q51" s="1">
        <f t="shared" si="43"/>
        <v>0.25426104997207016</v>
      </c>
      <c r="U51" s="1">
        <f t="shared" si="34"/>
        <v>0.47183883145017969</v>
      </c>
      <c r="V51" s="1">
        <f t="shared" si="44"/>
        <v>1.3226414545454546</v>
      </c>
      <c r="X51" s="1">
        <f t="shared" si="45"/>
        <v>0.25426104997207016</v>
      </c>
    </row>
    <row r="52" spans="1:24" x14ac:dyDescent="0.2">
      <c r="A52" s="1">
        <f t="shared" si="35"/>
        <v>258.43199999999996</v>
      </c>
      <c r="B52" s="1">
        <f t="shared" si="36"/>
        <v>322.27192571613091</v>
      </c>
      <c r="C52" s="5">
        <f t="shared" si="37"/>
        <v>4572</v>
      </c>
      <c r="D52" s="5"/>
      <c r="E52" s="5">
        <v>15000</v>
      </c>
      <c r="F52" s="5">
        <f t="shared" si="38"/>
        <v>48.340788857419632</v>
      </c>
      <c r="G52" s="29">
        <v>0.15</v>
      </c>
      <c r="H52" s="28">
        <v>3599.0479999999998</v>
      </c>
      <c r="I52" s="28"/>
      <c r="J52" s="28">
        <v>884.92643999999996</v>
      </c>
      <c r="K52" s="5">
        <v>40</v>
      </c>
      <c r="M52" s="1">
        <f t="shared" si="39"/>
        <v>0.24587792105023329</v>
      </c>
      <c r="N52" s="1">
        <f t="shared" si="40"/>
        <v>16009.364492656001</v>
      </c>
      <c r="O52" s="1">
        <f t="shared" si="41"/>
        <v>773905.30868095474</v>
      </c>
      <c r="P52" s="1">
        <f t="shared" si="42"/>
        <v>1037.8070189411603</v>
      </c>
      <c r="Q52" s="1">
        <f t="shared" si="43"/>
        <v>0.37738437052405832</v>
      </c>
      <c r="U52" s="1">
        <f t="shared" si="34"/>
        <v>0.46688131591578347</v>
      </c>
      <c r="V52" s="1">
        <f t="shared" si="44"/>
        <v>1.3087447272727273</v>
      </c>
      <c r="X52" s="1">
        <f t="shared" si="45"/>
        <v>0.37738437052405832</v>
      </c>
    </row>
    <row r="53" spans="1:24" x14ac:dyDescent="0.2">
      <c r="A53" s="1">
        <f t="shared" si="35"/>
        <v>258.43199999999996</v>
      </c>
      <c r="B53" s="1">
        <f t="shared" si="36"/>
        <v>322.27192571613091</v>
      </c>
      <c r="C53" s="5">
        <f t="shared" si="37"/>
        <v>4572</v>
      </c>
      <c r="D53" s="5"/>
      <c r="E53" s="5">
        <v>15000</v>
      </c>
      <c r="F53" s="5">
        <f t="shared" si="38"/>
        <v>64.45438514322619</v>
      </c>
      <c r="G53" s="29">
        <v>0.2</v>
      </c>
      <c r="H53" s="28">
        <v>3273.0880000000002</v>
      </c>
      <c r="I53" s="28"/>
      <c r="J53" s="28">
        <v>867.06917999999996</v>
      </c>
      <c r="K53" s="5">
        <v>40</v>
      </c>
      <c r="M53" s="1">
        <f t="shared" si="39"/>
        <v>0.26490860618474049</v>
      </c>
      <c r="N53" s="1">
        <f t="shared" si="40"/>
        <v>14559.422049536002</v>
      </c>
      <c r="O53" s="1">
        <f t="shared" si="41"/>
        <v>938418.59624357312</v>
      </c>
      <c r="P53" s="1">
        <f t="shared" si="42"/>
        <v>1258.4193375626314</v>
      </c>
      <c r="Q53" s="1">
        <f t="shared" si="43"/>
        <v>0.45760703184095686</v>
      </c>
      <c r="U53" s="1">
        <f t="shared" si="34"/>
        <v>0.42459662459299236</v>
      </c>
      <c r="V53" s="1">
        <f t="shared" si="44"/>
        <v>1.1902138181818183</v>
      </c>
      <c r="X53" s="1">
        <f t="shared" si="45"/>
        <v>0.45760703184095686</v>
      </c>
    </row>
    <row r="54" spans="1:24" x14ac:dyDescent="0.2">
      <c r="A54" s="1">
        <f t="shared" si="35"/>
        <v>258.43199999999996</v>
      </c>
      <c r="B54" s="1">
        <f t="shared" si="36"/>
        <v>322.27192571613091</v>
      </c>
      <c r="C54" s="5">
        <f t="shared" si="37"/>
        <v>4572</v>
      </c>
      <c r="D54" s="5"/>
      <c r="E54" s="5">
        <v>15000</v>
      </c>
      <c r="F54" s="5">
        <f t="shared" si="38"/>
        <v>80.567981429032727</v>
      </c>
      <c r="G54" s="29">
        <v>0.25</v>
      </c>
      <c r="H54" s="28">
        <v>2897.672</v>
      </c>
      <c r="I54" s="28"/>
      <c r="J54" s="28">
        <v>852.73928000000001</v>
      </c>
      <c r="K54" s="5">
        <v>40</v>
      </c>
      <c r="M54" s="1">
        <f t="shared" si="39"/>
        <v>0.29428426681832864</v>
      </c>
      <c r="N54" s="1">
        <f t="shared" si="40"/>
        <v>12889.488339184001</v>
      </c>
      <c r="O54" s="1">
        <f t="shared" si="41"/>
        <v>1038480.0571411105</v>
      </c>
      <c r="P54" s="1">
        <f t="shared" si="42"/>
        <v>1392.6017566262292</v>
      </c>
      <c r="Q54" s="1">
        <f t="shared" si="43"/>
        <v>0.50640063877317421</v>
      </c>
      <c r="U54" s="1">
        <f t="shared" si="34"/>
        <v>0.37589632493157082</v>
      </c>
      <c r="V54" s="1">
        <f t="shared" si="44"/>
        <v>1.053698909090909</v>
      </c>
      <c r="X54" s="1">
        <f t="shared" si="45"/>
        <v>0.50640063877317421</v>
      </c>
    </row>
    <row r="55" spans="1:24" x14ac:dyDescent="0.2">
      <c r="A55" s="1">
        <f t="shared" si="35"/>
        <v>258.43199999999996</v>
      </c>
      <c r="B55" s="1">
        <f t="shared" si="36"/>
        <v>322.27192571613091</v>
      </c>
      <c r="C55" s="5">
        <f t="shared" si="37"/>
        <v>4572</v>
      </c>
      <c r="D55" s="5"/>
      <c r="E55" s="5">
        <v>15000</v>
      </c>
      <c r="F55" s="5">
        <f t="shared" si="38"/>
        <v>96.681577714839264</v>
      </c>
      <c r="G55" s="29">
        <v>0.3</v>
      </c>
      <c r="H55" s="28">
        <v>2612.1759999999999</v>
      </c>
      <c r="I55" s="28"/>
      <c r="J55" s="28">
        <v>849.65283999999997</v>
      </c>
      <c r="K55" s="5">
        <v>40</v>
      </c>
      <c r="M55" s="1">
        <f t="shared" si="39"/>
        <v>0.32526630671133949</v>
      </c>
      <c r="N55" s="1">
        <f t="shared" si="40"/>
        <v>11619.538751072001</v>
      </c>
      <c r="O55" s="1">
        <f t="shared" si="41"/>
        <v>1123395.3387723539</v>
      </c>
      <c r="P55" s="1">
        <f t="shared" si="42"/>
        <v>1506.4731492937267</v>
      </c>
      <c r="Q55" s="1">
        <f t="shared" si="43"/>
        <v>0.54780841792499158</v>
      </c>
      <c r="U55" s="1">
        <f t="shared" si="34"/>
        <v>0.33886076770402274</v>
      </c>
      <c r="V55" s="1">
        <f t="shared" si="44"/>
        <v>0.94988218181818185</v>
      </c>
      <c r="X55" s="1">
        <f t="shared" si="45"/>
        <v>0.54780841792499158</v>
      </c>
    </row>
    <row r="56" spans="1:24" x14ac:dyDescent="0.2">
      <c r="A56" s="1">
        <f t="shared" si="35"/>
        <v>258.43199999999996</v>
      </c>
      <c r="B56" s="1">
        <f t="shared" si="36"/>
        <v>322.27192571613091</v>
      </c>
      <c r="C56" s="5">
        <f t="shared" si="37"/>
        <v>4572</v>
      </c>
      <c r="D56" s="5"/>
      <c r="E56" s="5">
        <v>15000</v>
      </c>
      <c r="F56" s="5">
        <f t="shared" si="38"/>
        <v>112.79517400064582</v>
      </c>
      <c r="G56" s="29">
        <v>0.35</v>
      </c>
      <c r="H56" s="28">
        <v>2369.3919999999998</v>
      </c>
      <c r="I56" s="28"/>
      <c r="J56" s="28">
        <v>864.42366000000004</v>
      </c>
      <c r="K56" s="5">
        <v>40</v>
      </c>
      <c r="M56" s="1">
        <f t="shared" si="39"/>
        <v>0.36482931486220943</v>
      </c>
      <c r="N56" s="1">
        <f t="shared" si="40"/>
        <v>10539.581621024001</v>
      </c>
      <c r="O56" s="1">
        <f t="shared" si="41"/>
        <v>1188813.9428374108</v>
      </c>
      <c r="P56" s="1">
        <f t="shared" si="42"/>
        <v>1594.199497344968</v>
      </c>
      <c r="Q56" s="1">
        <f t="shared" si="43"/>
        <v>0.57970890812544296</v>
      </c>
      <c r="U56" s="1">
        <f t="shared" si="34"/>
        <v>0.30736596313256448</v>
      </c>
      <c r="V56" s="1">
        <f t="shared" si="44"/>
        <v>0.86159709090909087</v>
      </c>
      <c r="X56" s="1">
        <f t="shared" si="45"/>
        <v>0.57970890812544296</v>
      </c>
    </row>
    <row r="57" spans="1:24" x14ac:dyDescent="0.2">
      <c r="A57" s="1">
        <f t="shared" si="35"/>
        <v>258.43199999999996</v>
      </c>
      <c r="B57" s="1">
        <f t="shared" si="36"/>
        <v>322.27192571613091</v>
      </c>
      <c r="C57" s="5">
        <f t="shared" si="37"/>
        <v>4572</v>
      </c>
      <c r="D57" s="5"/>
      <c r="E57" s="5">
        <v>15000</v>
      </c>
      <c r="F57" s="5">
        <f t="shared" si="38"/>
        <v>128.90877028645238</v>
      </c>
      <c r="G57" s="29">
        <v>0.4</v>
      </c>
      <c r="H57" s="28">
        <v>2162.576</v>
      </c>
      <c r="I57" s="28"/>
      <c r="J57" s="28">
        <v>876.76941999999997</v>
      </c>
      <c r="K57" s="5">
        <v>40</v>
      </c>
      <c r="M57" s="1">
        <f t="shared" si="39"/>
        <v>0.40542825778146063</v>
      </c>
      <c r="N57" s="1">
        <f t="shared" si="40"/>
        <v>9619.618139872</v>
      </c>
      <c r="O57" s="1">
        <f t="shared" si="41"/>
        <v>1240053.14503615</v>
      </c>
      <c r="P57" s="1">
        <f t="shared" si="42"/>
        <v>1662.911267493477</v>
      </c>
      <c r="Q57" s="1">
        <f t="shared" si="43"/>
        <v>0.60469500636126439</v>
      </c>
      <c r="U57" s="1">
        <f t="shared" si="34"/>
        <v>0.28053705553465563</v>
      </c>
      <c r="V57" s="1">
        <f t="shared" si="44"/>
        <v>0.78639127272727272</v>
      </c>
      <c r="X57" s="1">
        <f t="shared" si="45"/>
        <v>0.60469500636126439</v>
      </c>
    </row>
    <row r="58" spans="1:24" x14ac:dyDescent="0.2">
      <c r="A58" s="1">
        <f t="shared" si="35"/>
        <v>258.43199999999996</v>
      </c>
      <c r="B58" s="1">
        <f t="shared" si="36"/>
        <v>322.27192571613091</v>
      </c>
      <c r="C58" s="5">
        <f t="shared" si="37"/>
        <v>4572</v>
      </c>
      <c r="D58" s="5"/>
      <c r="E58" s="5">
        <v>15000</v>
      </c>
      <c r="F58" s="5">
        <f t="shared" si="38"/>
        <v>145.0223665722589</v>
      </c>
      <c r="G58" s="29">
        <v>0.45</v>
      </c>
      <c r="H58" s="28">
        <v>1991.7280000000001</v>
      </c>
      <c r="I58" s="28"/>
      <c r="J58" s="28">
        <v>890.87886000000003</v>
      </c>
      <c r="K58" s="5">
        <v>40</v>
      </c>
      <c r="M58" s="1">
        <f t="shared" si="39"/>
        <v>0.44728941903713759</v>
      </c>
      <c r="N58" s="1">
        <f t="shared" si="40"/>
        <v>8859.6483076160002</v>
      </c>
      <c r="O58" s="1">
        <f t="shared" si="41"/>
        <v>1284847.1645683807</v>
      </c>
      <c r="P58" s="1">
        <f t="shared" si="42"/>
        <v>1722.9800476861985</v>
      </c>
      <c r="Q58" s="1">
        <f t="shared" si="43"/>
        <v>0.62653819915861764</v>
      </c>
      <c r="U58" s="1">
        <f t="shared" si="34"/>
        <v>0.2583740449102962</v>
      </c>
      <c r="V58" s="1">
        <f t="shared" si="44"/>
        <v>0.72426472727272728</v>
      </c>
      <c r="X58" s="1">
        <f t="shared" si="45"/>
        <v>0.62653819915861764</v>
      </c>
    </row>
    <row r="59" spans="1:24" x14ac:dyDescent="0.2">
      <c r="A59" s="1">
        <f t="shared" si="35"/>
        <v>258.43199999999996</v>
      </c>
      <c r="B59" s="1">
        <f t="shared" si="36"/>
        <v>322.27192571613091</v>
      </c>
      <c r="C59" s="5">
        <f t="shared" si="37"/>
        <v>4572</v>
      </c>
      <c r="D59" s="5"/>
      <c r="E59" s="5">
        <v>15000</v>
      </c>
      <c r="F59" s="5">
        <f t="shared" si="38"/>
        <v>161.13596285806545</v>
      </c>
      <c r="G59" s="29">
        <v>0.5</v>
      </c>
      <c r="H59" s="28">
        <v>1841.1120000000001</v>
      </c>
      <c r="I59" s="28"/>
      <c r="J59" s="28">
        <v>905.64967999999999</v>
      </c>
      <c r="K59" s="5">
        <v>40</v>
      </c>
      <c r="M59" s="1">
        <f t="shared" si="39"/>
        <v>0.49190363215274246</v>
      </c>
      <c r="N59" s="1">
        <f t="shared" si="40"/>
        <v>8189.6749028640006</v>
      </c>
      <c r="O59" s="1">
        <f t="shared" si="41"/>
        <v>1319651.1509675244</v>
      </c>
      <c r="P59" s="1">
        <f t="shared" si="42"/>
        <v>1769.6521934474501</v>
      </c>
      <c r="Q59" s="1">
        <f t="shared" si="43"/>
        <v>0.6435098885263455</v>
      </c>
      <c r="U59" s="1">
        <f t="shared" si="34"/>
        <v>0.23883560133355822</v>
      </c>
      <c r="V59" s="1">
        <f t="shared" si="44"/>
        <v>0.66949527272727272</v>
      </c>
      <c r="X59" s="1">
        <f t="shared" si="45"/>
        <v>0.6435098885263455</v>
      </c>
    </row>
    <row r="60" spans="1:24" x14ac:dyDescent="0.2">
      <c r="A60" s="1">
        <f t="shared" si="35"/>
        <v>258.43199999999996</v>
      </c>
      <c r="B60" s="1">
        <f t="shared" si="36"/>
        <v>322.27192571613091</v>
      </c>
      <c r="C60" s="5">
        <f t="shared" si="37"/>
        <v>4572</v>
      </c>
      <c r="D60" s="5"/>
      <c r="E60" s="5">
        <v>15000</v>
      </c>
      <c r="F60" s="5">
        <f t="shared" si="38"/>
        <v>177.24955914387201</v>
      </c>
      <c r="G60" s="29">
        <v>0.55000000000000004</v>
      </c>
      <c r="H60" s="28">
        <v>1688.248</v>
      </c>
      <c r="I60" s="28"/>
      <c r="J60" s="28">
        <v>920.42049999999995</v>
      </c>
      <c r="K60" s="5">
        <v>40</v>
      </c>
      <c r="M60" s="1">
        <f t="shared" si="39"/>
        <v>0.54519270865417868</v>
      </c>
      <c r="N60" s="1">
        <f t="shared" si="40"/>
        <v>7509.7018950560005</v>
      </c>
      <c r="O60" s="1">
        <f t="shared" si="41"/>
        <v>1331091.3502005762</v>
      </c>
      <c r="P60" s="1">
        <f t="shared" si="42"/>
        <v>1784.9935006189726</v>
      </c>
      <c r="Q60" s="1">
        <f t="shared" si="43"/>
        <v>0.64908854567962637</v>
      </c>
      <c r="U60" s="1">
        <f t="shared" si="34"/>
        <v>0.2190055391959734</v>
      </c>
      <c r="V60" s="1">
        <f t="shared" si="44"/>
        <v>0.6139083636363637</v>
      </c>
      <c r="X60" s="1">
        <f t="shared" si="45"/>
        <v>0.64908854567962637</v>
      </c>
    </row>
    <row r="61" spans="1:24" x14ac:dyDescent="0.2">
      <c r="A61" s="1">
        <f t="shared" si="35"/>
        <v>258.43199999999996</v>
      </c>
      <c r="B61" s="1">
        <f t="shared" si="36"/>
        <v>322.27192571613091</v>
      </c>
      <c r="C61" s="5">
        <f t="shared" si="37"/>
        <v>4572</v>
      </c>
      <c r="D61" s="5"/>
      <c r="E61" s="5">
        <v>15000</v>
      </c>
      <c r="F61" s="5">
        <f t="shared" si="38"/>
        <v>193.36315542967853</v>
      </c>
      <c r="G61" s="29">
        <v>0.6</v>
      </c>
      <c r="H61" s="28">
        <v>1542.1279999999999</v>
      </c>
      <c r="I61" s="28"/>
      <c r="J61" s="28">
        <v>937.17546000000004</v>
      </c>
      <c r="K61" s="5">
        <v>40</v>
      </c>
      <c r="M61" s="1">
        <f t="shared" si="39"/>
        <v>0.60771574084641489</v>
      </c>
      <c r="N61" s="1">
        <f t="shared" si="40"/>
        <v>6859.7276964160001</v>
      </c>
      <c r="O61" s="1">
        <f t="shared" si="41"/>
        <v>1326418.5927673576</v>
      </c>
      <c r="P61" s="1">
        <f t="shared" si="42"/>
        <v>1778.7273329010266</v>
      </c>
      <c r="Q61" s="1">
        <f t="shared" si="43"/>
        <v>0.64680993923673691</v>
      </c>
      <c r="U61" s="1">
        <f t="shared" si="34"/>
        <v>0.20005033274092907</v>
      </c>
      <c r="V61" s="1">
        <f t="shared" si="44"/>
        <v>0.56077381818181815</v>
      </c>
      <c r="X61" s="1">
        <f t="shared" si="45"/>
        <v>0.64680993923673691</v>
      </c>
    </row>
    <row r="62" spans="1:24" x14ac:dyDescent="0.2">
      <c r="C62" s="5"/>
      <c r="E62" s="5"/>
      <c r="F62" s="5"/>
      <c r="G62" s="29"/>
      <c r="H62" s="28"/>
      <c r="I62" s="28"/>
      <c r="J62" s="28"/>
      <c r="K62" s="5"/>
      <c r="U62" s="1">
        <f t="shared" si="34"/>
        <v>0</v>
      </c>
    </row>
    <row r="63" spans="1:24" x14ac:dyDescent="0.2">
      <c r="A63" s="1">
        <f t="shared" ref="A63:A75" si="46">$H$3+$I$3*C63/1000</f>
        <v>248.52599999999998</v>
      </c>
      <c r="B63" s="1">
        <f t="shared" ref="B63:B75" si="47">SQRT($F$3*$G$3*A63)</f>
        <v>316.03504560635002</v>
      </c>
      <c r="C63" s="5">
        <f t="shared" ref="C63:C75" si="48">E63*0.3048</f>
        <v>6096</v>
      </c>
      <c r="E63" s="5">
        <v>20000</v>
      </c>
      <c r="F63" s="5">
        <f t="shared" ref="F63:F75" si="49">G63*B63</f>
        <v>0</v>
      </c>
      <c r="G63" s="29">
        <v>0</v>
      </c>
      <c r="H63" s="28">
        <v>2863.9520000000002</v>
      </c>
      <c r="I63" s="28"/>
      <c r="J63" s="28">
        <v>778.44425999999999</v>
      </c>
      <c r="K63" s="5">
        <v>40</v>
      </c>
      <c r="M63" s="1">
        <f t="shared" ref="M63:M75" si="50">J63/H63</f>
        <v>0.27180771884444987</v>
      </c>
      <c r="N63" s="1">
        <f t="shared" ref="N63:N75" si="51">4.448222*H63</f>
        <v>12739.494293344002</v>
      </c>
      <c r="O63" s="1">
        <f t="shared" ref="O63:O75" si="52">N63*F63</f>
        <v>0</v>
      </c>
      <c r="P63" s="1">
        <f t="shared" ref="P63:P75" si="53">O63*0.001341</f>
        <v>0</v>
      </c>
      <c r="Q63" s="1">
        <f t="shared" ref="Q63:Q75" si="54">P63/$C$3</f>
        <v>0</v>
      </c>
      <c r="U63" s="1">
        <f t="shared" si="34"/>
        <v>0.37152204651886833</v>
      </c>
      <c r="V63" s="1">
        <f t="shared" ref="V63:V75" si="55">H63/$C$3</f>
        <v>1.0414370909090911</v>
      </c>
      <c r="X63" s="1">
        <f t="shared" ref="X63:X75" si="56">P63/$C$3</f>
        <v>0</v>
      </c>
    </row>
    <row r="64" spans="1:24" x14ac:dyDescent="0.2">
      <c r="A64" s="1">
        <f t="shared" si="46"/>
        <v>248.52599999999998</v>
      </c>
      <c r="B64" s="1">
        <f t="shared" si="47"/>
        <v>316.03504560635002</v>
      </c>
      <c r="C64" s="5">
        <f t="shared" si="48"/>
        <v>6096</v>
      </c>
      <c r="E64" s="5">
        <v>20000</v>
      </c>
      <c r="F64" s="5">
        <f t="shared" si="49"/>
        <v>15.801752280317501</v>
      </c>
      <c r="G64" s="29">
        <v>0.05</v>
      </c>
      <c r="H64" s="28">
        <v>3021.49933333333</v>
      </c>
      <c r="I64" s="28"/>
      <c r="J64" s="28">
        <v>776.59544300813002</v>
      </c>
      <c r="K64" s="5">
        <v>40</v>
      </c>
      <c r="M64" s="1">
        <f t="shared" si="50"/>
        <v>0.25702320514874544</v>
      </c>
      <c r="N64" s="1">
        <f t="shared" si="51"/>
        <v>13440.299807518653</v>
      </c>
      <c r="O64" s="1">
        <f t="shared" si="52"/>
        <v>212380.28813160874</v>
      </c>
      <c r="P64" s="1">
        <f t="shared" si="53"/>
        <v>284.80196638448734</v>
      </c>
      <c r="Q64" s="1">
        <f t="shared" si="54"/>
        <v>0.10356435141254085</v>
      </c>
      <c r="U64" s="1">
        <f t="shared" si="34"/>
        <v>0.39195964732488359</v>
      </c>
      <c r="V64" s="1">
        <f t="shared" si="55"/>
        <v>1.0987270303030292</v>
      </c>
      <c r="X64" s="1">
        <f t="shared" si="56"/>
        <v>0.10356435141254085</v>
      </c>
    </row>
    <row r="65" spans="1:24" x14ac:dyDescent="0.2">
      <c r="A65" s="1">
        <f t="shared" si="46"/>
        <v>248.52599999999998</v>
      </c>
      <c r="B65" s="1">
        <f t="shared" si="47"/>
        <v>316.03504560635002</v>
      </c>
      <c r="C65" s="5">
        <f t="shared" si="48"/>
        <v>6096</v>
      </c>
      <c r="E65" s="5">
        <v>20000</v>
      </c>
      <c r="F65" s="5">
        <f t="shared" si="49"/>
        <v>31.603504560635002</v>
      </c>
      <c r="G65" s="29">
        <v>0.1</v>
      </c>
      <c r="H65" s="28">
        <v>3084.2559999999999</v>
      </c>
      <c r="I65" s="28"/>
      <c r="J65" s="28">
        <v>773.15322000000003</v>
      </c>
      <c r="K65" s="5">
        <v>40</v>
      </c>
      <c r="M65" s="1">
        <f t="shared" si="50"/>
        <v>0.25067738216282959</v>
      </c>
      <c r="N65" s="1">
        <f t="shared" si="51"/>
        <v>13719.455392832</v>
      </c>
      <c r="O65" s="1">
        <f t="shared" si="52"/>
        <v>433582.87107679457</v>
      </c>
      <c r="P65" s="1">
        <f t="shared" si="53"/>
        <v>581.43463011398148</v>
      </c>
      <c r="Q65" s="1">
        <f t="shared" si="54"/>
        <v>0.21143077458690235</v>
      </c>
      <c r="U65" s="1">
        <f t="shared" si="34"/>
        <v>0.40010066548185813</v>
      </c>
      <c r="V65" s="1">
        <f t="shared" si="55"/>
        <v>1.1215476363636363</v>
      </c>
      <c r="X65" s="1">
        <f t="shared" si="56"/>
        <v>0.21143077458690235</v>
      </c>
    </row>
    <row r="66" spans="1:24" x14ac:dyDescent="0.2">
      <c r="A66" s="1">
        <f t="shared" si="46"/>
        <v>248.52599999999998</v>
      </c>
      <c r="B66" s="1">
        <f t="shared" si="47"/>
        <v>316.03504560635002</v>
      </c>
      <c r="C66" s="5">
        <f t="shared" si="48"/>
        <v>6096</v>
      </c>
      <c r="E66" s="5">
        <v>20000</v>
      </c>
      <c r="F66" s="5">
        <f t="shared" si="49"/>
        <v>47.405256840952504</v>
      </c>
      <c r="G66" s="29">
        <v>0.15</v>
      </c>
      <c r="H66" s="28">
        <v>3075.2640000000001</v>
      </c>
      <c r="I66" s="28"/>
      <c r="J66" s="28">
        <v>767.42125999999996</v>
      </c>
      <c r="K66" s="5">
        <v>40</v>
      </c>
      <c r="M66" s="1">
        <f t="shared" si="50"/>
        <v>0.24954646495390312</v>
      </c>
      <c r="N66" s="1">
        <f t="shared" si="51"/>
        <v>13679.456980608002</v>
      </c>
      <c r="O66" s="1">
        <f t="shared" si="52"/>
        <v>648478.17161048297</v>
      </c>
      <c r="P66" s="1">
        <f t="shared" si="53"/>
        <v>869.60922812965759</v>
      </c>
      <c r="Q66" s="1">
        <f t="shared" si="54"/>
        <v>0.31622153750169368</v>
      </c>
      <c r="U66" s="1">
        <f t="shared" si="34"/>
        <v>0.39893419123847085</v>
      </c>
      <c r="V66" s="1">
        <f t="shared" si="55"/>
        <v>1.1182778181818183</v>
      </c>
      <c r="X66" s="1">
        <f t="shared" si="56"/>
        <v>0.31622153750169368</v>
      </c>
    </row>
    <row r="67" spans="1:24" x14ac:dyDescent="0.2">
      <c r="A67" s="1">
        <f t="shared" si="46"/>
        <v>248.52599999999998</v>
      </c>
      <c r="B67" s="1">
        <f t="shared" si="47"/>
        <v>316.03504560635002</v>
      </c>
      <c r="C67" s="5">
        <f t="shared" si="48"/>
        <v>6096</v>
      </c>
      <c r="E67" s="5">
        <v>20000</v>
      </c>
      <c r="F67" s="5">
        <f t="shared" si="49"/>
        <v>63.207009121270005</v>
      </c>
      <c r="G67" s="29">
        <v>0.2</v>
      </c>
      <c r="H67" s="28">
        <v>2807.752</v>
      </c>
      <c r="I67" s="28"/>
      <c r="J67" s="28">
        <v>752.42998</v>
      </c>
      <c r="K67" s="5">
        <v>40</v>
      </c>
      <c r="M67" s="1">
        <f t="shared" si="50"/>
        <v>0.26798306260666899</v>
      </c>
      <c r="N67" s="1">
        <f t="shared" si="51"/>
        <v>12489.504216944</v>
      </c>
      <c r="O67" s="1">
        <f t="shared" si="52"/>
        <v>789424.20696051966</v>
      </c>
      <c r="P67" s="1">
        <f t="shared" si="53"/>
        <v>1058.6178615340568</v>
      </c>
      <c r="Q67" s="1">
        <f t="shared" si="54"/>
        <v>0.38495194964874796</v>
      </c>
      <c r="U67" s="1">
        <f t="shared" si="34"/>
        <v>0.36423158249769744</v>
      </c>
      <c r="V67" s="1">
        <f t="shared" si="55"/>
        <v>1.0210007272727273</v>
      </c>
      <c r="X67" s="1">
        <f t="shared" si="56"/>
        <v>0.38495194964874796</v>
      </c>
    </row>
    <row r="68" spans="1:24" x14ac:dyDescent="0.2">
      <c r="A68" s="1">
        <f t="shared" si="46"/>
        <v>248.52599999999998</v>
      </c>
      <c r="B68" s="1">
        <f t="shared" si="47"/>
        <v>316.03504560635002</v>
      </c>
      <c r="C68" s="5">
        <f t="shared" si="48"/>
        <v>6096</v>
      </c>
      <c r="E68" s="5">
        <v>20000</v>
      </c>
      <c r="F68" s="5">
        <f t="shared" si="49"/>
        <v>79.008761401587506</v>
      </c>
      <c r="G68" s="29">
        <v>0.25</v>
      </c>
      <c r="H68" s="28">
        <v>2497.5279999999998</v>
      </c>
      <c r="I68" s="28"/>
      <c r="J68" s="28">
        <v>737.65916000000004</v>
      </c>
      <c r="K68" s="5">
        <v>40</v>
      </c>
      <c r="M68" s="1">
        <f t="shared" si="50"/>
        <v>0.29535571172775643</v>
      </c>
      <c r="N68" s="1">
        <f t="shared" si="51"/>
        <v>11109.558995216001</v>
      </c>
      <c r="O68" s="1">
        <f t="shared" si="52"/>
        <v>877752.49592988123</v>
      </c>
      <c r="P68" s="1">
        <f t="shared" si="53"/>
        <v>1177.0660970419708</v>
      </c>
      <c r="Q68" s="1">
        <f t="shared" si="54"/>
        <v>0.42802403528798938</v>
      </c>
      <c r="U68" s="1">
        <f t="shared" si="34"/>
        <v>0.32398822110083408</v>
      </c>
      <c r="V68" s="1">
        <f t="shared" si="55"/>
        <v>0.90819199999999989</v>
      </c>
      <c r="X68" s="1">
        <f t="shared" si="56"/>
        <v>0.42802403528798938</v>
      </c>
    </row>
    <row r="69" spans="1:24" x14ac:dyDescent="0.2">
      <c r="A69" s="1">
        <f t="shared" si="46"/>
        <v>248.52599999999998</v>
      </c>
      <c r="B69" s="1">
        <f t="shared" si="47"/>
        <v>316.03504560635002</v>
      </c>
      <c r="C69" s="5">
        <f t="shared" si="48"/>
        <v>6096</v>
      </c>
      <c r="E69" s="5">
        <v>20000</v>
      </c>
      <c r="F69" s="5">
        <f t="shared" si="49"/>
        <v>94.810513681905007</v>
      </c>
      <c r="G69" s="29">
        <v>0.3</v>
      </c>
      <c r="H69" s="28">
        <v>2225.52</v>
      </c>
      <c r="I69" s="28"/>
      <c r="J69" s="28">
        <v>715.17223999999999</v>
      </c>
      <c r="K69" s="5">
        <v>40</v>
      </c>
      <c r="M69" s="1">
        <f t="shared" si="50"/>
        <v>0.3213506236744671</v>
      </c>
      <c r="N69" s="1">
        <f t="shared" si="51"/>
        <v>9899.6070254400001</v>
      </c>
      <c r="O69" s="1">
        <f t="shared" si="52"/>
        <v>938586.82733096206</v>
      </c>
      <c r="P69" s="1">
        <f t="shared" si="53"/>
        <v>1258.6449354508202</v>
      </c>
      <c r="Q69" s="1">
        <f t="shared" si="54"/>
        <v>0.45768906743666188</v>
      </c>
      <c r="U69" s="1">
        <f t="shared" si="34"/>
        <v>0.28870237523836706</v>
      </c>
      <c r="V69" s="1">
        <f t="shared" si="55"/>
        <v>0.80928</v>
      </c>
      <c r="X69" s="1">
        <f t="shared" si="56"/>
        <v>0.45768906743666188</v>
      </c>
    </row>
    <row r="70" spans="1:24" x14ac:dyDescent="0.2">
      <c r="A70" s="1">
        <f t="shared" si="46"/>
        <v>248.52599999999998</v>
      </c>
      <c r="B70" s="1">
        <f t="shared" si="47"/>
        <v>316.03504560635002</v>
      </c>
      <c r="C70" s="5">
        <f t="shared" si="48"/>
        <v>6096</v>
      </c>
      <c r="E70" s="5">
        <v>20000</v>
      </c>
      <c r="F70" s="5">
        <f t="shared" si="49"/>
        <v>110.61226596222251</v>
      </c>
      <c r="G70" s="29">
        <v>0.35</v>
      </c>
      <c r="H70" s="28">
        <v>2029.944</v>
      </c>
      <c r="I70" s="28"/>
      <c r="J70" s="28">
        <v>731.70673999999997</v>
      </c>
      <c r="K70" s="5">
        <v>40</v>
      </c>
      <c r="M70" s="1">
        <f t="shared" si="50"/>
        <v>0.36045661358145842</v>
      </c>
      <c r="N70" s="1">
        <f t="shared" si="51"/>
        <v>9029.641559568001</v>
      </c>
      <c r="O70" s="1">
        <f t="shared" si="52"/>
        <v>998789.11373047333</v>
      </c>
      <c r="P70" s="1">
        <f t="shared" si="53"/>
        <v>1339.3762015125646</v>
      </c>
      <c r="Q70" s="1">
        <f t="shared" si="54"/>
        <v>0.48704589145911442</v>
      </c>
      <c r="U70" s="1">
        <f t="shared" si="34"/>
        <v>0.26333156044469236</v>
      </c>
      <c r="V70" s="1">
        <f t="shared" si="55"/>
        <v>0.73816145454545457</v>
      </c>
      <c r="X70" s="1">
        <f t="shared" si="56"/>
        <v>0.48704589145911442</v>
      </c>
    </row>
    <row r="71" spans="1:24" x14ac:dyDescent="0.2">
      <c r="A71" s="1">
        <f t="shared" si="46"/>
        <v>248.52599999999998</v>
      </c>
      <c r="B71" s="1">
        <f t="shared" si="47"/>
        <v>316.03504560635002</v>
      </c>
      <c r="C71" s="5">
        <f t="shared" si="48"/>
        <v>6096</v>
      </c>
      <c r="E71" s="5">
        <v>20000</v>
      </c>
      <c r="F71" s="5">
        <f t="shared" si="49"/>
        <v>126.41401824254001</v>
      </c>
      <c r="G71" s="29">
        <v>0.4</v>
      </c>
      <c r="H71" s="28">
        <v>1870.336</v>
      </c>
      <c r="I71" s="28"/>
      <c r="J71" s="28">
        <v>750.00491999999997</v>
      </c>
      <c r="K71" s="5">
        <v>40</v>
      </c>
      <c r="M71" s="1">
        <f t="shared" si="50"/>
        <v>0.4010000983780454</v>
      </c>
      <c r="N71" s="1">
        <f t="shared" si="51"/>
        <v>8319.6697425920011</v>
      </c>
      <c r="O71" s="1">
        <f t="shared" si="52"/>
        <v>1051722.8826119334</v>
      </c>
      <c r="P71" s="1">
        <f t="shared" si="53"/>
        <v>1410.3603855826027</v>
      </c>
      <c r="Q71" s="1">
        <f t="shared" si="54"/>
        <v>0.51285832203003734</v>
      </c>
      <c r="U71" s="1">
        <f t="shared" ref="U71:U89" si="57">H71/$B$3</f>
        <v>0.24262664262456707</v>
      </c>
      <c r="V71" s="1">
        <f t="shared" si="55"/>
        <v>0.68012218181818185</v>
      </c>
      <c r="X71" s="1">
        <f t="shared" si="56"/>
        <v>0.51285832203003734</v>
      </c>
    </row>
    <row r="72" spans="1:24" x14ac:dyDescent="0.2">
      <c r="A72" s="1">
        <f t="shared" si="46"/>
        <v>248.52599999999998</v>
      </c>
      <c r="B72" s="1">
        <f t="shared" si="47"/>
        <v>316.03504560635002</v>
      </c>
      <c r="C72" s="5">
        <f t="shared" si="48"/>
        <v>6096</v>
      </c>
      <c r="E72" s="5">
        <v>20000</v>
      </c>
      <c r="F72" s="5">
        <f t="shared" si="49"/>
        <v>142.21577052285753</v>
      </c>
      <c r="G72" s="29">
        <v>0.45</v>
      </c>
      <c r="H72" s="28">
        <v>1739.952</v>
      </c>
      <c r="I72" s="28"/>
      <c r="J72" s="28">
        <v>770.06677999999999</v>
      </c>
      <c r="K72" s="5">
        <v>40</v>
      </c>
      <c r="M72" s="1">
        <f t="shared" si="50"/>
        <v>0.44257932402732947</v>
      </c>
      <c r="N72" s="1">
        <f t="shared" si="51"/>
        <v>7739.6927653440007</v>
      </c>
      <c r="O72" s="1">
        <f t="shared" si="52"/>
        <v>1100706.370233583</v>
      </c>
      <c r="P72" s="1">
        <f t="shared" si="53"/>
        <v>1476.0472424832349</v>
      </c>
      <c r="Q72" s="1">
        <f t="shared" si="54"/>
        <v>0.53674445181208541</v>
      </c>
      <c r="U72" s="1">
        <f t="shared" si="57"/>
        <v>0.2257127660954506</v>
      </c>
      <c r="V72" s="1">
        <f t="shared" si="55"/>
        <v>0.63270981818181815</v>
      </c>
      <c r="X72" s="1">
        <f t="shared" si="56"/>
        <v>0.53674445181208541</v>
      </c>
    </row>
    <row r="73" spans="1:24" x14ac:dyDescent="0.2">
      <c r="A73" s="1">
        <f t="shared" si="46"/>
        <v>248.52599999999998</v>
      </c>
      <c r="B73" s="1">
        <f t="shared" si="47"/>
        <v>316.03504560635002</v>
      </c>
      <c r="C73" s="5">
        <f t="shared" si="48"/>
        <v>6096</v>
      </c>
      <c r="E73" s="5">
        <v>20000</v>
      </c>
      <c r="F73" s="5">
        <f t="shared" si="49"/>
        <v>158.01752280317501</v>
      </c>
      <c r="G73" s="29">
        <v>0.5</v>
      </c>
      <c r="H73" s="28">
        <v>1632.048</v>
      </c>
      <c r="I73" s="28"/>
      <c r="J73" s="28">
        <v>792.77416000000005</v>
      </c>
      <c r="K73" s="5">
        <v>40</v>
      </c>
      <c r="M73" s="1">
        <f t="shared" si="50"/>
        <v>0.48575419350411264</v>
      </c>
      <c r="N73" s="1">
        <f t="shared" si="51"/>
        <v>7259.711818656001</v>
      </c>
      <c r="O73" s="1">
        <f t="shared" si="52"/>
        <v>1147161.6778489538</v>
      </c>
      <c r="P73" s="1">
        <f t="shared" si="53"/>
        <v>1538.3438099954469</v>
      </c>
      <c r="Q73" s="1">
        <f t="shared" si="54"/>
        <v>0.55939774908925344</v>
      </c>
      <c r="U73" s="1">
        <f t="shared" si="57"/>
        <v>0.21171507517480251</v>
      </c>
      <c r="V73" s="1">
        <f t="shared" si="55"/>
        <v>0.593472</v>
      </c>
      <c r="X73" s="1">
        <f t="shared" si="56"/>
        <v>0.55939774908925344</v>
      </c>
    </row>
    <row r="74" spans="1:24" x14ac:dyDescent="0.2">
      <c r="A74" s="1">
        <f t="shared" si="46"/>
        <v>248.52599999999998</v>
      </c>
      <c r="B74" s="1">
        <f t="shared" si="47"/>
        <v>316.03504560635002</v>
      </c>
      <c r="C74" s="5">
        <f t="shared" si="48"/>
        <v>6096</v>
      </c>
      <c r="E74" s="5">
        <v>20000</v>
      </c>
      <c r="F74" s="5">
        <f t="shared" si="49"/>
        <v>173.81927508349253</v>
      </c>
      <c r="G74" s="29">
        <v>0.55000000000000004</v>
      </c>
      <c r="H74" s="28">
        <v>1526.3920000000001</v>
      </c>
      <c r="I74" s="28"/>
      <c r="J74" s="28">
        <v>817.24522000000002</v>
      </c>
      <c r="K74" s="5">
        <v>40</v>
      </c>
      <c r="M74" s="1">
        <f t="shared" si="50"/>
        <v>0.53540978988359478</v>
      </c>
      <c r="N74" s="1">
        <f t="shared" si="51"/>
        <v>6789.730475024001</v>
      </c>
      <c r="O74" s="1">
        <f t="shared" si="52"/>
        <v>1180186.0291809691</v>
      </c>
      <c r="P74" s="1">
        <f t="shared" si="53"/>
        <v>1582.6294651316796</v>
      </c>
      <c r="Q74" s="1">
        <f t="shared" si="54"/>
        <v>0.57550162368424707</v>
      </c>
      <c r="U74" s="1">
        <f t="shared" si="57"/>
        <v>0.19800900281500125</v>
      </c>
      <c r="V74" s="1">
        <f t="shared" si="55"/>
        <v>0.55505163636363641</v>
      </c>
      <c r="X74" s="1">
        <f t="shared" si="56"/>
        <v>0.57550162368424707</v>
      </c>
    </row>
    <row r="75" spans="1:24" x14ac:dyDescent="0.2">
      <c r="A75" s="1">
        <f t="shared" si="46"/>
        <v>248.52599999999998</v>
      </c>
      <c r="B75" s="1">
        <f t="shared" si="47"/>
        <v>316.03504560635002</v>
      </c>
      <c r="C75" s="5">
        <f t="shared" si="48"/>
        <v>6096</v>
      </c>
      <c r="E75" s="5">
        <v>20000</v>
      </c>
      <c r="F75" s="5">
        <f t="shared" si="49"/>
        <v>189.62102736381001</v>
      </c>
      <c r="G75" s="29">
        <v>0.6</v>
      </c>
      <c r="H75" s="28">
        <v>1422.9839999999999</v>
      </c>
      <c r="I75" s="28"/>
      <c r="J75" s="28">
        <v>844.36180000000002</v>
      </c>
      <c r="K75" s="5">
        <v>40</v>
      </c>
      <c r="M75" s="1">
        <f t="shared" si="50"/>
        <v>0.59337406464162634</v>
      </c>
      <c r="N75" s="1">
        <f t="shared" si="51"/>
        <v>6329.7487344480005</v>
      </c>
      <c r="O75" s="1">
        <f t="shared" si="52"/>
        <v>1200253.457980806</v>
      </c>
      <c r="P75" s="1">
        <f t="shared" si="53"/>
        <v>1609.5398871522609</v>
      </c>
      <c r="Q75" s="1">
        <f t="shared" si="54"/>
        <v>0.58528723169173125</v>
      </c>
      <c r="U75" s="1">
        <f t="shared" si="57"/>
        <v>0.1845945490160468</v>
      </c>
      <c r="V75" s="1">
        <f t="shared" si="55"/>
        <v>0.51744872727272728</v>
      </c>
      <c r="X75" s="1">
        <f t="shared" si="56"/>
        <v>0.58528723169173125</v>
      </c>
    </row>
    <row r="76" spans="1:24" x14ac:dyDescent="0.2">
      <c r="C76" s="5"/>
      <c r="E76" s="5"/>
      <c r="F76" s="5"/>
      <c r="G76" s="29"/>
      <c r="H76" s="28"/>
      <c r="I76" s="28"/>
      <c r="J76" s="28"/>
      <c r="K76" s="5"/>
      <c r="U76" s="1">
        <f t="shared" si="57"/>
        <v>0</v>
      </c>
    </row>
    <row r="77" spans="1:24" x14ac:dyDescent="0.2">
      <c r="A77" s="1">
        <f t="shared" ref="A77:A89" si="58">$H$3+$I$3*C77/1000</f>
        <v>238.61999999999998</v>
      </c>
      <c r="B77" s="1">
        <f t="shared" ref="B77:B89" si="59">SQRT($F$3*$G$3*A77)</f>
        <v>309.67257869890909</v>
      </c>
      <c r="C77" s="5">
        <f t="shared" ref="C77:C89" si="60">E77*0.3048</f>
        <v>7620</v>
      </c>
      <c r="E77" s="5">
        <v>25000</v>
      </c>
      <c r="F77" s="5">
        <f t="shared" ref="F77:F89" si="61">G77*B77</f>
        <v>0</v>
      </c>
      <c r="G77" s="29">
        <v>0</v>
      </c>
      <c r="H77" s="28">
        <v>2416.6</v>
      </c>
      <c r="I77" s="28"/>
      <c r="J77" s="28">
        <v>665.56874000000005</v>
      </c>
      <c r="K77" s="5">
        <v>40</v>
      </c>
      <c r="M77" s="1">
        <f t="shared" ref="M77:M89" si="62">J77/H77</f>
        <v>0.27541535214764551</v>
      </c>
      <c r="N77" s="1">
        <f t="shared" ref="N77:N89" si="63">4.448222*H77</f>
        <v>10749.5732852</v>
      </c>
      <c r="O77" s="1">
        <f t="shared" ref="O77:O89" si="64">N77*F77</f>
        <v>0</v>
      </c>
      <c r="P77" s="1">
        <f t="shared" ref="P77:P89" si="65">O77*0.001341</f>
        <v>0</v>
      </c>
      <c r="Q77" s="1">
        <f t="shared" ref="Q77:Q89" si="66">P77/$C$3</f>
        <v>0</v>
      </c>
      <c r="U77" s="1">
        <f t="shared" si="57"/>
        <v>0.31348995291034804</v>
      </c>
      <c r="V77" s="1">
        <f t="shared" ref="V77:V89" si="67">H77/$C$3</f>
        <v>0.8787636363636363</v>
      </c>
      <c r="X77" s="1">
        <f t="shared" ref="X77:X89" si="68">P77/$C$3</f>
        <v>0</v>
      </c>
    </row>
    <row r="78" spans="1:24" x14ac:dyDescent="0.2">
      <c r="A78" s="1">
        <f t="shared" si="58"/>
        <v>238.61999999999998</v>
      </c>
      <c r="B78" s="1">
        <f t="shared" si="59"/>
        <v>309.67257869890909</v>
      </c>
      <c r="C78" s="5">
        <f t="shared" si="60"/>
        <v>7620</v>
      </c>
      <c r="E78" s="5">
        <v>25000</v>
      </c>
      <c r="F78" s="5">
        <f t="shared" si="61"/>
        <v>15.483628934945456</v>
      </c>
      <c r="G78" s="29">
        <v>0.05</v>
      </c>
      <c r="H78" s="28">
        <v>2544.2123284907202</v>
      </c>
      <c r="I78" s="28"/>
      <c r="J78" s="28">
        <v>663.93188376344096</v>
      </c>
      <c r="K78" s="5">
        <v>40</v>
      </c>
      <c r="M78" s="1">
        <f t="shared" si="62"/>
        <v>0.26095773388430171</v>
      </c>
      <c r="N78" s="1">
        <f t="shared" si="63"/>
        <v>11317.221252263649</v>
      </c>
      <c r="O78" s="1">
        <f t="shared" si="64"/>
        <v>175231.65444472909</v>
      </c>
      <c r="P78" s="1">
        <f t="shared" si="65"/>
        <v>234.9856486103817</v>
      </c>
      <c r="Q78" s="1">
        <f t="shared" si="66"/>
        <v>8.5449326767411529E-2</v>
      </c>
      <c r="U78" s="1">
        <f t="shared" si="57"/>
        <v>0.33004427834663697</v>
      </c>
      <c r="V78" s="1">
        <f t="shared" si="67"/>
        <v>0.92516811945117094</v>
      </c>
      <c r="X78" s="1">
        <f t="shared" si="68"/>
        <v>8.5449326767411529E-2</v>
      </c>
    </row>
    <row r="79" spans="1:24" x14ac:dyDescent="0.2">
      <c r="A79" s="1">
        <f t="shared" si="58"/>
        <v>238.61999999999998</v>
      </c>
      <c r="B79" s="1">
        <f t="shared" si="59"/>
        <v>309.67257869890909</v>
      </c>
      <c r="C79" s="5">
        <f t="shared" si="60"/>
        <v>7620</v>
      </c>
      <c r="E79" s="5">
        <v>25000</v>
      </c>
      <c r="F79" s="5">
        <f t="shared" si="61"/>
        <v>30.967257869890911</v>
      </c>
      <c r="G79" s="29">
        <v>0.1</v>
      </c>
      <c r="H79" s="28">
        <v>2598.6880000000001</v>
      </c>
      <c r="I79" s="28"/>
      <c r="J79" s="28">
        <v>660.71861999999999</v>
      </c>
      <c r="K79" s="5">
        <v>40</v>
      </c>
      <c r="M79" s="1">
        <f t="shared" si="62"/>
        <v>0.25425084504180567</v>
      </c>
      <c r="N79" s="1">
        <f t="shared" si="63"/>
        <v>11559.541132736002</v>
      </c>
      <c r="O79" s="1">
        <f t="shared" si="64"/>
        <v>357967.29111504665</v>
      </c>
      <c r="P79" s="1">
        <f t="shared" si="65"/>
        <v>480.03413738527757</v>
      </c>
      <c r="Q79" s="1">
        <f t="shared" si="66"/>
        <v>0.17455786814010094</v>
      </c>
      <c r="U79" s="1">
        <f t="shared" si="57"/>
        <v>0.33711105633894173</v>
      </c>
      <c r="V79" s="1">
        <f t="shared" si="67"/>
        <v>0.94497745454545456</v>
      </c>
      <c r="X79" s="1">
        <f t="shared" si="68"/>
        <v>0.17455786814010094</v>
      </c>
    </row>
    <row r="80" spans="1:24" x14ac:dyDescent="0.2">
      <c r="A80" s="1">
        <f t="shared" si="58"/>
        <v>238.61999999999998</v>
      </c>
      <c r="B80" s="1">
        <f t="shared" si="59"/>
        <v>309.67257869890909</v>
      </c>
      <c r="C80" s="5">
        <f t="shared" si="60"/>
        <v>7620</v>
      </c>
      <c r="E80" s="5">
        <v>25000</v>
      </c>
      <c r="F80" s="5">
        <f t="shared" si="61"/>
        <v>46.450886804836365</v>
      </c>
      <c r="G80" s="29">
        <v>0.15</v>
      </c>
      <c r="H80" s="28">
        <v>2600.9360000000001</v>
      </c>
      <c r="I80" s="28"/>
      <c r="J80" s="28">
        <v>655.20712000000003</v>
      </c>
      <c r="K80" s="5">
        <v>40</v>
      </c>
      <c r="M80" s="1">
        <f t="shared" si="62"/>
        <v>0.25191205012349399</v>
      </c>
      <c r="N80" s="1">
        <f t="shared" si="63"/>
        <v>11569.540735792001</v>
      </c>
      <c r="O80" s="1">
        <f t="shared" si="64"/>
        <v>537415.42710221745</v>
      </c>
      <c r="P80" s="1">
        <f t="shared" si="65"/>
        <v>720.67408774407363</v>
      </c>
      <c r="Q80" s="1">
        <f t="shared" si="66"/>
        <v>0.26206330463420857</v>
      </c>
      <c r="U80" s="1">
        <f t="shared" si="57"/>
        <v>0.33740267489978859</v>
      </c>
      <c r="V80" s="1">
        <f t="shared" si="67"/>
        <v>0.94579490909090913</v>
      </c>
      <c r="X80" s="1">
        <f t="shared" si="68"/>
        <v>0.26206330463420857</v>
      </c>
    </row>
    <row r="81" spans="1:24" x14ac:dyDescent="0.2">
      <c r="A81" s="1">
        <f t="shared" si="58"/>
        <v>238.61999999999998</v>
      </c>
      <c r="B81" s="1">
        <f t="shared" si="59"/>
        <v>309.67257869890909</v>
      </c>
      <c r="C81" s="5">
        <f t="shared" si="60"/>
        <v>7620</v>
      </c>
      <c r="E81" s="5">
        <v>25000</v>
      </c>
      <c r="F81" s="5">
        <f t="shared" si="61"/>
        <v>61.934515739781823</v>
      </c>
      <c r="G81" s="29">
        <v>0.2</v>
      </c>
      <c r="H81" s="28">
        <v>2382.88</v>
      </c>
      <c r="I81" s="28"/>
      <c r="J81" s="28">
        <v>642.64089999999999</v>
      </c>
      <c r="K81" s="5">
        <v>40</v>
      </c>
      <c r="M81" s="1">
        <f t="shared" si="62"/>
        <v>0.26969083629893237</v>
      </c>
      <c r="N81" s="1">
        <f t="shared" si="63"/>
        <v>10599.57923936</v>
      </c>
      <c r="O81" s="1">
        <f t="shared" si="64"/>
        <v>656479.80723520659</v>
      </c>
      <c r="P81" s="1">
        <f t="shared" si="65"/>
        <v>880.33942150241205</v>
      </c>
      <c r="Q81" s="1">
        <f t="shared" si="66"/>
        <v>0.32012342600087712</v>
      </c>
      <c r="U81" s="1">
        <f t="shared" si="57"/>
        <v>0.30911567449764554</v>
      </c>
      <c r="V81" s="1">
        <f t="shared" si="67"/>
        <v>0.86650181818181826</v>
      </c>
      <c r="X81" s="1">
        <f t="shared" si="68"/>
        <v>0.32012342600087712</v>
      </c>
    </row>
    <row r="82" spans="1:24" x14ac:dyDescent="0.2">
      <c r="A82" s="1">
        <f t="shared" si="58"/>
        <v>238.61999999999998</v>
      </c>
      <c r="B82" s="1">
        <f t="shared" si="59"/>
        <v>309.67257869890909</v>
      </c>
      <c r="C82" s="5">
        <f t="shared" si="60"/>
        <v>7620</v>
      </c>
      <c r="E82" s="5">
        <v>25000</v>
      </c>
      <c r="F82" s="5">
        <f t="shared" si="61"/>
        <v>77.418144674727273</v>
      </c>
      <c r="G82" s="29">
        <v>0.25</v>
      </c>
      <c r="H82" s="28">
        <v>2126.6080000000002</v>
      </c>
      <c r="I82" s="28"/>
      <c r="J82" s="28">
        <v>629.41330000000005</v>
      </c>
      <c r="K82" s="5">
        <v>40</v>
      </c>
      <c r="M82" s="1">
        <f t="shared" si="62"/>
        <v>0.29597053147547642</v>
      </c>
      <c r="N82" s="1">
        <f t="shared" si="63"/>
        <v>9459.6244909760007</v>
      </c>
      <c r="O82" s="1">
        <f t="shared" si="64"/>
        <v>732346.57741097338</v>
      </c>
      <c r="P82" s="1">
        <f t="shared" si="65"/>
        <v>982.07676030811524</v>
      </c>
      <c r="Q82" s="1">
        <f t="shared" si="66"/>
        <v>0.35711882193022371</v>
      </c>
      <c r="U82" s="1">
        <f t="shared" si="57"/>
        <v>0.27587115856110633</v>
      </c>
      <c r="V82" s="1">
        <f t="shared" si="67"/>
        <v>0.77331200000000011</v>
      </c>
      <c r="X82" s="1">
        <f t="shared" si="68"/>
        <v>0.35711882193022371</v>
      </c>
    </row>
    <row r="83" spans="1:24" x14ac:dyDescent="0.2">
      <c r="A83" s="1">
        <f t="shared" si="58"/>
        <v>238.61999999999998</v>
      </c>
      <c r="B83" s="1">
        <f t="shared" si="59"/>
        <v>309.67257869890909</v>
      </c>
      <c r="C83" s="5">
        <f t="shared" si="60"/>
        <v>7620</v>
      </c>
      <c r="E83" s="5">
        <v>25000</v>
      </c>
      <c r="F83" s="5">
        <f t="shared" si="61"/>
        <v>92.90177360967273</v>
      </c>
      <c r="G83" s="29">
        <v>0.3</v>
      </c>
      <c r="H83" s="28">
        <v>1877.08</v>
      </c>
      <c r="I83" s="28"/>
      <c r="J83" s="28">
        <v>593.47832000000005</v>
      </c>
      <c r="K83" s="5">
        <v>40</v>
      </c>
      <c r="M83" s="1">
        <f t="shared" si="62"/>
        <v>0.31617103160227594</v>
      </c>
      <c r="N83" s="1">
        <f t="shared" si="63"/>
        <v>8349.6685517599999</v>
      </c>
      <c r="O83" s="1">
        <f t="shared" si="64"/>
        <v>775699.01751141145</v>
      </c>
      <c r="P83" s="1">
        <f t="shared" si="65"/>
        <v>1040.2123824828027</v>
      </c>
      <c r="Q83" s="1">
        <f t="shared" si="66"/>
        <v>0.37825904817556461</v>
      </c>
      <c r="U83" s="1">
        <f t="shared" si="57"/>
        <v>0.24350149830710754</v>
      </c>
      <c r="V83" s="1">
        <f t="shared" si="67"/>
        <v>0.68257454545454543</v>
      </c>
      <c r="X83" s="1">
        <f t="shared" si="68"/>
        <v>0.37825904817556461</v>
      </c>
    </row>
    <row r="84" spans="1:24" x14ac:dyDescent="0.2">
      <c r="A84" s="1">
        <f t="shared" si="58"/>
        <v>238.61999999999998</v>
      </c>
      <c r="B84" s="1">
        <f t="shared" si="59"/>
        <v>309.67257869890909</v>
      </c>
      <c r="C84" s="5">
        <f t="shared" si="60"/>
        <v>7620</v>
      </c>
      <c r="E84" s="5">
        <v>25000</v>
      </c>
      <c r="F84" s="5">
        <f t="shared" si="61"/>
        <v>108.38540254461817</v>
      </c>
      <c r="G84" s="29">
        <v>0.35</v>
      </c>
      <c r="H84" s="28">
        <v>1708.48</v>
      </c>
      <c r="I84" s="28"/>
      <c r="J84" s="28">
        <v>604.50131999999996</v>
      </c>
      <c r="K84" s="5">
        <v>40</v>
      </c>
      <c r="M84" s="1">
        <f t="shared" si="62"/>
        <v>0.35382405412998685</v>
      </c>
      <c r="N84" s="1">
        <f t="shared" si="63"/>
        <v>7599.6983225600006</v>
      </c>
      <c r="O84" s="1">
        <f t="shared" si="64"/>
        <v>823696.36190832511</v>
      </c>
      <c r="P84" s="1">
        <f t="shared" si="65"/>
        <v>1104.576821319064</v>
      </c>
      <c r="Q84" s="1">
        <f t="shared" si="66"/>
        <v>0.40166429866147785</v>
      </c>
      <c r="U84" s="1">
        <f t="shared" si="57"/>
        <v>0.22163010624359492</v>
      </c>
      <c r="V84" s="1">
        <f t="shared" si="67"/>
        <v>0.62126545454545457</v>
      </c>
      <c r="X84" s="1">
        <f t="shared" si="68"/>
        <v>0.40166429866147785</v>
      </c>
    </row>
    <row r="85" spans="1:24" x14ac:dyDescent="0.2">
      <c r="A85" s="1">
        <f t="shared" si="58"/>
        <v>238.61999999999998</v>
      </c>
      <c r="B85" s="1">
        <f t="shared" si="59"/>
        <v>309.67257869890909</v>
      </c>
      <c r="C85" s="5">
        <f t="shared" si="60"/>
        <v>7620</v>
      </c>
      <c r="E85" s="5">
        <v>25000</v>
      </c>
      <c r="F85" s="5">
        <f t="shared" si="61"/>
        <v>123.86903147956365</v>
      </c>
      <c r="G85" s="29">
        <v>0.4</v>
      </c>
      <c r="H85" s="28">
        <v>1575.848</v>
      </c>
      <c r="I85" s="28"/>
      <c r="J85" s="28">
        <v>622.35857999999996</v>
      </c>
      <c r="K85" s="5">
        <v>40</v>
      </c>
      <c r="M85" s="1">
        <f t="shared" si="62"/>
        <v>0.39493566638406746</v>
      </c>
      <c r="N85" s="1">
        <f t="shared" si="63"/>
        <v>7009.7217422560007</v>
      </c>
      <c r="O85" s="1">
        <f t="shared" si="64"/>
        <v>868287.44315449032</v>
      </c>
      <c r="P85" s="1">
        <f t="shared" si="65"/>
        <v>1164.3734612701714</v>
      </c>
      <c r="Q85" s="1">
        <f t="shared" si="66"/>
        <v>0.42340853137097145</v>
      </c>
      <c r="U85" s="1">
        <f t="shared" si="57"/>
        <v>0.20442461115363161</v>
      </c>
      <c r="V85" s="1">
        <f t="shared" si="67"/>
        <v>0.5730356363636363</v>
      </c>
      <c r="X85" s="1">
        <f t="shared" si="68"/>
        <v>0.42340853137097145</v>
      </c>
    </row>
    <row r="86" spans="1:24" x14ac:dyDescent="0.2">
      <c r="A86" s="1">
        <f t="shared" si="58"/>
        <v>238.61999999999998</v>
      </c>
      <c r="B86" s="1">
        <f t="shared" si="59"/>
        <v>309.67257869890909</v>
      </c>
      <c r="C86" s="5">
        <f t="shared" si="60"/>
        <v>7620</v>
      </c>
      <c r="E86" s="5">
        <v>25000</v>
      </c>
      <c r="F86" s="5">
        <f t="shared" si="61"/>
        <v>139.3526604145091</v>
      </c>
      <c r="G86" s="29">
        <v>0.45</v>
      </c>
      <c r="H86" s="28">
        <v>1470.192</v>
      </c>
      <c r="I86" s="28"/>
      <c r="J86" s="28">
        <v>641.09767999999997</v>
      </c>
      <c r="K86" s="5">
        <v>40</v>
      </c>
      <c r="M86" s="1">
        <f t="shared" si="62"/>
        <v>0.4360639154613819</v>
      </c>
      <c r="N86" s="1">
        <f t="shared" si="63"/>
        <v>6539.7403986240006</v>
      </c>
      <c r="O86" s="1">
        <f t="shared" si="64"/>
        <v>911330.22296849673</v>
      </c>
      <c r="P86" s="1">
        <f t="shared" si="65"/>
        <v>1222.0938290007541</v>
      </c>
      <c r="Q86" s="1">
        <f t="shared" si="66"/>
        <v>0.4443977560002742</v>
      </c>
      <c r="U86" s="1">
        <f t="shared" si="57"/>
        <v>0.19071853879383036</v>
      </c>
      <c r="V86" s="1">
        <f t="shared" si="67"/>
        <v>0.53461527272727272</v>
      </c>
      <c r="X86" s="1">
        <f t="shared" si="68"/>
        <v>0.4443977560002742</v>
      </c>
    </row>
    <row r="87" spans="1:24" x14ac:dyDescent="0.2">
      <c r="A87" s="1">
        <f t="shared" si="58"/>
        <v>238.61999999999998</v>
      </c>
      <c r="B87" s="1">
        <f t="shared" si="59"/>
        <v>309.67257869890909</v>
      </c>
      <c r="C87" s="5">
        <f t="shared" si="60"/>
        <v>7620</v>
      </c>
      <c r="E87" s="5">
        <v>25000</v>
      </c>
      <c r="F87" s="5">
        <f t="shared" si="61"/>
        <v>154.83628934945455</v>
      </c>
      <c r="G87" s="29">
        <v>0.5</v>
      </c>
      <c r="H87" s="28">
        <v>1382.52</v>
      </c>
      <c r="I87" s="28"/>
      <c r="J87" s="28">
        <v>662.70276000000001</v>
      </c>
      <c r="K87" s="5">
        <v>40</v>
      </c>
      <c r="M87" s="1">
        <f t="shared" si="62"/>
        <v>0.4793440673552643</v>
      </c>
      <c r="N87" s="1">
        <f t="shared" si="63"/>
        <v>6149.7558794400002</v>
      </c>
      <c r="O87" s="1">
        <f t="shared" si="64"/>
        <v>952205.38077748113</v>
      </c>
      <c r="P87" s="1">
        <f t="shared" si="65"/>
        <v>1276.9074156226022</v>
      </c>
      <c r="Q87" s="1">
        <f t="shared" si="66"/>
        <v>0.46432996931730991</v>
      </c>
      <c r="U87" s="1">
        <f t="shared" si="57"/>
        <v>0.17934541492080378</v>
      </c>
      <c r="V87" s="1">
        <f t="shared" si="67"/>
        <v>0.50273454545454543</v>
      </c>
      <c r="X87" s="1">
        <f t="shared" si="68"/>
        <v>0.46432996931730991</v>
      </c>
    </row>
    <row r="88" spans="1:24" x14ac:dyDescent="0.2">
      <c r="A88" s="1">
        <f t="shared" si="58"/>
        <v>238.61999999999998</v>
      </c>
      <c r="B88" s="1">
        <f t="shared" si="59"/>
        <v>309.67257869890909</v>
      </c>
      <c r="C88" s="5">
        <f t="shared" si="60"/>
        <v>7620</v>
      </c>
      <c r="E88" s="5">
        <v>25000</v>
      </c>
      <c r="F88" s="5">
        <f t="shared" si="61"/>
        <v>170.31991828440002</v>
      </c>
      <c r="G88" s="29">
        <v>0.55000000000000004</v>
      </c>
      <c r="H88" s="28">
        <v>1303.8399999999999</v>
      </c>
      <c r="I88" s="28"/>
      <c r="J88" s="28">
        <v>687.39427999999998</v>
      </c>
      <c r="K88" s="5">
        <v>40</v>
      </c>
      <c r="M88" s="1">
        <f t="shared" si="62"/>
        <v>0.5272075408025525</v>
      </c>
      <c r="N88" s="1">
        <f t="shared" si="63"/>
        <v>5799.76977248</v>
      </c>
      <c r="O88" s="1">
        <f t="shared" si="64"/>
        <v>987816.31371712685</v>
      </c>
      <c r="P88" s="1">
        <f t="shared" si="65"/>
        <v>1324.661676694667</v>
      </c>
      <c r="Q88" s="1">
        <f t="shared" si="66"/>
        <v>0.48169515516169709</v>
      </c>
      <c r="U88" s="1">
        <f t="shared" si="57"/>
        <v>0.16913876529116453</v>
      </c>
      <c r="V88" s="1">
        <f t="shared" si="67"/>
        <v>0.47412363636363636</v>
      </c>
      <c r="X88" s="1">
        <f t="shared" si="68"/>
        <v>0.48169515516169709</v>
      </c>
    </row>
    <row r="89" spans="1:24" x14ac:dyDescent="0.2">
      <c r="A89" s="1">
        <f t="shared" si="58"/>
        <v>238.61999999999998</v>
      </c>
      <c r="B89" s="1">
        <f t="shared" si="59"/>
        <v>309.67257869890909</v>
      </c>
      <c r="C89" s="5">
        <f t="shared" si="60"/>
        <v>7620</v>
      </c>
      <c r="E89" s="5">
        <v>25000</v>
      </c>
      <c r="F89" s="5">
        <f t="shared" si="61"/>
        <v>185.80354721934546</v>
      </c>
      <c r="G89" s="29">
        <v>0.6</v>
      </c>
      <c r="H89" s="28">
        <v>1220.664</v>
      </c>
      <c r="I89" s="28"/>
      <c r="J89" s="28">
        <v>716.05408</v>
      </c>
      <c r="K89" s="5">
        <v>40</v>
      </c>
      <c r="M89" s="1">
        <f t="shared" si="62"/>
        <v>0.58661030390017233</v>
      </c>
      <c r="N89" s="1">
        <f t="shared" si="63"/>
        <v>5429.7844594080007</v>
      </c>
      <c r="O89" s="1">
        <f t="shared" si="64"/>
        <v>1008873.2131944826</v>
      </c>
      <c r="P89" s="1">
        <f t="shared" si="65"/>
        <v>1352.8989788938011</v>
      </c>
      <c r="Q89" s="1">
        <f t="shared" si="66"/>
        <v>0.49196326505229132</v>
      </c>
      <c r="U89" s="1">
        <f t="shared" si="57"/>
        <v>0.15834887853983162</v>
      </c>
      <c r="V89" s="1">
        <f t="shared" si="67"/>
        <v>0.44387781818181815</v>
      </c>
      <c r="X89" s="1">
        <f t="shared" si="68"/>
        <v>0.49196326505229132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opLeftCell="G65" zoomScale="115" zoomScaleNormal="115" workbookViewId="0">
      <selection sqref="A1:Y103"/>
    </sheetView>
  </sheetViews>
  <sheetFormatPr defaultRowHeight="12.75" x14ac:dyDescent="0.2"/>
  <cols>
    <col min="1" max="21" width="9.140625" style="1"/>
    <col min="22" max="22" width="13.42578125" style="1" customWidth="1"/>
    <col min="23" max="23" width="13.85546875" style="1" customWidth="1"/>
    <col min="24" max="24" width="13.42578125" style="1" customWidth="1"/>
    <col min="25" max="25" width="12.5703125" style="1" customWidth="1"/>
    <col min="26" max="16384" width="9.140625" style="1"/>
  </cols>
  <sheetData>
    <row r="1" spans="1:24" x14ac:dyDescent="0.2">
      <c r="A1" s="11" t="s">
        <v>35</v>
      </c>
      <c r="B1" s="11" t="s">
        <v>30</v>
      </c>
      <c r="C1" s="11" t="s">
        <v>34</v>
      </c>
      <c r="D1" s="11"/>
      <c r="E1" s="11"/>
      <c r="F1" s="11" t="s">
        <v>32</v>
      </c>
      <c r="G1" s="11" t="s">
        <v>31</v>
      </c>
      <c r="H1" s="11" t="s">
        <v>30</v>
      </c>
      <c r="I1" s="11" t="s">
        <v>29</v>
      </c>
    </row>
    <row r="2" spans="1:24" x14ac:dyDescent="0.2">
      <c r="A2" s="11"/>
      <c r="B2" s="11" t="s">
        <v>4</v>
      </c>
      <c r="C2" s="11" t="s">
        <v>0</v>
      </c>
      <c r="D2" s="11"/>
      <c r="E2" s="11"/>
      <c r="F2" s="11"/>
      <c r="G2" s="11"/>
      <c r="H2" s="11" t="s">
        <v>8</v>
      </c>
      <c r="I2" s="11" t="s">
        <v>28</v>
      </c>
    </row>
    <row r="3" spans="1:24" x14ac:dyDescent="0.2">
      <c r="A3" s="11" t="s">
        <v>27</v>
      </c>
      <c r="B3" s="10">
        <v>7708.7</v>
      </c>
      <c r="C3" s="1">
        <v>2750</v>
      </c>
      <c r="F3" s="1">
        <v>1.4</v>
      </c>
      <c r="G3" s="1">
        <f>8.31451/0.0289645</f>
        <v>287.05864074988347</v>
      </c>
      <c r="H3" s="1">
        <f>273.15+15</f>
        <v>288.14999999999998</v>
      </c>
      <c r="I3" s="1">
        <v>-6.5</v>
      </c>
    </row>
    <row r="5" spans="1:24" s="32" customFormat="1" x14ac:dyDescent="0.2">
      <c r="A5" s="11" t="s">
        <v>26</v>
      </c>
      <c r="B5" s="11" t="s">
        <v>25</v>
      </c>
      <c r="C5" s="30" t="s">
        <v>24</v>
      </c>
      <c r="D5" s="30"/>
      <c r="E5" s="30" t="s">
        <v>24</v>
      </c>
      <c r="F5" s="30" t="s">
        <v>23</v>
      </c>
      <c r="G5" s="31" t="s">
        <v>22</v>
      </c>
      <c r="H5" s="31" t="s">
        <v>21</v>
      </c>
      <c r="I5" s="31" t="s">
        <v>20</v>
      </c>
      <c r="J5" s="31" t="s">
        <v>19</v>
      </c>
      <c r="K5" s="30" t="s">
        <v>18</v>
      </c>
      <c r="M5" s="11" t="s">
        <v>17</v>
      </c>
      <c r="N5" s="11" t="s">
        <v>16</v>
      </c>
      <c r="O5" s="11" t="s">
        <v>15</v>
      </c>
      <c r="P5" s="11" t="s">
        <v>15</v>
      </c>
      <c r="Q5" s="11" t="s">
        <v>14</v>
      </c>
      <c r="R5" s="11" t="s">
        <v>13</v>
      </c>
      <c r="U5" s="11" t="s">
        <v>12</v>
      </c>
      <c r="V5" s="11" t="s">
        <v>11</v>
      </c>
      <c r="W5" s="11" t="s">
        <v>10</v>
      </c>
      <c r="X5" s="11" t="s">
        <v>9</v>
      </c>
    </row>
    <row r="6" spans="1:24" x14ac:dyDescent="0.2">
      <c r="A6" s="32" t="s">
        <v>8</v>
      </c>
      <c r="B6" s="32" t="s">
        <v>5</v>
      </c>
      <c r="C6" s="30" t="s">
        <v>7</v>
      </c>
      <c r="D6" s="30"/>
      <c r="E6" s="30" t="s">
        <v>6</v>
      </c>
      <c r="F6" s="30" t="s">
        <v>5</v>
      </c>
      <c r="G6" s="31"/>
      <c r="H6" s="31" t="s">
        <v>4</v>
      </c>
      <c r="I6" s="31" t="s">
        <v>0</v>
      </c>
      <c r="J6" s="31"/>
      <c r="K6" s="30"/>
      <c r="M6" s="11" t="s">
        <v>2</v>
      </c>
      <c r="N6" s="11"/>
      <c r="O6" s="11" t="s">
        <v>1</v>
      </c>
      <c r="P6" s="11" t="s">
        <v>0</v>
      </c>
      <c r="Q6" s="11"/>
      <c r="R6" s="11"/>
      <c r="U6" s="11"/>
      <c r="V6" s="11"/>
      <c r="W6" s="11"/>
    </row>
    <row r="7" spans="1:24" x14ac:dyDescent="0.2">
      <c r="A7" s="1">
        <f t="shared" ref="A7:A19" si="0">$H$3+$I$3*C7/1000</f>
        <v>288.14999999999998</v>
      </c>
      <c r="B7" s="1">
        <f t="shared" ref="B7:B19" si="1">SQRT($F$3*$G$3*A7)</f>
        <v>340.29740854862598</v>
      </c>
      <c r="C7" s="5">
        <f t="shared" ref="C7:C19" si="2">E7*0.3048</f>
        <v>0</v>
      </c>
      <c r="D7" s="5"/>
      <c r="E7" s="5">
        <v>0</v>
      </c>
      <c r="F7" s="5">
        <f t="shared" ref="F7:F19" si="3">G7*B7</f>
        <v>0</v>
      </c>
      <c r="G7" s="29">
        <v>0</v>
      </c>
      <c r="H7" s="28">
        <v>5363.7280000000001</v>
      </c>
      <c r="I7" s="28"/>
      <c r="J7" s="28">
        <v>1124.346</v>
      </c>
      <c r="K7" s="5">
        <v>35</v>
      </c>
      <c r="M7" s="1">
        <f t="shared" ref="M7:M19" si="4">J7/H7</f>
        <v>0.20962024919981029</v>
      </c>
      <c r="N7" s="1">
        <f t="shared" ref="N7:N19" si="5">4.448222*H7</f>
        <v>23859.052891616004</v>
      </c>
      <c r="O7" s="1">
        <f t="shared" ref="O7:O19" si="6">N7*F7</f>
        <v>0</v>
      </c>
      <c r="P7" s="1">
        <f t="shared" ref="P7:P19" si="7">O7*0.001341</f>
        <v>0</v>
      </c>
      <c r="Q7" s="1">
        <f t="shared" ref="Q7:Q19" si="8">P7/$C$3</f>
        <v>0</v>
      </c>
      <c r="U7" s="1">
        <f t="shared" ref="U7:U38" si="9">H7/$B$3</f>
        <v>0.69580188618054928</v>
      </c>
      <c r="V7" s="1">
        <f t="shared" ref="V7:V19" si="10">H7/$C$3</f>
        <v>1.9504465454545454</v>
      </c>
      <c r="X7" s="1">
        <f t="shared" ref="X7:X19" si="11">P7/$C$3</f>
        <v>0</v>
      </c>
    </row>
    <row r="8" spans="1:24" x14ac:dyDescent="0.2">
      <c r="A8" s="1">
        <f t="shared" si="0"/>
        <v>288.14999999999998</v>
      </c>
      <c r="B8" s="1">
        <f t="shared" si="1"/>
        <v>340.29740854862598</v>
      </c>
      <c r="C8" s="5">
        <f t="shared" si="2"/>
        <v>0</v>
      </c>
      <c r="D8" s="5"/>
      <c r="E8" s="5">
        <v>0</v>
      </c>
      <c r="F8" s="5">
        <f t="shared" si="3"/>
        <v>17.014870427431301</v>
      </c>
      <c r="G8" s="29">
        <v>0.05</v>
      </c>
      <c r="H8" s="28">
        <v>5393.2330000000002</v>
      </c>
      <c r="I8" s="28"/>
      <c r="J8" s="28">
        <v>1123.2437</v>
      </c>
      <c r="K8" s="5">
        <v>35</v>
      </c>
      <c r="M8" s="1">
        <f t="shared" si="4"/>
        <v>0.20826908461028848</v>
      </c>
      <c r="N8" s="1">
        <f t="shared" si="5"/>
        <v>23990.297681726002</v>
      </c>
      <c r="O8" s="1">
        <f t="shared" si="6"/>
        <v>408191.80657007347</v>
      </c>
      <c r="P8" s="1">
        <f t="shared" si="7"/>
        <v>547.38521261046856</v>
      </c>
      <c r="Q8" s="1">
        <f t="shared" si="8"/>
        <v>0.19904916822198856</v>
      </c>
      <c r="U8" s="1">
        <f t="shared" si="9"/>
        <v>0.69962937979166395</v>
      </c>
      <c r="V8" s="1">
        <f t="shared" si="10"/>
        <v>1.9611756363636363</v>
      </c>
      <c r="X8" s="1">
        <f t="shared" si="11"/>
        <v>0.19904916822198856</v>
      </c>
    </row>
    <row r="9" spans="1:24" x14ac:dyDescent="0.2">
      <c r="A9" s="1">
        <f t="shared" si="0"/>
        <v>288.14999999999998</v>
      </c>
      <c r="B9" s="1">
        <f t="shared" si="1"/>
        <v>340.29740854862598</v>
      </c>
      <c r="C9" s="5">
        <f t="shared" si="2"/>
        <v>0</v>
      </c>
      <c r="D9" s="5"/>
      <c r="E9" s="5">
        <v>0</v>
      </c>
      <c r="F9" s="5">
        <f t="shared" si="3"/>
        <v>34.029740854862602</v>
      </c>
      <c r="G9" s="29">
        <v>0.1</v>
      </c>
      <c r="H9" s="28">
        <v>5397.4480000000003</v>
      </c>
      <c r="I9" s="28"/>
      <c r="J9" s="28">
        <v>1120.81864</v>
      </c>
      <c r="K9" s="5">
        <v>35</v>
      </c>
      <c r="M9" s="1">
        <f t="shared" si="4"/>
        <v>0.20765714463576118</v>
      </c>
      <c r="N9" s="1">
        <f t="shared" si="5"/>
        <v>24009.046937456002</v>
      </c>
      <c r="O9" s="1">
        <f t="shared" si="6"/>
        <v>817021.64545386028</v>
      </c>
      <c r="P9" s="1">
        <f t="shared" si="7"/>
        <v>1095.6260265536266</v>
      </c>
      <c r="Q9" s="1">
        <f t="shared" si="8"/>
        <v>0.39840946420131879</v>
      </c>
      <c r="U9" s="1">
        <f t="shared" si="9"/>
        <v>0.70017616459325183</v>
      </c>
      <c r="V9" s="1">
        <f t="shared" si="10"/>
        <v>1.9627083636363638</v>
      </c>
      <c r="X9" s="1">
        <f t="shared" si="11"/>
        <v>0.39840946420131879</v>
      </c>
    </row>
    <row r="10" spans="1:24" x14ac:dyDescent="0.2">
      <c r="A10" s="1">
        <f t="shared" si="0"/>
        <v>288.14999999999998</v>
      </c>
      <c r="B10" s="1">
        <f t="shared" si="1"/>
        <v>340.29740854862598</v>
      </c>
      <c r="C10" s="5">
        <f t="shared" si="2"/>
        <v>0</v>
      </c>
      <c r="D10" s="5"/>
      <c r="E10" s="5">
        <v>0</v>
      </c>
      <c r="F10" s="5">
        <f t="shared" si="3"/>
        <v>51.044611282293893</v>
      </c>
      <c r="G10" s="29">
        <v>0.15</v>
      </c>
      <c r="H10" s="28">
        <v>4866.92</v>
      </c>
      <c r="I10" s="28"/>
      <c r="J10" s="28">
        <v>1116.4094399999999</v>
      </c>
      <c r="K10" s="5">
        <v>35</v>
      </c>
      <c r="M10" s="1">
        <f t="shared" si="4"/>
        <v>0.22938725929335183</v>
      </c>
      <c r="N10" s="1">
        <f t="shared" si="5"/>
        <v>21649.140616240002</v>
      </c>
      <c r="O10" s="1">
        <f t="shared" si="6"/>
        <v>1105071.9673516913</v>
      </c>
      <c r="P10" s="1">
        <f t="shared" si="7"/>
        <v>1481.9015082186181</v>
      </c>
      <c r="Q10" s="1">
        <f t="shared" si="8"/>
        <v>0.53887327571586119</v>
      </c>
      <c r="U10" s="1">
        <f t="shared" si="9"/>
        <v>0.63135418423339862</v>
      </c>
      <c r="V10" s="1">
        <f t="shared" si="10"/>
        <v>1.769789090909091</v>
      </c>
      <c r="X10" s="1">
        <f t="shared" si="11"/>
        <v>0.53887327571586119</v>
      </c>
    </row>
    <row r="11" spans="1:24" x14ac:dyDescent="0.2">
      <c r="A11" s="1">
        <f t="shared" si="0"/>
        <v>288.14999999999998</v>
      </c>
      <c r="B11" s="1">
        <f t="shared" si="1"/>
        <v>340.29740854862598</v>
      </c>
      <c r="C11" s="5">
        <f t="shared" si="2"/>
        <v>0</v>
      </c>
      <c r="D11" s="5"/>
      <c r="E11" s="5">
        <v>0</v>
      </c>
      <c r="F11" s="5">
        <f t="shared" si="3"/>
        <v>68.059481709725205</v>
      </c>
      <c r="G11" s="29">
        <v>0.2</v>
      </c>
      <c r="H11" s="28">
        <v>4194.768</v>
      </c>
      <c r="I11" s="28"/>
      <c r="J11" s="28">
        <v>1111.5593200000001</v>
      </c>
      <c r="K11" s="5">
        <v>35</v>
      </c>
      <c r="M11" s="1">
        <f t="shared" si="4"/>
        <v>0.26498707914239833</v>
      </c>
      <c r="N11" s="1">
        <f t="shared" si="5"/>
        <v>18659.259302496001</v>
      </c>
      <c r="O11" s="1">
        <f t="shared" si="6"/>
        <v>1269939.5172152463</v>
      </c>
      <c r="P11" s="1">
        <f t="shared" si="7"/>
        <v>1702.9888925856453</v>
      </c>
      <c r="Q11" s="1">
        <f t="shared" si="8"/>
        <v>0.61926868821296188</v>
      </c>
      <c r="U11" s="1">
        <f t="shared" si="9"/>
        <v>0.54416023454019491</v>
      </c>
      <c r="V11" s="1">
        <f t="shared" si="10"/>
        <v>1.5253701818181817</v>
      </c>
      <c r="X11" s="1">
        <f t="shared" si="11"/>
        <v>0.61926868821296188</v>
      </c>
    </row>
    <row r="12" spans="1:24" x14ac:dyDescent="0.2">
      <c r="A12" s="1">
        <f t="shared" si="0"/>
        <v>288.14999999999998</v>
      </c>
      <c r="B12" s="1">
        <f t="shared" si="1"/>
        <v>340.29740854862598</v>
      </c>
      <c r="C12" s="5">
        <f t="shared" si="2"/>
        <v>0</v>
      </c>
      <c r="D12" s="5"/>
      <c r="E12" s="5">
        <v>0</v>
      </c>
      <c r="F12" s="5">
        <f t="shared" si="3"/>
        <v>85.074352137156495</v>
      </c>
      <c r="G12" s="29">
        <v>0.25</v>
      </c>
      <c r="H12" s="28">
        <v>3608.04</v>
      </c>
      <c r="I12" s="28"/>
      <c r="J12" s="28">
        <v>1110.8979400000001</v>
      </c>
      <c r="K12" s="5">
        <v>35</v>
      </c>
      <c r="M12" s="1">
        <f t="shared" si="4"/>
        <v>0.30789512865711027</v>
      </c>
      <c r="N12" s="1">
        <f t="shared" si="5"/>
        <v>16049.362904880001</v>
      </c>
      <c r="O12" s="1">
        <f t="shared" si="6"/>
        <v>1365389.151346778</v>
      </c>
      <c r="P12" s="1">
        <f t="shared" si="7"/>
        <v>1830.9868519560293</v>
      </c>
      <c r="Q12" s="1">
        <f t="shared" si="8"/>
        <v>0.66581340071128337</v>
      </c>
      <c r="U12" s="1">
        <f t="shared" si="9"/>
        <v>0.46804779015917081</v>
      </c>
      <c r="V12" s="1">
        <f t="shared" si="10"/>
        <v>1.3120145454545455</v>
      </c>
      <c r="X12" s="1">
        <f t="shared" si="11"/>
        <v>0.66581340071128337</v>
      </c>
    </row>
    <row r="13" spans="1:24" x14ac:dyDescent="0.2">
      <c r="A13" s="1">
        <f t="shared" si="0"/>
        <v>288.14999999999998</v>
      </c>
      <c r="B13" s="1">
        <f t="shared" si="1"/>
        <v>340.29740854862598</v>
      </c>
      <c r="C13" s="5">
        <f t="shared" si="2"/>
        <v>0</v>
      </c>
      <c r="D13" s="5"/>
      <c r="E13" s="5">
        <v>0</v>
      </c>
      <c r="F13" s="5">
        <f t="shared" si="3"/>
        <v>102.08922256458779</v>
      </c>
      <c r="G13" s="29">
        <v>0.3</v>
      </c>
      <c r="H13" s="28">
        <v>3115.7280000000001</v>
      </c>
      <c r="I13" s="28"/>
      <c r="J13" s="28">
        <v>1107.8115</v>
      </c>
      <c r="K13" s="5">
        <v>35</v>
      </c>
      <c r="M13" s="1">
        <f t="shared" si="4"/>
        <v>0.35555462479394861</v>
      </c>
      <c r="N13" s="1">
        <f t="shared" si="5"/>
        <v>13859.449835616002</v>
      </c>
      <c r="O13" s="1">
        <f t="shared" si="6"/>
        <v>1414900.4588909417</v>
      </c>
      <c r="P13" s="1">
        <f t="shared" si="7"/>
        <v>1897.3815153727528</v>
      </c>
      <c r="Q13" s="1">
        <f t="shared" si="8"/>
        <v>0.68995691468100107</v>
      </c>
      <c r="U13" s="1">
        <f t="shared" si="9"/>
        <v>0.40418332533371387</v>
      </c>
      <c r="V13" s="1">
        <f t="shared" si="10"/>
        <v>1.132992</v>
      </c>
      <c r="X13" s="1">
        <f t="shared" si="11"/>
        <v>0.68995691468100107</v>
      </c>
    </row>
    <row r="14" spans="1:24" x14ac:dyDescent="0.2">
      <c r="A14" s="1">
        <f t="shared" si="0"/>
        <v>288.14999999999998</v>
      </c>
      <c r="B14" s="1">
        <f t="shared" si="1"/>
        <v>340.29740854862598</v>
      </c>
      <c r="C14" s="5">
        <f t="shared" si="2"/>
        <v>0</v>
      </c>
      <c r="D14" s="5"/>
      <c r="E14" s="5">
        <v>0</v>
      </c>
      <c r="F14" s="5">
        <f t="shared" si="3"/>
        <v>119.10409299201909</v>
      </c>
      <c r="G14" s="29">
        <v>0.35</v>
      </c>
      <c r="H14" s="28">
        <v>2704.3440000000001</v>
      </c>
      <c r="I14" s="28"/>
      <c r="J14" s="28">
        <v>1101.1976999999999</v>
      </c>
      <c r="K14" s="5">
        <v>35</v>
      </c>
      <c r="M14" s="1">
        <f t="shared" si="4"/>
        <v>0.40719586709383121</v>
      </c>
      <c r="N14" s="1">
        <f t="shared" si="5"/>
        <v>12029.522476368002</v>
      </c>
      <c r="O14" s="1">
        <f t="shared" si="6"/>
        <v>1432765.3636749182</v>
      </c>
      <c r="P14" s="1">
        <f t="shared" si="7"/>
        <v>1921.3383526880652</v>
      </c>
      <c r="Q14" s="1">
        <f t="shared" si="8"/>
        <v>0.69866849188656921</v>
      </c>
      <c r="U14" s="1">
        <f t="shared" si="9"/>
        <v>0.35081712869874299</v>
      </c>
      <c r="V14" s="1">
        <f t="shared" si="10"/>
        <v>0.98339781818181815</v>
      </c>
      <c r="X14" s="1">
        <f t="shared" si="11"/>
        <v>0.69866849188656921</v>
      </c>
    </row>
    <row r="15" spans="1:24" x14ac:dyDescent="0.2">
      <c r="A15" s="1">
        <f t="shared" si="0"/>
        <v>288.14999999999998</v>
      </c>
      <c r="B15" s="1">
        <f t="shared" si="1"/>
        <v>340.29740854862598</v>
      </c>
      <c r="C15" s="5">
        <f t="shared" si="2"/>
        <v>0</v>
      </c>
      <c r="D15" s="5"/>
      <c r="E15" s="5">
        <v>0</v>
      </c>
      <c r="F15" s="5">
        <f t="shared" si="3"/>
        <v>136.11896341945041</v>
      </c>
      <c r="G15" s="29">
        <v>0.4</v>
      </c>
      <c r="H15" s="28">
        <v>2362.6480000000001</v>
      </c>
      <c r="I15" s="28"/>
      <c r="J15" s="28">
        <v>1093.0406800000001</v>
      </c>
      <c r="K15" s="5">
        <v>35</v>
      </c>
      <c r="M15" s="1">
        <f t="shared" si="4"/>
        <v>0.46263373976995303</v>
      </c>
      <c r="N15" s="1">
        <f t="shared" si="5"/>
        <v>10509.582811856002</v>
      </c>
      <c r="O15" s="1">
        <f t="shared" si="6"/>
        <v>1430553.518320712</v>
      </c>
      <c r="P15" s="1">
        <f t="shared" si="7"/>
        <v>1918.3722680680748</v>
      </c>
      <c r="Q15" s="1">
        <f t="shared" si="8"/>
        <v>0.69758991566111817</v>
      </c>
      <c r="U15" s="1">
        <f t="shared" si="9"/>
        <v>0.306491107450024</v>
      </c>
      <c r="V15" s="1">
        <f t="shared" si="10"/>
        <v>0.85914472727272728</v>
      </c>
      <c r="X15" s="1">
        <f t="shared" si="11"/>
        <v>0.69758991566111817</v>
      </c>
    </row>
    <row r="16" spans="1:24" x14ac:dyDescent="0.2">
      <c r="A16" s="1">
        <f t="shared" si="0"/>
        <v>288.14999999999998</v>
      </c>
      <c r="B16" s="1">
        <f t="shared" si="1"/>
        <v>340.29740854862598</v>
      </c>
      <c r="C16" s="5">
        <f t="shared" si="2"/>
        <v>0</v>
      </c>
      <c r="D16" s="5"/>
      <c r="E16" s="5">
        <v>0</v>
      </c>
      <c r="F16" s="5">
        <f t="shared" si="3"/>
        <v>153.13383384688169</v>
      </c>
      <c r="G16" s="29">
        <v>0.45</v>
      </c>
      <c r="H16" s="28">
        <v>2056.92</v>
      </c>
      <c r="I16" s="28"/>
      <c r="J16" s="28">
        <v>1080.4744599999999</v>
      </c>
      <c r="K16" s="5">
        <v>35</v>
      </c>
      <c r="M16" s="1">
        <f t="shared" si="4"/>
        <v>0.52528754642864084</v>
      </c>
      <c r="N16" s="1">
        <f t="shared" si="5"/>
        <v>9149.6367962400018</v>
      </c>
      <c r="O16" s="1">
        <f t="shared" si="6"/>
        <v>1401118.9609147313</v>
      </c>
      <c r="P16" s="1">
        <f t="shared" si="7"/>
        <v>1878.9005265866545</v>
      </c>
      <c r="Q16" s="1">
        <f t="shared" si="8"/>
        <v>0.68323655512241976</v>
      </c>
      <c r="U16" s="1">
        <f t="shared" si="9"/>
        <v>0.26683098317485437</v>
      </c>
      <c r="V16" s="1">
        <f t="shared" si="10"/>
        <v>0.74797090909090913</v>
      </c>
      <c r="X16" s="1">
        <f t="shared" si="11"/>
        <v>0.68323655512241976</v>
      </c>
    </row>
    <row r="17" spans="1:24" x14ac:dyDescent="0.2">
      <c r="A17" s="1">
        <f t="shared" si="0"/>
        <v>288.14999999999998</v>
      </c>
      <c r="B17" s="1">
        <f t="shared" si="1"/>
        <v>340.29740854862598</v>
      </c>
      <c r="C17" s="5">
        <f t="shared" si="2"/>
        <v>0</v>
      </c>
      <c r="D17" s="5"/>
      <c r="E17" s="5">
        <v>0</v>
      </c>
      <c r="F17" s="5">
        <f t="shared" si="3"/>
        <v>170.14870427431299</v>
      </c>
      <c r="G17" s="29">
        <v>0.5</v>
      </c>
      <c r="H17" s="28">
        <v>1751.192</v>
      </c>
      <c r="I17" s="28"/>
      <c r="J17" s="28">
        <v>1066.80594</v>
      </c>
      <c r="K17" s="5">
        <v>35</v>
      </c>
      <c r="M17" s="1">
        <f t="shared" si="4"/>
        <v>0.60918844992439436</v>
      </c>
      <c r="N17" s="1">
        <f t="shared" si="5"/>
        <v>7789.6907806240006</v>
      </c>
      <c r="O17" s="1">
        <f t="shared" si="6"/>
        <v>1325405.7930207355</v>
      </c>
      <c r="P17" s="1">
        <f t="shared" si="7"/>
        <v>1777.3691684408063</v>
      </c>
      <c r="Q17" s="1">
        <f t="shared" si="8"/>
        <v>0.64631606125120233</v>
      </c>
      <c r="U17" s="1">
        <f t="shared" si="9"/>
        <v>0.22717085889968477</v>
      </c>
      <c r="V17" s="1">
        <f t="shared" si="10"/>
        <v>0.63679709090909087</v>
      </c>
      <c r="X17" s="1">
        <f t="shared" si="11"/>
        <v>0.64631606125120233</v>
      </c>
    </row>
    <row r="18" spans="1:24" x14ac:dyDescent="0.2">
      <c r="A18" s="1">
        <f t="shared" si="0"/>
        <v>288.14999999999998</v>
      </c>
      <c r="B18" s="1">
        <f t="shared" si="1"/>
        <v>340.29740854862598</v>
      </c>
      <c r="C18" s="5">
        <f t="shared" si="2"/>
        <v>0</v>
      </c>
      <c r="D18" s="5"/>
      <c r="E18" s="5">
        <v>0</v>
      </c>
      <c r="F18" s="5">
        <f t="shared" si="3"/>
        <v>187.1635747017443</v>
      </c>
      <c r="G18" s="29">
        <v>0.55000000000000004</v>
      </c>
      <c r="H18" s="28">
        <v>1429.7280000000001</v>
      </c>
      <c r="I18" s="28"/>
      <c r="J18" s="28">
        <v>1052.47604</v>
      </c>
      <c r="K18" s="5">
        <v>35</v>
      </c>
      <c r="M18" s="1">
        <f t="shared" si="4"/>
        <v>0.73613725128136254</v>
      </c>
      <c r="N18" s="1">
        <f t="shared" si="5"/>
        <v>6359.7475436160012</v>
      </c>
      <c r="O18" s="1">
        <f t="shared" si="6"/>
        <v>1190313.0844638082</v>
      </c>
      <c r="P18" s="1">
        <f t="shared" si="7"/>
        <v>1596.2098462659667</v>
      </c>
      <c r="Q18" s="1">
        <f t="shared" si="8"/>
        <v>0.58043994409671518</v>
      </c>
      <c r="U18" s="1">
        <f t="shared" si="9"/>
        <v>0.18546940469858733</v>
      </c>
      <c r="V18" s="1">
        <f t="shared" si="10"/>
        <v>0.51990109090909098</v>
      </c>
      <c r="X18" s="1">
        <f t="shared" si="11"/>
        <v>0.58043994409671518</v>
      </c>
    </row>
    <row r="19" spans="1:24" x14ac:dyDescent="0.2">
      <c r="A19" s="1">
        <f t="shared" si="0"/>
        <v>288.14999999999998</v>
      </c>
      <c r="B19" s="1">
        <f t="shared" si="1"/>
        <v>340.29740854862598</v>
      </c>
      <c r="C19" s="5">
        <f t="shared" si="2"/>
        <v>0</v>
      </c>
      <c r="D19" s="5"/>
      <c r="E19" s="5">
        <v>0</v>
      </c>
      <c r="F19" s="5">
        <f t="shared" si="3"/>
        <v>204.17844512917557</v>
      </c>
      <c r="G19" s="29">
        <v>0.6</v>
      </c>
      <c r="H19" s="28">
        <v>1112.76</v>
      </c>
      <c r="I19" s="28"/>
      <c r="J19" s="28">
        <v>1037.7052200000001</v>
      </c>
      <c r="K19" s="5">
        <v>35</v>
      </c>
      <c r="M19" s="1">
        <f t="shared" si="4"/>
        <v>0.93255079262374641</v>
      </c>
      <c r="N19" s="1">
        <f t="shared" si="5"/>
        <v>4949.8035127200001</v>
      </c>
      <c r="O19" s="1">
        <f t="shared" si="6"/>
        <v>1010643.184922101</v>
      </c>
      <c r="P19" s="1">
        <f t="shared" si="7"/>
        <v>1355.2725109805374</v>
      </c>
      <c r="Q19" s="1">
        <f t="shared" si="8"/>
        <v>0.49282636762928633</v>
      </c>
      <c r="U19" s="1">
        <f t="shared" si="9"/>
        <v>0.14435118761918353</v>
      </c>
      <c r="V19" s="1">
        <f t="shared" si="10"/>
        <v>0.40464</v>
      </c>
      <c r="X19" s="1">
        <f t="shared" si="11"/>
        <v>0.49282636762928633</v>
      </c>
    </row>
    <row r="20" spans="1:24" x14ac:dyDescent="0.2">
      <c r="C20" s="5"/>
      <c r="D20" s="5"/>
      <c r="E20" s="5"/>
      <c r="F20" s="5"/>
      <c r="G20" s="29"/>
      <c r="H20" s="28"/>
      <c r="I20" s="28"/>
      <c r="J20" s="28"/>
      <c r="K20" s="5"/>
      <c r="U20" s="1">
        <f t="shared" si="9"/>
        <v>0</v>
      </c>
    </row>
    <row r="21" spans="1:24" x14ac:dyDescent="0.2">
      <c r="A21" s="1">
        <f t="shared" ref="A21:A33" si="12">$H$3+$I$3*C21/1000</f>
        <v>278.24399999999997</v>
      </c>
      <c r="B21" s="1">
        <f t="shared" ref="B21:B33" si="13">SQRT($F$3*$G$3*A21)</f>
        <v>334.39689324444208</v>
      </c>
      <c r="C21" s="5">
        <f t="shared" ref="C21:C33" si="14">E21*0.3048</f>
        <v>1524</v>
      </c>
      <c r="D21" s="5"/>
      <c r="E21" s="5">
        <v>5000</v>
      </c>
      <c r="F21" s="5">
        <f t="shared" ref="F21:F33" si="15">G21*B21</f>
        <v>0</v>
      </c>
      <c r="G21" s="29">
        <v>0</v>
      </c>
      <c r="H21" s="33">
        <v>4637.6239999999998</v>
      </c>
      <c r="I21" s="33"/>
      <c r="J21" s="28">
        <v>1076.9471000000001</v>
      </c>
      <c r="K21" s="5">
        <v>35</v>
      </c>
      <c r="M21" s="1">
        <f t="shared" ref="M21:M33" si="16">J21/H21</f>
        <v>0.23221958054383024</v>
      </c>
      <c r="N21" s="1">
        <f t="shared" ref="N21:N33" si="17">4.448222*H21</f>
        <v>20629.181104528001</v>
      </c>
      <c r="O21" s="1">
        <f t="shared" ref="O21:O33" si="18">N21*F21</f>
        <v>0</v>
      </c>
      <c r="P21" s="1">
        <f t="shared" ref="P21:P33" si="19">O21*0.001341</f>
        <v>0</v>
      </c>
      <c r="Q21" s="1">
        <f t="shared" ref="Q21:Q33" si="20">P21/$C$3</f>
        <v>0</v>
      </c>
      <c r="U21" s="1">
        <f t="shared" si="9"/>
        <v>0.60160909102702143</v>
      </c>
      <c r="V21" s="1">
        <f t="shared" ref="V21:V33" si="21">H21/$C$3</f>
        <v>1.6864087272727273</v>
      </c>
      <c r="X21" s="1">
        <f t="shared" ref="X21:X33" si="22">P21/$C$3</f>
        <v>0</v>
      </c>
    </row>
    <row r="22" spans="1:24" x14ac:dyDescent="0.2">
      <c r="A22" s="1">
        <f t="shared" si="12"/>
        <v>278.24399999999997</v>
      </c>
      <c r="B22" s="1">
        <f t="shared" si="13"/>
        <v>334.39689324444208</v>
      </c>
      <c r="C22" s="5">
        <f t="shared" si="14"/>
        <v>1524</v>
      </c>
      <c r="D22" s="5"/>
      <c r="E22" s="5">
        <v>5000</v>
      </c>
      <c r="F22" s="5">
        <f t="shared" si="15"/>
        <v>16.719844662222105</v>
      </c>
      <c r="G22" s="29">
        <v>0.05</v>
      </c>
      <c r="H22" s="33">
        <v>4824.4889999999996</v>
      </c>
      <c r="I22" s="33"/>
      <c r="J22" s="28">
        <v>1074.2897256564199</v>
      </c>
      <c r="K22" s="5">
        <v>35</v>
      </c>
      <c r="M22" s="1">
        <f t="shared" si="16"/>
        <v>0.22267430305187141</v>
      </c>
      <c r="N22" s="1">
        <f t="shared" si="17"/>
        <v>21460.398108557998</v>
      </c>
      <c r="O22" s="1">
        <f t="shared" si="18"/>
        <v>358814.52276453481</v>
      </c>
      <c r="P22" s="1">
        <f t="shared" si="19"/>
        <v>481.17027502724119</v>
      </c>
      <c r="Q22" s="1">
        <f t="shared" si="20"/>
        <v>0.17497100910081498</v>
      </c>
      <c r="U22" s="1">
        <f t="shared" si="9"/>
        <v>0.62584988389741458</v>
      </c>
      <c r="V22" s="1">
        <f t="shared" si="21"/>
        <v>1.7543596363636362</v>
      </c>
      <c r="X22" s="1">
        <f t="shared" si="22"/>
        <v>0.17497100910081498</v>
      </c>
    </row>
    <row r="23" spans="1:24" x14ac:dyDescent="0.2">
      <c r="A23" s="1">
        <f t="shared" si="12"/>
        <v>278.24399999999997</v>
      </c>
      <c r="B23" s="1">
        <f t="shared" si="13"/>
        <v>334.39689324444208</v>
      </c>
      <c r="C23" s="5">
        <f t="shared" si="14"/>
        <v>1524</v>
      </c>
      <c r="D23" s="5"/>
      <c r="E23" s="5">
        <v>5000</v>
      </c>
      <c r="F23" s="5">
        <f t="shared" si="15"/>
        <v>33.43968932444421</v>
      </c>
      <c r="G23" s="29">
        <v>0.1</v>
      </c>
      <c r="H23" s="33">
        <v>4851.1840000000002</v>
      </c>
      <c r="I23" s="33"/>
      <c r="J23" s="28">
        <v>1068.79008</v>
      </c>
      <c r="K23" s="5">
        <v>35</v>
      </c>
      <c r="M23" s="1">
        <f t="shared" si="16"/>
        <v>0.22031530447000153</v>
      </c>
      <c r="N23" s="1">
        <f t="shared" si="17"/>
        <v>21579.143394848001</v>
      </c>
      <c r="O23" s="1">
        <f t="shared" si="18"/>
        <v>721599.85101134947</v>
      </c>
      <c r="P23" s="1">
        <f t="shared" si="19"/>
        <v>967.6654002062196</v>
      </c>
      <c r="Q23" s="1">
        <f t="shared" si="20"/>
        <v>0.35187832734771624</v>
      </c>
      <c r="U23" s="1">
        <f t="shared" si="9"/>
        <v>0.62931285430747086</v>
      </c>
      <c r="V23" s="1">
        <f t="shared" si="21"/>
        <v>1.7640669090909091</v>
      </c>
      <c r="X23" s="1">
        <f t="shared" si="22"/>
        <v>0.35187832734771624</v>
      </c>
    </row>
    <row r="24" spans="1:24" x14ac:dyDescent="0.2">
      <c r="A24" s="1">
        <f t="shared" si="12"/>
        <v>278.24399999999997</v>
      </c>
      <c r="B24" s="1">
        <f t="shared" si="13"/>
        <v>334.39689324444208</v>
      </c>
      <c r="C24" s="5">
        <f t="shared" si="14"/>
        <v>1524</v>
      </c>
      <c r="D24" s="5"/>
      <c r="E24" s="5">
        <v>5000</v>
      </c>
      <c r="F24" s="5">
        <f t="shared" si="15"/>
        <v>50.159533986666311</v>
      </c>
      <c r="G24" s="29">
        <v>0.15</v>
      </c>
      <c r="H24" s="33">
        <v>4583.6719999999996</v>
      </c>
      <c r="I24" s="33"/>
      <c r="J24" s="28">
        <v>1059.0898400000001</v>
      </c>
      <c r="K24" s="5">
        <v>35</v>
      </c>
      <c r="M24" s="1">
        <f t="shared" si="16"/>
        <v>0.23105707389184921</v>
      </c>
      <c r="N24" s="1">
        <f t="shared" si="17"/>
        <v>20389.190631183999</v>
      </c>
      <c r="O24" s="1">
        <f t="shared" si="18"/>
        <v>1022712.3004254921</v>
      </c>
      <c r="P24" s="1">
        <f t="shared" si="19"/>
        <v>1371.4571948705848</v>
      </c>
      <c r="Q24" s="1">
        <f t="shared" si="20"/>
        <v>0.49871170722566721</v>
      </c>
      <c r="U24" s="1">
        <f t="shared" si="9"/>
        <v>0.59461024556669728</v>
      </c>
      <c r="V24" s="1">
        <f t="shared" si="21"/>
        <v>1.6667898181818179</v>
      </c>
      <c r="X24" s="1">
        <f t="shared" si="22"/>
        <v>0.49871170722566721</v>
      </c>
    </row>
    <row r="25" spans="1:24" x14ac:dyDescent="0.2">
      <c r="A25" s="1">
        <f t="shared" si="12"/>
        <v>278.24399999999997</v>
      </c>
      <c r="B25" s="1">
        <f t="shared" si="13"/>
        <v>334.39689324444208</v>
      </c>
      <c r="C25" s="5">
        <f t="shared" si="14"/>
        <v>1524</v>
      </c>
      <c r="D25" s="5"/>
      <c r="E25" s="5">
        <v>5000</v>
      </c>
      <c r="F25" s="5">
        <f t="shared" si="15"/>
        <v>66.879378648888419</v>
      </c>
      <c r="G25" s="29">
        <v>0.2</v>
      </c>
      <c r="H25" s="33">
        <v>4019.424</v>
      </c>
      <c r="I25" s="33"/>
      <c r="J25" s="28">
        <v>1047.1849999999999</v>
      </c>
      <c r="K25" s="5">
        <v>35</v>
      </c>
      <c r="M25" s="1">
        <f t="shared" si="16"/>
        <v>0.26053111092534653</v>
      </c>
      <c r="N25" s="1">
        <f t="shared" si="17"/>
        <v>17879.290264128002</v>
      </c>
      <c r="O25" s="1">
        <f t="shared" si="18"/>
        <v>1195755.8235480008</v>
      </c>
      <c r="P25" s="1">
        <f t="shared" si="19"/>
        <v>1603.508559377869</v>
      </c>
      <c r="Q25" s="1">
        <f t="shared" si="20"/>
        <v>0.58309402159195234</v>
      </c>
      <c r="U25" s="1">
        <f t="shared" si="9"/>
        <v>0.52141398679414175</v>
      </c>
      <c r="V25" s="1">
        <f t="shared" si="21"/>
        <v>1.4616087272727272</v>
      </c>
      <c r="X25" s="1">
        <f t="shared" si="22"/>
        <v>0.58309402159195234</v>
      </c>
    </row>
    <row r="26" spans="1:24" x14ac:dyDescent="0.2">
      <c r="A26" s="1">
        <f t="shared" si="12"/>
        <v>278.24399999999997</v>
      </c>
      <c r="B26" s="1">
        <f t="shared" si="13"/>
        <v>334.39689324444208</v>
      </c>
      <c r="C26" s="5">
        <f t="shared" si="14"/>
        <v>1524</v>
      </c>
      <c r="D26" s="5"/>
      <c r="E26" s="5">
        <v>5000</v>
      </c>
      <c r="F26" s="5">
        <f t="shared" si="15"/>
        <v>83.599223311110521</v>
      </c>
      <c r="G26" s="29">
        <v>0.25</v>
      </c>
      <c r="H26" s="33">
        <v>3540.6</v>
      </c>
      <c r="I26" s="33"/>
      <c r="J26" s="28">
        <v>1057.5466200000001</v>
      </c>
      <c r="K26" s="5">
        <v>35</v>
      </c>
      <c r="M26" s="1">
        <f t="shared" si="16"/>
        <v>0.29869135739705138</v>
      </c>
      <c r="N26" s="1">
        <f t="shared" si="17"/>
        <v>15749.3748132</v>
      </c>
      <c r="O26" s="1">
        <f t="shared" si="18"/>
        <v>1316635.5020190864</v>
      </c>
      <c r="P26" s="1">
        <f t="shared" si="19"/>
        <v>1765.6082082075948</v>
      </c>
      <c r="Q26" s="1">
        <f t="shared" si="20"/>
        <v>0.64203934843912536</v>
      </c>
      <c r="U26" s="1">
        <f t="shared" si="9"/>
        <v>0.45929923333376577</v>
      </c>
      <c r="V26" s="1">
        <f t="shared" si="21"/>
        <v>1.287490909090909</v>
      </c>
      <c r="X26" s="1">
        <f t="shared" si="22"/>
        <v>0.64203934843912536</v>
      </c>
    </row>
    <row r="27" spans="1:24" x14ac:dyDescent="0.2">
      <c r="A27" s="1">
        <f t="shared" si="12"/>
        <v>278.24399999999997</v>
      </c>
      <c r="B27" s="1">
        <f t="shared" si="13"/>
        <v>334.39689324444208</v>
      </c>
      <c r="C27" s="5">
        <f t="shared" si="14"/>
        <v>1524</v>
      </c>
      <c r="D27" s="5"/>
      <c r="E27" s="5">
        <v>5000</v>
      </c>
      <c r="F27" s="5">
        <f t="shared" si="15"/>
        <v>100.31906797333262</v>
      </c>
      <c r="G27" s="29">
        <v>0.3</v>
      </c>
      <c r="H27" s="33">
        <v>3140.4560000000001</v>
      </c>
      <c r="I27" s="33"/>
      <c r="J27" s="28">
        <v>1064.1604199999999</v>
      </c>
      <c r="K27" s="5">
        <v>35</v>
      </c>
      <c r="M27" s="1">
        <f t="shared" si="16"/>
        <v>0.33885538278517513</v>
      </c>
      <c r="N27" s="1">
        <f t="shared" si="17"/>
        <v>13969.445469232001</v>
      </c>
      <c r="O27" s="1">
        <f t="shared" si="18"/>
        <v>1401401.7495776485</v>
      </c>
      <c r="P27" s="1">
        <f t="shared" si="19"/>
        <v>1879.2797461836265</v>
      </c>
      <c r="Q27" s="1">
        <f t="shared" si="20"/>
        <v>0.6833744531576823</v>
      </c>
      <c r="U27" s="1">
        <f t="shared" si="9"/>
        <v>0.40739112950302908</v>
      </c>
      <c r="V27" s="1">
        <f t="shared" si="21"/>
        <v>1.1419840000000001</v>
      </c>
      <c r="X27" s="1">
        <f t="shared" si="22"/>
        <v>0.6833744531576823</v>
      </c>
    </row>
    <row r="28" spans="1:24" x14ac:dyDescent="0.2">
      <c r="A28" s="1">
        <f t="shared" si="12"/>
        <v>278.24399999999997</v>
      </c>
      <c r="B28" s="1">
        <f t="shared" si="13"/>
        <v>334.39689324444208</v>
      </c>
      <c r="C28" s="5">
        <f t="shared" si="14"/>
        <v>1524</v>
      </c>
      <c r="D28" s="5"/>
      <c r="E28" s="5">
        <v>5000</v>
      </c>
      <c r="F28" s="5">
        <f t="shared" si="15"/>
        <v>117.03891263555472</v>
      </c>
      <c r="G28" s="29">
        <v>0.35</v>
      </c>
      <c r="H28" s="33">
        <v>2747.056</v>
      </c>
      <c r="I28" s="33"/>
      <c r="J28" s="28">
        <v>1058.2080000000001</v>
      </c>
      <c r="K28" s="5">
        <v>35</v>
      </c>
      <c r="M28" s="1">
        <f t="shared" si="16"/>
        <v>0.38521529957889467</v>
      </c>
      <c r="N28" s="1">
        <f t="shared" si="17"/>
        <v>12219.514934432002</v>
      </c>
      <c r="O28" s="1">
        <f t="shared" si="18"/>
        <v>1430158.7408598433</v>
      </c>
      <c r="P28" s="1">
        <f t="shared" si="19"/>
        <v>1917.8428714930499</v>
      </c>
      <c r="Q28" s="1">
        <f t="shared" si="20"/>
        <v>0.69739740781565451</v>
      </c>
      <c r="U28" s="1">
        <f t="shared" si="9"/>
        <v>0.35635788135483287</v>
      </c>
      <c r="V28" s="1">
        <f t="shared" si="21"/>
        <v>0.99892945454545456</v>
      </c>
      <c r="X28" s="1">
        <f t="shared" si="22"/>
        <v>0.69739740781565451</v>
      </c>
    </row>
    <row r="29" spans="1:24" x14ac:dyDescent="0.2">
      <c r="A29" s="1">
        <f t="shared" si="12"/>
        <v>278.24399999999997</v>
      </c>
      <c r="B29" s="1">
        <f t="shared" si="13"/>
        <v>334.39689324444208</v>
      </c>
      <c r="C29" s="5">
        <f t="shared" si="14"/>
        <v>1524</v>
      </c>
      <c r="D29" s="5"/>
      <c r="E29" s="5">
        <v>5000</v>
      </c>
      <c r="F29" s="5">
        <f t="shared" si="15"/>
        <v>133.75875729777684</v>
      </c>
      <c r="G29" s="29">
        <v>0.4</v>
      </c>
      <c r="H29" s="33">
        <v>2416.6</v>
      </c>
      <c r="I29" s="33"/>
      <c r="J29" s="28">
        <v>1050.71236</v>
      </c>
      <c r="K29" s="5">
        <v>35</v>
      </c>
      <c r="M29" s="1">
        <f t="shared" si="16"/>
        <v>0.43478952246958535</v>
      </c>
      <c r="N29" s="1">
        <f t="shared" si="17"/>
        <v>10749.5732852</v>
      </c>
      <c r="O29" s="1">
        <f t="shared" si="18"/>
        <v>1437849.5641097324</v>
      </c>
      <c r="P29" s="1">
        <f t="shared" si="19"/>
        <v>1928.1562654711511</v>
      </c>
      <c r="Q29" s="1">
        <f t="shared" si="20"/>
        <v>0.70114773289860044</v>
      </c>
      <c r="U29" s="1">
        <f t="shared" si="9"/>
        <v>0.31348995291034804</v>
      </c>
      <c r="V29" s="1">
        <f t="shared" si="21"/>
        <v>0.8787636363636363</v>
      </c>
      <c r="X29" s="1">
        <f t="shared" si="22"/>
        <v>0.70114773289860044</v>
      </c>
    </row>
    <row r="30" spans="1:24" x14ac:dyDescent="0.2">
      <c r="A30" s="1">
        <f t="shared" si="12"/>
        <v>278.24399999999997</v>
      </c>
      <c r="B30" s="1">
        <f t="shared" si="13"/>
        <v>334.39689324444208</v>
      </c>
      <c r="C30" s="5">
        <f t="shared" si="14"/>
        <v>1524</v>
      </c>
      <c r="D30" s="5"/>
      <c r="E30" s="5">
        <v>5000</v>
      </c>
      <c r="F30" s="5">
        <f t="shared" si="15"/>
        <v>150.47860195999894</v>
      </c>
      <c r="G30" s="29">
        <v>0.45</v>
      </c>
      <c r="H30" s="33">
        <v>2133.3519999999999</v>
      </c>
      <c r="I30" s="33"/>
      <c r="J30" s="28">
        <v>1039.0279800000001</v>
      </c>
      <c r="K30" s="5">
        <v>35</v>
      </c>
      <c r="M30" s="1">
        <f t="shared" si="16"/>
        <v>0.48704010402408987</v>
      </c>
      <c r="N30" s="1">
        <f t="shared" si="17"/>
        <v>9489.6233001439996</v>
      </c>
      <c r="O30" s="1">
        <f t="shared" si="18"/>
        <v>1427985.2473327005</v>
      </c>
      <c r="P30" s="1">
        <f t="shared" si="19"/>
        <v>1914.9282166731514</v>
      </c>
      <c r="Q30" s="1">
        <f t="shared" si="20"/>
        <v>0.69633753333569137</v>
      </c>
      <c r="U30" s="1">
        <f t="shared" si="9"/>
        <v>0.27674601424364675</v>
      </c>
      <c r="V30" s="1">
        <f t="shared" si="21"/>
        <v>0.77576436363636359</v>
      </c>
      <c r="X30" s="1">
        <f t="shared" si="22"/>
        <v>0.69633753333569137</v>
      </c>
    </row>
    <row r="31" spans="1:24" x14ac:dyDescent="0.2">
      <c r="A31" s="1">
        <f t="shared" si="12"/>
        <v>278.24399999999997</v>
      </c>
      <c r="B31" s="1">
        <f t="shared" si="13"/>
        <v>334.39689324444208</v>
      </c>
      <c r="C31" s="5">
        <f t="shared" si="14"/>
        <v>1524</v>
      </c>
      <c r="D31" s="5"/>
      <c r="E31" s="5">
        <v>5000</v>
      </c>
      <c r="F31" s="5">
        <f t="shared" si="15"/>
        <v>167.19844662222104</v>
      </c>
      <c r="G31" s="29">
        <v>0.5</v>
      </c>
      <c r="H31" s="33">
        <v>1861.3440000000001</v>
      </c>
      <c r="I31" s="33"/>
      <c r="J31" s="28">
        <v>1026.0208399999999</v>
      </c>
      <c r="K31" s="5">
        <v>35</v>
      </c>
      <c r="M31" s="1">
        <f t="shared" si="16"/>
        <v>0.55122580243093156</v>
      </c>
      <c r="N31" s="1">
        <f t="shared" si="17"/>
        <v>8279.6713303680008</v>
      </c>
      <c r="O31" s="1">
        <f t="shared" si="18"/>
        <v>1384348.1849800681</v>
      </c>
      <c r="P31" s="1">
        <f t="shared" si="19"/>
        <v>1856.4109160582714</v>
      </c>
      <c r="Q31" s="1">
        <f t="shared" si="20"/>
        <v>0.67505851493028046</v>
      </c>
      <c r="U31" s="1">
        <f t="shared" si="9"/>
        <v>0.24146016838117973</v>
      </c>
      <c r="V31" s="1">
        <f t="shared" si="21"/>
        <v>0.6768523636363637</v>
      </c>
      <c r="X31" s="1">
        <f t="shared" si="22"/>
        <v>0.67505851493028046</v>
      </c>
    </row>
    <row r="32" spans="1:24" x14ac:dyDescent="0.2">
      <c r="A32" s="1">
        <f t="shared" si="12"/>
        <v>278.24399999999997</v>
      </c>
      <c r="B32" s="1">
        <f t="shared" si="13"/>
        <v>334.39689324444208</v>
      </c>
      <c r="C32" s="5">
        <f t="shared" si="14"/>
        <v>1524</v>
      </c>
      <c r="D32" s="5"/>
      <c r="E32" s="5">
        <v>5000</v>
      </c>
      <c r="F32" s="5">
        <f t="shared" si="15"/>
        <v>183.91829128444317</v>
      </c>
      <c r="G32" s="29">
        <v>0.55000000000000004</v>
      </c>
      <c r="H32" s="33">
        <v>1564.6079999999999</v>
      </c>
      <c r="I32" s="33"/>
      <c r="J32" s="28">
        <v>1012.13186</v>
      </c>
      <c r="K32" s="5">
        <v>35</v>
      </c>
      <c r="M32" s="1">
        <f t="shared" si="16"/>
        <v>0.64689165592915288</v>
      </c>
      <c r="N32" s="1">
        <f t="shared" si="17"/>
        <v>6959.7237269759999</v>
      </c>
      <c r="O32" s="1">
        <f t="shared" si="18"/>
        <v>1280020.4956772223</v>
      </c>
      <c r="P32" s="1">
        <f t="shared" si="19"/>
        <v>1716.5074847031551</v>
      </c>
      <c r="Q32" s="1">
        <f t="shared" si="20"/>
        <v>0.62418453989205636</v>
      </c>
      <c r="U32" s="1">
        <f t="shared" si="9"/>
        <v>0.20296651834939744</v>
      </c>
      <c r="V32" s="1">
        <f t="shared" si="21"/>
        <v>0.56894836363636359</v>
      </c>
      <c r="X32" s="1">
        <f t="shared" si="22"/>
        <v>0.62418453989205636</v>
      </c>
    </row>
    <row r="33" spans="1:24" x14ac:dyDescent="0.2">
      <c r="A33" s="1">
        <f t="shared" si="12"/>
        <v>278.24399999999997</v>
      </c>
      <c r="B33" s="1">
        <f t="shared" si="13"/>
        <v>334.39689324444208</v>
      </c>
      <c r="C33" s="5">
        <f t="shared" si="14"/>
        <v>1524</v>
      </c>
      <c r="D33" s="5"/>
      <c r="E33" s="5">
        <v>5000</v>
      </c>
      <c r="F33" s="5">
        <f t="shared" si="15"/>
        <v>200.63813594666524</v>
      </c>
      <c r="G33" s="29">
        <v>0.6</v>
      </c>
      <c r="H33" s="33">
        <v>1270.1199999999999</v>
      </c>
      <c r="I33" s="33"/>
      <c r="J33" s="28">
        <v>999.12472000000002</v>
      </c>
      <c r="K33" s="5">
        <v>35</v>
      </c>
      <c r="M33" s="1">
        <f t="shared" si="16"/>
        <v>0.78663804994803654</v>
      </c>
      <c r="N33" s="1">
        <f t="shared" si="17"/>
        <v>5649.7757266400004</v>
      </c>
      <c r="O33" s="1">
        <f t="shared" si="18"/>
        <v>1133560.4703097658</v>
      </c>
      <c r="P33" s="1">
        <f t="shared" si="19"/>
        <v>1520.1045906853958</v>
      </c>
      <c r="Q33" s="1">
        <f t="shared" si="20"/>
        <v>0.55276530570378024</v>
      </c>
      <c r="U33" s="1">
        <f t="shared" si="9"/>
        <v>0.16476448687846199</v>
      </c>
      <c r="V33" s="1">
        <f t="shared" si="21"/>
        <v>0.46186181818181815</v>
      </c>
      <c r="X33" s="1">
        <f t="shared" si="22"/>
        <v>0.55276530570378024</v>
      </c>
    </row>
    <row r="34" spans="1:24" x14ac:dyDescent="0.2">
      <c r="C34" s="5"/>
      <c r="D34" s="5"/>
      <c r="E34" s="5"/>
      <c r="F34" s="5"/>
      <c r="G34" s="29"/>
      <c r="H34" s="33"/>
      <c r="I34" s="33"/>
      <c r="J34" s="28"/>
      <c r="K34" s="5"/>
      <c r="U34" s="1">
        <f t="shared" si="9"/>
        <v>0</v>
      </c>
    </row>
    <row r="35" spans="1:24" x14ac:dyDescent="0.2">
      <c r="A35" s="1">
        <f t="shared" ref="A35:A47" si="23">$H$3+$I$3*C35/1000</f>
        <v>268.33799999999997</v>
      </c>
      <c r="B35" s="1">
        <f t="shared" ref="B35:B47" si="24">SQRT($F$3*$G$3*A35)</f>
        <v>328.39037464298355</v>
      </c>
      <c r="C35" s="5">
        <f t="shared" ref="C35:C47" si="25">E35*0.3048</f>
        <v>3048</v>
      </c>
      <c r="D35" s="5"/>
      <c r="E35" s="5">
        <v>10000</v>
      </c>
      <c r="F35" s="5">
        <f t="shared" ref="F35:F47" si="26">G35*B35</f>
        <v>0</v>
      </c>
      <c r="G35" s="29">
        <v>0</v>
      </c>
      <c r="H35" s="28">
        <v>3974.4639999999999</v>
      </c>
      <c r="I35" s="28"/>
      <c r="J35" s="28">
        <v>953.93042000000003</v>
      </c>
      <c r="K35" s="5">
        <v>35</v>
      </c>
      <c r="M35" s="1">
        <f t="shared" ref="M35:M47" si="27">J35/H35</f>
        <v>0.2400148598653806</v>
      </c>
      <c r="N35" s="1">
        <f t="shared" ref="N35:N47" si="28">4.448222*H35</f>
        <v>17679.298203008002</v>
      </c>
      <c r="O35" s="1">
        <f t="shared" ref="O35:O47" si="29">N35*F35</f>
        <v>0</v>
      </c>
      <c r="P35" s="1">
        <f t="shared" ref="P35:P47" si="30">O35*0.001341</f>
        <v>0</v>
      </c>
      <c r="Q35" s="1">
        <f t="shared" ref="Q35:Q47" si="31">P35/$C$3</f>
        <v>0</v>
      </c>
      <c r="U35" s="1">
        <f t="shared" si="9"/>
        <v>0.51558161557720494</v>
      </c>
      <c r="V35" s="1">
        <f t="shared" ref="V35:V47" si="32">H35/$C$3</f>
        <v>1.4452596363636363</v>
      </c>
      <c r="X35" s="1">
        <f t="shared" ref="X35:X47" si="33">P35/$C$3</f>
        <v>0</v>
      </c>
    </row>
    <row r="36" spans="1:24" x14ac:dyDescent="0.2">
      <c r="A36" s="1">
        <f t="shared" si="23"/>
        <v>268.33799999999997</v>
      </c>
      <c r="B36" s="1">
        <f t="shared" si="24"/>
        <v>328.39037464298355</v>
      </c>
      <c r="C36" s="5">
        <f t="shared" si="25"/>
        <v>3048</v>
      </c>
      <c r="D36" s="5"/>
      <c r="E36" s="5">
        <v>10000</v>
      </c>
      <c r="F36" s="5">
        <f t="shared" si="26"/>
        <v>16.419518732149179</v>
      </c>
      <c r="G36" s="29">
        <v>0.05</v>
      </c>
      <c r="H36" s="28">
        <v>4158.7063333333299</v>
      </c>
      <c r="I36" s="28"/>
      <c r="J36" s="28">
        <v>952.06947823529401</v>
      </c>
      <c r="K36" s="5">
        <v>35</v>
      </c>
      <c r="M36" s="1">
        <f t="shared" si="27"/>
        <v>0.22893404869782696</v>
      </c>
      <c r="N36" s="1">
        <f t="shared" si="28"/>
        <v>18498.849003472653</v>
      </c>
      <c r="O36" s="1">
        <f t="shared" si="29"/>
        <v>303742.19773571839</v>
      </c>
      <c r="P36" s="1">
        <f t="shared" si="30"/>
        <v>407.31828716359837</v>
      </c>
      <c r="Q36" s="1">
        <f t="shared" si="31"/>
        <v>0.14811574078676304</v>
      </c>
      <c r="U36" s="1">
        <f t="shared" si="9"/>
        <v>0.53948218679327642</v>
      </c>
      <c r="V36" s="1">
        <f t="shared" si="32"/>
        <v>1.5122568484848473</v>
      </c>
      <c r="X36" s="1">
        <f t="shared" si="33"/>
        <v>0.14811574078676304</v>
      </c>
    </row>
    <row r="37" spans="1:24" x14ac:dyDescent="0.2">
      <c r="A37" s="1">
        <f t="shared" si="23"/>
        <v>268.33799999999997</v>
      </c>
      <c r="B37" s="1">
        <f t="shared" si="24"/>
        <v>328.39037464298355</v>
      </c>
      <c r="C37" s="5">
        <f t="shared" si="25"/>
        <v>3048</v>
      </c>
      <c r="D37" s="5"/>
      <c r="E37" s="5">
        <v>10000</v>
      </c>
      <c r="F37" s="5">
        <f t="shared" si="26"/>
        <v>32.839037464298357</v>
      </c>
      <c r="G37" s="29">
        <v>0.1</v>
      </c>
      <c r="H37" s="28">
        <v>4197.0159999999996</v>
      </c>
      <c r="I37" s="28"/>
      <c r="J37" s="28">
        <v>947.75753999999995</v>
      </c>
      <c r="K37" s="5">
        <v>35</v>
      </c>
      <c r="M37" s="1">
        <f t="shared" si="27"/>
        <v>0.22581699474102554</v>
      </c>
      <c r="N37" s="1">
        <f t="shared" si="28"/>
        <v>18669.258905552</v>
      </c>
      <c r="O37" s="1">
        <f t="shared" si="29"/>
        <v>613080.49263010791</v>
      </c>
      <c r="P37" s="1">
        <f t="shared" si="30"/>
        <v>822.14094061697472</v>
      </c>
      <c r="Q37" s="1">
        <f t="shared" si="31"/>
        <v>0.29896034204253624</v>
      </c>
      <c r="U37" s="1">
        <f t="shared" si="9"/>
        <v>0.54445185310104161</v>
      </c>
      <c r="V37" s="1">
        <f t="shared" si="32"/>
        <v>1.5261876363636362</v>
      </c>
      <c r="X37" s="1">
        <f t="shared" si="33"/>
        <v>0.29896034204253624</v>
      </c>
    </row>
    <row r="38" spans="1:24" x14ac:dyDescent="0.2">
      <c r="A38" s="1">
        <f t="shared" si="23"/>
        <v>268.33799999999997</v>
      </c>
      <c r="B38" s="1">
        <f t="shared" si="24"/>
        <v>328.39037464298355</v>
      </c>
      <c r="C38" s="5">
        <f t="shared" si="25"/>
        <v>3048</v>
      </c>
      <c r="D38" s="5"/>
      <c r="E38" s="5">
        <v>10000</v>
      </c>
      <c r="F38" s="5">
        <f t="shared" si="26"/>
        <v>49.258556196447529</v>
      </c>
      <c r="G38" s="29">
        <v>0.15</v>
      </c>
      <c r="H38" s="28">
        <v>4037.4079999999999</v>
      </c>
      <c r="I38" s="28"/>
      <c r="J38" s="28">
        <v>938.49821999999995</v>
      </c>
      <c r="K38" s="5">
        <v>35</v>
      </c>
      <c r="M38" s="1">
        <f t="shared" si="27"/>
        <v>0.23245067627547178</v>
      </c>
      <c r="N38" s="1">
        <f t="shared" si="28"/>
        <v>17959.287088576002</v>
      </c>
      <c r="O38" s="1">
        <f t="shared" si="29"/>
        <v>884648.55230075552</v>
      </c>
      <c r="P38" s="1">
        <f t="shared" si="30"/>
        <v>1186.3137086353131</v>
      </c>
      <c r="Q38" s="1">
        <f t="shared" si="31"/>
        <v>0.43138680314011385</v>
      </c>
      <c r="U38" s="1">
        <f t="shared" si="9"/>
        <v>0.52374693528091631</v>
      </c>
      <c r="V38" s="1">
        <f t="shared" si="32"/>
        <v>1.4681483636363637</v>
      </c>
      <c r="X38" s="1">
        <f t="shared" si="33"/>
        <v>0.43138680314011385</v>
      </c>
    </row>
    <row r="39" spans="1:24" x14ac:dyDescent="0.2">
      <c r="A39" s="1">
        <f t="shared" si="23"/>
        <v>268.33799999999997</v>
      </c>
      <c r="B39" s="1">
        <f t="shared" si="24"/>
        <v>328.39037464298355</v>
      </c>
      <c r="C39" s="5">
        <f t="shared" si="25"/>
        <v>3048</v>
      </c>
      <c r="D39" s="5"/>
      <c r="E39" s="5">
        <v>10000</v>
      </c>
      <c r="F39" s="5">
        <f t="shared" si="26"/>
        <v>65.678074928596715</v>
      </c>
      <c r="G39" s="29">
        <v>0.2</v>
      </c>
      <c r="H39" s="28">
        <v>3592.3040000000001</v>
      </c>
      <c r="I39" s="28"/>
      <c r="J39" s="28">
        <v>926.37292000000002</v>
      </c>
      <c r="K39" s="5">
        <v>35</v>
      </c>
      <c r="M39" s="1">
        <f t="shared" si="27"/>
        <v>0.25787709503427325</v>
      </c>
      <c r="N39" s="1">
        <f t="shared" si="28"/>
        <v>15979.365683488002</v>
      </c>
      <c r="O39" s="1">
        <f t="shared" si="29"/>
        <v>1049493.9766715721</v>
      </c>
      <c r="P39" s="1">
        <f t="shared" si="30"/>
        <v>1407.3714227165781</v>
      </c>
      <c r="Q39" s="1">
        <f t="shared" si="31"/>
        <v>0.51177142644239204</v>
      </c>
      <c r="U39" s="1">
        <f t="shared" ref="U39:U70" si="34">H39/$B$3</f>
        <v>0.46600646023324299</v>
      </c>
      <c r="V39" s="1">
        <f t="shared" si="32"/>
        <v>1.3062923636363637</v>
      </c>
      <c r="X39" s="1">
        <f t="shared" si="33"/>
        <v>0.51177142644239204</v>
      </c>
    </row>
    <row r="40" spans="1:24" x14ac:dyDescent="0.2">
      <c r="A40" s="1">
        <f t="shared" si="23"/>
        <v>268.33799999999997</v>
      </c>
      <c r="B40" s="1">
        <f t="shared" si="24"/>
        <v>328.39037464298355</v>
      </c>
      <c r="C40" s="5">
        <f t="shared" si="25"/>
        <v>3048</v>
      </c>
      <c r="D40" s="5"/>
      <c r="E40" s="5">
        <v>10000</v>
      </c>
      <c r="F40" s="5">
        <f t="shared" si="26"/>
        <v>82.097593660745886</v>
      </c>
      <c r="G40" s="29">
        <v>0.25</v>
      </c>
      <c r="H40" s="28">
        <v>3160.6880000000001</v>
      </c>
      <c r="I40" s="28"/>
      <c r="J40" s="28">
        <v>927.03430000000003</v>
      </c>
      <c r="K40" s="5">
        <v>35</v>
      </c>
      <c r="M40" s="1">
        <f t="shared" si="27"/>
        <v>0.29330142677796733</v>
      </c>
      <c r="N40" s="1">
        <f t="shared" si="28"/>
        <v>14059.441896736002</v>
      </c>
      <c r="O40" s="1">
        <f t="shared" si="29"/>
        <v>1154246.3479350987</v>
      </c>
      <c r="P40" s="1">
        <f t="shared" si="30"/>
        <v>1547.8443525809673</v>
      </c>
      <c r="Q40" s="1">
        <f t="shared" si="31"/>
        <v>0.56285249184762454</v>
      </c>
      <c r="U40" s="1">
        <f t="shared" si="34"/>
        <v>0.41001569655065057</v>
      </c>
      <c r="V40" s="1">
        <f t="shared" si="32"/>
        <v>1.1493410909090909</v>
      </c>
      <c r="X40" s="1">
        <f t="shared" si="33"/>
        <v>0.56285249184762454</v>
      </c>
    </row>
    <row r="41" spans="1:24" x14ac:dyDescent="0.2">
      <c r="A41" s="1">
        <f t="shared" si="23"/>
        <v>268.33799999999997</v>
      </c>
      <c r="B41" s="1">
        <f t="shared" si="24"/>
        <v>328.39037464298355</v>
      </c>
      <c r="C41" s="5">
        <f t="shared" si="25"/>
        <v>3048</v>
      </c>
      <c r="D41" s="5"/>
      <c r="E41" s="5">
        <v>10000</v>
      </c>
      <c r="F41" s="5">
        <f t="shared" si="26"/>
        <v>98.517112392895058</v>
      </c>
      <c r="G41" s="29">
        <v>0.3</v>
      </c>
      <c r="H41" s="28">
        <v>2821.24</v>
      </c>
      <c r="I41" s="28"/>
      <c r="J41" s="28">
        <v>931.44349999999997</v>
      </c>
      <c r="K41" s="5">
        <v>35</v>
      </c>
      <c r="M41" s="1">
        <f t="shared" si="27"/>
        <v>0.33015393940253224</v>
      </c>
      <c r="N41" s="1">
        <f t="shared" si="28"/>
        <v>12549.50183528</v>
      </c>
      <c r="O41" s="1">
        <f t="shared" si="29"/>
        <v>1236340.6827811226</v>
      </c>
      <c r="P41" s="1">
        <f t="shared" si="30"/>
        <v>1657.9328556094854</v>
      </c>
      <c r="Q41" s="1">
        <f t="shared" si="31"/>
        <v>0.60288467476708563</v>
      </c>
      <c r="U41" s="1">
        <f t="shared" si="34"/>
        <v>0.36598129386277839</v>
      </c>
      <c r="V41" s="1">
        <f t="shared" si="32"/>
        <v>1.0259054545454545</v>
      </c>
      <c r="X41" s="1">
        <f t="shared" si="33"/>
        <v>0.60288467476708563</v>
      </c>
    </row>
    <row r="42" spans="1:24" x14ac:dyDescent="0.2">
      <c r="A42" s="1">
        <f t="shared" si="23"/>
        <v>268.33799999999997</v>
      </c>
      <c r="B42" s="1">
        <f t="shared" si="24"/>
        <v>328.39037464298355</v>
      </c>
      <c r="C42" s="5">
        <f t="shared" si="25"/>
        <v>3048</v>
      </c>
      <c r="D42" s="5"/>
      <c r="E42" s="5">
        <v>10000</v>
      </c>
      <c r="F42" s="5">
        <f t="shared" si="26"/>
        <v>114.93663112504423</v>
      </c>
      <c r="G42" s="29">
        <v>0.35</v>
      </c>
      <c r="H42" s="28">
        <v>2535.7440000000001</v>
      </c>
      <c r="I42" s="28"/>
      <c r="J42" s="28">
        <v>945.55294000000004</v>
      </c>
      <c r="K42" s="5">
        <v>35</v>
      </c>
      <c r="M42" s="1">
        <f t="shared" si="27"/>
        <v>0.37288974754549353</v>
      </c>
      <c r="N42" s="1">
        <f t="shared" si="28"/>
        <v>11279.552247168001</v>
      </c>
      <c r="O42" s="1">
        <f t="shared" si="29"/>
        <v>1296433.7358884122</v>
      </c>
      <c r="P42" s="1">
        <f t="shared" si="30"/>
        <v>1738.5176398263607</v>
      </c>
      <c r="Q42" s="1">
        <f t="shared" si="31"/>
        <v>0.63218823266413116</v>
      </c>
      <c r="U42" s="1">
        <f t="shared" si="34"/>
        <v>0.32894573663523036</v>
      </c>
      <c r="V42" s="1">
        <f t="shared" si="32"/>
        <v>0.92208872727272728</v>
      </c>
      <c r="X42" s="1">
        <f t="shared" si="33"/>
        <v>0.63218823266413116</v>
      </c>
    </row>
    <row r="43" spans="1:24" x14ac:dyDescent="0.2">
      <c r="A43" s="1">
        <f t="shared" si="23"/>
        <v>268.33799999999997</v>
      </c>
      <c r="B43" s="1">
        <f t="shared" si="24"/>
        <v>328.39037464298355</v>
      </c>
      <c r="C43" s="5">
        <f t="shared" si="25"/>
        <v>3048</v>
      </c>
      <c r="D43" s="5"/>
      <c r="E43" s="5">
        <v>10000</v>
      </c>
      <c r="F43" s="5">
        <f t="shared" si="26"/>
        <v>131.35614985719343</v>
      </c>
      <c r="G43" s="29">
        <v>0.4</v>
      </c>
      <c r="H43" s="28">
        <v>2308.6959999999999</v>
      </c>
      <c r="I43" s="28"/>
      <c r="J43" s="28">
        <v>960.54422</v>
      </c>
      <c r="K43" s="5">
        <v>35</v>
      </c>
      <c r="M43" s="1">
        <f t="shared" si="27"/>
        <v>0.41605487253410584</v>
      </c>
      <c r="N43" s="1">
        <f t="shared" si="28"/>
        <v>10269.592338512</v>
      </c>
      <c r="O43" s="1">
        <f t="shared" si="29"/>
        <v>1348974.1101898679</v>
      </c>
      <c r="P43" s="1">
        <f t="shared" si="30"/>
        <v>1808.9742817646129</v>
      </c>
      <c r="Q43" s="1">
        <f t="shared" si="31"/>
        <v>0.65780882973258648</v>
      </c>
      <c r="U43" s="1">
        <f t="shared" si="34"/>
        <v>0.29949226198969997</v>
      </c>
      <c r="V43" s="1">
        <f t="shared" si="32"/>
        <v>0.83952581818181815</v>
      </c>
      <c r="X43" s="1">
        <f t="shared" si="33"/>
        <v>0.65780882973258648</v>
      </c>
    </row>
    <row r="44" spans="1:24" x14ac:dyDescent="0.2">
      <c r="A44" s="1">
        <f t="shared" si="23"/>
        <v>268.33799999999997</v>
      </c>
      <c r="B44" s="1">
        <f t="shared" si="24"/>
        <v>328.39037464298355</v>
      </c>
      <c r="C44" s="5">
        <f t="shared" si="25"/>
        <v>3048</v>
      </c>
      <c r="D44" s="5"/>
      <c r="E44" s="5">
        <v>10000</v>
      </c>
      <c r="F44" s="5">
        <f t="shared" si="26"/>
        <v>147.77566858934259</v>
      </c>
      <c r="G44" s="29">
        <v>0.45</v>
      </c>
      <c r="H44" s="28">
        <v>2124.36</v>
      </c>
      <c r="I44" s="28"/>
      <c r="J44" s="28">
        <v>977.74009999999998</v>
      </c>
      <c r="K44" s="5">
        <v>35</v>
      </c>
      <c r="M44" s="1">
        <f t="shared" si="27"/>
        <v>0.46025160518932756</v>
      </c>
      <c r="N44" s="1">
        <f t="shared" si="28"/>
        <v>9449.6248879200011</v>
      </c>
      <c r="O44" s="1">
        <f t="shared" si="29"/>
        <v>1396424.6357308696</v>
      </c>
      <c r="P44" s="1">
        <f t="shared" si="30"/>
        <v>1872.605436515096</v>
      </c>
      <c r="Q44" s="1">
        <f t="shared" si="31"/>
        <v>0.68094743146003489</v>
      </c>
      <c r="U44" s="1">
        <f t="shared" si="34"/>
        <v>0.27557954000025947</v>
      </c>
      <c r="V44" s="1">
        <f t="shared" si="32"/>
        <v>0.77249454545454554</v>
      </c>
      <c r="X44" s="1">
        <f t="shared" si="33"/>
        <v>0.68094743146003489</v>
      </c>
    </row>
    <row r="45" spans="1:24" x14ac:dyDescent="0.2">
      <c r="A45" s="1">
        <f t="shared" si="23"/>
        <v>268.33799999999997</v>
      </c>
      <c r="B45" s="1">
        <f t="shared" si="24"/>
        <v>328.39037464298355</v>
      </c>
      <c r="C45" s="5">
        <f t="shared" si="25"/>
        <v>3048</v>
      </c>
      <c r="D45" s="5"/>
      <c r="E45" s="5">
        <v>10000</v>
      </c>
      <c r="F45" s="5">
        <f t="shared" si="26"/>
        <v>164.19518732149177</v>
      </c>
      <c r="G45" s="29">
        <v>0.5</v>
      </c>
      <c r="H45" s="28">
        <v>1953.5119999999999</v>
      </c>
      <c r="I45" s="28"/>
      <c r="J45" s="28">
        <v>993.83367999999996</v>
      </c>
      <c r="K45" s="5">
        <v>35</v>
      </c>
      <c r="M45" s="1">
        <f t="shared" si="27"/>
        <v>0.50874203997723078</v>
      </c>
      <c r="N45" s="1">
        <f t="shared" si="28"/>
        <v>8689.6550556639995</v>
      </c>
      <c r="O45" s="1">
        <f t="shared" si="29"/>
        <v>1426799.5396238985</v>
      </c>
      <c r="P45" s="1">
        <f t="shared" si="30"/>
        <v>1913.3381826356479</v>
      </c>
      <c r="Q45" s="1">
        <f t="shared" si="31"/>
        <v>0.69575933914023558</v>
      </c>
      <c r="U45" s="1">
        <f t="shared" si="34"/>
        <v>0.25341652937589998</v>
      </c>
      <c r="V45" s="1">
        <f t="shared" si="32"/>
        <v>0.710368</v>
      </c>
      <c r="X45" s="1">
        <f t="shared" si="33"/>
        <v>0.69575933914023558</v>
      </c>
    </row>
    <row r="46" spans="1:24" x14ac:dyDescent="0.2">
      <c r="A46" s="1">
        <f t="shared" si="23"/>
        <v>268.33799999999997</v>
      </c>
      <c r="B46" s="1">
        <f t="shared" si="24"/>
        <v>328.39037464298355</v>
      </c>
      <c r="C46" s="5">
        <f t="shared" si="25"/>
        <v>3048</v>
      </c>
      <c r="D46" s="5"/>
      <c r="E46" s="5">
        <v>10000</v>
      </c>
      <c r="F46" s="5">
        <f t="shared" si="26"/>
        <v>180.61470605364096</v>
      </c>
      <c r="G46" s="29">
        <v>0.55000000000000004</v>
      </c>
      <c r="H46" s="28">
        <v>1699.4880000000001</v>
      </c>
      <c r="I46" s="28"/>
      <c r="J46" s="28">
        <v>981.92884000000004</v>
      </c>
      <c r="K46" s="5">
        <v>35</v>
      </c>
      <c r="M46" s="1">
        <f t="shared" si="27"/>
        <v>0.5777792135043025</v>
      </c>
      <c r="N46" s="1">
        <f t="shared" si="28"/>
        <v>7559.6999103360013</v>
      </c>
      <c r="O46" s="1">
        <f t="shared" si="29"/>
        <v>1365392.9771590729</v>
      </c>
      <c r="P46" s="1">
        <f t="shared" si="30"/>
        <v>1830.9919823703167</v>
      </c>
      <c r="Q46" s="1">
        <f t="shared" si="31"/>
        <v>0.6658152663164788</v>
      </c>
      <c r="U46" s="1">
        <f t="shared" si="34"/>
        <v>0.22046363200020758</v>
      </c>
      <c r="V46" s="1">
        <f t="shared" si="32"/>
        <v>0.61799563636363641</v>
      </c>
      <c r="X46" s="1">
        <f t="shared" si="33"/>
        <v>0.6658152663164788</v>
      </c>
    </row>
    <row r="47" spans="1:24" x14ac:dyDescent="0.2">
      <c r="A47" s="1">
        <f t="shared" si="23"/>
        <v>268.33799999999997</v>
      </c>
      <c r="B47" s="1">
        <f t="shared" si="24"/>
        <v>328.39037464298355</v>
      </c>
      <c r="C47" s="5">
        <f t="shared" si="25"/>
        <v>3048</v>
      </c>
      <c r="D47" s="5"/>
      <c r="E47" s="5">
        <v>10000</v>
      </c>
      <c r="F47" s="5">
        <f t="shared" si="26"/>
        <v>197.03422478579012</v>
      </c>
      <c r="G47" s="29">
        <v>0.6</v>
      </c>
      <c r="H47" s="28">
        <v>1447.712</v>
      </c>
      <c r="I47" s="28"/>
      <c r="J47" s="28">
        <v>969.58308</v>
      </c>
      <c r="K47" s="5">
        <v>35</v>
      </c>
      <c r="M47" s="1">
        <f t="shared" si="27"/>
        <v>0.66973478150350341</v>
      </c>
      <c r="N47" s="1">
        <f t="shared" si="28"/>
        <v>6439.7443680640008</v>
      </c>
      <c r="O47" s="1">
        <f t="shared" si="29"/>
        <v>1268850.0393801483</v>
      </c>
      <c r="P47" s="1">
        <f t="shared" si="30"/>
        <v>1701.5279028087789</v>
      </c>
      <c r="Q47" s="1">
        <f t="shared" si="31"/>
        <v>0.61873741920319236</v>
      </c>
      <c r="U47" s="1">
        <f t="shared" si="34"/>
        <v>0.18780235318536201</v>
      </c>
      <c r="V47" s="1">
        <f t="shared" si="32"/>
        <v>0.52644072727272728</v>
      </c>
      <c r="X47" s="1">
        <f t="shared" si="33"/>
        <v>0.61873741920319236</v>
      </c>
    </row>
    <row r="48" spans="1:24" x14ac:dyDescent="0.2">
      <c r="C48" s="5"/>
      <c r="D48" s="5"/>
      <c r="E48" s="5"/>
      <c r="F48" s="5"/>
      <c r="G48" s="29"/>
      <c r="H48" s="28"/>
      <c r="I48" s="28"/>
      <c r="J48" s="28"/>
      <c r="K48" s="5"/>
      <c r="U48" s="1">
        <f t="shared" si="34"/>
        <v>0</v>
      </c>
    </row>
    <row r="49" spans="1:24" x14ac:dyDescent="0.2">
      <c r="A49" s="1">
        <f t="shared" ref="A49:A61" si="35">$H$3+$I$3*C49/1000</f>
        <v>258.43199999999996</v>
      </c>
      <c r="B49" s="1">
        <f t="shared" ref="B49:B61" si="36">SQRT($F$3*$G$3*A49)</f>
        <v>322.27192571613091</v>
      </c>
      <c r="C49" s="5">
        <f t="shared" ref="C49:C61" si="37">E49*0.3048</f>
        <v>4572</v>
      </c>
      <c r="D49" s="5"/>
      <c r="E49" s="5">
        <v>15000</v>
      </c>
      <c r="F49" s="5">
        <f t="shared" ref="F49:F61" si="38">G49*B49</f>
        <v>0</v>
      </c>
      <c r="G49" s="29">
        <v>0</v>
      </c>
      <c r="H49" s="28">
        <v>3383.24</v>
      </c>
      <c r="I49" s="28"/>
      <c r="J49" s="28">
        <v>853.84158000000002</v>
      </c>
      <c r="K49" s="5">
        <v>35</v>
      </c>
      <c r="M49" s="1">
        <f t="shared" ref="M49:M61" si="39">J49/H49</f>
        <v>0.25237393149761767</v>
      </c>
      <c r="N49" s="1">
        <f t="shared" ref="N49:N61" si="40">4.448222*H49</f>
        <v>15049.40259928</v>
      </c>
      <c r="O49" s="1">
        <f t="shared" ref="O49:O61" si="41">N49*F49</f>
        <v>0</v>
      </c>
      <c r="P49" s="1">
        <f t="shared" ref="P49:P61" si="42">O49*0.001341</f>
        <v>0</v>
      </c>
      <c r="Q49" s="1">
        <f t="shared" ref="Q49:Q61" si="43">P49/$C$3</f>
        <v>0</v>
      </c>
      <c r="U49" s="1">
        <f t="shared" si="34"/>
        <v>0.43888593407448723</v>
      </c>
      <c r="V49" s="1">
        <f t="shared" ref="V49:V61" si="44">H49/$C$3</f>
        <v>1.2302690909090908</v>
      </c>
      <c r="X49" s="1">
        <f t="shared" ref="X49:X61" si="45">P49/$C$3</f>
        <v>0</v>
      </c>
    </row>
    <row r="50" spans="1:24" x14ac:dyDescent="0.2">
      <c r="A50" s="1">
        <f t="shared" si="35"/>
        <v>258.43199999999996</v>
      </c>
      <c r="B50" s="1">
        <f t="shared" si="36"/>
        <v>322.27192571613091</v>
      </c>
      <c r="C50" s="5">
        <f t="shared" si="37"/>
        <v>4572</v>
      </c>
      <c r="D50" s="5"/>
      <c r="E50" s="5">
        <v>15000</v>
      </c>
      <c r="F50" s="5">
        <f t="shared" si="38"/>
        <v>16.113596285806548</v>
      </c>
      <c r="G50" s="29">
        <v>0.05</v>
      </c>
      <c r="H50" s="28">
        <v>3554.8373333333302</v>
      </c>
      <c r="I50" s="28"/>
      <c r="J50" s="28">
        <v>852.33336003649595</v>
      </c>
      <c r="K50" s="5">
        <v>35</v>
      </c>
      <c r="M50" s="1">
        <f t="shared" si="39"/>
        <v>0.2397671904827422</v>
      </c>
      <c r="N50" s="1">
        <f t="shared" si="40"/>
        <v>15812.705632554655</v>
      </c>
      <c r="O50" s="1">
        <f t="shared" si="41"/>
        <v>254799.55474928496</v>
      </c>
      <c r="P50" s="1">
        <f t="shared" si="42"/>
        <v>341.68620291879114</v>
      </c>
      <c r="Q50" s="1">
        <f t="shared" si="43"/>
        <v>0.12424952833410587</v>
      </c>
      <c r="U50" s="1">
        <f t="shared" si="34"/>
        <v>0.4611461508857953</v>
      </c>
      <c r="V50" s="1">
        <f t="shared" si="44"/>
        <v>1.29266812121212</v>
      </c>
      <c r="X50" s="1">
        <f t="shared" si="45"/>
        <v>0.12424952833410587</v>
      </c>
    </row>
    <row r="51" spans="1:24" x14ac:dyDescent="0.2">
      <c r="A51" s="1">
        <f t="shared" si="35"/>
        <v>258.43199999999996</v>
      </c>
      <c r="B51" s="1">
        <f t="shared" si="36"/>
        <v>322.27192571613091</v>
      </c>
      <c r="C51" s="5">
        <f t="shared" si="37"/>
        <v>4572</v>
      </c>
      <c r="D51" s="5"/>
      <c r="E51" s="5">
        <v>15000</v>
      </c>
      <c r="F51" s="5">
        <f t="shared" si="38"/>
        <v>32.227192571613095</v>
      </c>
      <c r="G51" s="29">
        <v>0.1</v>
      </c>
      <c r="H51" s="28">
        <v>3608.04</v>
      </c>
      <c r="I51" s="28"/>
      <c r="J51" s="28">
        <v>848.77099999999996</v>
      </c>
      <c r="K51" s="5">
        <v>35</v>
      </c>
      <c r="M51" s="1">
        <f t="shared" si="39"/>
        <v>0.2352443431890999</v>
      </c>
      <c r="N51" s="1">
        <f t="shared" si="40"/>
        <v>16049.362904880001</v>
      </c>
      <c r="O51" s="1">
        <f t="shared" si="41"/>
        <v>517225.90898727154</v>
      </c>
      <c r="P51" s="1">
        <f t="shared" si="42"/>
        <v>693.5999439519311</v>
      </c>
      <c r="Q51" s="1">
        <f t="shared" si="43"/>
        <v>0.25221816143706588</v>
      </c>
      <c r="U51" s="1">
        <f t="shared" si="34"/>
        <v>0.46804779015917081</v>
      </c>
      <c r="V51" s="1">
        <f t="shared" si="44"/>
        <v>1.3120145454545455</v>
      </c>
      <c r="X51" s="1">
        <f t="shared" si="45"/>
        <v>0.25221816143706588</v>
      </c>
    </row>
    <row r="52" spans="1:24" x14ac:dyDescent="0.2">
      <c r="A52" s="1">
        <f t="shared" si="35"/>
        <v>258.43199999999996</v>
      </c>
      <c r="B52" s="1">
        <f t="shared" si="36"/>
        <v>322.27192571613091</v>
      </c>
      <c r="C52" s="5">
        <f t="shared" si="37"/>
        <v>4572</v>
      </c>
      <c r="D52" s="5"/>
      <c r="E52" s="5">
        <v>15000</v>
      </c>
      <c r="F52" s="5">
        <f t="shared" si="38"/>
        <v>48.340788857419632</v>
      </c>
      <c r="G52" s="29">
        <v>0.15</v>
      </c>
      <c r="H52" s="28">
        <v>3533.8560000000002</v>
      </c>
      <c r="I52" s="28"/>
      <c r="J52" s="28">
        <v>840.61397999999997</v>
      </c>
      <c r="K52" s="5">
        <v>35</v>
      </c>
      <c r="M52" s="1">
        <f t="shared" si="39"/>
        <v>0.23787442951835047</v>
      </c>
      <c r="N52" s="1">
        <f t="shared" si="40"/>
        <v>15719.376004032003</v>
      </c>
      <c r="O52" s="1">
        <f t="shared" si="41"/>
        <v>759887.03638129984</v>
      </c>
      <c r="P52" s="1">
        <f t="shared" si="42"/>
        <v>1019.0085157873231</v>
      </c>
      <c r="Q52" s="1">
        <f t="shared" si="43"/>
        <v>0.37054855119539021</v>
      </c>
      <c r="U52" s="1">
        <f t="shared" si="34"/>
        <v>0.45842437765122529</v>
      </c>
      <c r="V52" s="1">
        <f t="shared" si="44"/>
        <v>1.2850385454545454</v>
      </c>
      <c r="X52" s="1">
        <f t="shared" si="45"/>
        <v>0.37054855119539021</v>
      </c>
    </row>
    <row r="53" spans="1:24" x14ac:dyDescent="0.2">
      <c r="A53" s="1">
        <f t="shared" si="35"/>
        <v>258.43199999999996</v>
      </c>
      <c r="B53" s="1">
        <f t="shared" si="36"/>
        <v>322.27192571613091</v>
      </c>
      <c r="C53" s="5">
        <f t="shared" si="37"/>
        <v>4572</v>
      </c>
      <c r="D53" s="5"/>
      <c r="E53" s="5">
        <v>15000</v>
      </c>
      <c r="F53" s="5">
        <f t="shared" si="38"/>
        <v>64.45438514322619</v>
      </c>
      <c r="G53" s="29">
        <v>0.2</v>
      </c>
      <c r="H53" s="28">
        <v>3187.6640000000002</v>
      </c>
      <c r="I53" s="28"/>
      <c r="J53" s="28">
        <v>827.16592000000003</v>
      </c>
      <c r="K53" s="5">
        <v>35</v>
      </c>
      <c r="M53" s="1">
        <f t="shared" si="39"/>
        <v>0.25948968272691225</v>
      </c>
      <c r="N53" s="1">
        <f t="shared" si="40"/>
        <v>14179.437133408002</v>
      </c>
      <c r="O53" s="1">
        <f t="shared" si="41"/>
        <v>913926.90211084252</v>
      </c>
      <c r="P53" s="1">
        <f t="shared" si="42"/>
        <v>1225.5759757306398</v>
      </c>
      <c r="Q53" s="1">
        <f t="shared" si="43"/>
        <v>0.44566399117477812</v>
      </c>
      <c r="U53" s="1">
        <f t="shared" si="34"/>
        <v>0.41351511928081264</v>
      </c>
      <c r="V53" s="1">
        <f t="shared" si="44"/>
        <v>1.1591505454545454</v>
      </c>
      <c r="X53" s="1">
        <f t="shared" si="45"/>
        <v>0.44566399117477812</v>
      </c>
    </row>
    <row r="54" spans="1:24" x14ac:dyDescent="0.2">
      <c r="A54" s="1">
        <f t="shared" si="35"/>
        <v>258.43199999999996</v>
      </c>
      <c r="B54" s="1">
        <f t="shared" si="36"/>
        <v>322.27192571613091</v>
      </c>
      <c r="C54" s="5">
        <f t="shared" si="37"/>
        <v>4572</v>
      </c>
      <c r="D54" s="5"/>
      <c r="E54" s="5">
        <v>15000</v>
      </c>
      <c r="F54" s="5">
        <f t="shared" si="38"/>
        <v>80.567981429032727</v>
      </c>
      <c r="G54" s="29">
        <v>0.25</v>
      </c>
      <c r="H54" s="28">
        <v>2810</v>
      </c>
      <c r="I54" s="28"/>
      <c r="J54" s="28">
        <v>818.78844000000004</v>
      </c>
      <c r="K54" s="5">
        <v>35</v>
      </c>
      <c r="M54" s="1">
        <f t="shared" si="39"/>
        <v>0.29138378647686836</v>
      </c>
      <c r="N54" s="1">
        <f t="shared" si="40"/>
        <v>12499.503820000002</v>
      </c>
      <c r="O54" s="1">
        <f t="shared" si="41"/>
        <v>1007059.7916418838</v>
      </c>
      <c r="P54" s="1">
        <f t="shared" si="42"/>
        <v>1350.467180591766</v>
      </c>
      <c r="Q54" s="1">
        <f t="shared" si="43"/>
        <v>0.49107897476064216</v>
      </c>
      <c r="U54" s="1">
        <f t="shared" si="34"/>
        <v>0.36452320105854424</v>
      </c>
      <c r="V54" s="1">
        <f t="shared" si="44"/>
        <v>1.0218181818181817</v>
      </c>
      <c r="X54" s="1">
        <f t="shared" si="45"/>
        <v>0.49107897476064216</v>
      </c>
    </row>
    <row r="55" spans="1:24" x14ac:dyDescent="0.2">
      <c r="A55" s="1">
        <f t="shared" si="35"/>
        <v>258.43199999999996</v>
      </c>
      <c r="B55" s="1">
        <f t="shared" si="36"/>
        <v>322.27192571613091</v>
      </c>
      <c r="C55" s="5">
        <f t="shared" si="37"/>
        <v>4572</v>
      </c>
      <c r="D55" s="5"/>
      <c r="E55" s="5">
        <v>15000</v>
      </c>
      <c r="F55" s="5">
        <f t="shared" si="38"/>
        <v>96.681577714839264</v>
      </c>
      <c r="G55" s="29">
        <v>0.3</v>
      </c>
      <c r="H55" s="28">
        <v>2529</v>
      </c>
      <c r="I55" s="28"/>
      <c r="J55" s="28">
        <v>820.55211999999995</v>
      </c>
      <c r="K55" s="5">
        <v>35</v>
      </c>
      <c r="M55" s="1">
        <f t="shared" si="39"/>
        <v>0.32445714511664686</v>
      </c>
      <c r="N55" s="1">
        <f t="shared" si="40"/>
        <v>11249.553438000001</v>
      </c>
      <c r="O55" s="1">
        <f t="shared" si="41"/>
        <v>1087624.5749732342</v>
      </c>
      <c r="P55" s="1">
        <f t="shared" si="42"/>
        <v>1458.5045550391071</v>
      </c>
      <c r="Q55" s="1">
        <f t="shared" si="43"/>
        <v>0.53036529274149347</v>
      </c>
      <c r="U55" s="1">
        <f t="shared" si="34"/>
        <v>0.32807088095268983</v>
      </c>
      <c r="V55" s="1">
        <f t="shared" si="44"/>
        <v>0.91963636363636359</v>
      </c>
      <c r="X55" s="1">
        <f t="shared" si="45"/>
        <v>0.53036529274149347</v>
      </c>
    </row>
    <row r="56" spans="1:24" x14ac:dyDescent="0.2">
      <c r="A56" s="1">
        <f t="shared" si="35"/>
        <v>258.43199999999996</v>
      </c>
      <c r="B56" s="1">
        <f t="shared" si="36"/>
        <v>322.27192571613091</v>
      </c>
      <c r="C56" s="5">
        <f t="shared" si="37"/>
        <v>4572</v>
      </c>
      <c r="D56" s="5"/>
      <c r="E56" s="5">
        <v>15000</v>
      </c>
      <c r="F56" s="5">
        <f t="shared" si="38"/>
        <v>112.79517400064582</v>
      </c>
      <c r="G56" s="29">
        <v>0.35</v>
      </c>
      <c r="H56" s="28">
        <v>2295.2080000000001</v>
      </c>
      <c r="I56" s="28"/>
      <c r="J56" s="28">
        <v>836.20478000000003</v>
      </c>
      <c r="K56" s="5">
        <v>35</v>
      </c>
      <c r="M56" s="1">
        <f t="shared" si="39"/>
        <v>0.36432636170665145</v>
      </c>
      <c r="N56" s="1">
        <f t="shared" si="40"/>
        <v>10209.594720176001</v>
      </c>
      <c r="O56" s="1">
        <f t="shared" si="41"/>
        <v>1151593.0129383269</v>
      </c>
      <c r="P56" s="1">
        <f t="shared" si="42"/>
        <v>1544.2862303502964</v>
      </c>
      <c r="Q56" s="1">
        <f t="shared" si="43"/>
        <v>0.56155862921828958</v>
      </c>
      <c r="U56" s="1">
        <f t="shared" si="34"/>
        <v>0.29774255062461896</v>
      </c>
      <c r="V56" s="1">
        <f t="shared" si="44"/>
        <v>0.83462109090909098</v>
      </c>
      <c r="X56" s="1">
        <f t="shared" si="45"/>
        <v>0.56155862921828958</v>
      </c>
    </row>
    <row r="57" spans="1:24" x14ac:dyDescent="0.2">
      <c r="A57" s="1">
        <f t="shared" si="35"/>
        <v>258.43199999999996</v>
      </c>
      <c r="B57" s="1">
        <f t="shared" si="36"/>
        <v>322.27192571613091</v>
      </c>
      <c r="C57" s="5">
        <f t="shared" si="37"/>
        <v>4572</v>
      </c>
      <c r="D57" s="5"/>
      <c r="E57" s="5">
        <v>15000</v>
      </c>
      <c r="F57" s="5">
        <f t="shared" si="38"/>
        <v>128.90877028645238</v>
      </c>
      <c r="G57" s="29">
        <v>0.4</v>
      </c>
      <c r="H57" s="28">
        <v>2097.384</v>
      </c>
      <c r="I57" s="28"/>
      <c r="J57" s="28">
        <v>849.65283999999997</v>
      </c>
      <c r="K57" s="5">
        <v>35</v>
      </c>
      <c r="M57" s="1">
        <f t="shared" si="39"/>
        <v>0.40510123086664146</v>
      </c>
      <c r="N57" s="1">
        <f t="shared" si="40"/>
        <v>9329.6296512480003</v>
      </c>
      <c r="O57" s="1">
        <f t="shared" si="41"/>
        <v>1202671.0855704034</v>
      </c>
      <c r="P57" s="1">
        <f t="shared" si="42"/>
        <v>1612.7819257499109</v>
      </c>
      <c r="Q57" s="1">
        <f t="shared" si="43"/>
        <v>0.58646615481814945</v>
      </c>
      <c r="U57" s="1">
        <f t="shared" si="34"/>
        <v>0.27208011727009745</v>
      </c>
      <c r="V57" s="1">
        <f t="shared" si="44"/>
        <v>0.76268509090909087</v>
      </c>
      <c r="X57" s="1">
        <f t="shared" si="45"/>
        <v>0.58646615481814945</v>
      </c>
    </row>
    <row r="58" spans="1:24" x14ac:dyDescent="0.2">
      <c r="A58" s="1">
        <f t="shared" si="35"/>
        <v>258.43199999999996</v>
      </c>
      <c r="B58" s="1">
        <f t="shared" si="36"/>
        <v>322.27192571613091</v>
      </c>
      <c r="C58" s="5">
        <f t="shared" si="37"/>
        <v>4572</v>
      </c>
      <c r="D58" s="5"/>
      <c r="E58" s="5">
        <v>15000</v>
      </c>
      <c r="F58" s="5">
        <f t="shared" si="38"/>
        <v>145.0223665722589</v>
      </c>
      <c r="G58" s="29">
        <v>0.45</v>
      </c>
      <c r="H58" s="28">
        <v>1935.528</v>
      </c>
      <c r="I58" s="28"/>
      <c r="J58" s="28">
        <v>865.74641999999994</v>
      </c>
      <c r="K58" s="5">
        <v>35</v>
      </c>
      <c r="M58" s="1">
        <f t="shared" si="39"/>
        <v>0.44729211873969271</v>
      </c>
      <c r="N58" s="1">
        <f t="shared" si="40"/>
        <v>8609.6582312160008</v>
      </c>
      <c r="O58" s="1">
        <f t="shared" si="41"/>
        <v>1248593.012069273</v>
      </c>
      <c r="P58" s="1">
        <f t="shared" si="42"/>
        <v>1674.3632291848951</v>
      </c>
      <c r="Q58" s="1">
        <f t="shared" si="43"/>
        <v>0.60885935606723462</v>
      </c>
      <c r="U58" s="1">
        <f t="shared" si="34"/>
        <v>0.2510835808891253</v>
      </c>
      <c r="V58" s="1">
        <f t="shared" si="44"/>
        <v>0.7038283636363637</v>
      </c>
      <c r="X58" s="1">
        <f t="shared" si="45"/>
        <v>0.60885935606723462</v>
      </c>
    </row>
    <row r="59" spans="1:24" x14ac:dyDescent="0.2">
      <c r="A59" s="1">
        <f t="shared" si="35"/>
        <v>258.43199999999996</v>
      </c>
      <c r="B59" s="1">
        <f t="shared" si="36"/>
        <v>322.27192571613091</v>
      </c>
      <c r="C59" s="5">
        <f t="shared" si="37"/>
        <v>4572</v>
      </c>
      <c r="D59" s="5"/>
      <c r="E59" s="5">
        <v>15000</v>
      </c>
      <c r="F59" s="5">
        <f t="shared" si="38"/>
        <v>161.13596285806545</v>
      </c>
      <c r="G59" s="29">
        <v>0.5</v>
      </c>
      <c r="H59" s="28">
        <v>1791.6559999999999</v>
      </c>
      <c r="I59" s="28"/>
      <c r="J59" s="28">
        <v>883.16276000000005</v>
      </c>
      <c r="K59" s="5">
        <v>35</v>
      </c>
      <c r="M59" s="1">
        <f t="shared" si="39"/>
        <v>0.49293098675192115</v>
      </c>
      <c r="N59" s="1">
        <f t="shared" si="40"/>
        <v>7969.683635632</v>
      </c>
      <c r="O59" s="1">
        <f t="shared" si="41"/>
        <v>1284202.6463017301</v>
      </c>
      <c r="P59" s="1">
        <f t="shared" si="42"/>
        <v>1722.11574869062</v>
      </c>
      <c r="Q59" s="1">
        <f t="shared" si="43"/>
        <v>0.62622390861477095</v>
      </c>
      <c r="U59" s="1">
        <f t="shared" si="34"/>
        <v>0.2324199929949278</v>
      </c>
      <c r="V59" s="1">
        <f t="shared" si="44"/>
        <v>0.65151127272727272</v>
      </c>
      <c r="X59" s="1">
        <f t="shared" si="45"/>
        <v>0.62622390861477095</v>
      </c>
    </row>
    <row r="60" spans="1:24" x14ac:dyDescent="0.2">
      <c r="A60" s="1">
        <f t="shared" si="35"/>
        <v>258.43199999999996</v>
      </c>
      <c r="B60" s="1">
        <f t="shared" si="36"/>
        <v>322.27192571613091</v>
      </c>
      <c r="C60" s="5">
        <f t="shared" si="37"/>
        <v>4572</v>
      </c>
      <c r="D60" s="5"/>
      <c r="E60" s="5">
        <v>15000</v>
      </c>
      <c r="F60" s="5">
        <f t="shared" si="38"/>
        <v>177.24955914387201</v>
      </c>
      <c r="G60" s="29">
        <v>0.55000000000000004</v>
      </c>
      <c r="H60" s="28">
        <v>1647.7840000000001</v>
      </c>
      <c r="I60" s="28"/>
      <c r="J60" s="28">
        <v>901.46094000000005</v>
      </c>
      <c r="K60" s="5">
        <v>35</v>
      </c>
      <c r="M60" s="1">
        <f t="shared" si="39"/>
        <v>0.5470747015385512</v>
      </c>
      <c r="N60" s="1">
        <f t="shared" si="40"/>
        <v>7329.709040048001</v>
      </c>
      <c r="O60" s="1">
        <f t="shared" si="41"/>
        <v>1299187.6960013614</v>
      </c>
      <c r="P60" s="1">
        <f t="shared" si="42"/>
        <v>1742.2107003378255</v>
      </c>
      <c r="Q60" s="1">
        <f t="shared" si="43"/>
        <v>0.63353116375920926</v>
      </c>
      <c r="U60" s="1">
        <f t="shared" si="34"/>
        <v>0.21375640510073035</v>
      </c>
      <c r="V60" s="1">
        <f t="shared" si="44"/>
        <v>0.59919418181818185</v>
      </c>
      <c r="X60" s="1">
        <f t="shared" si="45"/>
        <v>0.63353116375920926</v>
      </c>
    </row>
    <row r="61" spans="1:24" x14ac:dyDescent="0.2">
      <c r="A61" s="1">
        <f t="shared" si="35"/>
        <v>258.43199999999996</v>
      </c>
      <c r="B61" s="1">
        <f t="shared" si="36"/>
        <v>322.27192571613091</v>
      </c>
      <c r="C61" s="5">
        <f t="shared" si="37"/>
        <v>4572</v>
      </c>
      <c r="D61" s="5"/>
      <c r="E61" s="5">
        <v>15000</v>
      </c>
      <c r="F61" s="5">
        <f t="shared" si="38"/>
        <v>193.36315542967853</v>
      </c>
      <c r="G61" s="29">
        <v>0.6</v>
      </c>
      <c r="H61" s="28">
        <v>1508.4079999999999</v>
      </c>
      <c r="I61" s="28"/>
      <c r="J61" s="28">
        <v>921.52279999999996</v>
      </c>
      <c r="K61" s="5">
        <v>35</v>
      </c>
      <c r="M61" s="1">
        <f t="shared" si="39"/>
        <v>0.6109241001108453</v>
      </c>
      <c r="N61" s="1">
        <f t="shared" si="40"/>
        <v>6709.7336505760004</v>
      </c>
      <c r="O61" s="1">
        <f t="shared" si="41"/>
        <v>1297415.2707680715</v>
      </c>
      <c r="P61" s="1">
        <f t="shared" si="42"/>
        <v>1739.8338780999838</v>
      </c>
      <c r="Q61" s="1">
        <f t="shared" si="43"/>
        <v>0.63266686476363054</v>
      </c>
      <c r="U61" s="1">
        <f t="shared" si="34"/>
        <v>0.19567605432822655</v>
      </c>
      <c r="V61" s="1">
        <f t="shared" si="44"/>
        <v>0.548512</v>
      </c>
      <c r="X61" s="1">
        <f t="shared" si="45"/>
        <v>0.63266686476363054</v>
      </c>
    </row>
    <row r="62" spans="1:24" x14ac:dyDescent="0.2">
      <c r="C62" s="5"/>
      <c r="E62" s="5"/>
      <c r="F62" s="5"/>
      <c r="G62" s="29"/>
      <c r="H62" s="28"/>
      <c r="I62" s="28"/>
      <c r="J62" s="28"/>
      <c r="K62" s="5"/>
      <c r="U62" s="1">
        <f t="shared" si="34"/>
        <v>0</v>
      </c>
    </row>
    <row r="63" spans="1:24" x14ac:dyDescent="0.2">
      <c r="A63" s="1">
        <f t="shared" ref="A63:A75" si="46">$H$3+$I$3*C63/1000</f>
        <v>248.52599999999998</v>
      </c>
      <c r="B63" s="1">
        <f t="shared" ref="B63:B75" si="47">SQRT($F$3*$G$3*A63)</f>
        <v>316.03504560635002</v>
      </c>
      <c r="C63" s="5">
        <f t="shared" ref="C63:C75" si="48">E63*0.3048</f>
        <v>6096</v>
      </c>
      <c r="E63" s="5">
        <v>20000</v>
      </c>
      <c r="F63" s="5">
        <f t="shared" ref="F63:F75" si="49">G63*B63</f>
        <v>0</v>
      </c>
      <c r="G63" s="29">
        <v>0</v>
      </c>
      <c r="H63" s="28">
        <v>2870.6959999999999</v>
      </c>
      <c r="I63" s="28"/>
      <c r="J63" s="28">
        <v>740.52513999999996</v>
      </c>
      <c r="K63" s="5">
        <v>35</v>
      </c>
      <c r="M63" s="1">
        <f t="shared" ref="M63:M74" si="50">J63/H63</f>
        <v>0.25796013928329575</v>
      </c>
      <c r="N63" s="1">
        <f t="shared" ref="N63:N75" si="51">4.448222*H63</f>
        <v>12769.493102512</v>
      </c>
      <c r="O63" s="1">
        <f t="shared" ref="O63:O75" si="52">N63*F63</f>
        <v>0</v>
      </c>
      <c r="P63" s="1">
        <f t="shared" ref="P63:P75" si="53">O63*0.001341</f>
        <v>0</v>
      </c>
      <c r="Q63" s="1">
        <f t="shared" ref="Q63:Q75" si="54">P63/$C$3</f>
        <v>0</v>
      </c>
      <c r="U63" s="1">
        <f t="shared" si="34"/>
        <v>0.37239690220140881</v>
      </c>
      <c r="V63" s="1">
        <f t="shared" ref="V63:V75" si="55">H63/$C$3</f>
        <v>1.0438894545454545</v>
      </c>
      <c r="X63" s="1">
        <f t="shared" ref="X63:X75" si="56">P63/$C$3</f>
        <v>0</v>
      </c>
    </row>
    <row r="64" spans="1:24" x14ac:dyDescent="0.2">
      <c r="A64" s="1">
        <f t="shared" si="46"/>
        <v>248.52599999999998</v>
      </c>
      <c r="B64" s="1">
        <f t="shared" si="47"/>
        <v>316.03504560635002</v>
      </c>
      <c r="C64" s="5">
        <f t="shared" si="48"/>
        <v>6096</v>
      </c>
      <c r="E64" s="5">
        <v>20000</v>
      </c>
      <c r="F64" s="5">
        <f t="shared" si="49"/>
        <v>15.801752280317501</v>
      </c>
      <c r="G64" s="29">
        <v>0.05</v>
      </c>
      <c r="H64" s="28">
        <v>3014.7553333333299</v>
      </c>
      <c r="I64" s="28"/>
      <c r="J64" s="28">
        <v>739.08648397196305</v>
      </c>
      <c r="K64" s="5">
        <v>35</v>
      </c>
      <c r="M64" s="1">
        <f t="shared" si="50"/>
        <v>0.24515637332160417</v>
      </c>
      <c r="N64" s="1">
        <f t="shared" si="51"/>
        <v>13410.300998350653</v>
      </c>
      <c r="O64" s="1">
        <f t="shared" si="52"/>
        <v>211906.25438043149</v>
      </c>
      <c r="P64" s="1">
        <f t="shared" si="53"/>
        <v>284.1662871241586</v>
      </c>
      <c r="Q64" s="1">
        <f t="shared" si="54"/>
        <v>0.10333319531787585</v>
      </c>
      <c r="U64" s="1">
        <f t="shared" si="34"/>
        <v>0.39108479164234305</v>
      </c>
      <c r="V64" s="1">
        <f t="shared" si="55"/>
        <v>1.0962746666666654</v>
      </c>
      <c r="X64" s="1">
        <f t="shared" si="56"/>
        <v>0.10333319531787585</v>
      </c>
    </row>
    <row r="65" spans="1:24" x14ac:dyDescent="0.2">
      <c r="A65" s="1">
        <f t="shared" si="46"/>
        <v>248.52599999999998</v>
      </c>
      <c r="B65" s="1">
        <f t="shared" si="47"/>
        <v>316.03504560635002</v>
      </c>
      <c r="C65" s="5">
        <f t="shared" si="48"/>
        <v>6096</v>
      </c>
      <c r="E65" s="5">
        <v>20000</v>
      </c>
      <c r="F65" s="5">
        <f t="shared" si="49"/>
        <v>31.603504560635002</v>
      </c>
      <c r="G65" s="29">
        <v>0.1</v>
      </c>
      <c r="H65" s="28">
        <v>3064.0239999999999</v>
      </c>
      <c r="I65" s="28"/>
      <c r="J65" s="28">
        <v>735.89548000000002</v>
      </c>
      <c r="K65" s="5">
        <v>35</v>
      </c>
      <c r="M65" s="1">
        <f t="shared" si="50"/>
        <v>0.24017288376331258</v>
      </c>
      <c r="N65" s="1">
        <f t="shared" si="51"/>
        <v>13629.458965328</v>
      </c>
      <c r="O65" s="1">
        <f t="shared" si="52"/>
        <v>430738.66856973106</v>
      </c>
      <c r="P65" s="1">
        <f t="shared" si="53"/>
        <v>577.62055455200937</v>
      </c>
      <c r="Q65" s="1">
        <f t="shared" si="54"/>
        <v>0.21004383801891249</v>
      </c>
      <c r="U65" s="1">
        <f t="shared" si="34"/>
        <v>0.39747609843423665</v>
      </c>
      <c r="V65" s="1">
        <f t="shared" si="55"/>
        <v>1.1141905454545453</v>
      </c>
      <c r="X65" s="1">
        <f t="shared" si="56"/>
        <v>0.21004383801891249</v>
      </c>
    </row>
    <row r="66" spans="1:24" x14ac:dyDescent="0.2">
      <c r="A66" s="1">
        <f t="shared" si="46"/>
        <v>248.52599999999998</v>
      </c>
      <c r="B66" s="1">
        <f t="shared" si="47"/>
        <v>316.03504560635002</v>
      </c>
      <c r="C66" s="5">
        <f t="shared" si="48"/>
        <v>6096</v>
      </c>
      <c r="E66" s="5">
        <v>20000</v>
      </c>
      <c r="F66" s="5">
        <f t="shared" si="49"/>
        <v>47.405256840952504</v>
      </c>
      <c r="G66" s="29">
        <v>0.15</v>
      </c>
      <c r="H66" s="28">
        <v>3021.3119999999999</v>
      </c>
      <c r="I66" s="28"/>
      <c r="J66" s="28">
        <v>729.94305999999995</v>
      </c>
      <c r="K66" s="5">
        <v>35</v>
      </c>
      <c r="M66" s="1">
        <f t="shared" si="50"/>
        <v>0.24159804085112691</v>
      </c>
      <c r="N66" s="1">
        <f t="shared" si="51"/>
        <v>13439.466507264</v>
      </c>
      <c r="O66" s="1">
        <f t="shared" si="52"/>
        <v>637101.3615822288</v>
      </c>
      <c r="P66" s="1">
        <f t="shared" si="53"/>
        <v>854.35292588176878</v>
      </c>
      <c r="Q66" s="1">
        <f t="shared" si="54"/>
        <v>0.3106737912297341</v>
      </c>
      <c r="U66" s="1">
        <f t="shared" si="34"/>
        <v>0.39193534577814676</v>
      </c>
      <c r="V66" s="1">
        <f t="shared" si="55"/>
        <v>1.0986589090909091</v>
      </c>
      <c r="X66" s="1">
        <f t="shared" si="56"/>
        <v>0.3106737912297341</v>
      </c>
    </row>
    <row r="67" spans="1:24" x14ac:dyDescent="0.2">
      <c r="A67" s="1">
        <f t="shared" si="46"/>
        <v>248.52599999999998</v>
      </c>
      <c r="B67" s="1">
        <f t="shared" si="47"/>
        <v>316.03504560635002</v>
      </c>
      <c r="C67" s="5">
        <f t="shared" si="48"/>
        <v>6096</v>
      </c>
      <c r="E67" s="5">
        <v>20000</v>
      </c>
      <c r="F67" s="5">
        <f t="shared" si="49"/>
        <v>63.207009121270005</v>
      </c>
      <c r="G67" s="29">
        <v>0.2</v>
      </c>
      <c r="H67" s="28">
        <v>2738.0639999999999</v>
      </c>
      <c r="I67" s="28"/>
      <c r="J67" s="28">
        <v>715.83362</v>
      </c>
      <c r="K67" s="5">
        <v>35</v>
      </c>
      <c r="M67" s="1">
        <f t="shared" si="50"/>
        <v>0.2614378699694383</v>
      </c>
      <c r="N67" s="1">
        <f t="shared" si="51"/>
        <v>12179.516522208</v>
      </c>
      <c r="O67" s="1">
        <f t="shared" si="52"/>
        <v>769830.81191185978</v>
      </c>
      <c r="P67" s="1">
        <f t="shared" si="53"/>
        <v>1032.343118773804</v>
      </c>
      <c r="Q67" s="1">
        <f t="shared" si="54"/>
        <v>0.37539749773592873</v>
      </c>
      <c r="U67" s="1">
        <f t="shared" si="34"/>
        <v>0.35519140711144548</v>
      </c>
      <c r="V67" s="1">
        <f t="shared" si="55"/>
        <v>0.9956596363636363</v>
      </c>
      <c r="X67" s="1">
        <f t="shared" si="56"/>
        <v>0.37539749773592873</v>
      </c>
    </row>
    <row r="68" spans="1:24" x14ac:dyDescent="0.2">
      <c r="A68" s="1">
        <f t="shared" si="46"/>
        <v>248.52599999999998</v>
      </c>
      <c r="B68" s="1">
        <f t="shared" si="47"/>
        <v>316.03504560635002</v>
      </c>
      <c r="C68" s="5">
        <f t="shared" si="48"/>
        <v>6096</v>
      </c>
      <c r="E68" s="5">
        <v>20000</v>
      </c>
      <c r="F68" s="5">
        <f t="shared" si="49"/>
        <v>79.008761401587506</v>
      </c>
      <c r="G68" s="29">
        <v>0.25</v>
      </c>
      <c r="H68" s="28">
        <v>2423.3440000000001</v>
      </c>
      <c r="I68" s="28"/>
      <c r="J68" s="28">
        <v>703.48785999999996</v>
      </c>
      <c r="K68" s="5">
        <v>35</v>
      </c>
      <c r="M68" s="1">
        <f t="shared" si="50"/>
        <v>0.29029632606844091</v>
      </c>
      <c r="N68" s="1">
        <f t="shared" si="51"/>
        <v>10779.572094368001</v>
      </c>
      <c r="O68" s="1">
        <f t="shared" si="52"/>
        <v>851680.63961513224</v>
      </c>
      <c r="P68" s="1">
        <f t="shared" si="53"/>
        <v>1142.1037377238922</v>
      </c>
      <c r="Q68" s="1">
        <f t="shared" si="54"/>
        <v>0.41531045008141537</v>
      </c>
      <c r="U68" s="1">
        <f t="shared" si="34"/>
        <v>0.31436480859288857</v>
      </c>
      <c r="V68" s="1">
        <f t="shared" si="55"/>
        <v>0.881216</v>
      </c>
      <c r="X68" s="1">
        <f t="shared" si="56"/>
        <v>0.41531045008141537</v>
      </c>
    </row>
    <row r="69" spans="1:24" x14ac:dyDescent="0.2">
      <c r="A69" s="1">
        <f t="shared" si="46"/>
        <v>248.52599999999998</v>
      </c>
      <c r="B69" s="1">
        <f t="shared" si="47"/>
        <v>316.03504560635002</v>
      </c>
      <c r="C69" s="5">
        <f t="shared" si="48"/>
        <v>6096</v>
      </c>
      <c r="E69" s="5">
        <v>20000</v>
      </c>
      <c r="F69" s="5">
        <f t="shared" si="49"/>
        <v>94.810513681905007</v>
      </c>
      <c r="G69" s="29">
        <v>0.3</v>
      </c>
      <c r="H69" s="28">
        <v>2155.8319999999999</v>
      </c>
      <c r="I69" s="28"/>
      <c r="J69" s="28">
        <v>687.39427999999998</v>
      </c>
      <c r="K69" s="5">
        <v>35</v>
      </c>
      <c r="M69" s="1">
        <f t="shared" si="50"/>
        <v>0.31885336148642379</v>
      </c>
      <c r="N69" s="1">
        <f t="shared" si="51"/>
        <v>9589.6193307039994</v>
      </c>
      <c r="O69" s="1">
        <f t="shared" si="52"/>
        <v>909196.7347579723</v>
      </c>
      <c r="P69" s="1">
        <f t="shared" si="53"/>
        <v>1219.2328213104408</v>
      </c>
      <c r="Q69" s="1">
        <f t="shared" si="54"/>
        <v>0.44335738956743304</v>
      </c>
      <c r="U69" s="1">
        <f t="shared" si="34"/>
        <v>0.27966219985211516</v>
      </c>
      <c r="V69" s="1">
        <f t="shared" si="55"/>
        <v>0.78393890909090902</v>
      </c>
      <c r="X69" s="1">
        <f t="shared" si="56"/>
        <v>0.44335738956743304</v>
      </c>
    </row>
    <row r="70" spans="1:24" x14ac:dyDescent="0.2">
      <c r="A70" s="1">
        <f t="shared" si="46"/>
        <v>248.52599999999998</v>
      </c>
      <c r="B70" s="1">
        <f t="shared" si="47"/>
        <v>316.03504560635002</v>
      </c>
      <c r="C70" s="5">
        <f t="shared" si="48"/>
        <v>6096</v>
      </c>
      <c r="E70" s="5">
        <v>20000</v>
      </c>
      <c r="F70" s="5">
        <f t="shared" si="49"/>
        <v>110.61226596222251</v>
      </c>
      <c r="G70" s="29">
        <v>0.35</v>
      </c>
      <c r="H70" s="28">
        <v>1967</v>
      </c>
      <c r="I70" s="28"/>
      <c r="J70" s="28">
        <v>704.81061999999997</v>
      </c>
      <c r="K70" s="5">
        <v>35</v>
      </c>
      <c r="M70" s="1">
        <f t="shared" si="50"/>
        <v>0.35831754956786982</v>
      </c>
      <c r="N70" s="1">
        <f t="shared" si="51"/>
        <v>8749.6526740000008</v>
      </c>
      <c r="O70" s="1">
        <f t="shared" si="52"/>
        <v>967818.9086535594</v>
      </c>
      <c r="P70" s="1">
        <f t="shared" si="53"/>
        <v>1297.8451565044231</v>
      </c>
      <c r="Q70" s="1">
        <f t="shared" si="54"/>
        <v>0.47194369327433566</v>
      </c>
      <c r="U70" s="1">
        <f t="shared" si="34"/>
        <v>0.25516624074098099</v>
      </c>
      <c r="V70" s="1">
        <f t="shared" si="55"/>
        <v>0.71527272727272728</v>
      </c>
      <c r="X70" s="1">
        <f t="shared" si="56"/>
        <v>0.47194369327433566</v>
      </c>
    </row>
    <row r="71" spans="1:24" x14ac:dyDescent="0.2">
      <c r="A71" s="1">
        <f t="shared" si="46"/>
        <v>248.52599999999998</v>
      </c>
      <c r="B71" s="1">
        <f t="shared" si="47"/>
        <v>316.03504560635002</v>
      </c>
      <c r="C71" s="5">
        <f t="shared" si="48"/>
        <v>6096</v>
      </c>
      <c r="E71" s="5">
        <v>20000</v>
      </c>
      <c r="F71" s="5">
        <f t="shared" si="49"/>
        <v>126.41401824254001</v>
      </c>
      <c r="G71" s="29">
        <v>0.4</v>
      </c>
      <c r="H71" s="28">
        <v>1814.136</v>
      </c>
      <c r="I71" s="28"/>
      <c r="J71" s="28">
        <v>723.10879999999997</v>
      </c>
      <c r="K71" s="5">
        <v>35</v>
      </c>
      <c r="M71" s="1">
        <f t="shared" si="50"/>
        <v>0.39859679759400618</v>
      </c>
      <c r="N71" s="1">
        <f t="shared" si="51"/>
        <v>8069.6796661920007</v>
      </c>
      <c r="O71" s="1">
        <f t="shared" si="52"/>
        <v>1020120.6325334498</v>
      </c>
      <c r="P71" s="1">
        <f t="shared" si="53"/>
        <v>1367.981768227356</v>
      </c>
      <c r="Q71" s="1">
        <f t="shared" si="54"/>
        <v>0.49744791571903857</v>
      </c>
      <c r="U71" s="1">
        <f t="shared" ref="U71:U103" si="57">H71/$B$3</f>
        <v>0.23533617860339617</v>
      </c>
      <c r="V71" s="1">
        <f t="shared" si="55"/>
        <v>0.65968581818181815</v>
      </c>
      <c r="X71" s="1">
        <f t="shared" si="56"/>
        <v>0.49744791571903857</v>
      </c>
    </row>
    <row r="72" spans="1:24" x14ac:dyDescent="0.2">
      <c r="A72" s="1">
        <f t="shared" si="46"/>
        <v>248.52599999999998</v>
      </c>
      <c r="B72" s="1">
        <f t="shared" si="47"/>
        <v>316.03504560635002</v>
      </c>
      <c r="C72" s="5">
        <f t="shared" si="48"/>
        <v>6096</v>
      </c>
      <c r="E72" s="5">
        <v>20000</v>
      </c>
      <c r="F72" s="5">
        <f t="shared" si="49"/>
        <v>142.21577052285753</v>
      </c>
      <c r="G72" s="29">
        <v>0.45</v>
      </c>
      <c r="H72" s="28">
        <v>1688.248</v>
      </c>
      <c r="I72" s="28"/>
      <c r="J72" s="28">
        <v>744.27296000000001</v>
      </c>
      <c r="K72" s="5">
        <v>35</v>
      </c>
      <c r="M72" s="1">
        <f t="shared" si="50"/>
        <v>0.44085522980036107</v>
      </c>
      <c r="N72" s="1">
        <f t="shared" si="51"/>
        <v>7509.7018950560005</v>
      </c>
      <c r="O72" s="1">
        <f t="shared" si="52"/>
        <v>1067998.0414023525</v>
      </c>
      <c r="P72" s="1">
        <f t="shared" si="53"/>
        <v>1432.1853735205548</v>
      </c>
      <c r="Q72" s="1">
        <f t="shared" si="54"/>
        <v>0.52079468128020179</v>
      </c>
      <c r="U72" s="1">
        <f t="shared" si="57"/>
        <v>0.2190055391959734</v>
      </c>
      <c r="V72" s="1">
        <f t="shared" si="55"/>
        <v>0.6139083636363637</v>
      </c>
      <c r="X72" s="1">
        <f t="shared" si="56"/>
        <v>0.52079468128020179</v>
      </c>
    </row>
    <row r="73" spans="1:24" x14ac:dyDescent="0.2">
      <c r="A73" s="1">
        <f t="shared" si="46"/>
        <v>248.52599999999998</v>
      </c>
      <c r="B73" s="1">
        <f t="shared" si="47"/>
        <v>316.03504560635002</v>
      </c>
      <c r="C73" s="5">
        <f t="shared" si="48"/>
        <v>6096</v>
      </c>
      <c r="E73" s="5">
        <v>20000</v>
      </c>
      <c r="F73" s="5">
        <f t="shared" si="49"/>
        <v>158.01752280317501</v>
      </c>
      <c r="G73" s="29">
        <v>0.5</v>
      </c>
      <c r="H73" s="28">
        <v>1587.088</v>
      </c>
      <c r="I73" s="28"/>
      <c r="J73" s="28">
        <v>768.74401999999998</v>
      </c>
      <c r="K73" s="5">
        <v>35</v>
      </c>
      <c r="M73" s="1">
        <f t="shared" si="50"/>
        <v>0.4843739099533233</v>
      </c>
      <c r="N73" s="1">
        <f t="shared" si="51"/>
        <v>7059.7197575360005</v>
      </c>
      <c r="O73" s="1">
        <f t="shared" si="52"/>
        <v>1115559.42777047</v>
      </c>
      <c r="P73" s="1">
        <f t="shared" si="53"/>
        <v>1495.9651926402003</v>
      </c>
      <c r="Q73" s="1">
        <f t="shared" si="54"/>
        <v>0.54398734277825467</v>
      </c>
      <c r="U73" s="1">
        <f t="shared" si="57"/>
        <v>0.20588270395786579</v>
      </c>
      <c r="V73" s="1">
        <f t="shared" si="55"/>
        <v>0.57712290909090913</v>
      </c>
      <c r="X73" s="1">
        <f t="shared" si="56"/>
        <v>0.54398734277825467</v>
      </c>
    </row>
    <row r="74" spans="1:24" x14ac:dyDescent="0.2">
      <c r="A74" s="1">
        <f t="shared" si="46"/>
        <v>248.52599999999998</v>
      </c>
      <c r="B74" s="1">
        <f t="shared" si="47"/>
        <v>316.03504560635002</v>
      </c>
      <c r="C74" s="5">
        <f t="shared" si="48"/>
        <v>6096</v>
      </c>
      <c r="E74" s="5">
        <v>20000</v>
      </c>
      <c r="F74" s="5">
        <f t="shared" si="49"/>
        <v>173.81927508349253</v>
      </c>
      <c r="G74" s="29">
        <v>0.55000000000000004</v>
      </c>
      <c r="H74" s="28">
        <v>1488.1759999999999</v>
      </c>
      <c r="I74" s="28"/>
      <c r="J74" s="28">
        <v>795.41967999999997</v>
      </c>
      <c r="K74" s="5">
        <v>35</v>
      </c>
      <c r="M74" s="1">
        <f t="shared" si="50"/>
        <v>0.53449301695498386</v>
      </c>
      <c r="N74" s="1">
        <f t="shared" si="51"/>
        <v>6619.7372230720002</v>
      </c>
      <c r="O74" s="1">
        <f t="shared" si="52"/>
        <v>1150637.9253575869</v>
      </c>
      <c r="P74" s="1">
        <f t="shared" si="53"/>
        <v>1543.0054579045241</v>
      </c>
      <c r="Q74" s="1">
        <f t="shared" si="54"/>
        <v>0.56109289378346328</v>
      </c>
      <c r="U74" s="1">
        <f t="shared" si="57"/>
        <v>0.19305148728060503</v>
      </c>
      <c r="V74" s="1">
        <f t="shared" si="55"/>
        <v>0.54115490909090902</v>
      </c>
      <c r="X74" s="1">
        <f t="shared" si="56"/>
        <v>0.56109289378346328</v>
      </c>
    </row>
    <row r="75" spans="1:24" x14ac:dyDescent="0.2">
      <c r="A75" s="1">
        <f t="shared" si="46"/>
        <v>248.52599999999998</v>
      </c>
      <c r="B75" s="1">
        <f t="shared" si="47"/>
        <v>316.03504560635002</v>
      </c>
      <c r="C75" s="5">
        <f t="shared" si="48"/>
        <v>6096</v>
      </c>
      <c r="E75" s="5">
        <v>20000</v>
      </c>
      <c r="F75" s="5">
        <f t="shared" si="49"/>
        <v>189.62102736381001</v>
      </c>
      <c r="G75" s="29">
        <v>0.6</v>
      </c>
      <c r="H75" s="28">
        <v>1489.1759999999999</v>
      </c>
      <c r="I75" s="28"/>
      <c r="J75" s="28">
        <v>796.41967999999997</v>
      </c>
      <c r="K75" s="5">
        <v>36</v>
      </c>
      <c r="M75" s="1">
        <v>0.5948</v>
      </c>
      <c r="N75" s="1">
        <f t="shared" si="51"/>
        <v>6624.1854450720002</v>
      </c>
      <c r="O75" s="1">
        <f t="shared" si="52"/>
        <v>1256084.8495429498</v>
      </c>
      <c r="P75" s="1">
        <f t="shared" si="53"/>
        <v>1684.4097832370956</v>
      </c>
      <c r="Q75" s="1">
        <f t="shared" si="54"/>
        <v>0.61251264844985298</v>
      </c>
      <c r="U75" s="1">
        <f t="shared" si="57"/>
        <v>0.19318121083970061</v>
      </c>
      <c r="V75" s="1">
        <f t="shared" si="55"/>
        <v>0.54151854545454547</v>
      </c>
      <c r="X75" s="1">
        <f t="shared" si="56"/>
        <v>0.61251264844985298</v>
      </c>
    </row>
    <row r="76" spans="1:24" x14ac:dyDescent="0.2">
      <c r="C76" s="5"/>
      <c r="E76" s="5"/>
      <c r="F76" s="5"/>
      <c r="G76" s="29"/>
      <c r="H76" s="28"/>
      <c r="I76" s="28"/>
      <c r="J76" s="28"/>
      <c r="K76" s="5"/>
      <c r="U76" s="1">
        <f t="shared" si="57"/>
        <v>0</v>
      </c>
    </row>
    <row r="77" spans="1:24" x14ac:dyDescent="0.2">
      <c r="A77" s="1">
        <f t="shared" ref="A77:A89" si="58">$H$3+$I$3*C77/1000</f>
        <v>238.61999999999998</v>
      </c>
      <c r="B77" s="1">
        <f t="shared" ref="B77:B89" si="59">SQRT($F$3*$G$3*A77)</f>
        <v>309.67257869890909</v>
      </c>
      <c r="C77" s="5">
        <f t="shared" ref="C77:C89" si="60">E77*0.3048</f>
        <v>7620</v>
      </c>
      <c r="E77" s="5">
        <v>25000</v>
      </c>
      <c r="F77" s="5">
        <f t="shared" ref="F77:F89" si="61">G77*B77</f>
        <v>0</v>
      </c>
      <c r="G77" s="29">
        <v>0</v>
      </c>
      <c r="H77" s="28">
        <v>2421.096</v>
      </c>
      <c r="I77" s="28"/>
      <c r="J77" s="28">
        <v>634.70434</v>
      </c>
      <c r="K77" s="5">
        <v>35</v>
      </c>
      <c r="M77" s="1">
        <f t="shared" ref="M77:M89" si="62">J77/H77</f>
        <v>0.26215579225276486</v>
      </c>
      <c r="N77" s="1">
        <f t="shared" ref="N77:N89" si="63">4.448222*H77</f>
        <v>10769.572491312001</v>
      </c>
      <c r="O77" s="1">
        <f t="shared" ref="O77:O89" si="64">N77*F77</f>
        <v>0</v>
      </c>
      <c r="P77" s="1">
        <f t="shared" ref="P77:P89" si="65">O77*0.001341</f>
        <v>0</v>
      </c>
      <c r="Q77" s="1">
        <f t="shared" ref="Q77:Q89" si="66">P77/$C$3</f>
        <v>0</v>
      </c>
      <c r="U77" s="1">
        <f t="shared" si="57"/>
        <v>0.3140731900320417</v>
      </c>
      <c r="V77" s="1">
        <f t="shared" ref="V77:V89" si="67">H77/$C$3</f>
        <v>0.88039854545454543</v>
      </c>
      <c r="X77" s="1">
        <f t="shared" ref="X77:X89" si="68">P77/$C$3</f>
        <v>0</v>
      </c>
    </row>
    <row r="78" spans="1:24" x14ac:dyDescent="0.2">
      <c r="A78" s="1">
        <f t="shared" si="58"/>
        <v>238.61999999999998</v>
      </c>
      <c r="B78" s="1">
        <f t="shared" si="59"/>
        <v>309.67257869890909</v>
      </c>
      <c r="C78" s="5">
        <f t="shared" si="60"/>
        <v>7620</v>
      </c>
      <c r="E78" s="5">
        <v>25000</v>
      </c>
      <c r="F78" s="5">
        <f t="shared" si="61"/>
        <v>15.483628934945456</v>
      </c>
      <c r="G78" s="29">
        <v>0.05</v>
      </c>
      <c r="H78" s="28">
        <v>2539.4906666666702</v>
      </c>
      <c r="I78" s="28"/>
      <c r="J78" s="28">
        <v>633.31077112238597</v>
      </c>
      <c r="K78" s="5">
        <v>35</v>
      </c>
      <c r="M78" s="1">
        <f t="shared" si="62"/>
        <v>0.24938495716295278</v>
      </c>
      <c r="N78" s="1">
        <f t="shared" si="63"/>
        <v>11296.218252261349</v>
      </c>
      <c r="O78" s="1">
        <f t="shared" si="64"/>
        <v>174906.45178617281</v>
      </c>
      <c r="P78" s="1">
        <f t="shared" si="65"/>
        <v>234.54955184525772</v>
      </c>
      <c r="Q78" s="1">
        <f t="shared" si="66"/>
        <v>8.5290746125548267E-2</v>
      </c>
      <c r="U78" s="1">
        <f t="shared" si="57"/>
        <v>0.3294317675699755</v>
      </c>
      <c r="V78" s="1">
        <f t="shared" si="67"/>
        <v>0.92345115151515278</v>
      </c>
      <c r="X78" s="1">
        <f t="shared" si="68"/>
        <v>8.5290746125548267E-2</v>
      </c>
    </row>
    <row r="79" spans="1:24" x14ac:dyDescent="0.2">
      <c r="A79" s="1">
        <f t="shared" si="58"/>
        <v>238.61999999999998</v>
      </c>
      <c r="B79" s="1">
        <f t="shared" si="59"/>
        <v>309.67257869890909</v>
      </c>
      <c r="C79" s="5">
        <f t="shared" si="60"/>
        <v>7620</v>
      </c>
      <c r="E79" s="5">
        <v>25000</v>
      </c>
      <c r="F79" s="5">
        <f t="shared" si="61"/>
        <v>30.967257869890911</v>
      </c>
      <c r="G79" s="29">
        <v>0.1</v>
      </c>
      <c r="H79" s="28">
        <v>2582.9520000000002</v>
      </c>
      <c r="I79" s="28"/>
      <c r="J79" s="28">
        <v>630.51559999999995</v>
      </c>
      <c r="K79" s="5">
        <v>35</v>
      </c>
      <c r="M79" s="1">
        <f t="shared" si="62"/>
        <v>0.24410658812087871</v>
      </c>
      <c r="N79" s="1">
        <f t="shared" si="63"/>
        <v>11489.543911344002</v>
      </c>
      <c r="O79" s="1">
        <f t="shared" si="64"/>
        <v>355799.66911002476</v>
      </c>
      <c r="P79" s="1">
        <f t="shared" si="65"/>
        <v>477.1273562765432</v>
      </c>
      <c r="Q79" s="1">
        <f t="shared" si="66"/>
        <v>0.17350085682783389</v>
      </c>
      <c r="U79" s="1">
        <f t="shared" si="57"/>
        <v>0.33506972641301391</v>
      </c>
      <c r="V79" s="1">
        <f t="shared" si="67"/>
        <v>0.93925527272727283</v>
      </c>
      <c r="X79" s="1">
        <f t="shared" si="68"/>
        <v>0.17350085682783389</v>
      </c>
    </row>
    <row r="80" spans="1:24" x14ac:dyDescent="0.2">
      <c r="A80" s="1">
        <f t="shared" si="58"/>
        <v>238.61999999999998</v>
      </c>
      <c r="B80" s="1">
        <f t="shared" si="59"/>
        <v>309.67257869890909</v>
      </c>
      <c r="C80" s="5">
        <f t="shared" si="60"/>
        <v>7620</v>
      </c>
      <c r="E80" s="5">
        <v>25000</v>
      </c>
      <c r="F80" s="5">
        <f t="shared" si="61"/>
        <v>46.450886804836365</v>
      </c>
      <c r="G80" s="29">
        <v>0.15</v>
      </c>
      <c r="H80" s="28">
        <v>2560.4720000000002</v>
      </c>
      <c r="I80" s="28"/>
      <c r="J80" s="28">
        <v>625.66548</v>
      </c>
      <c r="K80" s="5">
        <v>35</v>
      </c>
      <c r="M80" s="1">
        <f t="shared" si="62"/>
        <v>0.24435552507506428</v>
      </c>
      <c r="N80" s="1">
        <f t="shared" si="63"/>
        <v>11389.547880784003</v>
      </c>
      <c r="O80" s="1">
        <f t="shared" si="64"/>
        <v>529054.59936856164</v>
      </c>
      <c r="P80" s="1">
        <f t="shared" si="65"/>
        <v>709.46221775324113</v>
      </c>
      <c r="Q80" s="1">
        <f t="shared" si="66"/>
        <v>0.25798626100117861</v>
      </c>
      <c r="U80" s="1">
        <f t="shared" si="57"/>
        <v>0.33215354080454557</v>
      </c>
      <c r="V80" s="1">
        <f t="shared" si="67"/>
        <v>0.93108072727272739</v>
      </c>
      <c r="X80" s="1">
        <f t="shared" si="68"/>
        <v>0.25798626100117861</v>
      </c>
    </row>
    <row r="81" spans="1:24" x14ac:dyDescent="0.2">
      <c r="A81" s="1">
        <f t="shared" si="58"/>
        <v>238.61999999999998</v>
      </c>
      <c r="B81" s="1">
        <f t="shared" si="59"/>
        <v>309.67257869890909</v>
      </c>
      <c r="C81" s="5">
        <f t="shared" si="60"/>
        <v>7620</v>
      </c>
      <c r="E81" s="5">
        <v>25000</v>
      </c>
      <c r="F81" s="5">
        <f t="shared" si="61"/>
        <v>61.934515739781823</v>
      </c>
      <c r="G81" s="29">
        <v>0.2</v>
      </c>
      <c r="H81" s="28">
        <v>2328.9279999999999</v>
      </c>
      <c r="I81" s="28"/>
      <c r="J81" s="28">
        <v>613.98109999999997</v>
      </c>
      <c r="K81" s="5">
        <v>35</v>
      </c>
      <c r="M81" s="1">
        <f t="shared" si="62"/>
        <v>0.26363249529397215</v>
      </c>
      <c r="N81" s="1">
        <f t="shared" si="63"/>
        <v>10359.588766016001</v>
      </c>
      <c r="O81" s="1">
        <f t="shared" si="64"/>
        <v>641616.11348648497</v>
      </c>
      <c r="P81" s="1">
        <f t="shared" si="65"/>
        <v>860.40720818537636</v>
      </c>
      <c r="Q81" s="1">
        <f t="shared" si="66"/>
        <v>0.31287534843104597</v>
      </c>
      <c r="U81" s="1">
        <f t="shared" si="57"/>
        <v>0.30211682903732145</v>
      </c>
      <c r="V81" s="1">
        <f t="shared" si="67"/>
        <v>0.84688290909090902</v>
      </c>
      <c r="X81" s="1">
        <f t="shared" si="68"/>
        <v>0.31287534843104597</v>
      </c>
    </row>
    <row r="82" spans="1:24" x14ac:dyDescent="0.2">
      <c r="A82" s="1">
        <f t="shared" si="58"/>
        <v>238.61999999999998</v>
      </c>
      <c r="B82" s="1">
        <f t="shared" si="59"/>
        <v>309.67257869890909</v>
      </c>
      <c r="C82" s="5">
        <f t="shared" si="60"/>
        <v>7620</v>
      </c>
      <c r="E82" s="5">
        <v>25000</v>
      </c>
      <c r="F82" s="5">
        <f t="shared" si="61"/>
        <v>77.418144674727273</v>
      </c>
      <c r="G82" s="29">
        <v>0.25</v>
      </c>
      <c r="H82" s="28">
        <v>2068.16</v>
      </c>
      <c r="I82" s="28"/>
      <c r="J82" s="28">
        <v>602.07626000000005</v>
      </c>
      <c r="K82" s="5">
        <v>35</v>
      </c>
      <c r="M82" s="1">
        <f t="shared" si="62"/>
        <v>0.2911168671669504</v>
      </c>
      <c r="N82" s="1">
        <f t="shared" si="63"/>
        <v>9199.6348115199999</v>
      </c>
      <c r="O82" s="1">
        <f t="shared" si="64"/>
        <v>712218.65879291273</v>
      </c>
      <c r="P82" s="1">
        <f t="shared" si="65"/>
        <v>955.08522144129597</v>
      </c>
      <c r="Q82" s="1">
        <f t="shared" si="66"/>
        <v>0.34730371688774397</v>
      </c>
      <c r="U82" s="1">
        <f t="shared" si="57"/>
        <v>0.26828907597908858</v>
      </c>
      <c r="V82" s="1">
        <f t="shared" si="67"/>
        <v>0.75205818181818174</v>
      </c>
      <c r="X82" s="1">
        <f t="shared" si="68"/>
        <v>0.34730371688774397</v>
      </c>
    </row>
    <row r="83" spans="1:24" x14ac:dyDescent="0.2">
      <c r="A83" s="1">
        <f t="shared" si="58"/>
        <v>238.61999999999998</v>
      </c>
      <c r="B83" s="1">
        <f t="shared" si="59"/>
        <v>309.67257869890909</v>
      </c>
      <c r="C83" s="5">
        <f t="shared" si="60"/>
        <v>7620</v>
      </c>
      <c r="E83" s="5">
        <v>25000</v>
      </c>
      <c r="F83" s="5">
        <f t="shared" si="61"/>
        <v>92.90177360967273</v>
      </c>
      <c r="G83" s="29">
        <v>0.3</v>
      </c>
      <c r="H83" s="28">
        <v>1820.88</v>
      </c>
      <c r="I83" s="28"/>
      <c r="J83" s="28">
        <v>572.09370000000001</v>
      </c>
      <c r="K83" s="5">
        <v>35</v>
      </c>
      <c r="M83" s="1">
        <f t="shared" si="62"/>
        <v>0.31418528403848689</v>
      </c>
      <c r="N83" s="1">
        <f t="shared" si="63"/>
        <v>8099.6784753600014</v>
      </c>
      <c r="O83" s="1">
        <f t="shared" si="64"/>
        <v>752474.49602903402</v>
      </c>
      <c r="P83" s="1">
        <f t="shared" si="65"/>
        <v>1009.0682991749346</v>
      </c>
      <c r="Q83" s="1">
        <f t="shared" si="66"/>
        <v>0.36693392697270349</v>
      </c>
      <c r="U83" s="1">
        <f t="shared" si="57"/>
        <v>0.23621103428593668</v>
      </c>
      <c r="V83" s="1">
        <f t="shared" si="67"/>
        <v>0.66213818181818185</v>
      </c>
      <c r="X83" s="1">
        <f t="shared" si="68"/>
        <v>0.36693392697270349</v>
      </c>
    </row>
    <row r="84" spans="1:24" x14ac:dyDescent="0.2">
      <c r="A84" s="1">
        <f t="shared" si="58"/>
        <v>238.61999999999998</v>
      </c>
      <c r="B84" s="1">
        <f t="shared" si="59"/>
        <v>309.67257869890909</v>
      </c>
      <c r="C84" s="5">
        <f t="shared" si="60"/>
        <v>7620</v>
      </c>
      <c r="E84" s="5">
        <v>25000</v>
      </c>
      <c r="F84" s="5">
        <f t="shared" si="61"/>
        <v>108.38540254461817</v>
      </c>
      <c r="G84" s="29">
        <v>0.35</v>
      </c>
      <c r="H84" s="28">
        <v>1656.7760000000001</v>
      </c>
      <c r="I84" s="28"/>
      <c r="J84" s="28">
        <v>583.55762000000004</v>
      </c>
      <c r="K84" s="5">
        <v>35</v>
      </c>
      <c r="M84" s="1">
        <f t="shared" si="62"/>
        <v>0.35222481494179059</v>
      </c>
      <c r="N84" s="1">
        <f t="shared" si="63"/>
        <v>7369.7074522720013</v>
      </c>
      <c r="O84" s="1">
        <f t="shared" si="64"/>
        <v>798768.70885057328</v>
      </c>
      <c r="P84" s="1">
        <f t="shared" si="65"/>
        <v>1071.1488385686187</v>
      </c>
      <c r="Q84" s="1">
        <f t="shared" si="66"/>
        <v>0.38950866857040678</v>
      </c>
      <c r="U84" s="1">
        <f t="shared" si="57"/>
        <v>0.21492287934411769</v>
      </c>
      <c r="V84" s="1">
        <f t="shared" si="67"/>
        <v>0.602464</v>
      </c>
      <c r="X84" s="1">
        <f t="shared" si="68"/>
        <v>0.38950866857040678</v>
      </c>
    </row>
    <row r="85" spans="1:24" x14ac:dyDescent="0.2">
      <c r="A85" s="1">
        <f t="shared" si="58"/>
        <v>238.61999999999998</v>
      </c>
      <c r="B85" s="1">
        <f t="shared" si="59"/>
        <v>309.67257869890909</v>
      </c>
      <c r="C85" s="5">
        <f t="shared" si="60"/>
        <v>7620</v>
      </c>
      <c r="E85" s="5">
        <v>25000</v>
      </c>
      <c r="F85" s="5">
        <f t="shared" si="61"/>
        <v>123.86903147956365</v>
      </c>
      <c r="G85" s="29">
        <v>0.4</v>
      </c>
      <c r="H85" s="28">
        <v>1530.8879999999999</v>
      </c>
      <c r="I85" s="28"/>
      <c r="J85" s="28">
        <v>600.97396000000003</v>
      </c>
      <c r="K85" s="5">
        <v>35</v>
      </c>
      <c r="M85" s="1">
        <f t="shared" si="62"/>
        <v>0.39256559591557322</v>
      </c>
      <c r="N85" s="1">
        <f t="shared" si="63"/>
        <v>6809.7296811360002</v>
      </c>
      <c r="O85" s="1">
        <f t="shared" si="64"/>
        <v>843514.62023995409</v>
      </c>
      <c r="P85" s="1">
        <f t="shared" si="65"/>
        <v>1131.1531057417785</v>
      </c>
      <c r="Q85" s="1">
        <f t="shared" si="66"/>
        <v>0.41132840208791949</v>
      </c>
      <c r="U85" s="1">
        <f t="shared" si="57"/>
        <v>0.19859223993669489</v>
      </c>
      <c r="V85" s="1">
        <f t="shared" si="67"/>
        <v>0.55668654545454543</v>
      </c>
      <c r="X85" s="1">
        <f t="shared" si="68"/>
        <v>0.41132840208791949</v>
      </c>
    </row>
    <row r="86" spans="1:24" x14ac:dyDescent="0.2">
      <c r="A86" s="1">
        <f t="shared" si="58"/>
        <v>238.61999999999998</v>
      </c>
      <c r="B86" s="1">
        <f t="shared" si="59"/>
        <v>309.67257869890909</v>
      </c>
      <c r="C86" s="5">
        <f t="shared" si="60"/>
        <v>7620</v>
      </c>
      <c r="E86" s="5">
        <v>25000</v>
      </c>
      <c r="F86" s="5">
        <f t="shared" si="61"/>
        <v>139.3526604145091</v>
      </c>
      <c r="G86" s="29">
        <v>0.45</v>
      </c>
      <c r="H86" s="28">
        <v>1427.48</v>
      </c>
      <c r="I86" s="28"/>
      <c r="J86" s="28">
        <v>619.71306000000004</v>
      </c>
      <c r="K86" s="5">
        <v>35</v>
      </c>
      <c r="M86" s="1">
        <f t="shared" si="62"/>
        <v>0.43413081794490993</v>
      </c>
      <c r="N86" s="1">
        <f t="shared" si="63"/>
        <v>6349.7479405600006</v>
      </c>
      <c r="O86" s="1">
        <f t="shared" si="64"/>
        <v>884854.26847858634</v>
      </c>
      <c r="P86" s="1">
        <f t="shared" si="65"/>
        <v>1186.5895740297842</v>
      </c>
      <c r="Q86" s="1">
        <f t="shared" si="66"/>
        <v>0.43148711782901245</v>
      </c>
      <c r="U86" s="1">
        <f t="shared" si="57"/>
        <v>0.18517778613774047</v>
      </c>
      <c r="V86" s="1">
        <f t="shared" si="67"/>
        <v>0.51908363636363641</v>
      </c>
      <c r="X86" s="1">
        <f t="shared" si="68"/>
        <v>0.43148711782901245</v>
      </c>
    </row>
    <row r="87" spans="1:24" x14ac:dyDescent="0.2">
      <c r="A87" s="1">
        <f t="shared" si="58"/>
        <v>238.61999999999998</v>
      </c>
      <c r="B87" s="1">
        <f t="shared" si="59"/>
        <v>309.67257869890909</v>
      </c>
      <c r="C87" s="5">
        <f t="shared" si="60"/>
        <v>7620</v>
      </c>
      <c r="E87" s="5">
        <v>25000</v>
      </c>
      <c r="F87" s="5">
        <f t="shared" si="61"/>
        <v>154.83628934945455</v>
      </c>
      <c r="G87" s="29">
        <v>0.5</v>
      </c>
      <c r="H87" s="28">
        <v>1344.3040000000001</v>
      </c>
      <c r="I87" s="28"/>
      <c r="J87" s="28">
        <v>642.19997999999998</v>
      </c>
      <c r="K87" s="5">
        <v>35</v>
      </c>
      <c r="M87" s="1">
        <f t="shared" si="62"/>
        <v>0.47771931051309818</v>
      </c>
      <c r="N87" s="1">
        <f t="shared" si="63"/>
        <v>5979.7626274880013</v>
      </c>
      <c r="O87" s="1">
        <f t="shared" si="64"/>
        <v>925884.25643078669</v>
      </c>
      <c r="P87" s="1">
        <f t="shared" si="65"/>
        <v>1241.610787873685</v>
      </c>
      <c r="Q87" s="1">
        <f t="shared" si="66"/>
        <v>0.45149483195406725</v>
      </c>
      <c r="U87" s="1">
        <f t="shared" si="57"/>
        <v>0.17438789938640759</v>
      </c>
      <c r="V87" s="1">
        <f t="shared" si="67"/>
        <v>0.48883781818181821</v>
      </c>
      <c r="X87" s="1">
        <f t="shared" si="68"/>
        <v>0.45149483195406725</v>
      </c>
    </row>
    <row r="88" spans="1:24" x14ac:dyDescent="0.2">
      <c r="A88" s="1">
        <f t="shared" si="58"/>
        <v>238.61999999999998</v>
      </c>
      <c r="B88" s="1">
        <f t="shared" si="59"/>
        <v>309.67257869890909</v>
      </c>
      <c r="C88" s="5">
        <f t="shared" si="60"/>
        <v>7620</v>
      </c>
      <c r="E88" s="5">
        <v>25000</v>
      </c>
      <c r="F88" s="5">
        <f t="shared" si="61"/>
        <v>170.31991828440002</v>
      </c>
      <c r="G88" s="29">
        <v>0.55000000000000004</v>
      </c>
      <c r="H88" s="28">
        <v>1272.3679999999999</v>
      </c>
      <c r="I88" s="28"/>
      <c r="J88" s="28">
        <v>667.99379999999996</v>
      </c>
      <c r="K88" s="5">
        <v>35</v>
      </c>
      <c r="M88" s="1">
        <f t="shared" si="62"/>
        <v>0.5250004715616865</v>
      </c>
      <c r="N88" s="1">
        <f t="shared" si="63"/>
        <v>5659.775329696</v>
      </c>
      <c r="O88" s="1">
        <f t="shared" si="64"/>
        <v>963972.47166188585</v>
      </c>
      <c r="P88" s="1">
        <f t="shared" si="65"/>
        <v>1292.687084498589</v>
      </c>
      <c r="Q88" s="1">
        <f t="shared" si="66"/>
        <v>0.47006803072675962</v>
      </c>
      <c r="U88" s="1">
        <f t="shared" si="57"/>
        <v>0.16505610543930882</v>
      </c>
      <c r="V88" s="1">
        <f t="shared" si="67"/>
        <v>0.46267927272727272</v>
      </c>
      <c r="X88" s="1">
        <f t="shared" si="68"/>
        <v>0.47006803072675962</v>
      </c>
    </row>
    <row r="89" spans="1:24" x14ac:dyDescent="0.2">
      <c r="A89" s="1">
        <f t="shared" si="58"/>
        <v>238.61999999999998</v>
      </c>
      <c r="B89" s="1">
        <f t="shared" si="59"/>
        <v>309.67257869890909</v>
      </c>
      <c r="C89" s="5">
        <f t="shared" si="60"/>
        <v>7620</v>
      </c>
      <c r="E89" s="5">
        <v>25000</v>
      </c>
      <c r="F89" s="5">
        <f t="shared" si="61"/>
        <v>185.80354721934546</v>
      </c>
      <c r="G89" s="29">
        <v>0.6</v>
      </c>
      <c r="H89" s="28">
        <v>1191.44</v>
      </c>
      <c r="I89" s="28"/>
      <c r="J89" s="28">
        <v>698.41728000000001</v>
      </c>
      <c r="K89" s="5">
        <v>35</v>
      </c>
      <c r="M89" s="1">
        <f t="shared" si="62"/>
        <v>0.58619593097428324</v>
      </c>
      <c r="N89" s="1">
        <f t="shared" si="63"/>
        <v>5299.7896196800002</v>
      </c>
      <c r="O89" s="1">
        <f t="shared" si="64"/>
        <v>984719.71085280983</v>
      </c>
      <c r="P89" s="1">
        <f t="shared" si="65"/>
        <v>1320.509132253618</v>
      </c>
      <c r="Q89" s="1">
        <f t="shared" si="66"/>
        <v>0.4801851390013156</v>
      </c>
      <c r="U89" s="1">
        <f t="shared" si="57"/>
        <v>0.15455783724882277</v>
      </c>
      <c r="V89" s="1">
        <f t="shared" si="67"/>
        <v>0.43325090909090913</v>
      </c>
      <c r="X89" s="1">
        <f t="shared" si="68"/>
        <v>0.4801851390013156</v>
      </c>
    </row>
    <row r="90" spans="1:24" x14ac:dyDescent="0.2">
      <c r="C90" s="5"/>
      <c r="E90" s="5"/>
      <c r="F90" s="5"/>
      <c r="G90" s="29"/>
      <c r="H90" s="28"/>
      <c r="I90" s="28"/>
      <c r="J90" s="28"/>
      <c r="K90" s="5"/>
      <c r="U90" s="1">
        <f t="shared" si="57"/>
        <v>0</v>
      </c>
    </row>
    <row r="91" spans="1:24" x14ac:dyDescent="0.2">
      <c r="A91" s="1">
        <f t="shared" ref="A91:A103" si="69">$H$3+$I$3*C91/1000</f>
        <v>228.71399999999997</v>
      </c>
      <c r="B91" s="1">
        <f t="shared" ref="B91:B103" si="70">SQRT($F$3*$G$3*A91)</f>
        <v>303.17661840032514</v>
      </c>
      <c r="C91" s="5">
        <f t="shared" ref="C91:C103" si="71">E91*0.3048</f>
        <v>9144</v>
      </c>
      <c r="E91" s="5">
        <v>30000</v>
      </c>
      <c r="F91" s="5">
        <f t="shared" ref="F91:F103" si="72">G91*B91</f>
        <v>0</v>
      </c>
      <c r="G91" s="29">
        <v>0</v>
      </c>
      <c r="H91" s="28">
        <v>2025.4480000000001</v>
      </c>
      <c r="I91" s="28"/>
      <c r="J91" s="28">
        <v>547.84310000000005</v>
      </c>
      <c r="K91" s="5">
        <v>35</v>
      </c>
      <c r="M91" s="1">
        <f t="shared" ref="M91:M103" si="73">J91/H91</f>
        <v>0.27047996295140631</v>
      </c>
      <c r="N91" s="1">
        <f t="shared" ref="N91:N103" si="74">4.448222*H91</f>
        <v>9009.6423534560017</v>
      </c>
      <c r="O91" s="1">
        <f t="shared" ref="O91:O103" si="75">N91*F91</f>
        <v>0</v>
      </c>
      <c r="P91" s="1">
        <f t="shared" ref="P91:P103" si="76">O91*0.001341</f>
        <v>0</v>
      </c>
      <c r="Q91" s="1">
        <f t="shared" ref="Q91:Q103" si="77">P91/$C$3</f>
        <v>0</v>
      </c>
      <c r="U91" s="1">
        <f t="shared" si="57"/>
        <v>0.26274832332299869</v>
      </c>
      <c r="V91" s="1">
        <f t="shared" ref="V91:V103" si="78">H91/$C$3</f>
        <v>0.73652654545454543</v>
      </c>
      <c r="X91" s="1">
        <f t="shared" ref="X91:X103" si="79">P91/$C$3</f>
        <v>0</v>
      </c>
    </row>
    <row r="92" spans="1:24" x14ac:dyDescent="0.2">
      <c r="A92" s="1">
        <f t="shared" si="69"/>
        <v>228.71399999999997</v>
      </c>
      <c r="B92" s="1">
        <f t="shared" si="70"/>
        <v>303.17661840032514</v>
      </c>
      <c r="C92" s="5">
        <f t="shared" si="71"/>
        <v>9144</v>
      </c>
      <c r="E92" s="5">
        <v>30000</v>
      </c>
      <c r="F92" s="5">
        <f t="shared" si="72"/>
        <v>15.158830920016257</v>
      </c>
      <c r="G92" s="29">
        <v>0.05</v>
      </c>
      <c r="H92" s="28">
        <v>2122.5803333333301</v>
      </c>
      <c r="I92" s="28"/>
      <c r="J92" s="28">
        <v>546.38043269230798</v>
      </c>
      <c r="K92" s="5">
        <v>35</v>
      </c>
      <c r="M92" s="1">
        <f t="shared" si="73"/>
        <v>0.25741331157735942</v>
      </c>
      <c r="N92" s="1">
        <f t="shared" si="74"/>
        <v>9441.7085355006529</v>
      </c>
      <c r="O92" s="1">
        <f t="shared" si="75"/>
        <v>143125.2632857287</v>
      </c>
      <c r="P92" s="1">
        <f t="shared" si="76"/>
        <v>191.93097806616217</v>
      </c>
      <c r="Q92" s="1">
        <f t="shared" si="77"/>
        <v>6.9793082933149883E-2</v>
      </c>
      <c r="U92" s="1">
        <f t="shared" si="57"/>
        <v>0.27534867530625529</v>
      </c>
      <c r="V92" s="1">
        <f t="shared" si="78"/>
        <v>0.77184739393939283</v>
      </c>
      <c r="X92" s="1">
        <f t="shared" si="79"/>
        <v>6.9793082933149883E-2</v>
      </c>
    </row>
    <row r="93" spans="1:24" x14ac:dyDescent="0.2">
      <c r="A93" s="1">
        <f t="shared" si="69"/>
        <v>228.71399999999997</v>
      </c>
      <c r="B93" s="1">
        <f t="shared" si="70"/>
        <v>303.17661840032514</v>
      </c>
      <c r="C93" s="5">
        <f t="shared" si="71"/>
        <v>9144</v>
      </c>
      <c r="E93" s="5">
        <v>30000</v>
      </c>
      <c r="F93" s="5">
        <f t="shared" si="72"/>
        <v>30.317661840032514</v>
      </c>
      <c r="G93" s="29">
        <v>0.1</v>
      </c>
      <c r="H93" s="28">
        <v>2162.576</v>
      </c>
      <c r="I93" s="28"/>
      <c r="J93" s="28">
        <v>543.87482</v>
      </c>
      <c r="K93" s="5">
        <v>35</v>
      </c>
      <c r="M93" s="1">
        <f t="shared" si="73"/>
        <v>0.25149396830446652</v>
      </c>
      <c r="N93" s="1">
        <f t="shared" si="74"/>
        <v>9619.618139872</v>
      </c>
      <c r="O93" s="1">
        <f t="shared" si="75"/>
        <v>291644.32979488187</v>
      </c>
      <c r="P93" s="1">
        <f t="shared" si="76"/>
        <v>391.09504625493656</v>
      </c>
      <c r="Q93" s="1">
        <f t="shared" si="77"/>
        <v>0.14221638045634058</v>
      </c>
      <c r="U93" s="1">
        <f t="shared" si="57"/>
        <v>0.28053705553465563</v>
      </c>
      <c r="V93" s="1">
        <f t="shared" si="78"/>
        <v>0.78639127272727272</v>
      </c>
      <c r="X93" s="1">
        <f t="shared" si="79"/>
        <v>0.14221638045634058</v>
      </c>
    </row>
    <row r="94" spans="1:24" x14ac:dyDescent="0.2">
      <c r="A94" s="1">
        <f t="shared" si="69"/>
        <v>228.71399999999997</v>
      </c>
      <c r="B94" s="1">
        <f t="shared" si="70"/>
        <v>303.17661840032514</v>
      </c>
      <c r="C94" s="5">
        <f t="shared" si="71"/>
        <v>9144</v>
      </c>
      <c r="E94" s="5">
        <v>30000</v>
      </c>
      <c r="F94" s="5">
        <f t="shared" si="72"/>
        <v>45.476492760048771</v>
      </c>
      <c r="G94" s="29">
        <v>0.15</v>
      </c>
      <c r="H94" s="28">
        <v>2162.576</v>
      </c>
      <c r="I94" s="28"/>
      <c r="J94" s="28">
        <v>539.90653999999995</v>
      </c>
      <c r="K94" s="5">
        <v>35</v>
      </c>
      <c r="M94" s="1">
        <f t="shared" si="73"/>
        <v>0.24965899001931027</v>
      </c>
      <c r="N94" s="1">
        <f t="shared" si="74"/>
        <v>9619.618139872</v>
      </c>
      <c r="O94" s="1">
        <f t="shared" si="75"/>
        <v>437466.49469232286</v>
      </c>
      <c r="P94" s="1">
        <f t="shared" si="76"/>
        <v>586.64256938240499</v>
      </c>
      <c r="Q94" s="1">
        <f t="shared" si="77"/>
        <v>0.21332457068451091</v>
      </c>
      <c r="U94" s="1">
        <f t="shared" si="57"/>
        <v>0.28053705553465563</v>
      </c>
      <c r="V94" s="1">
        <f t="shared" si="78"/>
        <v>0.78639127272727272</v>
      </c>
      <c r="X94" s="1">
        <f t="shared" si="79"/>
        <v>0.21332457068451091</v>
      </c>
    </row>
    <row r="95" spans="1:24" x14ac:dyDescent="0.2">
      <c r="A95" s="1">
        <f t="shared" si="69"/>
        <v>228.71399999999997</v>
      </c>
      <c r="B95" s="1">
        <f t="shared" si="70"/>
        <v>303.17661840032514</v>
      </c>
      <c r="C95" s="5">
        <f t="shared" si="71"/>
        <v>9144</v>
      </c>
      <c r="E95" s="5">
        <v>30000</v>
      </c>
      <c r="F95" s="5">
        <f t="shared" si="72"/>
        <v>60.635323680065028</v>
      </c>
      <c r="G95" s="29">
        <v>0.2</v>
      </c>
      <c r="H95" s="28">
        <v>1975.992</v>
      </c>
      <c r="I95" s="28"/>
      <c r="J95" s="28">
        <v>529.10400000000004</v>
      </c>
      <c r="K95" s="5">
        <v>35</v>
      </c>
      <c r="M95" s="1">
        <f t="shared" si="73"/>
        <v>0.26776626626018729</v>
      </c>
      <c r="N95" s="1">
        <f t="shared" si="74"/>
        <v>8789.6510862240011</v>
      </c>
      <c r="O95" s="1">
        <f t="shared" si="75"/>
        <v>532963.33864802751</v>
      </c>
      <c r="P95" s="1">
        <f t="shared" si="76"/>
        <v>714.70383712700482</v>
      </c>
      <c r="Q95" s="1">
        <f t="shared" si="77"/>
        <v>0.25989230440981992</v>
      </c>
      <c r="U95" s="1">
        <f t="shared" si="57"/>
        <v>0.25633271498436833</v>
      </c>
      <c r="V95" s="1">
        <f t="shared" si="78"/>
        <v>0.71854254545454543</v>
      </c>
      <c r="X95" s="1">
        <f t="shared" si="79"/>
        <v>0.25989230440981992</v>
      </c>
    </row>
    <row r="96" spans="1:24" x14ac:dyDescent="0.2">
      <c r="A96" s="1">
        <f t="shared" si="69"/>
        <v>228.71399999999997</v>
      </c>
      <c r="B96" s="1">
        <f t="shared" si="70"/>
        <v>303.17661840032514</v>
      </c>
      <c r="C96" s="5">
        <f t="shared" si="71"/>
        <v>9144</v>
      </c>
      <c r="E96" s="5">
        <v>30000</v>
      </c>
      <c r="F96" s="5">
        <f t="shared" si="72"/>
        <v>75.794154600081285</v>
      </c>
      <c r="G96" s="29">
        <v>0.25</v>
      </c>
      <c r="H96" s="28">
        <v>1762.432</v>
      </c>
      <c r="I96" s="28"/>
      <c r="J96" s="28">
        <v>516.9787</v>
      </c>
      <c r="K96" s="5">
        <v>35</v>
      </c>
      <c r="M96" s="1">
        <f t="shared" si="73"/>
        <v>0.29333256545500763</v>
      </c>
      <c r="N96" s="1">
        <f t="shared" si="74"/>
        <v>7839.6887959040005</v>
      </c>
      <c r="O96" s="1">
        <f t="shared" si="75"/>
        <v>594202.58461327292</v>
      </c>
      <c r="P96" s="1">
        <f t="shared" si="76"/>
        <v>796.82566596639901</v>
      </c>
      <c r="Q96" s="1">
        <f t="shared" si="77"/>
        <v>0.28975478762414508</v>
      </c>
      <c r="U96" s="1">
        <f t="shared" si="57"/>
        <v>0.22862895170391895</v>
      </c>
      <c r="V96" s="1">
        <f t="shared" si="78"/>
        <v>0.6408843636363637</v>
      </c>
      <c r="X96" s="1">
        <f t="shared" si="79"/>
        <v>0.28975478762414508</v>
      </c>
    </row>
    <row r="97" spans="1:24" x14ac:dyDescent="0.2">
      <c r="A97" s="1">
        <f t="shared" si="69"/>
        <v>228.71399999999997</v>
      </c>
      <c r="B97" s="1">
        <f t="shared" si="70"/>
        <v>303.17661840032514</v>
      </c>
      <c r="C97" s="5">
        <f t="shared" si="71"/>
        <v>9144</v>
      </c>
      <c r="E97" s="5">
        <v>30000</v>
      </c>
      <c r="F97" s="5">
        <f t="shared" si="72"/>
        <v>90.952985520097542</v>
      </c>
      <c r="G97" s="29">
        <v>0.3</v>
      </c>
      <c r="H97" s="28">
        <v>1555.616</v>
      </c>
      <c r="I97" s="28"/>
      <c r="J97" s="28">
        <v>484.13015999999999</v>
      </c>
      <c r="K97" s="5">
        <v>35</v>
      </c>
      <c r="M97" s="1">
        <f t="shared" si="73"/>
        <v>0.31121443852467445</v>
      </c>
      <c r="N97" s="1">
        <f t="shared" si="74"/>
        <v>6919.7253147520005</v>
      </c>
      <c r="O97" s="1">
        <f t="shared" si="75"/>
        <v>629369.67635569116</v>
      </c>
      <c r="P97" s="1">
        <f t="shared" si="76"/>
        <v>843.98473599298177</v>
      </c>
      <c r="Q97" s="1">
        <f t="shared" si="77"/>
        <v>0.3069035403610843</v>
      </c>
      <c r="U97" s="1">
        <f t="shared" si="57"/>
        <v>0.2018000441060101</v>
      </c>
      <c r="V97" s="1">
        <f t="shared" si="78"/>
        <v>0.56567854545454543</v>
      </c>
      <c r="X97" s="1">
        <f t="shared" si="79"/>
        <v>0.3069035403610843</v>
      </c>
    </row>
    <row r="98" spans="1:24" x14ac:dyDescent="0.2">
      <c r="A98" s="1">
        <f t="shared" si="69"/>
        <v>228.71399999999997</v>
      </c>
      <c r="B98" s="1">
        <f t="shared" si="70"/>
        <v>303.17661840032514</v>
      </c>
      <c r="C98" s="5">
        <f t="shared" si="71"/>
        <v>9144</v>
      </c>
      <c r="E98" s="5">
        <v>30000</v>
      </c>
      <c r="F98" s="5">
        <f t="shared" si="72"/>
        <v>106.1118164401138</v>
      </c>
      <c r="G98" s="29">
        <v>0.35</v>
      </c>
      <c r="H98" s="28">
        <v>1382.52</v>
      </c>
      <c r="I98" s="28"/>
      <c r="J98" s="28">
        <v>478.17773999999997</v>
      </c>
      <c r="K98" s="5">
        <v>35</v>
      </c>
      <c r="M98" s="1">
        <f t="shared" si="73"/>
        <v>0.34587401267251106</v>
      </c>
      <c r="N98" s="1">
        <f t="shared" si="74"/>
        <v>6149.7558794400002</v>
      </c>
      <c r="O98" s="1">
        <f t="shared" si="75"/>
        <v>652561.76703064796</v>
      </c>
      <c r="P98" s="1">
        <f t="shared" si="76"/>
        <v>875.08532958809883</v>
      </c>
      <c r="Q98" s="1">
        <f t="shared" si="77"/>
        <v>0.31821284712294501</v>
      </c>
      <c r="U98" s="1">
        <f t="shared" si="57"/>
        <v>0.17934541492080378</v>
      </c>
      <c r="V98" s="1">
        <f t="shared" si="78"/>
        <v>0.50273454545454543</v>
      </c>
      <c r="X98" s="1">
        <f t="shared" si="79"/>
        <v>0.31821284712294501</v>
      </c>
    </row>
    <row r="99" spans="1:24" x14ac:dyDescent="0.2">
      <c r="A99" s="1">
        <f t="shared" si="69"/>
        <v>228.71399999999997</v>
      </c>
      <c r="B99" s="1">
        <f t="shared" si="70"/>
        <v>303.17661840032514</v>
      </c>
      <c r="C99" s="5">
        <f t="shared" si="71"/>
        <v>9144</v>
      </c>
      <c r="E99" s="5">
        <v>30000</v>
      </c>
      <c r="F99" s="5">
        <f t="shared" si="72"/>
        <v>121.27064736013006</v>
      </c>
      <c r="G99" s="29">
        <v>0.4</v>
      </c>
      <c r="H99" s="28">
        <v>1276.864</v>
      </c>
      <c r="I99" s="28"/>
      <c r="J99" s="28">
        <v>493.38947999999999</v>
      </c>
      <c r="K99" s="5">
        <v>35</v>
      </c>
      <c r="M99" s="1">
        <f t="shared" si="73"/>
        <v>0.38640722896095431</v>
      </c>
      <c r="N99" s="1">
        <f t="shared" si="74"/>
        <v>5679.774535808001</v>
      </c>
      <c r="O99" s="1">
        <f t="shared" si="75"/>
        <v>688789.93481701845</v>
      </c>
      <c r="P99" s="1">
        <f t="shared" si="76"/>
        <v>923.66730258962173</v>
      </c>
      <c r="Q99" s="1">
        <f t="shared" si="77"/>
        <v>0.33587901912349882</v>
      </c>
      <c r="U99" s="1">
        <f t="shared" si="57"/>
        <v>0.16563934256100252</v>
      </c>
      <c r="V99" s="1">
        <f t="shared" si="78"/>
        <v>0.46431418181818185</v>
      </c>
      <c r="X99" s="1">
        <f t="shared" si="79"/>
        <v>0.33587901912349882</v>
      </c>
    </row>
    <row r="100" spans="1:24" x14ac:dyDescent="0.2">
      <c r="A100" s="1">
        <f t="shared" si="69"/>
        <v>228.71399999999997</v>
      </c>
      <c r="B100" s="1">
        <f t="shared" si="70"/>
        <v>303.17661840032514</v>
      </c>
      <c r="C100" s="5">
        <f t="shared" si="71"/>
        <v>9144</v>
      </c>
      <c r="E100" s="5">
        <v>30000</v>
      </c>
      <c r="F100" s="5">
        <f t="shared" si="72"/>
        <v>136.42947828014633</v>
      </c>
      <c r="G100" s="29">
        <v>0.45</v>
      </c>
      <c r="H100" s="28">
        <v>1193.6880000000001</v>
      </c>
      <c r="I100" s="28"/>
      <c r="J100" s="28">
        <v>509.26260000000002</v>
      </c>
      <c r="K100" s="5">
        <v>35</v>
      </c>
      <c r="M100" s="1">
        <f t="shared" si="73"/>
        <v>0.42662957154633369</v>
      </c>
      <c r="N100" s="1">
        <f t="shared" si="74"/>
        <v>5309.7892227360007</v>
      </c>
      <c r="O100" s="1">
        <f t="shared" si="75"/>
        <v>724411.77343541628</v>
      </c>
      <c r="P100" s="1">
        <f t="shared" si="76"/>
        <v>971.43618817689321</v>
      </c>
      <c r="Q100" s="1">
        <f t="shared" si="77"/>
        <v>0.35324952297341572</v>
      </c>
      <c r="U100" s="1">
        <f t="shared" si="57"/>
        <v>0.15484945580966961</v>
      </c>
      <c r="V100" s="1">
        <f t="shared" si="78"/>
        <v>0.4340683636363637</v>
      </c>
      <c r="X100" s="1">
        <f t="shared" si="79"/>
        <v>0.35324952297341572</v>
      </c>
    </row>
    <row r="101" spans="1:24" x14ac:dyDescent="0.2">
      <c r="A101" s="1">
        <f t="shared" si="69"/>
        <v>228.71399999999997</v>
      </c>
      <c r="B101" s="1">
        <f t="shared" si="70"/>
        <v>303.17661840032514</v>
      </c>
      <c r="C101" s="5">
        <f t="shared" si="71"/>
        <v>9144</v>
      </c>
      <c r="E101" s="5">
        <v>30000</v>
      </c>
      <c r="F101" s="5">
        <f t="shared" si="72"/>
        <v>151.58830920016257</v>
      </c>
      <c r="G101" s="29">
        <v>0.5</v>
      </c>
      <c r="H101" s="28">
        <v>1124</v>
      </c>
      <c r="I101" s="28"/>
      <c r="J101" s="28">
        <v>528.22216000000003</v>
      </c>
      <c r="K101" s="5">
        <v>35</v>
      </c>
      <c r="M101" s="1">
        <f t="shared" si="73"/>
        <v>0.46994854092526694</v>
      </c>
      <c r="N101" s="1">
        <f t="shared" si="74"/>
        <v>4999.801528</v>
      </c>
      <c r="O101" s="1">
        <f t="shared" si="75"/>
        <v>757911.45996590925</v>
      </c>
      <c r="P101" s="1">
        <f t="shared" si="76"/>
        <v>1016.3592678142843</v>
      </c>
      <c r="Q101" s="1">
        <f t="shared" si="77"/>
        <v>0.36958518829610337</v>
      </c>
      <c r="U101" s="1">
        <f t="shared" si="57"/>
        <v>0.1458092804234177</v>
      </c>
      <c r="V101" s="1">
        <f t="shared" si="78"/>
        <v>0.40872727272727272</v>
      </c>
      <c r="X101" s="1">
        <f t="shared" si="79"/>
        <v>0.36958518829610337</v>
      </c>
    </row>
    <row r="102" spans="1:24" x14ac:dyDescent="0.2">
      <c r="A102" s="1">
        <f t="shared" si="69"/>
        <v>228.71399999999997</v>
      </c>
      <c r="B102" s="1">
        <f t="shared" si="70"/>
        <v>303.17661840032514</v>
      </c>
      <c r="C102" s="5">
        <f t="shared" si="71"/>
        <v>9144</v>
      </c>
      <c r="E102" s="5">
        <v>30000</v>
      </c>
      <c r="F102" s="5">
        <f t="shared" si="72"/>
        <v>166.74714012017884</v>
      </c>
      <c r="G102" s="29">
        <v>0.55000000000000004</v>
      </c>
      <c r="H102" s="28">
        <v>1067.8</v>
      </c>
      <c r="I102" s="28"/>
      <c r="J102" s="28">
        <v>551.37045999999998</v>
      </c>
      <c r="K102" s="5">
        <v>35</v>
      </c>
      <c r="M102" s="1">
        <f t="shared" si="73"/>
        <v>0.51636117250421432</v>
      </c>
      <c r="N102" s="1">
        <f t="shared" si="74"/>
        <v>4749.8114516000005</v>
      </c>
      <c r="O102" s="1">
        <f t="shared" si="75"/>
        <v>792017.47566437535</v>
      </c>
      <c r="P102" s="1">
        <f t="shared" si="76"/>
        <v>1062.0954348659272</v>
      </c>
      <c r="Q102" s="1">
        <f t="shared" si="77"/>
        <v>0.38621652176942811</v>
      </c>
      <c r="U102" s="1">
        <f t="shared" si="57"/>
        <v>0.13851881640224681</v>
      </c>
      <c r="V102" s="1">
        <f t="shared" si="78"/>
        <v>0.38829090909090908</v>
      </c>
      <c r="X102" s="1">
        <f t="shared" si="79"/>
        <v>0.38621652176942811</v>
      </c>
    </row>
    <row r="103" spans="1:24" x14ac:dyDescent="0.2">
      <c r="A103" s="1">
        <f t="shared" si="69"/>
        <v>228.71399999999997</v>
      </c>
      <c r="B103" s="1">
        <f t="shared" si="70"/>
        <v>303.17661840032514</v>
      </c>
      <c r="C103" s="5">
        <f t="shared" si="71"/>
        <v>9144</v>
      </c>
      <c r="E103" s="5">
        <v>30000</v>
      </c>
      <c r="F103" s="5">
        <f t="shared" si="72"/>
        <v>181.90597104019508</v>
      </c>
      <c r="G103" s="29">
        <v>0.6</v>
      </c>
      <c r="H103" s="28">
        <v>1002.6079999999999</v>
      </c>
      <c r="I103" s="28"/>
      <c r="J103" s="28">
        <v>579.14841999999999</v>
      </c>
      <c r="K103" s="5">
        <v>35</v>
      </c>
      <c r="M103" s="1">
        <f t="shared" si="73"/>
        <v>0.57764192984695917</v>
      </c>
      <c r="N103" s="1">
        <f t="shared" si="74"/>
        <v>4459.8229629759999</v>
      </c>
      <c r="O103" s="1">
        <f t="shared" si="75"/>
        <v>811268.42674750928</v>
      </c>
      <c r="P103" s="1">
        <f t="shared" si="76"/>
        <v>1087.91096026841</v>
      </c>
      <c r="Q103" s="1">
        <f t="shared" si="77"/>
        <v>0.3956039855521491</v>
      </c>
      <c r="U103" s="1">
        <f t="shared" si="57"/>
        <v>0.13006187813768857</v>
      </c>
      <c r="V103" s="1">
        <f t="shared" si="78"/>
        <v>0.36458472727272723</v>
      </c>
      <c r="X103" s="1">
        <f t="shared" si="79"/>
        <v>0.3956039855521491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"/>
  <sheetViews>
    <sheetView tabSelected="1" workbookViewId="0">
      <selection activeCell="Z22" sqref="Z22"/>
    </sheetView>
  </sheetViews>
  <sheetFormatPr defaultRowHeight="15" x14ac:dyDescent="0.25"/>
  <sheetData>
    <row r="1" spans="1:25" x14ac:dyDescent="0.25">
      <c r="A1" s="11" t="s">
        <v>35</v>
      </c>
      <c r="B1" s="11" t="s">
        <v>30</v>
      </c>
      <c r="C1" s="11" t="s">
        <v>34</v>
      </c>
      <c r="D1" s="11"/>
      <c r="E1" s="11"/>
      <c r="F1" s="11" t="s">
        <v>32</v>
      </c>
      <c r="G1" s="11" t="s">
        <v>31</v>
      </c>
      <c r="H1" s="11" t="s">
        <v>30</v>
      </c>
      <c r="I1" s="11" t="s">
        <v>29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1"/>
      <c r="B2" s="11" t="s">
        <v>4</v>
      </c>
      <c r="C2" s="11" t="s">
        <v>0</v>
      </c>
      <c r="D2" s="11"/>
      <c r="E2" s="11"/>
      <c r="F2" s="11"/>
      <c r="G2" s="11"/>
      <c r="H2" s="11" t="s">
        <v>8</v>
      </c>
      <c r="I2" s="11" t="s">
        <v>28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1" t="s">
        <v>27</v>
      </c>
      <c r="B3" s="10">
        <v>7708.7</v>
      </c>
      <c r="C3" s="1">
        <v>2750</v>
      </c>
      <c r="D3" s="1"/>
      <c r="E3" s="1"/>
      <c r="F3" s="1">
        <v>1.4</v>
      </c>
      <c r="G3" s="1">
        <f>8.31451/0.0289645</f>
        <v>287.05864074988347</v>
      </c>
      <c r="H3" s="1">
        <f>273.15+15</f>
        <v>288.14999999999998</v>
      </c>
      <c r="I3" s="1">
        <v>-6.5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1" t="s">
        <v>26</v>
      </c>
      <c r="B5" s="11" t="s">
        <v>25</v>
      </c>
      <c r="C5" s="30" t="s">
        <v>24</v>
      </c>
      <c r="D5" s="30"/>
      <c r="E5" s="30" t="s">
        <v>24</v>
      </c>
      <c r="F5" s="30" t="s">
        <v>23</v>
      </c>
      <c r="G5" s="31" t="s">
        <v>22</v>
      </c>
      <c r="H5" s="31" t="s">
        <v>21</v>
      </c>
      <c r="I5" s="31" t="s">
        <v>20</v>
      </c>
      <c r="J5" s="31" t="s">
        <v>19</v>
      </c>
      <c r="K5" s="30" t="s">
        <v>18</v>
      </c>
      <c r="L5" s="32"/>
      <c r="M5" s="11" t="s">
        <v>17</v>
      </c>
      <c r="N5" s="11" t="s">
        <v>16</v>
      </c>
      <c r="O5" s="11" t="s">
        <v>15</v>
      </c>
      <c r="P5" s="11" t="s">
        <v>15</v>
      </c>
      <c r="Q5" s="11" t="s">
        <v>14</v>
      </c>
      <c r="R5" s="11" t="s">
        <v>13</v>
      </c>
      <c r="S5" s="32"/>
      <c r="T5" s="32"/>
      <c r="U5" s="11" t="s">
        <v>12</v>
      </c>
      <c r="V5" s="11" t="s">
        <v>11</v>
      </c>
      <c r="W5" s="11" t="s">
        <v>10</v>
      </c>
      <c r="X5" s="11" t="s">
        <v>9</v>
      </c>
      <c r="Y5" s="32"/>
    </row>
    <row r="6" spans="1:25" x14ac:dyDescent="0.25">
      <c r="A6" s="32" t="s">
        <v>8</v>
      </c>
      <c r="B6" s="32" t="s">
        <v>5</v>
      </c>
      <c r="C6" s="30" t="s">
        <v>7</v>
      </c>
      <c r="D6" s="30"/>
      <c r="E6" s="30" t="s">
        <v>6</v>
      </c>
      <c r="F6" s="30" t="s">
        <v>5</v>
      </c>
      <c r="G6" s="31"/>
      <c r="H6" s="31" t="s">
        <v>4</v>
      </c>
      <c r="I6" s="31" t="s">
        <v>0</v>
      </c>
      <c r="J6" s="31"/>
      <c r="K6" s="30"/>
      <c r="L6" s="1"/>
      <c r="M6" s="11" t="s">
        <v>2</v>
      </c>
      <c r="N6" s="11"/>
      <c r="O6" s="11" t="s">
        <v>1</v>
      </c>
      <c r="P6" s="11" t="s">
        <v>0</v>
      </c>
      <c r="Q6" s="11"/>
      <c r="R6" s="11"/>
      <c r="S6" s="1"/>
      <c r="T6" s="1"/>
      <c r="U6" s="11"/>
      <c r="V6" s="11"/>
      <c r="W6" s="11"/>
      <c r="X6" s="1"/>
      <c r="Y6" s="1"/>
    </row>
    <row r="7" spans="1:25" x14ac:dyDescent="0.25">
      <c r="A7" s="1">
        <f t="shared" ref="A7:A19" si="0">$H$3+$I$3*C7/1000</f>
        <v>288.14999999999998</v>
      </c>
      <c r="B7" s="1">
        <f t="shared" ref="B7:B19" si="1">SQRT($F$3*$G$3*A7)</f>
        <v>340.29740854862598</v>
      </c>
      <c r="C7" s="5">
        <f t="shared" ref="C7:C19" si="2">E7*0.3048</f>
        <v>0</v>
      </c>
      <c r="D7" s="5"/>
      <c r="E7">
        <v>0</v>
      </c>
      <c r="F7" s="5">
        <f t="shared" ref="F7:F19" si="3">G7*B7</f>
        <v>0</v>
      </c>
      <c r="G7">
        <v>0</v>
      </c>
      <c r="H7">
        <v>2798.8</v>
      </c>
      <c r="I7" s="28"/>
      <c r="J7">
        <v>468</v>
      </c>
      <c r="K7">
        <v>30</v>
      </c>
      <c r="L7" s="1"/>
      <c r="M7" s="1">
        <f t="shared" ref="M7:M19" si="4">J7/H7</f>
        <v>0.16721452050878946</v>
      </c>
      <c r="N7" s="1">
        <f t="shared" ref="N7:N19" si="5">4.448222*H7</f>
        <v>12449.683733600003</v>
      </c>
      <c r="O7" s="1">
        <f t="shared" ref="O7:O19" si="6">N7*F7</f>
        <v>0</v>
      </c>
      <c r="P7" s="1">
        <f t="shared" ref="P7:P19" si="7">O7*0.001341</f>
        <v>0</v>
      </c>
      <c r="Q7" s="1">
        <f t="shared" ref="Q7:Q19" si="8">P7/$C$3</f>
        <v>0</v>
      </c>
      <c r="R7" s="1"/>
      <c r="S7" s="1"/>
      <c r="T7" s="1"/>
      <c r="U7" s="1">
        <f t="shared" ref="U7:U70" si="9">H7/$B$3</f>
        <v>0.36307029719667394</v>
      </c>
      <c r="V7" s="1">
        <f t="shared" ref="V7:V19" si="10">H7/$C$3</f>
        <v>1.0177454545454545</v>
      </c>
      <c r="W7" s="1"/>
      <c r="X7" s="1">
        <f t="shared" ref="X7:X19" si="11">P7/$C$3</f>
        <v>0</v>
      </c>
      <c r="Y7" s="1"/>
    </row>
    <row r="8" spans="1:25" x14ac:dyDescent="0.25">
      <c r="A8" s="1">
        <f t="shared" si="0"/>
        <v>288.14999999999998</v>
      </c>
      <c r="B8" s="1">
        <f t="shared" si="1"/>
        <v>340.29740854862598</v>
      </c>
      <c r="C8" s="5">
        <f t="shared" si="2"/>
        <v>0</v>
      </c>
      <c r="D8" s="5"/>
      <c r="E8">
        <v>0</v>
      </c>
      <c r="F8" s="5">
        <f t="shared" si="3"/>
        <v>17.014870427431301</v>
      </c>
      <c r="G8">
        <v>0.05</v>
      </c>
      <c r="H8">
        <v>1974.4</v>
      </c>
      <c r="I8" s="28"/>
      <c r="J8">
        <v>438.5</v>
      </c>
      <c r="K8">
        <v>30</v>
      </c>
      <c r="L8" s="1"/>
      <c r="M8" s="1">
        <f t="shared" si="4"/>
        <v>0.22209278768233387</v>
      </c>
      <c r="N8" s="1">
        <f t="shared" si="5"/>
        <v>8782.5695168000002</v>
      </c>
      <c r="O8" s="1">
        <f t="shared" si="6"/>
        <v>149434.28234825993</v>
      </c>
      <c r="P8" s="1">
        <f t="shared" si="7"/>
        <v>200.39137262901656</v>
      </c>
      <c r="Q8" s="1">
        <f t="shared" si="8"/>
        <v>7.2869590046915109E-2</v>
      </c>
      <c r="R8" s="1"/>
      <c r="S8" s="1"/>
      <c r="T8" s="1"/>
      <c r="U8" s="1">
        <f t="shared" si="9"/>
        <v>0.25612619507828821</v>
      </c>
      <c r="V8" s="1">
        <f t="shared" si="10"/>
        <v>0.71796363636363636</v>
      </c>
      <c r="W8" s="1"/>
      <c r="X8" s="1">
        <f t="shared" si="11"/>
        <v>7.2869590046915109E-2</v>
      </c>
      <c r="Y8" s="1"/>
    </row>
    <row r="9" spans="1:25" x14ac:dyDescent="0.25">
      <c r="A9" s="1">
        <f t="shared" si="0"/>
        <v>288.14999999999998</v>
      </c>
      <c r="B9" s="1">
        <f t="shared" si="1"/>
        <v>340.29740854862598</v>
      </c>
      <c r="C9" s="5">
        <f t="shared" si="2"/>
        <v>0</v>
      </c>
      <c r="D9" s="5"/>
      <c r="E9">
        <v>0</v>
      </c>
      <c r="F9" s="5">
        <f t="shared" si="3"/>
        <v>34.029740854862602</v>
      </c>
      <c r="G9">
        <v>0.1</v>
      </c>
      <c r="H9">
        <v>750.8</v>
      </c>
      <c r="I9" s="28"/>
      <c r="J9">
        <v>372.4</v>
      </c>
      <c r="K9">
        <v>30</v>
      </c>
      <c r="L9" s="1"/>
      <c r="M9" s="1">
        <f t="shared" si="4"/>
        <v>0.49600426212040488</v>
      </c>
      <c r="N9" s="1">
        <f t="shared" si="5"/>
        <v>3339.7250776000001</v>
      </c>
      <c r="O9" s="1">
        <f t="shared" si="6"/>
        <v>113649.9789172139</v>
      </c>
      <c r="P9" s="1">
        <f t="shared" si="7"/>
        <v>152.40462172798382</v>
      </c>
      <c r="Q9" s="1">
        <f t="shared" si="8"/>
        <v>5.541986244653957E-2</v>
      </c>
      <c r="R9" s="1"/>
      <c r="S9" s="1"/>
      <c r="T9" s="1"/>
      <c r="U9" s="1">
        <f t="shared" si="9"/>
        <v>9.739644816895196E-2</v>
      </c>
      <c r="V9" s="1">
        <f t="shared" si="10"/>
        <v>0.27301818181818183</v>
      </c>
      <c r="W9" s="1"/>
      <c r="X9" s="1">
        <f t="shared" si="11"/>
        <v>5.541986244653957E-2</v>
      </c>
      <c r="Y9" s="1"/>
    </row>
    <row r="10" spans="1:25" x14ac:dyDescent="0.25">
      <c r="A10" s="1">
        <f t="shared" si="0"/>
        <v>288.14999999999998</v>
      </c>
      <c r="B10" s="1">
        <f t="shared" si="1"/>
        <v>340.29740854862598</v>
      </c>
      <c r="C10" s="5">
        <f t="shared" si="2"/>
        <v>0</v>
      </c>
      <c r="D10" s="5"/>
      <c r="E10">
        <v>0</v>
      </c>
      <c r="F10" s="5">
        <f t="shared" si="3"/>
        <v>51.044611282293893</v>
      </c>
      <c r="G10">
        <v>0.15</v>
      </c>
      <c r="H10">
        <v>-1007.1</v>
      </c>
      <c r="I10" s="28"/>
      <c r="J10">
        <v>246</v>
      </c>
      <c r="K10">
        <v>30</v>
      </c>
      <c r="L10" s="1"/>
      <c r="M10" s="1">
        <f t="shared" si="4"/>
        <v>-0.24426571343461423</v>
      </c>
      <c r="N10" s="1">
        <f t="shared" si="5"/>
        <v>-4479.8043762000007</v>
      </c>
      <c r="O10" s="1">
        <f t="shared" si="6"/>
        <v>-228669.8730038481</v>
      </c>
      <c r="P10" s="1">
        <f t="shared" si="7"/>
        <v>-306.64629969816031</v>
      </c>
      <c r="Q10" s="1">
        <f t="shared" si="8"/>
        <v>-0.11150774534478557</v>
      </c>
      <c r="R10" s="1"/>
      <c r="S10" s="1"/>
      <c r="T10" s="1"/>
      <c r="U10" s="1">
        <f t="shared" si="9"/>
        <v>-0.13064459636514589</v>
      </c>
      <c r="V10" s="1">
        <f t="shared" si="10"/>
        <v>-0.36621818181818183</v>
      </c>
      <c r="W10" s="1"/>
      <c r="X10" s="1">
        <f t="shared" si="11"/>
        <v>-0.11150774534478557</v>
      </c>
      <c r="Y10" s="1"/>
    </row>
    <row r="11" spans="1:25" x14ac:dyDescent="0.25">
      <c r="A11" s="1">
        <f t="shared" si="0"/>
        <v>288.14999999999998</v>
      </c>
      <c r="B11" s="1">
        <f t="shared" si="1"/>
        <v>340.29740854862598</v>
      </c>
      <c r="C11" s="5">
        <f t="shared" si="2"/>
        <v>0</v>
      </c>
      <c r="D11" s="5"/>
      <c r="E11">
        <v>0</v>
      </c>
      <c r="F11" s="5">
        <f t="shared" si="3"/>
        <v>68.059481709725205</v>
      </c>
      <c r="G11">
        <v>0.2</v>
      </c>
      <c r="H11">
        <v>-775.6</v>
      </c>
      <c r="I11" s="28"/>
      <c r="J11">
        <v>246.3</v>
      </c>
      <c r="K11">
        <v>30</v>
      </c>
      <c r="L11" s="1"/>
      <c r="M11" s="1">
        <f t="shared" si="4"/>
        <v>-0.31756059824651883</v>
      </c>
      <c r="N11" s="1">
        <f t="shared" si="5"/>
        <v>-3450.0409832000005</v>
      </c>
      <c r="O11" s="1">
        <f t="shared" si="6"/>
        <v>-234808.0011939028</v>
      </c>
      <c r="P11" s="1">
        <f t="shared" si="7"/>
        <v>-314.87752960102364</v>
      </c>
      <c r="Q11" s="1">
        <f t="shared" si="8"/>
        <v>-0.11450091985491768</v>
      </c>
      <c r="R11" s="1"/>
      <c r="S11" s="1"/>
      <c r="T11" s="1"/>
      <c r="U11" s="1">
        <f t="shared" si="9"/>
        <v>-0.10061359243452205</v>
      </c>
      <c r="V11" s="1">
        <f t="shared" si="10"/>
        <v>-0.28203636363636364</v>
      </c>
      <c r="W11" s="1"/>
      <c r="X11" s="1">
        <f t="shared" si="11"/>
        <v>-0.11450091985491768</v>
      </c>
      <c r="Y11" s="1"/>
    </row>
    <row r="12" spans="1:25" x14ac:dyDescent="0.25">
      <c r="A12" s="1">
        <f t="shared" si="0"/>
        <v>288.14999999999998</v>
      </c>
      <c r="B12" s="1">
        <f t="shared" si="1"/>
        <v>340.29740854862598</v>
      </c>
      <c r="C12" s="5">
        <f t="shared" si="2"/>
        <v>0</v>
      </c>
      <c r="D12" s="5"/>
      <c r="E12">
        <v>0</v>
      </c>
      <c r="F12" s="5">
        <f t="shared" si="3"/>
        <v>85.074352137156495</v>
      </c>
      <c r="G12">
        <v>0.25</v>
      </c>
      <c r="H12">
        <v>-613.70000000000005</v>
      </c>
      <c r="I12" s="28"/>
      <c r="J12">
        <v>246.5</v>
      </c>
      <c r="K12">
        <v>30</v>
      </c>
      <c r="L12" s="1"/>
      <c r="M12" s="1">
        <f t="shared" si="4"/>
        <v>-0.40166204986149584</v>
      </c>
      <c r="N12" s="1">
        <f t="shared" si="5"/>
        <v>-2729.8738414000004</v>
      </c>
      <c r="O12" s="1">
        <f t="shared" si="6"/>
        <v>-232242.24847327574</v>
      </c>
      <c r="P12" s="1">
        <f t="shared" si="7"/>
        <v>-311.43685520266274</v>
      </c>
      <c r="Q12" s="1">
        <f t="shared" si="8"/>
        <v>-0.11324976552824099</v>
      </c>
      <c r="R12" s="1"/>
      <c r="S12" s="1"/>
      <c r="T12" s="1"/>
      <c r="U12" s="1">
        <f t="shared" si="9"/>
        <v>-7.9611348216949693E-2</v>
      </c>
      <c r="V12" s="1">
        <f t="shared" si="10"/>
        <v>-0.22316363636363637</v>
      </c>
      <c r="W12" s="1"/>
      <c r="X12" s="1">
        <f t="shared" si="11"/>
        <v>-0.11324976552824099</v>
      </c>
      <c r="Y12" s="1"/>
    </row>
    <row r="13" spans="1:25" x14ac:dyDescent="0.25">
      <c r="A13" s="1">
        <f t="shared" si="0"/>
        <v>288.14999999999998</v>
      </c>
      <c r="B13" s="1">
        <f t="shared" si="1"/>
        <v>340.29740854862598</v>
      </c>
      <c r="C13" s="5">
        <f t="shared" si="2"/>
        <v>0</v>
      </c>
      <c r="D13" s="5"/>
      <c r="E13">
        <v>0</v>
      </c>
      <c r="F13" s="5">
        <f t="shared" si="3"/>
        <v>102.08922256458779</v>
      </c>
      <c r="G13">
        <v>0.3</v>
      </c>
      <c r="H13">
        <v>-411.4</v>
      </c>
      <c r="I13" s="28"/>
      <c r="J13">
        <v>217.6</v>
      </c>
      <c r="K13">
        <v>30</v>
      </c>
      <c r="L13" s="1"/>
      <c r="M13" s="1">
        <f t="shared" si="4"/>
        <v>-0.52892561983471076</v>
      </c>
      <c r="N13" s="1">
        <f t="shared" si="5"/>
        <v>-1829.9985308</v>
      </c>
      <c r="O13" s="1">
        <f t="shared" si="6"/>
        <v>-186823.12730370986</v>
      </c>
      <c r="P13" s="1">
        <f t="shared" si="7"/>
        <v>-250.52981371427492</v>
      </c>
      <c r="Q13" s="1">
        <f t="shared" si="8"/>
        <v>-9.110175044155451E-2</v>
      </c>
      <c r="R13" s="1"/>
      <c r="S13" s="1"/>
      <c r="T13" s="1"/>
      <c r="U13" s="1">
        <f t="shared" si="9"/>
        <v>-5.3368272211916402E-2</v>
      </c>
      <c r="V13" s="1">
        <f t="shared" si="10"/>
        <v>-0.14959999999999998</v>
      </c>
      <c r="W13" s="1"/>
      <c r="X13" s="1">
        <f t="shared" si="11"/>
        <v>-9.110175044155451E-2</v>
      </c>
      <c r="Y13" s="1"/>
    </row>
    <row r="14" spans="1:25" x14ac:dyDescent="0.25">
      <c r="A14" s="1">
        <f t="shared" si="0"/>
        <v>288.14999999999998</v>
      </c>
      <c r="B14" s="1">
        <f t="shared" si="1"/>
        <v>340.29740854862598</v>
      </c>
      <c r="C14" s="5">
        <f t="shared" si="2"/>
        <v>0</v>
      </c>
      <c r="D14" s="5"/>
      <c r="E14">
        <v>0</v>
      </c>
      <c r="F14" s="5">
        <f t="shared" si="3"/>
        <v>119.10409299201909</v>
      </c>
      <c r="G14">
        <v>0.35</v>
      </c>
      <c r="H14">
        <v>-377.7</v>
      </c>
      <c r="I14" s="28"/>
      <c r="J14">
        <v>241</v>
      </c>
      <c r="K14">
        <v>30</v>
      </c>
      <c r="L14" s="1"/>
      <c r="M14" s="1">
        <f t="shared" si="4"/>
        <v>-0.6380725443473656</v>
      </c>
      <c r="N14" s="1">
        <f t="shared" si="5"/>
        <v>-1680.0934494000001</v>
      </c>
      <c r="O14" s="1">
        <f t="shared" si="6"/>
        <v>-200106.00643261973</v>
      </c>
      <c r="P14" s="1">
        <f t="shared" si="7"/>
        <v>-268.34215462614304</v>
      </c>
      <c r="Q14" s="1">
        <f t="shared" si="8"/>
        <v>-9.7578965318597471E-2</v>
      </c>
      <c r="R14" s="1"/>
      <c r="S14" s="1"/>
      <c r="T14" s="1"/>
      <c r="U14" s="1">
        <f t="shared" si="9"/>
        <v>-4.8996588270395783E-2</v>
      </c>
      <c r="V14" s="1">
        <f t="shared" si="10"/>
        <v>-0.13734545454545455</v>
      </c>
      <c r="W14" s="1"/>
      <c r="X14" s="1">
        <f t="shared" si="11"/>
        <v>-9.7578965318597471E-2</v>
      </c>
      <c r="Y14" s="1"/>
    </row>
    <row r="15" spans="1:25" x14ac:dyDescent="0.25">
      <c r="A15" s="1">
        <f t="shared" si="0"/>
        <v>288.14999999999998</v>
      </c>
      <c r="B15" s="1">
        <f t="shared" si="1"/>
        <v>340.29740854862598</v>
      </c>
      <c r="C15" s="5">
        <f t="shared" si="2"/>
        <v>0</v>
      </c>
      <c r="D15" s="5"/>
      <c r="E15">
        <v>0</v>
      </c>
      <c r="F15" s="5">
        <f t="shared" si="3"/>
        <v>136.11896341945041</v>
      </c>
      <c r="G15">
        <v>0.4</v>
      </c>
      <c r="H15">
        <v>-424.9</v>
      </c>
      <c r="I15" s="28"/>
      <c r="J15">
        <v>263.7</v>
      </c>
      <c r="K15">
        <v>30</v>
      </c>
      <c r="L15" s="1"/>
      <c r="M15" s="1">
        <f t="shared" si="4"/>
        <v>-0.62061661567427628</v>
      </c>
      <c r="N15" s="1">
        <f t="shared" si="5"/>
        <v>-1890.0495278000001</v>
      </c>
      <c r="O15" s="1">
        <f t="shared" si="6"/>
        <v>-257271.58253555774</v>
      </c>
      <c r="P15" s="1">
        <f t="shared" si="7"/>
        <v>-345.0011921801829</v>
      </c>
      <c r="Q15" s="1">
        <f t="shared" si="8"/>
        <v>-0.12545497897461197</v>
      </c>
      <c r="R15" s="1"/>
      <c r="S15" s="1"/>
      <c r="T15" s="1"/>
      <c r="U15" s="1">
        <f t="shared" si="9"/>
        <v>-5.5119540259706563E-2</v>
      </c>
      <c r="V15" s="1">
        <f t="shared" si="10"/>
        <v>-0.1545090909090909</v>
      </c>
      <c r="W15" s="1"/>
      <c r="X15" s="1">
        <f t="shared" si="11"/>
        <v>-0.12545497897461197</v>
      </c>
      <c r="Y15" s="1"/>
    </row>
    <row r="16" spans="1:25" x14ac:dyDescent="0.25">
      <c r="A16" s="1">
        <f t="shared" si="0"/>
        <v>288.14999999999998</v>
      </c>
      <c r="B16" s="1">
        <f t="shared" si="1"/>
        <v>340.29740854862598</v>
      </c>
      <c r="C16" s="5">
        <f t="shared" si="2"/>
        <v>0</v>
      </c>
      <c r="D16" s="5"/>
      <c r="E16">
        <v>0</v>
      </c>
      <c r="F16" s="5">
        <f t="shared" si="3"/>
        <v>153.13383384688169</v>
      </c>
      <c r="G16">
        <v>0.45</v>
      </c>
      <c r="H16">
        <v>-494.6</v>
      </c>
      <c r="I16" s="28"/>
      <c r="J16">
        <v>262.3</v>
      </c>
      <c r="K16">
        <v>30</v>
      </c>
      <c r="L16" s="1"/>
      <c r="M16" s="1">
        <f t="shared" si="4"/>
        <v>-0.53032753740396277</v>
      </c>
      <c r="N16" s="1">
        <f t="shared" si="5"/>
        <v>-2200.0906012000005</v>
      </c>
      <c r="O16" s="1">
        <f t="shared" si="6"/>
        <v>-336908.30857224693</v>
      </c>
      <c r="P16" s="1">
        <f t="shared" si="7"/>
        <v>-451.79404179538312</v>
      </c>
      <c r="Q16" s="1">
        <f t="shared" si="8"/>
        <v>-0.16428874247104841</v>
      </c>
      <c r="R16" s="1"/>
      <c r="S16" s="1"/>
      <c r="T16" s="1"/>
      <c r="U16" s="1">
        <f t="shared" si="9"/>
        <v>-6.4161272328667612E-2</v>
      </c>
      <c r="V16" s="1">
        <f t="shared" si="10"/>
        <v>-0.17985454545454546</v>
      </c>
      <c r="W16" s="1"/>
      <c r="X16" s="1">
        <f t="shared" si="11"/>
        <v>-0.16428874247104841</v>
      </c>
      <c r="Y16" s="1"/>
    </row>
    <row r="17" spans="1:25" x14ac:dyDescent="0.25">
      <c r="A17" s="1">
        <f t="shared" si="0"/>
        <v>288.14999999999998</v>
      </c>
      <c r="B17" s="1">
        <f t="shared" si="1"/>
        <v>340.29740854862598</v>
      </c>
      <c r="C17" s="5">
        <f t="shared" si="2"/>
        <v>0</v>
      </c>
      <c r="D17" s="5"/>
      <c r="E17">
        <v>0</v>
      </c>
      <c r="F17" s="5">
        <f t="shared" si="3"/>
        <v>170.14870427431299</v>
      </c>
      <c r="G17">
        <v>0.5</v>
      </c>
      <c r="H17">
        <v>-604.70000000000005</v>
      </c>
      <c r="I17" s="28"/>
      <c r="J17">
        <v>258.39999999999998</v>
      </c>
      <c r="K17">
        <v>30</v>
      </c>
      <c r="L17" s="1"/>
      <c r="M17" s="1">
        <f t="shared" si="4"/>
        <v>-0.42731933190011567</v>
      </c>
      <c r="N17" s="1">
        <f t="shared" si="5"/>
        <v>-2689.8398434000005</v>
      </c>
      <c r="O17" s="1">
        <f t="shared" si="6"/>
        <v>-457672.76405993104</v>
      </c>
      <c r="P17" s="1">
        <f t="shared" si="7"/>
        <v>-613.73917660436746</v>
      </c>
      <c r="Q17" s="1">
        <f t="shared" si="8"/>
        <v>-0.22317788240158817</v>
      </c>
      <c r="R17" s="1"/>
      <c r="S17" s="1"/>
      <c r="T17" s="1"/>
      <c r="U17" s="1">
        <f t="shared" si="9"/>
        <v>-7.8443836185089585E-2</v>
      </c>
      <c r="V17" s="1">
        <f t="shared" si="10"/>
        <v>-0.21989090909090911</v>
      </c>
      <c r="W17" s="1"/>
      <c r="X17" s="1">
        <f t="shared" si="11"/>
        <v>-0.22317788240158817</v>
      </c>
      <c r="Y17" s="1"/>
    </row>
    <row r="18" spans="1:25" x14ac:dyDescent="0.25">
      <c r="A18" s="1">
        <f t="shared" si="0"/>
        <v>288.14999999999998</v>
      </c>
      <c r="B18" s="1">
        <f t="shared" si="1"/>
        <v>340.29740854862598</v>
      </c>
      <c r="C18" s="5">
        <f t="shared" si="2"/>
        <v>0</v>
      </c>
      <c r="D18" s="5"/>
      <c r="E18">
        <v>0</v>
      </c>
      <c r="F18" s="5">
        <f t="shared" si="3"/>
        <v>187.1635747017443</v>
      </c>
      <c r="G18">
        <v>0.55000000000000004</v>
      </c>
      <c r="H18">
        <v>-719.4</v>
      </c>
      <c r="I18" s="28"/>
      <c r="J18">
        <v>259.7</v>
      </c>
      <c r="K18">
        <v>30</v>
      </c>
      <c r="L18" s="1"/>
      <c r="M18" s="1">
        <f t="shared" si="4"/>
        <v>-0.36099527383931052</v>
      </c>
      <c r="N18" s="1">
        <f t="shared" si="5"/>
        <v>-3200.0509068000001</v>
      </c>
      <c r="O18" s="1">
        <f t="shared" si="6"/>
        <v>-598932.96694424644</v>
      </c>
      <c r="P18" s="1">
        <f t="shared" si="7"/>
        <v>-803.16910867223442</v>
      </c>
      <c r="Q18" s="1">
        <f t="shared" si="8"/>
        <v>-0.29206149406263071</v>
      </c>
      <c r="R18" s="1"/>
      <c r="S18" s="1"/>
      <c r="T18" s="1"/>
      <c r="U18" s="1">
        <f t="shared" si="9"/>
        <v>-9.332312841335115E-2</v>
      </c>
      <c r="V18" s="1">
        <f t="shared" si="10"/>
        <v>-0.2616</v>
      </c>
      <c r="W18" s="1"/>
      <c r="X18" s="1">
        <f t="shared" si="11"/>
        <v>-0.29206149406263071</v>
      </c>
      <c r="Y18" s="1"/>
    </row>
    <row r="19" spans="1:25" x14ac:dyDescent="0.25">
      <c r="A19" s="1">
        <f t="shared" si="0"/>
        <v>288.14999999999998</v>
      </c>
      <c r="B19" s="1">
        <f t="shared" si="1"/>
        <v>340.29740854862598</v>
      </c>
      <c r="C19" s="5">
        <f t="shared" si="2"/>
        <v>0</v>
      </c>
      <c r="D19" s="5"/>
      <c r="E19">
        <v>0</v>
      </c>
      <c r="F19" s="5">
        <f t="shared" si="3"/>
        <v>204.17844512917557</v>
      </c>
      <c r="G19">
        <v>0.6</v>
      </c>
      <c r="H19">
        <v>-834</v>
      </c>
      <c r="I19" s="28"/>
      <c r="J19">
        <v>259.89999999999998</v>
      </c>
      <c r="K19">
        <v>30</v>
      </c>
      <c r="L19" s="1"/>
      <c r="M19" s="1">
        <f t="shared" si="4"/>
        <v>-0.31163069544364508</v>
      </c>
      <c r="N19" s="1">
        <f t="shared" si="5"/>
        <v>-3709.8171480000001</v>
      </c>
      <c r="O19" s="1">
        <f t="shared" si="6"/>
        <v>-757464.69699219265</v>
      </c>
      <c r="P19" s="1">
        <f t="shared" si="7"/>
        <v>-1015.7601586665303</v>
      </c>
      <c r="Q19" s="1">
        <f t="shared" si="8"/>
        <v>-0.36936733042419284</v>
      </c>
      <c r="R19" s="1"/>
      <c r="S19" s="1"/>
      <c r="T19" s="1"/>
      <c r="U19" s="1">
        <f t="shared" si="9"/>
        <v>-0.10818944828570316</v>
      </c>
      <c r="V19" s="1">
        <f t="shared" si="10"/>
        <v>-0.30327272727272725</v>
      </c>
      <c r="W19" s="1"/>
      <c r="X19" s="1">
        <f t="shared" si="11"/>
        <v>-0.36936733042419284</v>
      </c>
      <c r="Y19" s="1"/>
    </row>
    <row r="20" spans="1:25" x14ac:dyDescent="0.25">
      <c r="A20" s="1"/>
      <c r="B20" s="1"/>
      <c r="C20" s="5"/>
      <c r="D20" s="5"/>
      <c r="F20" s="5"/>
      <c r="I20" s="28"/>
      <c r="K20">
        <v>30</v>
      </c>
      <c r="L20" s="1"/>
      <c r="M20" s="1"/>
      <c r="N20" s="1"/>
      <c r="O20" s="1"/>
      <c r="P20" s="1"/>
      <c r="Q20" s="1"/>
      <c r="R20" s="1"/>
      <c r="S20" s="1"/>
      <c r="T20" s="1"/>
      <c r="U20" s="1">
        <f t="shared" si="9"/>
        <v>0</v>
      </c>
      <c r="V20" s="1"/>
      <c r="W20" s="1"/>
      <c r="X20" s="1"/>
      <c r="Y20" s="1"/>
    </row>
    <row r="21" spans="1:25" x14ac:dyDescent="0.25">
      <c r="A21" s="1">
        <f t="shared" ref="A21:A33" si="12">$H$3+$I$3*C21/1000</f>
        <v>278.24399999999997</v>
      </c>
      <c r="B21" s="1">
        <f t="shared" ref="B21:B33" si="13">SQRT($F$3*$G$3*A21)</f>
        <v>334.39689324444208</v>
      </c>
      <c r="C21" s="5">
        <f t="shared" ref="C21:C33" si="14">E21*0.3048</f>
        <v>1524</v>
      </c>
      <c r="D21" s="5"/>
      <c r="E21">
        <v>5000</v>
      </c>
      <c r="F21" s="5">
        <f t="shared" ref="F21:F33" si="15">G21*B21</f>
        <v>0</v>
      </c>
      <c r="G21">
        <v>0</v>
      </c>
      <c r="H21">
        <v>2416.6</v>
      </c>
      <c r="I21" s="33"/>
      <c r="J21">
        <v>396.6</v>
      </c>
      <c r="K21">
        <v>30</v>
      </c>
      <c r="L21" s="1"/>
      <c r="M21" s="1">
        <f t="shared" ref="M21:M33" si="16">J21/H21</f>
        <v>0.16411487213440373</v>
      </c>
      <c r="N21" s="1">
        <f t="shared" ref="N21:N33" si="17">4.448222*H21</f>
        <v>10749.5732852</v>
      </c>
      <c r="O21" s="1">
        <f t="shared" ref="O21:O33" si="18">N21*F21</f>
        <v>0</v>
      </c>
      <c r="P21" s="1">
        <f t="shared" ref="P21:P33" si="19">O21*0.001341</f>
        <v>0</v>
      </c>
      <c r="Q21" s="1">
        <f t="shared" ref="Q21:Q33" si="20">P21/$C$3</f>
        <v>0</v>
      </c>
      <c r="R21" s="1"/>
      <c r="S21" s="1"/>
      <c r="T21" s="1"/>
      <c r="U21" s="1">
        <f t="shared" si="9"/>
        <v>0.31348995291034804</v>
      </c>
      <c r="V21" s="1">
        <f t="shared" ref="V21:V33" si="21">H21/$C$3</f>
        <v>0.8787636363636363</v>
      </c>
      <c r="W21" s="1"/>
      <c r="X21" s="1">
        <f t="shared" ref="X21:X33" si="22">P21/$C$3</f>
        <v>0</v>
      </c>
      <c r="Y21" s="1"/>
    </row>
    <row r="22" spans="1:25" x14ac:dyDescent="0.25">
      <c r="A22" s="1">
        <f t="shared" si="12"/>
        <v>278.24399999999997</v>
      </c>
      <c r="B22" s="1">
        <f t="shared" si="13"/>
        <v>334.39689324444208</v>
      </c>
      <c r="C22" s="5">
        <f t="shared" si="14"/>
        <v>1524</v>
      </c>
      <c r="D22" s="5"/>
      <c r="E22">
        <v>5000</v>
      </c>
      <c r="F22" s="5">
        <f t="shared" si="15"/>
        <v>16.719844662222105</v>
      </c>
      <c r="G22">
        <v>0.05</v>
      </c>
      <c r="H22">
        <v>1691.4</v>
      </c>
      <c r="I22" s="33"/>
      <c r="J22">
        <v>373.7</v>
      </c>
      <c r="K22">
        <v>30</v>
      </c>
      <c r="L22" s="1"/>
      <c r="M22" s="1">
        <f t="shared" si="16"/>
        <v>0.22094123211540734</v>
      </c>
      <c r="N22" s="1">
        <f t="shared" si="17"/>
        <v>7523.7226908000011</v>
      </c>
      <c r="O22" s="1">
        <f t="shared" si="18"/>
        <v>125795.47467181172</v>
      </c>
      <c r="P22" s="1">
        <f t="shared" si="19"/>
        <v>168.6917315348995</v>
      </c>
      <c r="Q22" s="1">
        <f t="shared" si="20"/>
        <v>6.1342447830872546E-2</v>
      </c>
      <c r="R22" s="1"/>
      <c r="S22" s="1"/>
      <c r="T22" s="1"/>
      <c r="U22" s="1">
        <f t="shared" si="9"/>
        <v>0.21941442785424262</v>
      </c>
      <c r="V22" s="1">
        <f t="shared" si="21"/>
        <v>0.61505454545454552</v>
      </c>
      <c r="W22" s="1"/>
      <c r="X22" s="1">
        <f t="shared" si="22"/>
        <v>6.1342447830872546E-2</v>
      </c>
      <c r="Y22" s="1"/>
    </row>
    <row r="23" spans="1:25" x14ac:dyDescent="0.25">
      <c r="A23" s="1">
        <f t="shared" si="12"/>
        <v>278.24399999999997</v>
      </c>
      <c r="B23" s="1">
        <f t="shared" si="13"/>
        <v>334.39689324444208</v>
      </c>
      <c r="C23" s="5">
        <f t="shared" si="14"/>
        <v>1524</v>
      </c>
      <c r="D23" s="5"/>
      <c r="E23">
        <v>5000</v>
      </c>
      <c r="F23" s="5">
        <f t="shared" si="15"/>
        <v>33.43968932444421</v>
      </c>
      <c r="G23">
        <v>0.1</v>
      </c>
      <c r="H23">
        <v>687.9</v>
      </c>
      <c r="I23" s="33"/>
      <c r="J23">
        <v>321.89999999999998</v>
      </c>
      <c r="K23">
        <v>30</v>
      </c>
      <c r="L23" s="1"/>
      <c r="M23" s="1">
        <f t="shared" si="16"/>
        <v>0.46794592237243782</v>
      </c>
      <c r="N23" s="1">
        <f t="shared" si="17"/>
        <v>3059.9319138000001</v>
      </c>
      <c r="O23" s="1">
        <f t="shared" si="18"/>
        <v>102323.172551424</v>
      </c>
      <c r="P23" s="1">
        <f t="shared" si="19"/>
        <v>137.21537439145956</v>
      </c>
      <c r="Q23" s="1">
        <f t="shared" si="20"/>
        <v>4.9896499778712571E-2</v>
      </c>
      <c r="R23" s="1"/>
      <c r="S23" s="1"/>
      <c r="T23" s="1"/>
      <c r="U23" s="1">
        <f t="shared" si="9"/>
        <v>8.9236836301840775E-2</v>
      </c>
      <c r="V23" s="1">
        <f t="shared" si="21"/>
        <v>0.25014545454545456</v>
      </c>
      <c r="W23" s="1"/>
      <c r="X23" s="1">
        <f t="shared" si="22"/>
        <v>4.9896499778712571E-2</v>
      </c>
      <c r="Y23" s="1"/>
    </row>
    <row r="24" spans="1:25" x14ac:dyDescent="0.25">
      <c r="A24" s="1">
        <f t="shared" si="12"/>
        <v>278.24399999999997</v>
      </c>
      <c r="B24" s="1">
        <f t="shared" si="13"/>
        <v>334.39689324444208</v>
      </c>
      <c r="C24" s="5">
        <f t="shared" si="14"/>
        <v>1524</v>
      </c>
      <c r="D24" s="5"/>
      <c r="E24">
        <v>5000</v>
      </c>
      <c r="F24" s="5">
        <f t="shared" si="15"/>
        <v>50.159533986666311</v>
      </c>
      <c r="G24">
        <v>0.15</v>
      </c>
      <c r="H24">
        <v>-678.9</v>
      </c>
      <c r="I24" s="33"/>
      <c r="J24">
        <v>219.4</v>
      </c>
      <c r="K24">
        <v>30</v>
      </c>
      <c r="L24" s="1"/>
      <c r="M24" s="1">
        <f t="shared" si="16"/>
        <v>-0.32316983355427897</v>
      </c>
      <c r="N24" s="1">
        <f t="shared" si="17"/>
        <v>-3019.8979158000002</v>
      </c>
      <c r="O24" s="1">
        <f t="shared" si="18"/>
        <v>-151476.67214383287</v>
      </c>
      <c r="P24" s="1">
        <f t="shared" si="19"/>
        <v>-203.13021734487987</v>
      </c>
      <c r="Q24" s="1">
        <f t="shared" si="20"/>
        <v>-7.3865533579956316E-2</v>
      </c>
      <c r="R24" s="1"/>
      <c r="S24" s="1"/>
      <c r="T24" s="1"/>
      <c r="U24" s="1">
        <f t="shared" si="9"/>
        <v>-8.8069324269980667E-2</v>
      </c>
      <c r="V24" s="1">
        <f t="shared" si="21"/>
        <v>-0.24687272727272727</v>
      </c>
      <c r="W24" s="1"/>
      <c r="X24" s="1">
        <f t="shared" si="22"/>
        <v>-7.3865533579956316E-2</v>
      </c>
      <c r="Y24" s="1"/>
    </row>
    <row r="25" spans="1:25" x14ac:dyDescent="0.25">
      <c r="A25" s="1">
        <f t="shared" si="12"/>
        <v>278.24399999999997</v>
      </c>
      <c r="B25" s="1">
        <f t="shared" si="13"/>
        <v>334.39689324444208</v>
      </c>
      <c r="C25" s="5">
        <f t="shared" si="14"/>
        <v>1524</v>
      </c>
      <c r="D25" s="5"/>
      <c r="E25">
        <v>5000</v>
      </c>
      <c r="F25" s="5">
        <f t="shared" si="15"/>
        <v>66.879378648888419</v>
      </c>
      <c r="G25">
        <v>0.2</v>
      </c>
      <c r="H25">
        <v>-555.29999999999995</v>
      </c>
      <c r="I25" s="33"/>
      <c r="J25">
        <v>220.2</v>
      </c>
      <c r="K25">
        <v>30</v>
      </c>
      <c r="L25" s="1"/>
      <c r="M25" s="1">
        <f t="shared" si="16"/>
        <v>-0.39654240950837388</v>
      </c>
      <c r="N25" s="1">
        <f t="shared" si="17"/>
        <v>-2470.0976765999999</v>
      </c>
      <c r="O25" s="1">
        <f t="shared" si="18"/>
        <v>-165198.59781307093</v>
      </c>
      <c r="P25" s="1">
        <f t="shared" si="19"/>
        <v>-221.53131966732812</v>
      </c>
      <c r="Q25" s="1">
        <f t="shared" si="20"/>
        <v>-8.0556843515392038E-2</v>
      </c>
      <c r="R25" s="1"/>
      <c r="S25" s="1"/>
      <c r="T25" s="1"/>
      <c r="U25" s="1">
        <f t="shared" si="9"/>
        <v>-7.2035492365768547E-2</v>
      </c>
      <c r="V25" s="1">
        <f t="shared" si="21"/>
        <v>-0.20192727272727271</v>
      </c>
      <c r="W25" s="1"/>
      <c r="X25" s="1">
        <f t="shared" si="22"/>
        <v>-8.0556843515392038E-2</v>
      </c>
      <c r="Y25" s="1"/>
    </row>
    <row r="26" spans="1:25" x14ac:dyDescent="0.25">
      <c r="A26" s="1">
        <f t="shared" si="12"/>
        <v>278.24399999999997</v>
      </c>
      <c r="B26" s="1">
        <f t="shared" si="13"/>
        <v>334.39689324444208</v>
      </c>
      <c r="C26" s="5">
        <f t="shared" si="14"/>
        <v>1524</v>
      </c>
      <c r="D26" s="5"/>
      <c r="E26">
        <v>5000</v>
      </c>
      <c r="F26" s="5">
        <f t="shared" si="15"/>
        <v>83.599223311110521</v>
      </c>
      <c r="G26">
        <v>0.25</v>
      </c>
      <c r="H26">
        <v>-438.4</v>
      </c>
      <c r="I26" s="33"/>
      <c r="J26">
        <v>221.3</v>
      </c>
      <c r="K26">
        <v>30</v>
      </c>
      <c r="L26" s="1"/>
      <c r="M26" s="1">
        <f t="shared" si="16"/>
        <v>-0.50479014598540151</v>
      </c>
      <c r="N26" s="1">
        <f t="shared" si="17"/>
        <v>-1950.1005248000001</v>
      </c>
      <c r="O26" s="1">
        <f t="shared" si="18"/>
        <v>-163026.88925186903</v>
      </c>
      <c r="P26" s="1">
        <f t="shared" si="19"/>
        <v>-218.61905848675636</v>
      </c>
      <c r="Q26" s="1">
        <f t="shared" si="20"/>
        <v>-7.9497839449729588E-2</v>
      </c>
      <c r="R26" s="1"/>
      <c r="S26" s="1"/>
      <c r="T26" s="1"/>
      <c r="U26" s="1">
        <f t="shared" si="9"/>
        <v>-5.6870808307496724E-2</v>
      </c>
      <c r="V26" s="1">
        <f t="shared" si="21"/>
        <v>-0.15941818181818182</v>
      </c>
      <c r="W26" s="1"/>
      <c r="X26" s="1">
        <f t="shared" si="22"/>
        <v>-7.9497839449729588E-2</v>
      </c>
      <c r="Y26" s="1"/>
    </row>
    <row r="27" spans="1:25" x14ac:dyDescent="0.25">
      <c r="A27" s="1">
        <f t="shared" si="12"/>
        <v>278.24399999999997</v>
      </c>
      <c r="B27" s="1">
        <f t="shared" si="13"/>
        <v>334.39689324444208</v>
      </c>
      <c r="C27" s="5">
        <f t="shared" si="14"/>
        <v>1524</v>
      </c>
      <c r="D27" s="5"/>
      <c r="E27">
        <v>5000</v>
      </c>
      <c r="F27" s="5">
        <f t="shared" si="15"/>
        <v>100.31906797333262</v>
      </c>
      <c r="G27">
        <v>0.3</v>
      </c>
      <c r="H27">
        <v>-263</v>
      </c>
      <c r="I27" s="33"/>
      <c r="J27">
        <v>214.3</v>
      </c>
      <c r="K27">
        <v>30</v>
      </c>
      <c r="L27" s="1"/>
      <c r="M27" s="1">
        <f t="shared" si="16"/>
        <v>-0.81482889733840314</v>
      </c>
      <c r="N27" s="1">
        <f t="shared" si="17"/>
        <v>-1169.882386</v>
      </c>
      <c r="O27" s="1">
        <f t="shared" si="18"/>
        <v>-117361.51060193856</v>
      </c>
      <c r="P27" s="1">
        <f t="shared" si="19"/>
        <v>-157.38178571719959</v>
      </c>
      <c r="Q27" s="1">
        <f t="shared" si="20"/>
        <v>-5.7229740260799848E-2</v>
      </c>
      <c r="R27" s="1"/>
      <c r="S27" s="1"/>
      <c r="T27" s="1"/>
      <c r="U27" s="1">
        <f t="shared" si="9"/>
        <v>-3.4117296042134211E-2</v>
      </c>
      <c r="V27" s="1">
        <f t="shared" si="21"/>
        <v>-9.563636363636363E-2</v>
      </c>
      <c r="W27" s="1"/>
      <c r="X27" s="1">
        <f t="shared" si="22"/>
        <v>-5.7229740260799848E-2</v>
      </c>
      <c r="Y27" s="1"/>
    </row>
    <row r="28" spans="1:25" x14ac:dyDescent="0.25">
      <c r="A28" s="1">
        <f t="shared" si="12"/>
        <v>278.24399999999997</v>
      </c>
      <c r="B28" s="1">
        <f t="shared" si="13"/>
        <v>334.39689324444208</v>
      </c>
      <c r="C28" s="5">
        <f t="shared" si="14"/>
        <v>1524</v>
      </c>
      <c r="D28" s="5"/>
      <c r="E28">
        <v>5000</v>
      </c>
      <c r="F28" s="5">
        <f t="shared" si="15"/>
        <v>117.03891263555472</v>
      </c>
      <c r="G28">
        <v>0.35</v>
      </c>
      <c r="H28">
        <v>-267.5</v>
      </c>
      <c r="I28" s="33"/>
      <c r="J28">
        <v>228</v>
      </c>
      <c r="K28">
        <v>30</v>
      </c>
      <c r="L28" s="1"/>
      <c r="M28" s="1">
        <f t="shared" si="16"/>
        <v>-0.85233644859813085</v>
      </c>
      <c r="N28" s="1">
        <f t="shared" si="17"/>
        <v>-1189.8993850000002</v>
      </c>
      <c r="O28" s="1">
        <f t="shared" si="18"/>
        <v>-139264.53016611532</v>
      </c>
      <c r="P28" s="1">
        <f t="shared" si="19"/>
        <v>-186.75373495276065</v>
      </c>
      <c r="Q28" s="1">
        <f t="shared" si="20"/>
        <v>-6.7910449073731144E-2</v>
      </c>
      <c r="R28" s="1"/>
      <c r="S28" s="1"/>
      <c r="T28" s="1"/>
      <c r="U28" s="1">
        <f t="shared" si="9"/>
        <v>-3.4701052058064265E-2</v>
      </c>
      <c r="V28" s="1">
        <f t="shared" si="21"/>
        <v>-9.7272727272727275E-2</v>
      </c>
      <c r="W28" s="1"/>
      <c r="X28" s="1">
        <f t="shared" si="22"/>
        <v>-6.7910449073731144E-2</v>
      </c>
      <c r="Y28" s="1"/>
    </row>
    <row r="29" spans="1:25" x14ac:dyDescent="0.25">
      <c r="A29" s="1">
        <f t="shared" si="12"/>
        <v>278.24399999999997</v>
      </c>
      <c r="B29" s="1">
        <f t="shared" si="13"/>
        <v>334.39689324444208</v>
      </c>
      <c r="C29" s="5">
        <f t="shared" si="14"/>
        <v>1524</v>
      </c>
      <c r="D29" s="5"/>
      <c r="E29">
        <v>5000</v>
      </c>
      <c r="F29" s="5">
        <f t="shared" si="15"/>
        <v>133.75875729777684</v>
      </c>
      <c r="G29">
        <v>0.4</v>
      </c>
      <c r="H29">
        <v>-312.5</v>
      </c>
      <c r="I29" s="33"/>
      <c r="J29">
        <v>243.8</v>
      </c>
      <c r="K29">
        <v>30</v>
      </c>
      <c r="L29" s="1"/>
      <c r="M29" s="1">
        <f t="shared" si="16"/>
        <v>-0.78016000000000008</v>
      </c>
      <c r="N29" s="1">
        <f t="shared" si="17"/>
        <v>-1390.069375</v>
      </c>
      <c r="O29" s="1">
        <f t="shared" si="18"/>
        <v>-185933.95215769735</v>
      </c>
      <c r="P29" s="1">
        <f t="shared" si="19"/>
        <v>-249.33742984347214</v>
      </c>
      <c r="Q29" s="1">
        <f t="shared" si="20"/>
        <v>-9.0668156306717138E-2</v>
      </c>
      <c r="R29" s="1"/>
      <c r="S29" s="1"/>
      <c r="T29" s="1"/>
      <c r="U29" s="1">
        <f t="shared" si="9"/>
        <v>-4.0538612217364794E-2</v>
      </c>
      <c r="V29" s="1">
        <f t="shared" si="21"/>
        <v>-0.11363636363636363</v>
      </c>
      <c r="W29" s="1"/>
      <c r="X29" s="1">
        <f t="shared" si="22"/>
        <v>-9.0668156306717138E-2</v>
      </c>
      <c r="Y29" s="1"/>
    </row>
    <row r="30" spans="1:25" x14ac:dyDescent="0.25">
      <c r="A30" s="1">
        <f t="shared" si="12"/>
        <v>278.24399999999997</v>
      </c>
      <c r="B30" s="1">
        <f t="shared" si="13"/>
        <v>334.39689324444208</v>
      </c>
      <c r="C30" s="5">
        <f t="shared" si="14"/>
        <v>1524</v>
      </c>
      <c r="D30" s="5"/>
      <c r="E30">
        <v>5000</v>
      </c>
      <c r="F30" s="5">
        <f t="shared" si="15"/>
        <v>150.47860195999894</v>
      </c>
      <c r="G30">
        <v>0.45</v>
      </c>
      <c r="H30">
        <v>-377.7</v>
      </c>
      <c r="I30" s="33"/>
      <c r="J30">
        <v>242.9</v>
      </c>
      <c r="K30">
        <v>30</v>
      </c>
      <c r="L30" s="1"/>
      <c r="M30" s="1">
        <f t="shared" si="16"/>
        <v>-0.64310299179242791</v>
      </c>
      <c r="N30" s="1">
        <f t="shared" si="17"/>
        <v>-1680.0934494000001</v>
      </c>
      <c r="O30" s="1">
        <f t="shared" si="18"/>
        <v>-252818.11342786424</v>
      </c>
      <c r="P30" s="1">
        <f t="shared" si="19"/>
        <v>-339.02909010676592</v>
      </c>
      <c r="Q30" s="1">
        <f t="shared" si="20"/>
        <v>-0.12328330549336942</v>
      </c>
      <c r="R30" s="1"/>
      <c r="S30" s="1"/>
      <c r="T30" s="1"/>
      <c r="U30" s="1">
        <f t="shared" si="9"/>
        <v>-4.8996588270395783E-2</v>
      </c>
      <c r="V30" s="1">
        <f t="shared" si="21"/>
        <v>-0.13734545454545455</v>
      </c>
      <c r="W30" s="1"/>
      <c r="X30" s="1">
        <f t="shared" si="22"/>
        <v>-0.12328330549336942</v>
      </c>
      <c r="Y30" s="1"/>
    </row>
    <row r="31" spans="1:25" x14ac:dyDescent="0.25">
      <c r="A31" s="1">
        <f t="shared" si="12"/>
        <v>278.24399999999997</v>
      </c>
      <c r="B31" s="1">
        <f t="shared" si="13"/>
        <v>334.39689324444208</v>
      </c>
      <c r="C31" s="5">
        <f t="shared" si="14"/>
        <v>1524</v>
      </c>
      <c r="D31" s="5"/>
      <c r="E31">
        <v>5000</v>
      </c>
      <c r="F31" s="5">
        <f t="shared" si="15"/>
        <v>167.19844662222104</v>
      </c>
      <c r="G31">
        <v>0.5</v>
      </c>
      <c r="H31">
        <v>-472.1</v>
      </c>
      <c r="I31" s="33"/>
      <c r="J31">
        <v>239.9</v>
      </c>
      <c r="K31">
        <v>30</v>
      </c>
      <c r="L31" s="1"/>
      <c r="M31" s="1">
        <f t="shared" si="16"/>
        <v>-0.5081550518957848</v>
      </c>
      <c r="N31" s="1">
        <f t="shared" si="17"/>
        <v>-2100.0056062000003</v>
      </c>
      <c r="O31" s="1">
        <f t="shared" si="18"/>
        <v>-351117.6752545957</v>
      </c>
      <c r="P31" s="1">
        <f t="shared" si="19"/>
        <v>-470.84880251641283</v>
      </c>
      <c r="Q31" s="1">
        <f t="shared" si="20"/>
        <v>-0.17121774636960466</v>
      </c>
      <c r="R31" s="1"/>
      <c r="S31" s="1"/>
      <c r="T31" s="1"/>
      <c r="U31" s="1">
        <f t="shared" si="9"/>
        <v>-6.1242492249017351E-2</v>
      </c>
      <c r="V31" s="1">
        <f t="shared" si="21"/>
        <v>-0.17167272727272728</v>
      </c>
      <c r="W31" s="1"/>
      <c r="X31" s="1">
        <f t="shared" si="22"/>
        <v>-0.17121774636960466</v>
      </c>
      <c r="Y31" s="1"/>
    </row>
    <row r="32" spans="1:25" x14ac:dyDescent="0.25">
      <c r="A32" s="1">
        <f t="shared" si="12"/>
        <v>278.24399999999997</v>
      </c>
      <c r="B32" s="1">
        <f t="shared" si="13"/>
        <v>334.39689324444208</v>
      </c>
      <c r="C32" s="5">
        <f t="shared" si="14"/>
        <v>1524</v>
      </c>
      <c r="D32" s="5"/>
      <c r="E32">
        <v>5000</v>
      </c>
      <c r="F32" s="5">
        <f t="shared" si="15"/>
        <v>183.91829128444317</v>
      </c>
      <c r="G32">
        <v>0.55000000000000004</v>
      </c>
      <c r="H32">
        <v>-577.70000000000005</v>
      </c>
      <c r="I32" s="33"/>
      <c r="J32">
        <v>240.3</v>
      </c>
      <c r="K32">
        <v>30</v>
      </c>
      <c r="L32" s="1"/>
      <c r="M32" s="1">
        <f t="shared" si="16"/>
        <v>-0.41595984074779296</v>
      </c>
      <c r="N32" s="1">
        <f t="shared" si="17"/>
        <v>-2569.7378494000004</v>
      </c>
      <c r="O32" s="1">
        <f t="shared" si="18"/>
        <v>-472621.79431060783</v>
      </c>
      <c r="P32" s="1">
        <f t="shared" si="19"/>
        <v>-633.78582617052507</v>
      </c>
      <c r="Q32" s="1">
        <f t="shared" si="20"/>
        <v>-0.23046757315291821</v>
      </c>
      <c r="R32" s="1"/>
      <c r="S32" s="1"/>
      <c r="T32" s="1"/>
      <c r="U32" s="1">
        <f t="shared" si="9"/>
        <v>-7.4941300089509263E-2</v>
      </c>
      <c r="V32" s="1">
        <f t="shared" si="21"/>
        <v>-0.2100727272727273</v>
      </c>
      <c r="W32" s="1"/>
      <c r="X32" s="1">
        <f t="shared" si="22"/>
        <v>-0.23046757315291821</v>
      </c>
      <c r="Y32" s="1"/>
    </row>
    <row r="33" spans="1:25" x14ac:dyDescent="0.25">
      <c r="A33" s="1">
        <f t="shared" si="12"/>
        <v>278.24399999999997</v>
      </c>
      <c r="B33" s="1">
        <f t="shared" si="13"/>
        <v>334.39689324444208</v>
      </c>
      <c r="C33" s="5">
        <f t="shared" si="14"/>
        <v>1524</v>
      </c>
      <c r="D33" s="5"/>
      <c r="E33">
        <v>5000</v>
      </c>
      <c r="F33" s="5">
        <f t="shared" si="15"/>
        <v>200.63813594666524</v>
      </c>
      <c r="G33">
        <v>0.6</v>
      </c>
      <c r="H33">
        <v>-683.4</v>
      </c>
      <c r="I33" s="33"/>
      <c r="J33">
        <v>239.9</v>
      </c>
      <c r="K33">
        <v>30</v>
      </c>
      <c r="L33" s="1"/>
      <c r="M33" s="1">
        <f t="shared" si="16"/>
        <v>-0.35103892303189932</v>
      </c>
      <c r="N33" s="1">
        <f t="shared" si="17"/>
        <v>-3039.9149148000001</v>
      </c>
      <c r="O33" s="1">
        <f t="shared" si="18"/>
        <v>-609922.86194193771</v>
      </c>
      <c r="P33" s="1">
        <f t="shared" si="19"/>
        <v>-817.90655786413845</v>
      </c>
      <c r="Q33" s="1">
        <f t="shared" si="20"/>
        <v>-0.29742056649605036</v>
      </c>
      <c r="R33" s="1"/>
      <c r="S33" s="1"/>
      <c r="T33" s="1"/>
      <c r="U33" s="1">
        <f t="shared" si="9"/>
        <v>-8.8653080285910721E-2</v>
      </c>
      <c r="V33" s="1">
        <f t="shared" si="21"/>
        <v>-0.2485090909090909</v>
      </c>
      <c r="W33" s="1"/>
      <c r="X33" s="1">
        <f t="shared" si="22"/>
        <v>-0.29742056649605036</v>
      </c>
      <c r="Y33" s="1"/>
    </row>
    <row r="34" spans="1:25" x14ac:dyDescent="0.25">
      <c r="A34" s="1"/>
      <c r="B34" s="1"/>
      <c r="C34" s="5"/>
      <c r="D34" s="5"/>
      <c r="F34" s="5"/>
      <c r="I34" s="33"/>
      <c r="K34">
        <v>30</v>
      </c>
      <c r="L34" s="1"/>
      <c r="M34" s="1"/>
      <c r="N34" s="1"/>
      <c r="O34" s="1"/>
      <c r="P34" s="1"/>
      <c r="Q34" s="1"/>
      <c r="R34" s="1"/>
      <c r="S34" s="1"/>
      <c r="T34" s="1"/>
      <c r="U34" s="1">
        <f t="shared" si="9"/>
        <v>0</v>
      </c>
      <c r="V34" s="1"/>
      <c r="W34" s="1"/>
      <c r="X34" s="1"/>
      <c r="Y34" s="1"/>
    </row>
    <row r="35" spans="1:25" x14ac:dyDescent="0.25">
      <c r="A35" s="1">
        <f t="shared" ref="A35:A47" si="23">$H$3+$I$3*C35/1000</f>
        <v>268.33799999999997</v>
      </c>
      <c r="B35" s="1">
        <f t="shared" ref="B35:B47" si="24">SQRT($F$3*$G$3*A35)</f>
        <v>328.39037464298355</v>
      </c>
      <c r="C35" s="5">
        <f t="shared" ref="C35:C47" si="25">E35*0.3048</f>
        <v>3048</v>
      </c>
      <c r="D35" s="5"/>
      <c r="E35">
        <v>10000</v>
      </c>
      <c r="F35" s="5">
        <f t="shared" ref="F35:F47" si="26">G35*B35</f>
        <v>0</v>
      </c>
      <c r="G35">
        <v>0</v>
      </c>
      <c r="H35">
        <v>2074.9</v>
      </c>
      <c r="I35" s="28"/>
      <c r="J35">
        <v>333.3</v>
      </c>
      <c r="K35">
        <v>30</v>
      </c>
      <c r="L35" s="1"/>
      <c r="M35" s="1">
        <f t="shared" ref="M35:M47" si="27">J35/H35</f>
        <v>0.16063424743361127</v>
      </c>
      <c r="N35" s="1">
        <f t="shared" ref="N35:N47" si="28">4.448222*H35</f>
        <v>9229.6158278000003</v>
      </c>
      <c r="O35" s="1">
        <f t="shared" ref="O35:O47" si="29">N35*F35</f>
        <v>0</v>
      </c>
      <c r="P35" s="1">
        <f t="shared" ref="P35:P47" si="30">O35*0.001341</f>
        <v>0</v>
      </c>
      <c r="Q35" s="1">
        <f t="shared" ref="Q35:Q47" si="31">P35/$C$3</f>
        <v>0</v>
      </c>
      <c r="R35" s="1"/>
      <c r="S35" s="1"/>
      <c r="T35" s="1"/>
      <c r="U35" s="1">
        <f t="shared" si="9"/>
        <v>0.2691634127673927</v>
      </c>
      <c r="V35" s="1">
        <f t="shared" ref="V35:V47" si="32">H35/$C$3</f>
        <v>0.75450909090909091</v>
      </c>
      <c r="W35" s="1"/>
      <c r="X35" s="1">
        <f t="shared" ref="X35:X47" si="33">P35/$C$3</f>
        <v>0</v>
      </c>
      <c r="Y35" s="1"/>
    </row>
    <row r="36" spans="1:25" x14ac:dyDescent="0.25">
      <c r="A36" s="1">
        <f t="shared" si="23"/>
        <v>268.33799999999997</v>
      </c>
      <c r="B36" s="1">
        <f t="shared" si="24"/>
        <v>328.39037464298355</v>
      </c>
      <c r="C36" s="5">
        <f t="shared" si="25"/>
        <v>3048</v>
      </c>
      <c r="D36" s="5"/>
      <c r="E36">
        <v>10000</v>
      </c>
      <c r="F36" s="5">
        <f t="shared" si="26"/>
        <v>16.419518732149179</v>
      </c>
      <c r="G36">
        <v>0.05</v>
      </c>
      <c r="H36">
        <v>1453.1</v>
      </c>
      <c r="I36" s="28"/>
      <c r="J36">
        <v>316.10000000000002</v>
      </c>
      <c r="K36">
        <v>30</v>
      </c>
      <c r="L36" s="1"/>
      <c r="M36" s="1">
        <f t="shared" si="27"/>
        <v>0.21753492533204874</v>
      </c>
      <c r="N36" s="1">
        <f t="shared" si="28"/>
        <v>6463.7113882000003</v>
      </c>
      <c r="O36" s="1">
        <f t="shared" si="29"/>
        <v>106131.03021775588</v>
      </c>
      <c r="P36" s="1">
        <f t="shared" si="30"/>
        <v>142.32171152201062</v>
      </c>
      <c r="Q36" s="1">
        <f t="shared" si="31"/>
        <v>5.1753349644367494E-2</v>
      </c>
      <c r="R36" s="1"/>
      <c r="S36" s="1"/>
      <c r="T36" s="1"/>
      <c r="U36" s="1">
        <f t="shared" si="9"/>
        <v>0.1885013037217689</v>
      </c>
      <c r="V36" s="1">
        <f t="shared" si="32"/>
        <v>0.52839999999999998</v>
      </c>
      <c r="W36" s="1"/>
      <c r="X36" s="1">
        <f t="shared" si="33"/>
        <v>5.1753349644367494E-2</v>
      </c>
      <c r="Y36" s="1"/>
    </row>
    <row r="37" spans="1:25" x14ac:dyDescent="0.25">
      <c r="A37" s="1">
        <f t="shared" si="23"/>
        <v>268.33799999999997</v>
      </c>
      <c r="B37" s="1">
        <f t="shared" si="24"/>
        <v>328.39037464298355</v>
      </c>
      <c r="C37" s="5">
        <f t="shared" si="25"/>
        <v>3048</v>
      </c>
      <c r="D37" s="5"/>
      <c r="E37">
        <v>10000</v>
      </c>
      <c r="F37" s="5">
        <f t="shared" si="26"/>
        <v>32.839037464298357</v>
      </c>
      <c r="G37">
        <v>0.1</v>
      </c>
      <c r="H37">
        <v>627.20000000000005</v>
      </c>
      <c r="I37" s="28"/>
      <c r="J37">
        <v>276.5</v>
      </c>
      <c r="K37">
        <v>30</v>
      </c>
      <c r="L37" s="1"/>
      <c r="M37" s="1">
        <f t="shared" si="27"/>
        <v>0.44084821428571425</v>
      </c>
      <c r="N37" s="1">
        <f t="shared" si="28"/>
        <v>2789.9248384000002</v>
      </c>
      <c r="O37" s="1">
        <f t="shared" si="29"/>
        <v>91618.446290794149</v>
      </c>
      <c r="P37" s="1">
        <f t="shared" si="30"/>
        <v>122.86033647595495</v>
      </c>
      <c r="Q37" s="1">
        <f t="shared" si="31"/>
        <v>4.4676485991256343E-2</v>
      </c>
      <c r="R37" s="1"/>
      <c r="S37" s="1"/>
      <c r="T37" s="1"/>
      <c r="U37" s="1">
        <f t="shared" si="9"/>
        <v>8.1362616264739854E-2</v>
      </c>
      <c r="V37" s="1">
        <f t="shared" si="32"/>
        <v>0.22807272727272729</v>
      </c>
      <c r="W37" s="1"/>
      <c r="X37" s="1">
        <f t="shared" si="33"/>
        <v>4.4676485991256343E-2</v>
      </c>
      <c r="Y37" s="1"/>
    </row>
    <row r="38" spans="1:25" x14ac:dyDescent="0.25">
      <c r="A38" s="1">
        <f t="shared" si="23"/>
        <v>268.33799999999997</v>
      </c>
      <c r="B38" s="1">
        <f t="shared" si="24"/>
        <v>328.39037464298355</v>
      </c>
      <c r="C38" s="5">
        <f t="shared" si="25"/>
        <v>3048</v>
      </c>
      <c r="D38" s="5"/>
      <c r="E38">
        <v>10000</v>
      </c>
      <c r="F38" s="5">
        <f t="shared" si="26"/>
        <v>49.258556196447529</v>
      </c>
      <c r="G38">
        <v>0.15</v>
      </c>
      <c r="H38">
        <v>-460.8</v>
      </c>
      <c r="I38" s="28"/>
      <c r="J38">
        <v>194.2</v>
      </c>
      <c r="K38">
        <v>30</v>
      </c>
      <c r="L38" s="1"/>
      <c r="M38" s="1">
        <f t="shared" si="27"/>
        <v>-0.42144097222222221</v>
      </c>
      <c r="N38" s="1">
        <f t="shared" si="28"/>
        <v>-2049.7406976000002</v>
      </c>
      <c r="O38" s="1">
        <f t="shared" si="29"/>
        <v>-100967.26734087517</v>
      </c>
      <c r="P38" s="1">
        <f t="shared" si="30"/>
        <v>-135.3971055041136</v>
      </c>
      <c r="Q38" s="1">
        <f t="shared" si="31"/>
        <v>-4.9235311092404942E-2</v>
      </c>
      <c r="R38" s="1"/>
      <c r="S38" s="1"/>
      <c r="T38" s="1"/>
      <c r="U38" s="1">
        <f t="shared" si="9"/>
        <v>-5.9776616031237434E-2</v>
      </c>
      <c r="V38" s="1">
        <f t="shared" si="32"/>
        <v>-0.16756363636363636</v>
      </c>
      <c r="W38" s="1"/>
      <c r="X38" s="1">
        <f t="shared" si="33"/>
        <v>-4.9235311092404942E-2</v>
      </c>
      <c r="Y38" s="1"/>
    </row>
    <row r="39" spans="1:25" x14ac:dyDescent="0.25">
      <c r="A39" s="1">
        <f t="shared" si="23"/>
        <v>268.33799999999997</v>
      </c>
      <c r="B39" s="1">
        <f t="shared" si="24"/>
        <v>328.39037464298355</v>
      </c>
      <c r="C39" s="5">
        <f t="shared" si="25"/>
        <v>3048</v>
      </c>
      <c r="D39" s="5"/>
      <c r="E39">
        <v>10000</v>
      </c>
      <c r="F39" s="5">
        <f t="shared" si="26"/>
        <v>65.678074928596715</v>
      </c>
      <c r="G39">
        <v>0.2</v>
      </c>
      <c r="H39">
        <v>-377.7</v>
      </c>
      <c r="I39" s="28"/>
      <c r="J39">
        <v>195.3</v>
      </c>
      <c r="K39">
        <v>30</v>
      </c>
      <c r="L39" s="1"/>
      <c r="M39" s="1">
        <f t="shared" si="27"/>
        <v>-0.51707704527402709</v>
      </c>
      <c r="N39" s="1">
        <f t="shared" si="28"/>
        <v>-1680.0934494000001</v>
      </c>
      <c r="O39" s="1">
        <f t="shared" si="29"/>
        <v>-110345.30345673772</v>
      </c>
      <c r="P39" s="1">
        <f t="shared" si="30"/>
        <v>-147.97305193548527</v>
      </c>
      <c r="Q39" s="1">
        <f t="shared" si="31"/>
        <v>-5.3808382521994644E-2</v>
      </c>
      <c r="R39" s="1"/>
      <c r="S39" s="1"/>
      <c r="T39" s="1"/>
      <c r="U39" s="1">
        <f t="shared" si="9"/>
        <v>-4.8996588270395783E-2</v>
      </c>
      <c r="V39" s="1">
        <f t="shared" si="32"/>
        <v>-0.13734545454545455</v>
      </c>
      <c r="W39" s="1"/>
      <c r="X39" s="1">
        <f t="shared" si="33"/>
        <v>-5.3808382521994644E-2</v>
      </c>
      <c r="Y39" s="1"/>
    </row>
    <row r="40" spans="1:25" x14ac:dyDescent="0.25">
      <c r="A40" s="1">
        <f t="shared" si="23"/>
        <v>268.33799999999997</v>
      </c>
      <c r="B40" s="1">
        <f t="shared" si="24"/>
        <v>328.39037464298355</v>
      </c>
      <c r="C40" s="5">
        <f t="shared" si="25"/>
        <v>3048</v>
      </c>
      <c r="D40" s="5"/>
      <c r="E40">
        <v>10000</v>
      </c>
      <c r="F40" s="5">
        <f t="shared" si="26"/>
        <v>82.097593660745886</v>
      </c>
      <c r="G40">
        <v>0.25</v>
      </c>
      <c r="H40">
        <v>-296.7</v>
      </c>
      <c r="I40" s="28"/>
      <c r="J40">
        <v>197.3</v>
      </c>
      <c r="K40">
        <v>30</v>
      </c>
      <c r="L40" s="1"/>
      <c r="M40" s="1">
        <f t="shared" si="27"/>
        <v>-0.66498146275699366</v>
      </c>
      <c r="N40" s="1">
        <f t="shared" si="28"/>
        <v>-1319.7874674</v>
      </c>
      <c r="O40" s="1">
        <f t="shared" si="29"/>
        <v>-108351.37521715011</v>
      </c>
      <c r="P40" s="1">
        <f t="shared" si="30"/>
        <v>-145.2991941661983</v>
      </c>
      <c r="Q40" s="1">
        <f t="shared" si="31"/>
        <v>-5.2836070605890295E-2</v>
      </c>
      <c r="R40" s="1"/>
      <c r="S40" s="1"/>
      <c r="T40" s="1"/>
      <c r="U40" s="1">
        <f t="shared" si="9"/>
        <v>-3.8488979983654831E-2</v>
      </c>
      <c r="V40" s="1">
        <f t="shared" si="32"/>
        <v>-0.10789090909090909</v>
      </c>
      <c r="W40" s="1"/>
      <c r="X40" s="1">
        <f t="shared" si="33"/>
        <v>-5.2836070605890295E-2</v>
      </c>
      <c r="Y40" s="1"/>
    </row>
    <row r="41" spans="1:25" x14ac:dyDescent="0.25">
      <c r="A41" s="1">
        <f t="shared" si="23"/>
        <v>268.33799999999997</v>
      </c>
      <c r="B41" s="1">
        <f t="shared" si="24"/>
        <v>328.39037464298355</v>
      </c>
      <c r="C41" s="5">
        <f t="shared" si="25"/>
        <v>3048</v>
      </c>
      <c r="D41" s="5"/>
      <c r="E41">
        <v>10000</v>
      </c>
      <c r="F41" s="5">
        <f t="shared" si="26"/>
        <v>98.517112392895058</v>
      </c>
      <c r="G41">
        <v>0.3</v>
      </c>
      <c r="H41">
        <v>-159.6</v>
      </c>
      <c r="I41" s="28"/>
      <c r="J41">
        <v>207</v>
      </c>
      <c r="K41">
        <v>30</v>
      </c>
      <c r="L41" s="1"/>
      <c r="M41" s="1">
        <f t="shared" si="27"/>
        <v>-1.2969924812030076</v>
      </c>
      <c r="N41" s="1">
        <f t="shared" si="28"/>
        <v>-709.93623120000007</v>
      </c>
      <c r="O41" s="1">
        <f t="shared" si="29"/>
        <v>-69940.867480918736</v>
      </c>
      <c r="P41" s="1">
        <f t="shared" si="30"/>
        <v>-93.790703291912024</v>
      </c>
      <c r="Q41" s="1">
        <f t="shared" si="31"/>
        <v>-3.4105710287968008E-2</v>
      </c>
      <c r="R41" s="1"/>
      <c r="S41" s="1"/>
      <c r="T41" s="1"/>
      <c r="U41" s="1">
        <f t="shared" si="9"/>
        <v>-2.070388003165255E-2</v>
      </c>
      <c r="V41" s="1">
        <f t="shared" si="32"/>
        <v>-5.8036363636363636E-2</v>
      </c>
      <c r="W41" s="1"/>
      <c r="X41" s="1">
        <f t="shared" si="33"/>
        <v>-3.4105710287968008E-2</v>
      </c>
      <c r="Y41" s="1"/>
    </row>
    <row r="42" spans="1:25" x14ac:dyDescent="0.25">
      <c r="A42" s="1">
        <f t="shared" si="23"/>
        <v>268.33799999999997</v>
      </c>
      <c r="B42" s="1">
        <f t="shared" si="24"/>
        <v>328.39037464298355</v>
      </c>
      <c r="C42" s="5">
        <f t="shared" si="25"/>
        <v>3048</v>
      </c>
      <c r="D42" s="5"/>
      <c r="E42">
        <v>10000</v>
      </c>
      <c r="F42" s="5">
        <f t="shared" si="26"/>
        <v>114.93663112504423</v>
      </c>
      <c r="G42">
        <v>0.35</v>
      </c>
      <c r="H42">
        <v>-182.1</v>
      </c>
      <c r="I42" s="28"/>
      <c r="J42">
        <v>212.7</v>
      </c>
      <c r="K42">
        <v>30</v>
      </c>
      <c r="L42" s="1"/>
      <c r="M42" s="1">
        <f t="shared" si="27"/>
        <v>-1.1680395387149918</v>
      </c>
      <c r="N42" s="1">
        <f t="shared" si="28"/>
        <v>-810.0212262</v>
      </c>
      <c r="O42" s="1">
        <f t="shared" si="29"/>
        <v>-93101.110879205415</v>
      </c>
      <c r="P42" s="1">
        <f t="shared" si="30"/>
        <v>-124.84858968901446</v>
      </c>
      <c r="Q42" s="1">
        <f t="shared" si="31"/>
        <v>-4.5399487159641622E-2</v>
      </c>
      <c r="R42" s="1"/>
      <c r="S42" s="1"/>
      <c r="T42" s="1"/>
      <c r="U42" s="1">
        <f t="shared" si="9"/>
        <v>-2.3622660111302814E-2</v>
      </c>
      <c r="V42" s="1">
        <f t="shared" si="32"/>
        <v>-6.6218181818181815E-2</v>
      </c>
      <c r="W42" s="1"/>
      <c r="X42" s="1">
        <f t="shared" si="33"/>
        <v>-4.5399487159641622E-2</v>
      </c>
      <c r="Y42" s="1"/>
    </row>
    <row r="43" spans="1:25" x14ac:dyDescent="0.25">
      <c r="A43" s="1">
        <f t="shared" si="23"/>
        <v>268.33799999999997</v>
      </c>
      <c r="B43" s="1">
        <f t="shared" si="24"/>
        <v>328.39037464298355</v>
      </c>
      <c r="C43" s="5">
        <f t="shared" si="25"/>
        <v>3048</v>
      </c>
      <c r="D43" s="5"/>
      <c r="E43">
        <v>10000</v>
      </c>
      <c r="F43" s="5">
        <f t="shared" si="26"/>
        <v>131.35614985719343</v>
      </c>
      <c r="G43">
        <v>0.4</v>
      </c>
      <c r="H43">
        <v>-220.3</v>
      </c>
      <c r="I43" s="28"/>
      <c r="J43">
        <v>223.3</v>
      </c>
      <c r="K43">
        <v>30</v>
      </c>
      <c r="L43" s="1"/>
      <c r="M43" s="1">
        <f t="shared" si="27"/>
        <v>-1.0136177939173854</v>
      </c>
      <c r="N43" s="1">
        <f t="shared" si="28"/>
        <v>-979.94330660000014</v>
      </c>
      <c r="O43" s="1">
        <f t="shared" si="29"/>
        <v>-128721.57983330327</v>
      </c>
      <c r="P43" s="1">
        <f t="shared" si="30"/>
        <v>-172.61563855645969</v>
      </c>
      <c r="Q43" s="1">
        <f t="shared" si="31"/>
        <v>-6.2769323111439887E-2</v>
      </c>
      <c r="R43" s="1"/>
      <c r="S43" s="1"/>
      <c r="T43" s="1"/>
      <c r="U43" s="1">
        <f t="shared" si="9"/>
        <v>-2.8578100068753488E-2</v>
      </c>
      <c r="V43" s="1">
        <f t="shared" si="32"/>
        <v>-8.0109090909090908E-2</v>
      </c>
      <c r="W43" s="1"/>
      <c r="X43" s="1">
        <f t="shared" si="33"/>
        <v>-6.2769323111439887E-2</v>
      </c>
      <c r="Y43" s="1"/>
    </row>
    <row r="44" spans="1:25" x14ac:dyDescent="0.25">
      <c r="A44" s="1">
        <f t="shared" si="23"/>
        <v>268.33799999999997</v>
      </c>
      <c r="B44" s="1">
        <f t="shared" si="24"/>
        <v>328.39037464298355</v>
      </c>
      <c r="C44" s="5">
        <f t="shared" si="25"/>
        <v>3048</v>
      </c>
      <c r="D44" s="5"/>
      <c r="E44">
        <v>10000</v>
      </c>
      <c r="F44" s="5">
        <f t="shared" si="26"/>
        <v>147.77566858934259</v>
      </c>
      <c r="G44">
        <v>0.45</v>
      </c>
      <c r="H44">
        <v>-281</v>
      </c>
      <c r="I44" s="28"/>
      <c r="J44">
        <v>222.7</v>
      </c>
      <c r="K44">
        <v>30</v>
      </c>
      <c r="L44" s="1"/>
      <c r="M44" s="1">
        <f t="shared" si="27"/>
        <v>-0.79252669039145907</v>
      </c>
      <c r="N44" s="1">
        <f t="shared" si="28"/>
        <v>-1249.950382</v>
      </c>
      <c r="O44" s="1">
        <f t="shared" si="29"/>
        <v>-184712.25340355418</v>
      </c>
      <c r="P44" s="1">
        <f t="shared" si="30"/>
        <v>-247.69913181416615</v>
      </c>
      <c r="Q44" s="1">
        <f t="shared" si="31"/>
        <v>-9.0072411568787689E-2</v>
      </c>
      <c r="R44" s="1"/>
      <c r="S44" s="1"/>
      <c r="T44" s="1"/>
      <c r="U44" s="1">
        <f t="shared" si="9"/>
        <v>-3.6452320105854426E-2</v>
      </c>
      <c r="V44" s="1">
        <f t="shared" si="32"/>
        <v>-0.10218181818181818</v>
      </c>
      <c r="W44" s="1"/>
      <c r="X44" s="1">
        <f t="shared" si="33"/>
        <v>-9.0072411568787689E-2</v>
      </c>
      <c r="Y44" s="1"/>
    </row>
    <row r="45" spans="1:25" x14ac:dyDescent="0.25">
      <c r="A45" s="1">
        <f t="shared" si="23"/>
        <v>268.33799999999997</v>
      </c>
      <c r="B45" s="1">
        <f t="shared" si="24"/>
        <v>328.39037464298355</v>
      </c>
      <c r="C45" s="5">
        <f t="shared" si="25"/>
        <v>3048</v>
      </c>
      <c r="D45" s="5"/>
      <c r="E45">
        <v>10000</v>
      </c>
      <c r="F45" s="5">
        <f t="shared" si="26"/>
        <v>164.19518732149177</v>
      </c>
      <c r="G45">
        <v>0.5</v>
      </c>
      <c r="H45">
        <v>-364.2</v>
      </c>
      <c r="I45" s="28"/>
      <c r="J45">
        <v>220.2</v>
      </c>
      <c r="K45">
        <v>30</v>
      </c>
      <c r="L45" s="1"/>
      <c r="M45" s="1">
        <f t="shared" si="27"/>
        <v>-0.60461285008237231</v>
      </c>
      <c r="N45" s="1">
        <f t="shared" si="28"/>
        <v>-1620.0424524</v>
      </c>
      <c r="O45" s="1">
        <f t="shared" si="29"/>
        <v>-266003.17394058692</v>
      </c>
      <c r="P45" s="1">
        <f t="shared" si="30"/>
        <v>-356.71025625432702</v>
      </c>
      <c r="Q45" s="1">
        <f t="shared" si="31"/>
        <v>-0.12971282045611893</v>
      </c>
      <c r="R45" s="1"/>
      <c r="S45" s="1"/>
      <c r="T45" s="1"/>
      <c r="U45" s="1">
        <f t="shared" si="9"/>
        <v>-4.7245320222605629E-2</v>
      </c>
      <c r="V45" s="1">
        <f t="shared" si="32"/>
        <v>-0.13243636363636363</v>
      </c>
      <c r="W45" s="1"/>
      <c r="X45" s="1">
        <f t="shared" si="33"/>
        <v>-0.12971282045611893</v>
      </c>
      <c r="Y45" s="1"/>
    </row>
    <row r="46" spans="1:25" x14ac:dyDescent="0.25">
      <c r="A46" s="1">
        <f t="shared" si="23"/>
        <v>268.33799999999997</v>
      </c>
      <c r="B46" s="1">
        <f t="shared" si="24"/>
        <v>328.39037464298355</v>
      </c>
      <c r="C46" s="5">
        <f t="shared" si="25"/>
        <v>3048</v>
      </c>
      <c r="D46" s="5"/>
      <c r="E46">
        <v>10000</v>
      </c>
      <c r="F46" s="5">
        <f t="shared" si="26"/>
        <v>180.61470605364096</v>
      </c>
      <c r="G46">
        <v>0.55000000000000004</v>
      </c>
      <c r="H46">
        <v>-458.6</v>
      </c>
      <c r="I46" s="28"/>
      <c r="J46">
        <v>220</v>
      </c>
      <c r="K46">
        <v>30</v>
      </c>
      <c r="L46" s="1"/>
      <c r="M46" s="1">
        <f t="shared" si="27"/>
        <v>-0.47972088966419535</v>
      </c>
      <c r="N46" s="1">
        <f t="shared" si="28"/>
        <v>-2039.9546092000003</v>
      </c>
      <c r="O46" s="1">
        <f t="shared" si="29"/>
        <v>-368445.80210342805</v>
      </c>
      <c r="P46" s="1">
        <f t="shared" si="30"/>
        <v>-494.08582062069701</v>
      </c>
      <c r="Q46" s="1">
        <f t="shared" si="31"/>
        <v>-0.17966757113479892</v>
      </c>
      <c r="R46" s="1"/>
      <c r="S46" s="1"/>
      <c r="T46" s="1"/>
      <c r="U46" s="1">
        <f t="shared" si="9"/>
        <v>-5.949122420122719E-2</v>
      </c>
      <c r="V46" s="1">
        <f t="shared" si="32"/>
        <v>-0.16676363636363636</v>
      </c>
      <c r="W46" s="1"/>
      <c r="X46" s="1">
        <f t="shared" si="33"/>
        <v>-0.17966757113479892</v>
      </c>
      <c r="Y46" s="1"/>
    </row>
    <row r="47" spans="1:25" x14ac:dyDescent="0.25">
      <c r="A47" s="1">
        <f t="shared" si="23"/>
        <v>268.33799999999997</v>
      </c>
      <c r="B47" s="1">
        <f t="shared" si="24"/>
        <v>328.39037464298355</v>
      </c>
      <c r="C47" s="5">
        <f t="shared" si="25"/>
        <v>3048</v>
      </c>
      <c r="D47" s="5"/>
      <c r="E47">
        <v>10000</v>
      </c>
      <c r="F47" s="5">
        <f t="shared" si="26"/>
        <v>197.03422478579012</v>
      </c>
      <c r="G47">
        <v>0.6</v>
      </c>
      <c r="H47">
        <v>-555.29999999999995</v>
      </c>
      <c r="I47" s="28"/>
      <c r="J47">
        <v>219.1</v>
      </c>
      <c r="K47">
        <v>30</v>
      </c>
      <c r="L47" s="1"/>
      <c r="M47" s="1">
        <f t="shared" si="27"/>
        <v>-0.39456149828921305</v>
      </c>
      <c r="N47" s="1">
        <f t="shared" si="28"/>
        <v>-2470.0976765999999</v>
      </c>
      <c r="O47" s="1">
        <f t="shared" si="29"/>
        <v>-486693.78085406229</v>
      </c>
      <c r="P47" s="1">
        <f t="shared" si="30"/>
        <v>-652.65636012529751</v>
      </c>
      <c r="Q47" s="1">
        <f t="shared" si="31"/>
        <v>-0.23732958550010819</v>
      </c>
      <c r="R47" s="1"/>
      <c r="S47" s="1"/>
      <c r="T47" s="1"/>
      <c r="U47" s="1">
        <f t="shared" si="9"/>
        <v>-7.2035492365768547E-2</v>
      </c>
      <c r="V47" s="1">
        <f t="shared" si="32"/>
        <v>-0.20192727272727271</v>
      </c>
      <c r="W47" s="1"/>
      <c r="X47" s="1">
        <f t="shared" si="33"/>
        <v>-0.23732958550010819</v>
      </c>
      <c r="Y47" s="1"/>
    </row>
    <row r="48" spans="1:25" x14ac:dyDescent="0.25">
      <c r="A48" s="1"/>
      <c r="B48" s="1"/>
      <c r="C48" s="5"/>
      <c r="D48" s="5"/>
      <c r="F48" s="5"/>
      <c r="I48" s="28"/>
      <c r="K48">
        <v>30</v>
      </c>
      <c r="L48" s="1"/>
      <c r="M48" s="1"/>
      <c r="N48" s="1"/>
      <c r="O48" s="1"/>
      <c r="P48" s="1"/>
      <c r="Q48" s="1"/>
      <c r="R48" s="1"/>
      <c r="S48" s="1"/>
      <c r="T48" s="1"/>
      <c r="U48" s="1">
        <f t="shared" si="9"/>
        <v>0</v>
      </c>
      <c r="V48" s="1"/>
      <c r="W48" s="1"/>
      <c r="X48" s="1"/>
      <c r="Y48" s="1"/>
    </row>
    <row r="49" spans="1:25" x14ac:dyDescent="0.25">
      <c r="A49" s="1">
        <f t="shared" ref="A49:A61" si="34">$H$3+$I$3*C49/1000</f>
        <v>258.43199999999996</v>
      </c>
      <c r="B49" s="1">
        <f t="shared" ref="B49:B61" si="35">SQRT($F$3*$G$3*A49)</f>
        <v>322.27192571613091</v>
      </c>
      <c r="C49" s="5">
        <f t="shared" ref="C49:C61" si="36">E49*0.3048</f>
        <v>4572</v>
      </c>
      <c r="D49" s="5"/>
      <c r="E49">
        <v>15000</v>
      </c>
      <c r="F49" s="5">
        <f t="shared" ref="F49:F61" si="37">G49*B49</f>
        <v>0</v>
      </c>
      <c r="G49">
        <v>0</v>
      </c>
      <c r="H49">
        <v>1771.4</v>
      </c>
      <c r="I49" s="28"/>
      <c r="J49">
        <v>277.8</v>
      </c>
      <c r="K49">
        <v>30</v>
      </c>
      <c r="L49" s="1"/>
      <c r="M49" s="1">
        <f t="shared" ref="M49:M61" si="38">J49/H49</f>
        <v>0.15682511008242067</v>
      </c>
      <c r="N49" s="1">
        <f t="shared" ref="N49:N61" si="39">4.448222*H49</f>
        <v>7879.580450800001</v>
      </c>
      <c r="O49" s="1">
        <f t="shared" ref="O49:O61" si="40">N49*F49</f>
        <v>0</v>
      </c>
      <c r="P49" s="1">
        <f t="shared" ref="P49:P61" si="41">O49*0.001341</f>
        <v>0</v>
      </c>
      <c r="Q49" s="1">
        <f t="shared" ref="Q49:Q61" si="42">P49/$C$3</f>
        <v>0</v>
      </c>
      <c r="R49" s="1"/>
      <c r="S49" s="1"/>
      <c r="T49" s="1"/>
      <c r="U49" s="1">
        <f t="shared" si="9"/>
        <v>0.22979231258188801</v>
      </c>
      <c r="V49" s="1">
        <f t="shared" ref="V49:V61" si="43">H49/$C$3</f>
        <v>0.64414545454545458</v>
      </c>
      <c r="W49" s="1"/>
      <c r="X49" s="1">
        <f t="shared" ref="X49:X61" si="44">P49/$C$3</f>
        <v>0</v>
      </c>
      <c r="Y49" s="1"/>
    </row>
    <row r="50" spans="1:25" x14ac:dyDescent="0.25">
      <c r="A50" s="1">
        <f t="shared" si="34"/>
        <v>258.43199999999996</v>
      </c>
      <c r="B50" s="1">
        <f t="shared" si="35"/>
        <v>322.27192571613091</v>
      </c>
      <c r="C50" s="5">
        <f t="shared" si="36"/>
        <v>4572</v>
      </c>
      <c r="D50" s="5"/>
      <c r="E50">
        <v>15000</v>
      </c>
      <c r="F50" s="5">
        <f t="shared" si="37"/>
        <v>16.113596285806548</v>
      </c>
      <c r="G50">
        <v>0.05</v>
      </c>
      <c r="H50">
        <v>1243.4000000000001</v>
      </c>
      <c r="I50" s="28"/>
      <c r="J50">
        <v>264.89999999999998</v>
      </c>
      <c r="K50">
        <v>30</v>
      </c>
      <c r="L50" s="1"/>
      <c r="M50" s="1">
        <f t="shared" si="38"/>
        <v>0.21304487695029753</v>
      </c>
      <c r="N50" s="1">
        <f t="shared" si="39"/>
        <v>5530.9192348000006</v>
      </c>
      <c r="O50" s="1">
        <f t="shared" si="40"/>
        <v>89122.999638969282</v>
      </c>
      <c r="P50" s="1">
        <f t="shared" si="41"/>
        <v>119.51394251585781</v>
      </c>
      <c r="Q50" s="1">
        <f t="shared" si="42"/>
        <v>4.3459615460311928E-2</v>
      </c>
      <c r="R50" s="1"/>
      <c r="S50" s="1"/>
      <c r="T50" s="1"/>
      <c r="U50" s="1">
        <f t="shared" si="9"/>
        <v>0.16129827337942845</v>
      </c>
      <c r="V50" s="1">
        <f t="shared" si="43"/>
        <v>0.45214545454545457</v>
      </c>
      <c r="W50" s="1"/>
      <c r="X50" s="1">
        <f t="shared" si="44"/>
        <v>4.3459615460311928E-2</v>
      </c>
      <c r="Y50" s="1"/>
    </row>
    <row r="51" spans="1:25" x14ac:dyDescent="0.25">
      <c r="A51" s="1">
        <f t="shared" si="34"/>
        <v>258.43199999999996</v>
      </c>
      <c r="B51" s="1">
        <f t="shared" si="35"/>
        <v>322.27192571613091</v>
      </c>
      <c r="C51" s="5">
        <f t="shared" si="36"/>
        <v>4572</v>
      </c>
      <c r="D51" s="5"/>
      <c r="E51">
        <v>15000</v>
      </c>
      <c r="F51" s="5">
        <f t="shared" si="37"/>
        <v>32.227192571613095</v>
      </c>
      <c r="G51">
        <v>0.1</v>
      </c>
      <c r="H51">
        <v>566.5</v>
      </c>
      <c r="I51" s="28"/>
      <c r="J51">
        <v>235</v>
      </c>
      <c r="K51">
        <v>30</v>
      </c>
      <c r="L51" s="1"/>
      <c r="M51" s="1">
        <f t="shared" si="38"/>
        <v>0.41482789055604591</v>
      </c>
      <c r="N51" s="1">
        <f t="shared" si="39"/>
        <v>2519.9177630000004</v>
      </c>
      <c r="O51" s="1">
        <f t="shared" si="40"/>
        <v>81209.875012829507</v>
      </c>
      <c r="P51" s="1">
        <f t="shared" si="41"/>
        <v>108.90244239220436</v>
      </c>
      <c r="Q51" s="1">
        <f t="shared" si="42"/>
        <v>3.9600888142619771E-2</v>
      </c>
      <c r="R51" s="1"/>
      <c r="S51" s="1"/>
      <c r="T51" s="1"/>
      <c r="U51" s="1">
        <f t="shared" si="9"/>
        <v>7.3488396227638905E-2</v>
      </c>
      <c r="V51" s="1">
        <f t="shared" si="43"/>
        <v>0.20599999999999999</v>
      </c>
      <c r="W51" s="1"/>
      <c r="X51" s="1">
        <f t="shared" si="44"/>
        <v>3.9600888142619771E-2</v>
      </c>
      <c r="Y51" s="1"/>
    </row>
    <row r="52" spans="1:25" x14ac:dyDescent="0.25">
      <c r="A52" s="1">
        <f t="shared" si="34"/>
        <v>258.43199999999996</v>
      </c>
      <c r="B52" s="1">
        <f t="shared" si="35"/>
        <v>322.27192571613091</v>
      </c>
      <c r="C52" s="5">
        <f t="shared" si="36"/>
        <v>4572</v>
      </c>
      <c r="D52" s="5"/>
      <c r="E52">
        <v>15000</v>
      </c>
      <c r="F52" s="5">
        <f t="shared" si="37"/>
        <v>48.340788857419632</v>
      </c>
      <c r="G52">
        <v>0.15</v>
      </c>
      <c r="H52">
        <v>-299</v>
      </c>
      <c r="I52" s="28"/>
      <c r="J52">
        <v>170.6</v>
      </c>
      <c r="K52">
        <v>30</v>
      </c>
      <c r="L52" s="1"/>
      <c r="M52" s="1">
        <f t="shared" si="38"/>
        <v>-0.57056856187290972</v>
      </c>
      <c r="N52" s="1">
        <f t="shared" si="39"/>
        <v>-1330.0183780000002</v>
      </c>
      <c r="O52" s="1">
        <f t="shared" si="40"/>
        <v>-64294.13758738574</v>
      </c>
      <c r="P52" s="1">
        <f t="shared" si="41"/>
        <v>-86.218438504684272</v>
      </c>
      <c r="Q52" s="1">
        <f t="shared" si="42"/>
        <v>-3.1352159456248828E-2</v>
      </c>
      <c r="R52" s="1"/>
      <c r="S52" s="1"/>
      <c r="T52" s="1"/>
      <c r="U52" s="1">
        <f t="shared" si="9"/>
        <v>-3.878734416957464E-2</v>
      </c>
      <c r="V52" s="1">
        <f t="shared" si="43"/>
        <v>-0.10872727272727273</v>
      </c>
      <c r="W52" s="1"/>
      <c r="X52" s="1">
        <f t="shared" si="44"/>
        <v>-3.1352159456248828E-2</v>
      </c>
      <c r="Y52" s="1"/>
    </row>
    <row r="53" spans="1:25" x14ac:dyDescent="0.25">
      <c r="A53" s="1">
        <f t="shared" si="34"/>
        <v>258.43199999999996</v>
      </c>
      <c r="B53" s="1">
        <f t="shared" si="35"/>
        <v>322.27192571613091</v>
      </c>
      <c r="C53" s="5">
        <f t="shared" si="36"/>
        <v>4572</v>
      </c>
      <c r="D53" s="5"/>
      <c r="E53">
        <v>15000</v>
      </c>
      <c r="F53" s="5">
        <f t="shared" si="37"/>
        <v>64.45438514322619</v>
      </c>
      <c r="G53">
        <v>0.2</v>
      </c>
      <c r="H53">
        <v>-254</v>
      </c>
      <c r="I53" s="28"/>
      <c r="J53">
        <v>171.7</v>
      </c>
      <c r="K53">
        <v>30</v>
      </c>
      <c r="L53" s="1"/>
      <c r="M53" s="1">
        <f t="shared" si="38"/>
        <v>-0.67598425196850387</v>
      </c>
      <c r="N53" s="1">
        <f t="shared" si="39"/>
        <v>-1129.8483880000001</v>
      </c>
      <c r="O53" s="1">
        <f t="shared" si="40"/>
        <v>-72823.683153605263</v>
      </c>
      <c r="P53" s="1">
        <f t="shared" si="41"/>
        <v>-97.656559108984652</v>
      </c>
      <c r="Q53" s="1">
        <f t="shared" si="42"/>
        <v>-3.5511476039630785E-2</v>
      </c>
      <c r="R53" s="1"/>
      <c r="S53" s="1"/>
      <c r="T53" s="1"/>
      <c r="U53" s="1">
        <f t="shared" si="9"/>
        <v>-3.2949784010274104E-2</v>
      </c>
      <c r="V53" s="1">
        <f t="shared" si="43"/>
        <v>-9.236363636363637E-2</v>
      </c>
      <c r="W53" s="1"/>
      <c r="X53" s="1">
        <f t="shared" si="44"/>
        <v>-3.5511476039630785E-2</v>
      </c>
      <c r="Y53" s="1"/>
    </row>
    <row r="54" spans="1:25" x14ac:dyDescent="0.25">
      <c r="A54" s="1">
        <f t="shared" si="34"/>
        <v>258.43199999999996</v>
      </c>
      <c r="B54" s="1">
        <f t="shared" si="35"/>
        <v>322.27192571613091</v>
      </c>
      <c r="C54" s="5">
        <f t="shared" si="36"/>
        <v>4572</v>
      </c>
      <c r="D54" s="5"/>
      <c r="E54">
        <v>15000</v>
      </c>
      <c r="F54" s="5">
        <f t="shared" si="37"/>
        <v>80.567981429032727</v>
      </c>
      <c r="G54">
        <v>0.25</v>
      </c>
      <c r="H54">
        <v>-200.1</v>
      </c>
      <c r="I54" s="28"/>
      <c r="J54">
        <v>174.2</v>
      </c>
      <c r="K54">
        <v>30</v>
      </c>
      <c r="L54" s="1"/>
      <c r="M54" s="1">
        <f t="shared" si="38"/>
        <v>-0.87056471764117938</v>
      </c>
      <c r="N54" s="1">
        <f t="shared" si="39"/>
        <v>-890.08922219999999</v>
      </c>
      <c r="O54" s="1">
        <f t="shared" si="40"/>
        <v>-71712.69192439178</v>
      </c>
      <c r="P54" s="1">
        <f t="shared" si="41"/>
        <v>-96.16671987060937</v>
      </c>
      <c r="Q54" s="1">
        <f t="shared" si="42"/>
        <v>-3.4969716316585228E-2</v>
      </c>
      <c r="R54" s="1"/>
      <c r="S54" s="1"/>
      <c r="T54" s="1"/>
      <c r="U54" s="1">
        <f t="shared" si="9"/>
        <v>-2.5957684175023026E-2</v>
      </c>
      <c r="V54" s="1">
        <f t="shared" si="43"/>
        <v>-7.2763636363636364E-2</v>
      </c>
      <c r="W54" s="1"/>
      <c r="X54" s="1">
        <f t="shared" si="44"/>
        <v>-3.4969716316585228E-2</v>
      </c>
      <c r="Y54" s="1"/>
    </row>
    <row r="55" spans="1:25" x14ac:dyDescent="0.25">
      <c r="A55" s="1">
        <f t="shared" si="34"/>
        <v>258.43199999999996</v>
      </c>
      <c r="B55" s="1">
        <f t="shared" si="35"/>
        <v>322.27192571613091</v>
      </c>
      <c r="C55" s="5">
        <f t="shared" si="36"/>
        <v>4572</v>
      </c>
      <c r="D55" s="5"/>
      <c r="E55">
        <v>15000</v>
      </c>
      <c r="F55" s="5">
        <f t="shared" si="37"/>
        <v>96.681577714839264</v>
      </c>
      <c r="G55">
        <v>0.3</v>
      </c>
      <c r="H55">
        <v>-80.900000000000006</v>
      </c>
      <c r="I55" s="28"/>
      <c r="J55">
        <v>195.1</v>
      </c>
      <c r="K55">
        <v>30</v>
      </c>
      <c r="L55" s="1"/>
      <c r="M55" s="1">
        <f t="shared" si="38"/>
        <v>-2.4116192830655128</v>
      </c>
      <c r="N55" s="1">
        <f t="shared" si="39"/>
        <v>-359.86115980000005</v>
      </c>
      <c r="O55" s="1">
        <f t="shared" si="40"/>
        <v>-34791.944687755895</v>
      </c>
      <c r="P55" s="1">
        <f t="shared" si="41"/>
        <v>-46.655997826280654</v>
      </c>
      <c r="Q55" s="1">
        <f t="shared" si="42"/>
        <v>-1.6965817391374784E-2</v>
      </c>
      <c r="R55" s="1"/>
      <c r="S55" s="1"/>
      <c r="T55" s="1"/>
      <c r="U55" s="1">
        <f t="shared" si="9"/>
        <v>-1.0494635930831398E-2</v>
      </c>
      <c r="V55" s="1">
        <f t="shared" si="43"/>
        <v>-2.9418181818181819E-2</v>
      </c>
      <c r="W55" s="1"/>
      <c r="X55" s="1">
        <f t="shared" si="44"/>
        <v>-1.6965817391374784E-2</v>
      </c>
      <c r="Y55" s="1"/>
    </row>
    <row r="56" spans="1:25" x14ac:dyDescent="0.25">
      <c r="A56" s="1">
        <f t="shared" si="34"/>
        <v>258.43199999999996</v>
      </c>
      <c r="B56" s="1">
        <f t="shared" si="35"/>
        <v>322.27192571613091</v>
      </c>
      <c r="C56" s="5">
        <f t="shared" si="36"/>
        <v>4572</v>
      </c>
      <c r="D56" s="5"/>
      <c r="E56">
        <v>15000</v>
      </c>
      <c r="F56" s="5">
        <f t="shared" si="37"/>
        <v>112.79517400064582</v>
      </c>
      <c r="G56">
        <v>0.35</v>
      </c>
      <c r="H56">
        <v>-112.4</v>
      </c>
      <c r="I56" s="28"/>
      <c r="J56">
        <v>196</v>
      </c>
      <c r="K56">
        <v>30</v>
      </c>
      <c r="L56" s="1"/>
      <c r="M56" s="1">
        <f t="shared" si="38"/>
        <v>-1.7437722419928825</v>
      </c>
      <c r="N56" s="1">
        <f t="shared" si="39"/>
        <v>-499.98015280000004</v>
      </c>
      <c r="O56" s="1">
        <f t="shared" si="40"/>
        <v>-56395.34833194549</v>
      </c>
      <c r="P56" s="1">
        <f t="shared" si="41"/>
        <v>-75.626162113138903</v>
      </c>
      <c r="Q56" s="1">
        <f t="shared" si="42"/>
        <v>-2.7500422586595966E-2</v>
      </c>
      <c r="R56" s="1"/>
      <c r="S56" s="1"/>
      <c r="T56" s="1"/>
      <c r="U56" s="1">
        <f t="shared" si="9"/>
        <v>-1.4580928042341771E-2</v>
      </c>
      <c r="V56" s="1">
        <f t="shared" si="43"/>
        <v>-4.0872727272727276E-2</v>
      </c>
      <c r="W56" s="1"/>
      <c r="X56" s="1">
        <f t="shared" si="44"/>
        <v>-2.7500422586595966E-2</v>
      </c>
      <c r="Y56" s="1"/>
    </row>
    <row r="57" spans="1:25" x14ac:dyDescent="0.25">
      <c r="A57" s="1">
        <f t="shared" si="34"/>
        <v>258.43199999999996</v>
      </c>
      <c r="B57" s="1">
        <f t="shared" si="35"/>
        <v>322.27192571613091</v>
      </c>
      <c r="C57" s="5">
        <f t="shared" si="36"/>
        <v>4572</v>
      </c>
      <c r="D57" s="5"/>
      <c r="E57">
        <v>15000</v>
      </c>
      <c r="F57" s="5">
        <f t="shared" si="37"/>
        <v>128.90877028645238</v>
      </c>
      <c r="G57">
        <v>0.4</v>
      </c>
      <c r="H57">
        <v>-148.4</v>
      </c>
      <c r="I57" s="28"/>
      <c r="J57">
        <v>202.2</v>
      </c>
      <c r="K57">
        <v>30</v>
      </c>
      <c r="L57" s="1"/>
      <c r="M57" s="1">
        <f t="shared" si="38"/>
        <v>-1.3625336927223719</v>
      </c>
      <c r="N57" s="1">
        <f t="shared" si="39"/>
        <v>-660.11614480000003</v>
      </c>
      <c r="O57" s="1">
        <f t="shared" si="40"/>
        <v>-85094.760472401744</v>
      </c>
      <c r="P57" s="1">
        <f t="shared" si="41"/>
        <v>-114.11207379349074</v>
      </c>
      <c r="Q57" s="1">
        <f t="shared" si="42"/>
        <v>-4.1495299561269357E-2</v>
      </c>
      <c r="R57" s="1"/>
      <c r="S57" s="1"/>
      <c r="T57" s="1"/>
      <c r="U57" s="1">
        <f t="shared" si="9"/>
        <v>-1.9250976169782195E-2</v>
      </c>
      <c r="V57" s="1">
        <f t="shared" si="43"/>
        <v>-5.3963636363636366E-2</v>
      </c>
      <c r="W57" s="1"/>
      <c r="X57" s="1">
        <f t="shared" si="44"/>
        <v>-4.1495299561269357E-2</v>
      </c>
      <c r="Y57" s="1"/>
    </row>
    <row r="58" spans="1:25" x14ac:dyDescent="0.25">
      <c r="A58" s="1">
        <f t="shared" si="34"/>
        <v>258.43199999999996</v>
      </c>
      <c r="B58" s="1">
        <f t="shared" si="35"/>
        <v>322.27192571613091</v>
      </c>
      <c r="C58" s="5">
        <f t="shared" si="36"/>
        <v>4572</v>
      </c>
      <c r="D58" s="5"/>
      <c r="E58">
        <v>15000</v>
      </c>
      <c r="F58" s="5">
        <f t="shared" si="37"/>
        <v>145.0223665722589</v>
      </c>
      <c r="G58">
        <v>0.45</v>
      </c>
      <c r="H58">
        <v>-204.6</v>
      </c>
      <c r="I58" s="28"/>
      <c r="J58">
        <v>201.9</v>
      </c>
      <c r="K58">
        <v>30</v>
      </c>
      <c r="L58" s="1"/>
      <c r="M58" s="1">
        <f t="shared" si="38"/>
        <v>-0.98680351906158359</v>
      </c>
      <c r="N58" s="1">
        <f t="shared" si="39"/>
        <v>-910.10622120000005</v>
      </c>
      <c r="O58" s="1">
        <f t="shared" si="40"/>
        <v>-131985.75803055975</v>
      </c>
      <c r="P58" s="1">
        <f t="shared" si="41"/>
        <v>-176.99290151898063</v>
      </c>
      <c r="Q58" s="1">
        <f t="shared" si="42"/>
        <v>-6.4361055097811135E-2</v>
      </c>
      <c r="R58" s="1"/>
      <c r="S58" s="1"/>
      <c r="T58" s="1"/>
      <c r="U58" s="1">
        <f t="shared" si="9"/>
        <v>-2.6541440190953079E-2</v>
      </c>
      <c r="V58" s="1">
        <f t="shared" si="43"/>
        <v>-7.4399999999999994E-2</v>
      </c>
      <c r="W58" s="1"/>
      <c r="X58" s="1">
        <f t="shared" si="44"/>
        <v>-6.4361055097811135E-2</v>
      </c>
      <c r="Y58" s="1"/>
    </row>
    <row r="59" spans="1:25" x14ac:dyDescent="0.25">
      <c r="A59" s="1">
        <f t="shared" si="34"/>
        <v>258.43199999999996</v>
      </c>
      <c r="B59" s="1">
        <f t="shared" si="35"/>
        <v>322.27192571613091</v>
      </c>
      <c r="C59" s="5">
        <f t="shared" si="36"/>
        <v>4572</v>
      </c>
      <c r="D59" s="5"/>
      <c r="E59">
        <v>15000</v>
      </c>
      <c r="F59" s="5">
        <f t="shared" si="37"/>
        <v>161.13596285806545</v>
      </c>
      <c r="G59">
        <v>0.5</v>
      </c>
      <c r="H59">
        <v>-274.3</v>
      </c>
      <c r="I59" s="28"/>
      <c r="J59">
        <v>200</v>
      </c>
      <c r="K59">
        <v>30</v>
      </c>
      <c r="L59" s="1"/>
      <c r="M59" s="1">
        <f t="shared" si="38"/>
        <v>-0.72912869121399926</v>
      </c>
      <c r="N59" s="1">
        <f t="shared" si="39"/>
        <v>-1220.1472946000001</v>
      </c>
      <c r="O59" s="1">
        <f t="shared" si="40"/>
        <v>-196609.60914403468</v>
      </c>
      <c r="P59" s="1">
        <f t="shared" si="41"/>
        <v>-263.65348586215049</v>
      </c>
      <c r="Q59" s="1">
        <f t="shared" si="42"/>
        <v>-9.5873994858963821E-2</v>
      </c>
      <c r="R59" s="1"/>
      <c r="S59" s="1"/>
      <c r="T59" s="1"/>
      <c r="U59" s="1">
        <f t="shared" si="9"/>
        <v>-3.5583172259914128E-2</v>
      </c>
      <c r="V59" s="1">
        <f t="shared" si="43"/>
        <v>-9.9745454545454554E-2</v>
      </c>
      <c r="W59" s="1"/>
      <c r="X59" s="1">
        <f t="shared" si="44"/>
        <v>-9.5873994858963821E-2</v>
      </c>
      <c r="Y59" s="1"/>
    </row>
    <row r="60" spans="1:25" x14ac:dyDescent="0.25">
      <c r="A60" s="1">
        <f t="shared" si="34"/>
        <v>258.43199999999996</v>
      </c>
      <c r="B60" s="1">
        <f t="shared" si="35"/>
        <v>322.27192571613091</v>
      </c>
      <c r="C60" s="5">
        <f t="shared" si="36"/>
        <v>4572</v>
      </c>
      <c r="D60" s="5"/>
      <c r="E60">
        <v>15000</v>
      </c>
      <c r="F60" s="5">
        <f t="shared" si="37"/>
        <v>177.24955914387201</v>
      </c>
      <c r="G60">
        <v>0.55000000000000004</v>
      </c>
      <c r="H60">
        <v>-357.4</v>
      </c>
      <c r="I60" s="28"/>
      <c r="J60">
        <v>199.3</v>
      </c>
      <c r="K60">
        <v>30</v>
      </c>
      <c r="L60" s="1"/>
      <c r="M60" s="1">
        <f t="shared" si="38"/>
        <v>-0.55763850027979867</v>
      </c>
      <c r="N60" s="1">
        <f t="shared" si="39"/>
        <v>-1589.7945428</v>
      </c>
      <c r="O60" s="1">
        <f t="shared" si="40"/>
        <v>-281790.38184063358</v>
      </c>
      <c r="P60" s="1">
        <f t="shared" si="41"/>
        <v>-377.88090204828961</v>
      </c>
      <c r="Q60" s="1">
        <f t="shared" si="42"/>
        <v>-0.13741123710846895</v>
      </c>
      <c r="R60" s="1"/>
      <c r="S60" s="1"/>
      <c r="T60" s="1"/>
      <c r="U60" s="1">
        <f t="shared" si="9"/>
        <v>-4.6363200020755765E-2</v>
      </c>
      <c r="V60" s="1">
        <f t="shared" si="43"/>
        <v>-0.12996363636363636</v>
      </c>
      <c r="W60" s="1"/>
      <c r="X60" s="1">
        <f t="shared" si="44"/>
        <v>-0.13741123710846895</v>
      </c>
      <c r="Y60" s="1"/>
    </row>
    <row r="61" spans="1:25" x14ac:dyDescent="0.25">
      <c r="A61" s="1">
        <f t="shared" si="34"/>
        <v>258.43199999999996</v>
      </c>
      <c r="B61" s="1">
        <f t="shared" si="35"/>
        <v>322.27192571613091</v>
      </c>
      <c r="C61" s="5">
        <f t="shared" si="36"/>
        <v>4572</v>
      </c>
      <c r="D61" s="5"/>
      <c r="E61">
        <v>15000</v>
      </c>
      <c r="F61" s="5">
        <f t="shared" si="37"/>
        <v>193.36315542967853</v>
      </c>
      <c r="G61">
        <v>0.6</v>
      </c>
      <c r="H61">
        <v>-445.1</v>
      </c>
      <c r="I61" s="28"/>
      <c r="J61">
        <v>198</v>
      </c>
      <c r="K61">
        <v>30</v>
      </c>
      <c r="L61" s="1"/>
      <c r="M61" s="1">
        <f t="shared" si="38"/>
        <v>-0.44484385531341269</v>
      </c>
      <c r="N61" s="1">
        <f t="shared" si="39"/>
        <v>-1979.9036122000002</v>
      </c>
      <c r="O61" s="1">
        <f t="shared" si="40"/>
        <v>-382840.40990161058</v>
      </c>
      <c r="P61" s="1">
        <f t="shared" si="41"/>
        <v>-513.38898967805972</v>
      </c>
      <c r="Q61" s="1">
        <f t="shared" si="42"/>
        <v>-0.18668690533747626</v>
      </c>
      <c r="R61" s="1"/>
      <c r="S61" s="1"/>
      <c r="T61" s="1"/>
      <c r="U61" s="1">
        <f t="shared" si="9"/>
        <v>-5.7739956153437029E-2</v>
      </c>
      <c r="V61" s="1">
        <f t="shared" si="43"/>
        <v>-0.16185454545454547</v>
      </c>
      <c r="W61" s="1"/>
      <c r="X61" s="1">
        <f t="shared" si="44"/>
        <v>-0.18668690533747626</v>
      </c>
      <c r="Y61" s="1"/>
    </row>
    <row r="62" spans="1:25" x14ac:dyDescent="0.25">
      <c r="A62" s="1"/>
      <c r="B62" s="1"/>
      <c r="C62" s="5"/>
      <c r="D62" s="1"/>
      <c r="F62" s="5"/>
      <c r="I62" s="28"/>
      <c r="K62">
        <v>30</v>
      </c>
      <c r="L62" s="1"/>
      <c r="M62" s="1"/>
      <c r="N62" s="1"/>
      <c r="O62" s="1"/>
      <c r="P62" s="1"/>
      <c r="Q62" s="1"/>
      <c r="R62" s="1"/>
      <c r="S62" s="1"/>
      <c r="T62" s="1"/>
      <c r="U62" s="1">
        <f t="shared" si="9"/>
        <v>0</v>
      </c>
      <c r="V62" s="1"/>
      <c r="W62" s="1"/>
      <c r="X62" s="1"/>
      <c r="Y62" s="1"/>
    </row>
    <row r="63" spans="1:25" x14ac:dyDescent="0.25">
      <c r="A63" s="1">
        <f t="shared" ref="A63:A75" si="45">$H$3+$I$3*C63/1000</f>
        <v>248.52599999999998</v>
      </c>
      <c r="B63" s="1">
        <f t="shared" ref="B63:B75" si="46">SQRT($F$3*$G$3*A63)</f>
        <v>316.03504560635002</v>
      </c>
      <c r="C63" s="5">
        <f t="shared" ref="C63:C75" si="47">E63*0.3048</f>
        <v>6096</v>
      </c>
      <c r="D63" s="1"/>
      <c r="E63">
        <v>20000</v>
      </c>
      <c r="F63" s="5">
        <f t="shared" ref="F63:F75" si="48">G63*B63</f>
        <v>0</v>
      </c>
      <c r="G63">
        <v>0</v>
      </c>
      <c r="H63">
        <v>1517.4</v>
      </c>
      <c r="I63" s="28"/>
      <c r="J63">
        <v>231.5</v>
      </c>
      <c r="K63">
        <v>30</v>
      </c>
      <c r="L63" s="1"/>
      <c r="M63" s="1">
        <f t="shared" ref="M63:M74" si="49">J63/H63</f>
        <v>0.15256359562409383</v>
      </c>
      <c r="N63" s="1">
        <f t="shared" ref="N63:N75" si="50">4.448222*H63</f>
        <v>6749.7320628000007</v>
      </c>
      <c r="O63" s="1">
        <f t="shared" ref="O63:O75" si="51">N63*F63</f>
        <v>0</v>
      </c>
      <c r="P63" s="1">
        <f t="shared" ref="P63:P75" si="52">O63*0.001341</f>
        <v>0</v>
      </c>
      <c r="Q63" s="1">
        <f t="shared" ref="Q63:Q75" si="53">P63/$C$3</f>
        <v>0</v>
      </c>
      <c r="R63" s="1"/>
      <c r="S63" s="1"/>
      <c r="T63" s="1"/>
      <c r="U63" s="1">
        <f t="shared" si="9"/>
        <v>0.19684252857161391</v>
      </c>
      <c r="V63" s="1">
        <f t="shared" ref="V63:V75" si="54">H63/$C$3</f>
        <v>0.55178181818181826</v>
      </c>
      <c r="W63" s="1"/>
      <c r="X63" s="1">
        <f t="shared" ref="X63:X75" si="55">P63/$C$3</f>
        <v>0</v>
      </c>
      <c r="Y63" s="1"/>
    </row>
    <row r="64" spans="1:25" x14ac:dyDescent="0.25">
      <c r="A64" s="1">
        <f t="shared" si="45"/>
        <v>248.52599999999998</v>
      </c>
      <c r="B64" s="1">
        <f t="shared" si="46"/>
        <v>316.03504560635002</v>
      </c>
      <c r="C64" s="5">
        <f t="shared" si="47"/>
        <v>6096</v>
      </c>
      <c r="D64" s="1"/>
      <c r="E64">
        <v>20000</v>
      </c>
      <c r="F64" s="5">
        <f t="shared" si="48"/>
        <v>15.801752280317501</v>
      </c>
      <c r="G64">
        <v>0.05</v>
      </c>
      <c r="H64">
        <v>1005.3</v>
      </c>
      <c r="I64" s="28"/>
      <c r="J64">
        <v>213.1</v>
      </c>
      <c r="K64">
        <v>30</v>
      </c>
      <c r="L64" s="1"/>
      <c r="M64" s="1">
        <f t="shared" si="49"/>
        <v>0.21197652442057097</v>
      </c>
      <c r="N64" s="1">
        <f t="shared" si="50"/>
        <v>4471.7975766</v>
      </c>
      <c r="O64" s="1">
        <f t="shared" si="51"/>
        <v>70662.23755315732</v>
      </c>
      <c r="P64" s="1">
        <f t="shared" si="52"/>
        <v>94.758060558783967</v>
      </c>
      <c r="Q64" s="1">
        <f t="shared" si="53"/>
        <v>3.4457476566830535E-2</v>
      </c>
      <c r="R64" s="1"/>
      <c r="S64" s="1"/>
      <c r="T64" s="1"/>
      <c r="U64" s="1">
        <f t="shared" si="9"/>
        <v>0.13041109395877384</v>
      </c>
      <c r="V64" s="1">
        <f t="shared" si="54"/>
        <v>0.36556363636363637</v>
      </c>
      <c r="W64" s="1"/>
      <c r="X64" s="1">
        <f t="shared" si="55"/>
        <v>3.4457476566830535E-2</v>
      </c>
      <c r="Y64" s="1"/>
    </row>
    <row r="65" spans="1:25" x14ac:dyDescent="0.25">
      <c r="A65" s="1">
        <f t="shared" si="45"/>
        <v>248.52599999999998</v>
      </c>
      <c r="B65" s="1">
        <f t="shared" si="46"/>
        <v>316.03504560635002</v>
      </c>
      <c r="C65" s="5">
        <f t="shared" si="47"/>
        <v>6096</v>
      </c>
      <c r="D65" s="1"/>
      <c r="E65">
        <v>20000</v>
      </c>
      <c r="F65" s="5">
        <f t="shared" si="48"/>
        <v>31.603504560635002</v>
      </c>
      <c r="G65">
        <v>0.1</v>
      </c>
      <c r="H65">
        <v>528.29999999999995</v>
      </c>
      <c r="I65" s="28"/>
      <c r="J65">
        <v>198.2</v>
      </c>
      <c r="K65">
        <v>30</v>
      </c>
      <c r="L65" s="1"/>
      <c r="M65" s="1">
        <f t="shared" si="49"/>
        <v>0.37516562559152</v>
      </c>
      <c r="N65" s="1">
        <f t="shared" si="50"/>
        <v>2349.9956825999998</v>
      </c>
      <c r="O65" s="1">
        <f t="shared" si="51"/>
        <v>74268.099272521664</v>
      </c>
      <c r="P65" s="1">
        <f t="shared" si="52"/>
        <v>99.593521124451541</v>
      </c>
      <c r="Q65" s="1">
        <f t="shared" si="53"/>
        <v>3.6215825863436926E-2</v>
      </c>
      <c r="R65" s="1"/>
      <c r="S65" s="1"/>
      <c r="T65" s="1"/>
      <c r="U65" s="1">
        <f t="shared" si="9"/>
        <v>6.8532956270188225E-2</v>
      </c>
      <c r="V65" s="1">
        <f t="shared" si="54"/>
        <v>0.1921090909090909</v>
      </c>
      <c r="W65" s="1"/>
      <c r="X65" s="1">
        <f t="shared" si="55"/>
        <v>3.6215825863436926E-2</v>
      </c>
      <c r="Y65" s="1"/>
    </row>
    <row r="66" spans="1:25" x14ac:dyDescent="0.25">
      <c r="A66" s="1">
        <f t="shared" si="45"/>
        <v>248.52599999999998</v>
      </c>
      <c r="B66" s="1">
        <f t="shared" si="46"/>
        <v>316.03504560635002</v>
      </c>
      <c r="C66" s="5">
        <f t="shared" si="47"/>
        <v>6096</v>
      </c>
      <c r="D66" s="1"/>
      <c r="E66">
        <v>20000</v>
      </c>
      <c r="F66" s="5">
        <f t="shared" si="48"/>
        <v>47.405256840952504</v>
      </c>
      <c r="G66">
        <v>0.15</v>
      </c>
      <c r="H66">
        <v>89.9</v>
      </c>
      <c r="I66" s="28"/>
      <c r="J66">
        <v>186.7</v>
      </c>
      <c r="K66">
        <v>30</v>
      </c>
      <c r="L66" s="1"/>
      <c r="M66" s="1">
        <f t="shared" si="49"/>
        <v>2.0767519466073412</v>
      </c>
      <c r="N66" s="1">
        <f t="shared" si="50"/>
        <v>399.89515780000005</v>
      </c>
      <c r="O66" s="1">
        <f t="shared" si="51"/>
        <v>18957.132664962232</v>
      </c>
      <c r="P66" s="1">
        <f t="shared" si="52"/>
        <v>25.421514903714353</v>
      </c>
      <c r="Q66" s="1">
        <f t="shared" si="53"/>
        <v>9.244187237714311E-3</v>
      </c>
      <c r="R66" s="1"/>
      <c r="S66" s="1"/>
      <c r="T66" s="1"/>
      <c r="U66" s="1">
        <f t="shared" si="9"/>
        <v>1.1662147962691506E-2</v>
      </c>
      <c r="V66" s="1">
        <f t="shared" si="54"/>
        <v>3.269090909090909E-2</v>
      </c>
      <c r="W66" s="1"/>
      <c r="X66" s="1">
        <f t="shared" si="55"/>
        <v>9.244187237714311E-3</v>
      </c>
      <c r="Y66" s="1"/>
    </row>
    <row r="67" spans="1:25" x14ac:dyDescent="0.25">
      <c r="A67" s="1">
        <f t="shared" si="45"/>
        <v>248.52599999999998</v>
      </c>
      <c r="B67" s="1">
        <f t="shared" si="46"/>
        <v>316.03504560635002</v>
      </c>
      <c r="C67" s="5">
        <f t="shared" si="47"/>
        <v>6096</v>
      </c>
      <c r="D67" s="1"/>
      <c r="E67">
        <v>20000</v>
      </c>
      <c r="F67" s="5">
        <f t="shared" si="48"/>
        <v>63.207009121270005</v>
      </c>
      <c r="G67">
        <v>0.2</v>
      </c>
      <c r="H67">
        <v>67.400000000000006</v>
      </c>
      <c r="I67" s="28"/>
      <c r="J67">
        <v>185.6</v>
      </c>
      <c r="K67">
        <v>30</v>
      </c>
      <c r="L67" s="1"/>
      <c r="M67" s="1">
        <f t="shared" si="49"/>
        <v>2.753709198813056</v>
      </c>
      <c r="N67" s="1">
        <f t="shared" si="50"/>
        <v>299.81016280000006</v>
      </c>
      <c r="O67" s="1">
        <f t="shared" si="51"/>
        <v>18950.10369474905</v>
      </c>
      <c r="P67" s="1">
        <f t="shared" si="52"/>
        <v>25.412089054658477</v>
      </c>
      <c r="Q67" s="1">
        <f t="shared" si="53"/>
        <v>9.2407596562394459E-3</v>
      </c>
      <c r="R67" s="1"/>
      <c r="S67" s="1"/>
      <c r="T67" s="1"/>
      <c r="U67" s="1">
        <f t="shared" si="9"/>
        <v>8.7433678830412392E-3</v>
      </c>
      <c r="V67" s="1">
        <f t="shared" si="54"/>
        <v>2.4509090909090911E-2</v>
      </c>
      <c r="W67" s="1"/>
      <c r="X67" s="1">
        <f t="shared" si="55"/>
        <v>9.2407596562394459E-3</v>
      </c>
      <c r="Y67" s="1"/>
    </row>
    <row r="68" spans="1:25" x14ac:dyDescent="0.25">
      <c r="A68" s="1">
        <f t="shared" si="45"/>
        <v>248.52599999999998</v>
      </c>
      <c r="B68" s="1">
        <f t="shared" si="46"/>
        <v>316.03504560635002</v>
      </c>
      <c r="C68" s="5">
        <f t="shared" si="47"/>
        <v>6096</v>
      </c>
      <c r="D68" s="1"/>
      <c r="E68">
        <v>20000</v>
      </c>
      <c r="F68" s="5">
        <f t="shared" si="48"/>
        <v>79.008761401587506</v>
      </c>
      <c r="G68">
        <v>0.25</v>
      </c>
      <c r="H68">
        <v>49.5</v>
      </c>
      <c r="I68" s="28"/>
      <c r="J68">
        <v>186.3</v>
      </c>
      <c r="K68">
        <v>30</v>
      </c>
      <c r="L68" s="1"/>
      <c r="M68" s="1">
        <f t="shared" si="49"/>
        <v>3.7636363636363637</v>
      </c>
      <c r="N68" s="1">
        <f t="shared" si="50"/>
        <v>220.18698900000001</v>
      </c>
      <c r="O68" s="1">
        <f t="shared" si="51"/>
        <v>17396.701277634973</v>
      </c>
      <c r="P68" s="1">
        <f t="shared" si="52"/>
        <v>23.328976413308499</v>
      </c>
      <c r="Q68" s="1">
        <f t="shared" si="53"/>
        <v>8.4832641502940002E-3</v>
      </c>
      <c r="R68" s="1"/>
      <c r="S68" s="1"/>
      <c r="T68" s="1"/>
      <c r="U68" s="1">
        <f t="shared" si="9"/>
        <v>6.4213161752305833E-3</v>
      </c>
      <c r="V68" s="1">
        <f t="shared" si="54"/>
        <v>1.7999999999999999E-2</v>
      </c>
      <c r="W68" s="1"/>
      <c r="X68" s="1">
        <f t="shared" si="55"/>
        <v>8.4832641502940002E-3</v>
      </c>
      <c r="Y68" s="1"/>
    </row>
    <row r="69" spans="1:25" x14ac:dyDescent="0.25">
      <c r="A69" s="1">
        <f t="shared" si="45"/>
        <v>248.52599999999998</v>
      </c>
      <c r="B69" s="1">
        <f t="shared" si="46"/>
        <v>316.03504560635002</v>
      </c>
      <c r="C69" s="5">
        <f t="shared" si="47"/>
        <v>6096</v>
      </c>
      <c r="D69" s="1"/>
      <c r="E69">
        <v>20000</v>
      </c>
      <c r="F69" s="5">
        <f t="shared" si="48"/>
        <v>94.810513681905007</v>
      </c>
      <c r="G69">
        <v>0.3</v>
      </c>
      <c r="H69">
        <v>58.4</v>
      </c>
      <c r="I69" s="28"/>
      <c r="J69">
        <v>196.7</v>
      </c>
      <c r="K69">
        <v>30</v>
      </c>
      <c r="L69" s="1"/>
      <c r="M69" s="1">
        <f t="shared" si="49"/>
        <v>3.3681506849315066</v>
      </c>
      <c r="N69" s="1">
        <f t="shared" si="50"/>
        <v>259.7761648</v>
      </c>
      <c r="O69" s="1">
        <f t="shared" si="51"/>
        <v>24629.511627003209</v>
      </c>
      <c r="P69" s="1">
        <f t="shared" si="52"/>
        <v>33.028175091811299</v>
      </c>
      <c r="Q69" s="1">
        <f t="shared" si="53"/>
        <v>1.2010245487931382E-2</v>
      </c>
      <c r="R69" s="1"/>
      <c r="S69" s="1"/>
      <c r="T69" s="1"/>
      <c r="U69" s="1">
        <f t="shared" si="9"/>
        <v>7.5758558511811328E-3</v>
      </c>
      <c r="V69" s="1">
        <f t="shared" si="54"/>
        <v>2.1236363636363637E-2</v>
      </c>
      <c r="W69" s="1"/>
      <c r="X69" s="1">
        <f t="shared" si="55"/>
        <v>1.2010245487931382E-2</v>
      </c>
      <c r="Y69" s="1"/>
    </row>
    <row r="70" spans="1:25" x14ac:dyDescent="0.25">
      <c r="A70" s="1">
        <f t="shared" si="45"/>
        <v>248.52599999999998</v>
      </c>
      <c r="B70" s="1">
        <f t="shared" si="46"/>
        <v>316.03504560635002</v>
      </c>
      <c r="C70" s="5">
        <f t="shared" si="47"/>
        <v>6096</v>
      </c>
      <c r="D70" s="1"/>
      <c r="E70">
        <v>20000</v>
      </c>
      <c r="F70" s="5">
        <f t="shared" si="48"/>
        <v>110.61226596222251</v>
      </c>
      <c r="G70">
        <v>0.35</v>
      </c>
      <c r="H70">
        <v>4.5</v>
      </c>
      <c r="I70" s="28"/>
      <c r="J70">
        <v>194.9</v>
      </c>
      <c r="K70">
        <v>30</v>
      </c>
      <c r="L70" s="1"/>
      <c r="M70" s="1">
        <f t="shared" si="49"/>
        <v>43.31111111111111</v>
      </c>
      <c r="N70" s="1">
        <f t="shared" si="50"/>
        <v>20.016999000000002</v>
      </c>
      <c r="O70" s="1">
        <f t="shared" si="51"/>
        <v>2214.1256171535424</v>
      </c>
      <c r="P70" s="1">
        <f t="shared" si="52"/>
        <v>2.9691424526029002</v>
      </c>
      <c r="Q70" s="1">
        <f t="shared" si="53"/>
        <v>1.0796881645828728E-3</v>
      </c>
      <c r="R70" s="1"/>
      <c r="S70" s="1"/>
      <c r="T70" s="1"/>
      <c r="U70" s="1">
        <f t="shared" si="9"/>
        <v>5.8375601593005312E-4</v>
      </c>
      <c r="V70" s="1">
        <f t="shared" si="54"/>
        <v>1.6363636363636363E-3</v>
      </c>
      <c r="W70" s="1"/>
      <c r="X70" s="1">
        <f t="shared" si="55"/>
        <v>1.0796881645828728E-3</v>
      </c>
      <c r="Y70" s="1"/>
    </row>
    <row r="71" spans="1:25" x14ac:dyDescent="0.25">
      <c r="A71" s="1">
        <f t="shared" si="45"/>
        <v>248.52599999999998</v>
      </c>
      <c r="B71" s="1">
        <f t="shared" si="46"/>
        <v>316.03504560635002</v>
      </c>
      <c r="C71" s="5">
        <f t="shared" si="47"/>
        <v>6096</v>
      </c>
      <c r="D71" s="1"/>
      <c r="E71">
        <v>20000</v>
      </c>
      <c r="F71" s="5">
        <f t="shared" si="48"/>
        <v>126.41401824254001</v>
      </c>
      <c r="G71">
        <v>0.4</v>
      </c>
      <c r="H71">
        <v>-56.2</v>
      </c>
      <c r="I71" s="28"/>
      <c r="J71">
        <v>192.2</v>
      </c>
      <c r="K71">
        <v>30</v>
      </c>
      <c r="L71" s="1"/>
      <c r="M71" s="1">
        <f t="shared" si="49"/>
        <v>-3.4199288256227756</v>
      </c>
      <c r="N71" s="1">
        <f t="shared" si="50"/>
        <v>-249.99007640000002</v>
      </c>
      <c r="O71" s="1">
        <f t="shared" si="51"/>
        <v>-31602.250078483572</v>
      </c>
      <c r="P71" s="1">
        <f t="shared" si="52"/>
        <v>-42.378617355246469</v>
      </c>
      <c r="Q71" s="1">
        <f t="shared" si="53"/>
        <v>-1.5410406310998716E-2</v>
      </c>
      <c r="R71" s="1"/>
      <c r="S71" s="1"/>
      <c r="T71" s="1"/>
      <c r="U71" s="1">
        <f t="shared" ref="U71:U103" si="56">H71/$B$3</f>
        <v>-7.2904640211708853E-3</v>
      </c>
      <c r="V71" s="1">
        <f t="shared" si="54"/>
        <v>-2.0436363636363638E-2</v>
      </c>
      <c r="W71" s="1"/>
      <c r="X71" s="1">
        <f t="shared" si="55"/>
        <v>-1.5410406310998716E-2</v>
      </c>
      <c r="Y71" s="1"/>
    </row>
    <row r="72" spans="1:25" x14ac:dyDescent="0.25">
      <c r="A72" s="1">
        <f t="shared" si="45"/>
        <v>248.52599999999998</v>
      </c>
      <c r="B72" s="1">
        <f t="shared" si="46"/>
        <v>316.03504560635002</v>
      </c>
      <c r="C72" s="5">
        <f t="shared" si="47"/>
        <v>6096</v>
      </c>
      <c r="D72" s="1"/>
      <c r="E72">
        <v>20000</v>
      </c>
      <c r="F72" s="5">
        <f t="shared" si="48"/>
        <v>142.21577052285753</v>
      </c>
      <c r="G72">
        <v>0.45</v>
      </c>
      <c r="H72">
        <v>-125.9</v>
      </c>
      <c r="I72" s="28"/>
      <c r="J72">
        <v>186.5</v>
      </c>
      <c r="K72">
        <v>30</v>
      </c>
      <c r="L72" s="1"/>
      <c r="M72" s="1">
        <f t="shared" si="49"/>
        <v>-1.4813343923749007</v>
      </c>
      <c r="N72" s="1">
        <f t="shared" si="50"/>
        <v>-560.03114980000009</v>
      </c>
      <c r="O72" s="1">
        <f t="shared" si="51"/>
        <v>-79645.261485608862</v>
      </c>
      <c r="P72" s="1">
        <f t="shared" si="52"/>
        <v>-106.80429565220147</v>
      </c>
      <c r="Q72" s="1">
        <f t="shared" si="53"/>
        <v>-3.8837925691709629E-2</v>
      </c>
      <c r="R72" s="1"/>
      <c r="S72" s="1"/>
      <c r="T72" s="1"/>
      <c r="U72" s="1">
        <f t="shared" si="56"/>
        <v>-1.633219609013193E-2</v>
      </c>
      <c r="V72" s="1">
        <f t="shared" si="54"/>
        <v>-4.578181818181818E-2</v>
      </c>
      <c r="W72" s="1"/>
      <c r="X72" s="1">
        <f t="shared" si="55"/>
        <v>-3.8837925691709629E-2</v>
      </c>
      <c r="Y72" s="1"/>
    </row>
    <row r="73" spans="1:25" x14ac:dyDescent="0.25">
      <c r="A73" s="1">
        <f t="shared" si="45"/>
        <v>248.52599999999998</v>
      </c>
      <c r="B73" s="1">
        <f t="shared" si="46"/>
        <v>316.03504560635002</v>
      </c>
      <c r="C73" s="5">
        <f t="shared" si="47"/>
        <v>6096</v>
      </c>
      <c r="D73" s="1"/>
      <c r="E73">
        <v>20000</v>
      </c>
      <c r="F73" s="5">
        <f t="shared" si="48"/>
        <v>158.01752280317501</v>
      </c>
      <c r="G73">
        <v>0.5</v>
      </c>
      <c r="H73">
        <v>-202.3</v>
      </c>
      <c r="I73" s="28"/>
      <c r="J73">
        <v>179.5</v>
      </c>
      <c r="K73">
        <v>30</v>
      </c>
      <c r="L73" s="1"/>
      <c r="M73" s="1">
        <f t="shared" si="49"/>
        <v>-0.88729609490855166</v>
      </c>
      <c r="N73" s="1">
        <f t="shared" si="50"/>
        <v>-899.87531060000015</v>
      </c>
      <c r="O73" s="1">
        <f t="shared" si="51"/>
        <v>-142196.06741274972</v>
      </c>
      <c r="P73" s="1">
        <f t="shared" si="52"/>
        <v>-190.68492640049737</v>
      </c>
      <c r="Q73" s="1">
        <f t="shared" si="53"/>
        <v>-6.9339973236544505E-2</v>
      </c>
      <c r="R73" s="1"/>
      <c r="S73" s="1"/>
      <c r="T73" s="1"/>
      <c r="U73" s="1">
        <f t="shared" si="56"/>
        <v>-2.6243076005033276E-2</v>
      </c>
      <c r="V73" s="1">
        <f t="shared" si="54"/>
        <v>-7.3563636363636373E-2</v>
      </c>
      <c r="W73" s="1"/>
      <c r="X73" s="1">
        <f t="shared" si="55"/>
        <v>-6.9339973236544505E-2</v>
      </c>
      <c r="Y73" s="1"/>
    </row>
    <row r="74" spans="1:25" x14ac:dyDescent="0.25">
      <c r="A74" s="1">
        <f t="shared" si="45"/>
        <v>248.52599999999998</v>
      </c>
      <c r="B74" s="1">
        <f t="shared" si="46"/>
        <v>316.03504560635002</v>
      </c>
      <c r="C74" s="5">
        <f t="shared" si="47"/>
        <v>6096</v>
      </c>
      <c r="D74" s="1"/>
      <c r="E74">
        <v>20000</v>
      </c>
      <c r="F74" s="5">
        <f t="shared" si="48"/>
        <v>173.81927508349253</v>
      </c>
      <c r="G74">
        <v>0.55000000000000004</v>
      </c>
      <c r="H74">
        <v>-276.5</v>
      </c>
      <c r="I74" s="28"/>
      <c r="J74">
        <v>178.4</v>
      </c>
      <c r="K74">
        <v>30</v>
      </c>
      <c r="L74" s="1"/>
      <c r="M74" s="1">
        <f t="shared" si="49"/>
        <v>-0.64520795660036168</v>
      </c>
      <c r="N74" s="1">
        <f t="shared" si="50"/>
        <v>-1229.933383</v>
      </c>
      <c r="O74" s="1">
        <f t="shared" si="51"/>
        <v>-213786.12903404757</v>
      </c>
      <c r="P74" s="1">
        <f t="shared" si="52"/>
        <v>-286.68719903465779</v>
      </c>
      <c r="Q74" s="1">
        <f t="shared" si="53"/>
        <v>-0.10424989055805738</v>
      </c>
      <c r="R74" s="1"/>
      <c r="S74" s="1"/>
      <c r="T74" s="1"/>
      <c r="U74" s="1">
        <f t="shared" si="56"/>
        <v>-3.5868564089924372E-2</v>
      </c>
      <c r="V74" s="1">
        <f t="shared" si="54"/>
        <v>-0.10054545454545455</v>
      </c>
      <c r="W74" s="1"/>
      <c r="X74" s="1">
        <f t="shared" si="55"/>
        <v>-0.10424989055805738</v>
      </c>
      <c r="Y74" s="1"/>
    </row>
    <row r="75" spans="1:25" x14ac:dyDescent="0.25">
      <c r="A75" s="1">
        <f t="shared" si="45"/>
        <v>248.52599999999998</v>
      </c>
      <c r="B75" s="1">
        <f t="shared" si="46"/>
        <v>316.03504560635002</v>
      </c>
      <c r="C75" s="5">
        <f t="shared" si="47"/>
        <v>6096</v>
      </c>
      <c r="D75" s="1"/>
      <c r="E75">
        <v>20000</v>
      </c>
      <c r="F75" s="5">
        <f t="shared" si="48"/>
        <v>189.62102736381001</v>
      </c>
      <c r="G75">
        <v>0.6</v>
      </c>
      <c r="H75">
        <v>-355.2</v>
      </c>
      <c r="I75" s="28"/>
      <c r="J75">
        <v>176.8</v>
      </c>
      <c r="K75">
        <v>30</v>
      </c>
      <c r="L75" s="1"/>
      <c r="M75" s="1">
        <v>0.5948</v>
      </c>
      <c r="N75" s="1">
        <f t="shared" si="50"/>
        <v>-1580.0084544000001</v>
      </c>
      <c r="O75" s="1">
        <f t="shared" si="51"/>
        <v>-299602.82636683359</v>
      </c>
      <c r="P75" s="1">
        <f t="shared" si="52"/>
        <v>-401.76739015792384</v>
      </c>
      <c r="Q75" s="1">
        <f t="shared" si="53"/>
        <v>-0.14609723278469958</v>
      </c>
      <c r="R75" s="1"/>
      <c r="S75" s="1"/>
      <c r="T75" s="1"/>
      <c r="U75" s="1">
        <f t="shared" si="56"/>
        <v>-4.6077808190745521E-2</v>
      </c>
      <c r="V75" s="1">
        <f t="shared" si="54"/>
        <v>-0.12916363636363637</v>
      </c>
      <c r="W75" s="1"/>
      <c r="X75" s="1">
        <f t="shared" si="55"/>
        <v>-0.14609723278469958</v>
      </c>
      <c r="Y75" s="1"/>
    </row>
    <row r="76" spans="1:25" x14ac:dyDescent="0.25">
      <c r="A76" s="1"/>
      <c r="B76" s="1"/>
      <c r="C76" s="5"/>
      <c r="D76" s="1"/>
      <c r="F76" s="5"/>
      <c r="I76" s="28"/>
      <c r="K76">
        <v>30</v>
      </c>
      <c r="L76" s="1"/>
      <c r="M76" s="1"/>
      <c r="N76" s="1"/>
      <c r="O76" s="1"/>
      <c r="P76" s="1"/>
      <c r="Q76" s="1"/>
      <c r="R76" s="1"/>
      <c r="S76" s="1"/>
      <c r="T76" s="1"/>
      <c r="U76" s="1">
        <f t="shared" si="56"/>
        <v>0</v>
      </c>
      <c r="V76" s="1"/>
      <c r="W76" s="1"/>
      <c r="X76" s="1"/>
      <c r="Y76" s="1"/>
    </row>
    <row r="77" spans="1:25" x14ac:dyDescent="0.25">
      <c r="A77" s="1">
        <f t="shared" ref="A77:A89" si="57">$H$3+$I$3*C77/1000</f>
        <v>238.61999999999998</v>
      </c>
      <c r="B77" s="1">
        <f t="shared" ref="B77:B89" si="58">SQRT($F$3*$G$3*A77)</f>
        <v>309.67257869890909</v>
      </c>
      <c r="C77" s="5">
        <f t="shared" ref="C77:C89" si="59">E77*0.3048</f>
        <v>7620</v>
      </c>
      <c r="D77" s="1"/>
      <c r="E77">
        <v>25000</v>
      </c>
      <c r="F77" s="5">
        <f t="shared" ref="F77:F89" si="60">G77*B77</f>
        <v>0</v>
      </c>
      <c r="G77">
        <v>0</v>
      </c>
      <c r="H77">
        <v>1427.5</v>
      </c>
      <c r="I77" s="28"/>
      <c r="J77">
        <v>206.8</v>
      </c>
      <c r="K77">
        <v>30</v>
      </c>
      <c r="L77" s="1"/>
      <c r="M77" s="1">
        <f t="shared" ref="M77:M89" si="61">J77/H77</f>
        <v>0.14486865148861647</v>
      </c>
      <c r="N77" s="1">
        <f t="shared" ref="N77:N89" si="62">4.448222*H77</f>
        <v>6349.8369050000001</v>
      </c>
      <c r="O77" s="1">
        <f t="shared" ref="O77:O89" si="63">N77*F77</f>
        <v>0</v>
      </c>
      <c r="P77" s="1">
        <f t="shared" ref="P77:P89" si="64">O77*0.001341</f>
        <v>0</v>
      </c>
      <c r="Q77" s="1">
        <f t="shared" ref="Q77:Q89" si="65">P77/$C$3</f>
        <v>0</v>
      </c>
      <c r="R77" s="1"/>
      <c r="S77" s="1"/>
      <c r="T77" s="1"/>
      <c r="U77" s="1">
        <f t="shared" si="56"/>
        <v>0.18518038060892239</v>
      </c>
      <c r="V77" s="1">
        <f t="shared" ref="V77:V89" si="66">H77/$C$3</f>
        <v>0.51909090909090905</v>
      </c>
      <c r="W77" s="1"/>
      <c r="X77" s="1">
        <f t="shared" ref="X77:X89" si="67">P77/$C$3</f>
        <v>0</v>
      </c>
      <c r="Y77" s="1"/>
    </row>
    <row r="78" spans="1:25" x14ac:dyDescent="0.25">
      <c r="A78" s="1">
        <f t="shared" si="57"/>
        <v>238.61999999999998</v>
      </c>
      <c r="B78" s="1">
        <f t="shared" si="58"/>
        <v>309.67257869890909</v>
      </c>
      <c r="C78" s="5">
        <f t="shared" si="59"/>
        <v>7620</v>
      </c>
      <c r="D78" s="1"/>
      <c r="E78">
        <v>25000</v>
      </c>
      <c r="F78" s="5">
        <f t="shared" si="60"/>
        <v>15.483628934945456</v>
      </c>
      <c r="G78">
        <v>0.05</v>
      </c>
      <c r="H78">
        <v>1114.3</v>
      </c>
      <c r="I78" s="28"/>
      <c r="J78">
        <v>205.8</v>
      </c>
      <c r="K78">
        <v>30</v>
      </c>
      <c r="L78" s="1"/>
      <c r="M78" s="1">
        <f t="shared" si="61"/>
        <v>0.18468993987256577</v>
      </c>
      <c r="N78" s="1">
        <f t="shared" si="62"/>
        <v>4956.6537746000004</v>
      </c>
      <c r="O78" s="1">
        <f t="shared" si="63"/>
        <v>76746.987804903183</v>
      </c>
      <c r="P78" s="1">
        <f t="shared" si="64"/>
        <v>102.91771064637517</v>
      </c>
      <c r="Q78" s="1">
        <f t="shared" si="65"/>
        <v>3.7424622053227337E-2</v>
      </c>
      <c r="R78" s="1"/>
      <c r="S78" s="1"/>
      <c r="T78" s="1"/>
      <c r="U78" s="1">
        <f t="shared" si="56"/>
        <v>0.14455096190019068</v>
      </c>
      <c r="V78" s="1">
        <f t="shared" si="66"/>
        <v>0.4052</v>
      </c>
      <c r="W78" s="1"/>
      <c r="X78" s="1">
        <f t="shared" si="67"/>
        <v>3.7424622053227337E-2</v>
      </c>
      <c r="Y78" s="1"/>
    </row>
    <row r="79" spans="1:25" x14ac:dyDescent="0.25">
      <c r="A79" s="1">
        <f t="shared" si="57"/>
        <v>238.61999999999998</v>
      </c>
      <c r="B79" s="1">
        <f t="shared" si="58"/>
        <v>309.67257869890909</v>
      </c>
      <c r="C79" s="5">
        <f t="shared" si="59"/>
        <v>7620</v>
      </c>
      <c r="D79" s="1"/>
      <c r="E79">
        <v>25000</v>
      </c>
      <c r="F79" s="5">
        <f t="shared" si="60"/>
        <v>30.967257869890911</v>
      </c>
      <c r="G79">
        <v>0.1</v>
      </c>
      <c r="H79">
        <v>831.8</v>
      </c>
      <c r="I79" s="28"/>
      <c r="J79">
        <v>204.6</v>
      </c>
      <c r="K79">
        <v>30</v>
      </c>
      <c r="L79" s="1"/>
      <c r="M79" s="1">
        <f t="shared" si="61"/>
        <v>0.24597258956479923</v>
      </c>
      <c r="N79" s="1">
        <f t="shared" si="62"/>
        <v>3700.0310595999999</v>
      </c>
      <c r="O79" s="1">
        <f t="shared" si="63"/>
        <v>114579.81594923891</v>
      </c>
      <c r="P79" s="1">
        <f t="shared" si="64"/>
        <v>153.65153318792937</v>
      </c>
      <c r="Q79" s="1">
        <f t="shared" si="65"/>
        <v>5.5873284795610684E-2</v>
      </c>
      <c r="R79" s="1"/>
      <c r="S79" s="1"/>
      <c r="T79" s="1"/>
      <c r="U79" s="1">
        <f t="shared" si="56"/>
        <v>0.10790405645569291</v>
      </c>
      <c r="V79" s="1">
        <f t="shared" si="66"/>
        <v>0.30247272727272728</v>
      </c>
      <c r="W79" s="1"/>
      <c r="X79" s="1">
        <f t="shared" si="67"/>
        <v>5.5873284795610684E-2</v>
      </c>
      <c r="Y79" s="1"/>
    </row>
    <row r="80" spans="1:25" x14ac:dyDescent="0.25">
      <c r="A80" s="1">
        <f t="shared" si="57"/>
        <v>238.61999999999998</v>
      </c>
      <c r="B80" s="1">
        <f t="shared" si="58"/>
        <v>309.67257869890909</v>
      </c>
      <c r="C80" s="5">
        <f t="shared" si="59"/>
        <v>7620</v>
      </c>
      <c r="D80" s="1"/>
      <c r="E80">
        <v>25000</v>
      </c>
      <c r="F80" s="5">
        <f t="shared" si="60"/>
        <v>46.450886804836365</v>
      </c>
      <c r="G80">
        <v>0.15</v>
      </c>
      <c r="H80">
        <v>582.20000000000005</v>
      </c>
      <c r="I80" s="28"/>
      <c r="J80">
        <v>203</v>
      </c>
      <c r="K80">
        <v>30</v>
      </c>
      <c r="L80" s="1"/>
      <c r="M80" s="1">
        <f t="shared" si="61"/>
        <v>0.34867743043627619</v>
      </c>
      <c r="N80" s="1">
        <f t="shared" si="62"/>
        <v>2589.7548484000004</v>
      </c>
      <c r="O80" s="1">
        <f t="shared" si="63"/>
        <v>120296.40931530458</v>
      </c>
      <c r="P80" s="1">
        <f t="shared" si="64"/>
        <v>161.31748489182345</v>
      </c>
      <c r="Q80" s="1">
        <f t="shared" si="65"/>
        <v>5.8660903597026713E-2</v>
      </c>
      <c r="R80" s="1"/>
      <c r="S80" s="1"/>
      <c r="T80" s="1"/>
      <c r="U80" s="1">
        <f t="shared" si="56"/>
        <v>7.5525056105439317E-2</v>
      </c>
      <c r="V80" s="1">
        <f t="shared" si="66"/>
        <v>0.21170909090909093</v>
      </c>
      <c r="W80" s="1"/>
      <c r="X80" s="1">
        <f t="shared" si="67"/>
        <v>5.8660903597026713E-2</v>
      </c>
      <c r="Y80" s="1"/>
    </row>
    <row r="81" spans="1:25" x14ac:dyDescent="0.25">
      <c r="A81" s="1">
        <f t="shared" si="57"/>
        <v>238.61999999999998</v>
      </c>
      <c r="B81" s="1">
        <f t="shared" si="58"/>
        <v>309.67257869890909</v>
      </c>
      <c r="C81" s="5">
        <f t="shared" si="59"/>
        <v>7620</v>
      </c>
      <c r="D81" s="1"/>
      <c r="E81">
        <v>25000</v>
      </c>
      <c r="F81" s="5">
        <f t="shared" si="60"/>
        <v>61.934515739781823</v>
      </c>
      <c r="G81">
        <v>0.2</v>
      </c>
      <c r="H81">
        <v>440.6</v>
      </c>
      <c r="I81" s="28"/>
      <c r="J81">
        <v>200.2</v>
      </c>
      <c r="K81">
        <v>30</v>
      </c>
      <c r="L81" s="1"/>
      <c r="M81" s="1">
        <f t="shared" si="61"/>
        <v>0.45438039037675892</v>
      </c>
      <c r="N81" s="1">
        <f t="shared" si="62"/>
        <v>1959.8866132000003</v>
      </c>
      <c r="O81" s="1">
        <f t="shared" si="63"/>
        <v>121384.62829342311</v>
      </c>
      <c r="P81" s="1">
        <f t="shared" si="64"/>
        <v>162.77678654148039</v>
      </c>
      <c r="Q81" s="1">
        <f t="shared" si="65"/>
        <v>5.9191558742356508E-2</v>
      </c>
      <c r="R81" s="1"/>
      <c r="S81" s="1"/>
      <c r="T81" s="1"/>
      <c r="U81" s="1">
        <f t="shared" si="56"/>
        <v>5.7156200137506975E-2</v>
      </c>
      <c r="V81" s="1">
        <f t="shared" si="66"/>
        <v>0.16021818181818182</v>
      </c>
      <c r="W81" s="1"/>
      <c r="X81" s="1">
        <f t="shared" si="67"/>
        <v>5.9191558742356508E-2</v>
      </c>
      <c r="Y81" s="1"/>
    </row>
    <row r="82" spans="1:25" x14ac:dyDescent="0.25">
      <c r="A82" s="1">
        <f t="shared" si="57"/>
        <v>238.61999999999998</v>
      </c>
      <c r="B82" s="1">
        <f t="shared" si="58"/>
        <v>309.67257869890909</v>
      </c>
      <c r="C82" s="5">
        <f t="shared" si="59"/>
        <v>7620</v>
      </c>
      <c r="D82" s="1"/>
      <c r="E82">
        <v>25000</v>
      </c>
      <c r="F82" s="5">
        <f t="shared" si="60"/>
        <v>77.418144674727273</v>
      </c>
      <c r="G82">
        <v>0.25</v>
      </c>
      <c r="H82">
        <v>339.4</v>
      </c>
      <c r="I82" s="28"/>
      <c r="J82">
        <v>196.9</v>
      </c>
      <c r="K82">
        <v>30</v>
      </c>
      <c r="L82" s="1"/>
      <c r="M82" s="1">
        <f t="shared" si="61"/>
        <v>0.58014142604596353</v>
      </c>
      <c r="N82" s="1">
        <f t="shared" si="62"/>
        <v>1509.7265468000001</v>
      </c>
      <c r="O82" s="1">
        <f t="shared" si="63"/>
        <v>116880.22821943882</v>
      </c>
      <c r="P82" s="1">
        <f t="shared" si="64"/>
        <v>156.73638604226747</v>
      </c>
      <c r="Q82" s="1">
        <f t="shared" si="65"/>
        <v>5.6995049469915446E-2</v>
      </c>
      <c r="R82" s="1"/>
      <c r="S82" s="1"/>
      <c r="T82" s="1"/>
      <c r="U82" s="1">
        <f t="shared" si="56"/>
        <v>4.4028175957035558E-2</v>
      </c>
      <c r="V82" s="1">
        <f t="shared" si="66"/>
        <v>0.12341818181818182</v>
      </c>
      <c r="W82" s="1"/>
      <c r="X82" s="1">
        <f t="shared" si="67"/>
        <v>5.6995049469915446E-2</v>
      </c>
      <c r="Y82" s="1"/>
    </row>
    <row r="83" spans="1:25" x14ac:dyDescent="0.25">
      <c r="A83" s="1">
        <f t="shared" si="57"/>
        <v>238.61999999999998</v>
      </c>
      <c r="B83" s="1">
        <f t="shared" si="58"/>
        <v>309.67257869890909</v>
      </c>
      <c r="C83" s="5">
        <f t="shared" si="59"/>
        <v>7620</v>
      </c>
      <c r="D83" s="1"/>
      <c r="E83">
        <v>25000</v>
      </c>
      <c r="F83" s="5">
        <f t="shared" si="60"/>
        <v>92.90177360967273</v>
      </c>
      <c r="G83">
        <v>0.3</v>
      </c>
      <c r="H83">
        <v>278.8</v>
      </c>
      <c r="I83" s="28"/>
      <c r="J83">
        <v>198</v>
      </c>
      <c r="K83">
        <v>30</v>
      </c>
      <c r="L83" s="1"/>
      <c r="M83" s="1">
        <f t="shared" si="61"/>
        <v>0.7101865136298422</v>
      </c>
      <c r="N83" s="1">
        <f t="shared" si="62"/>
        <v>1240.1642936000001</v>
      </c>
      <c r="O83" s="1">
        <f t="shared" si="63"/>
        <v>115213.46244282692</v>
      </c>
      <c r="P83" s="1">
        <f t="shared" si="64"/>
        <v>154.50125313583089</v>
      </c>
      <c r="Q83" s="1">
        <f t="shared" si="65"/>
        <v>5.6182273867574871E-2</v>
      </c>
      <c r="R83" s="1"/>
      <c r="S83" s="1"/>
      <c r="T83" s="1"/>
      <c r="U83" s="1">
        <f t="shared" si="56"/>
        <v>3.6166928275844182E-2</v>
      </c>
      <c r="V83" s="1">
        <f t="shared" si="66"/>
        <v>0.10138181818181818</v>
      </c>
      <c r="W83" s="1"/>
      <c r="X83" s="1">
        <f t="shared" si="67"/>
        <v>5.6182273867574871E-2</v>
      </c>
      <c r="Y83" s="1"/>
    </row>
    <row r="84" spans="1:25" x14ac:dyDescent="0.25">
      <c r="A84" s="1">
        <f t="shared" si="57"/>
        <v>238.61999999999998</v>
      </c>
      <c r="B84" s="1">
        <f t="shared" si="58"/>
        <v>309.67257869890909</v>
      </c>
      <c r="C84" s="5">
        <f t="shared" si="59"/>
        <v>7620</v>
      </c>
      <c r="D84" s="1"/>
      <c r="E84">
        <v>25000</v>
      </c>
      <c r="F84" s="5">
        <f t="shared" si="60"/>
        <v>108.38540254461817</v>
      </c>
      <c r="G84">
        <v>0.35</v>
      </c>
      <c r="H84">
        <v>218.1</v>
      </c>
      <c r="I84" s="28"/>
      <c r="J84">
        <v>198</v>
      </c>
      <c r="K84">
        <v>30</v>
      </c>
      <c r="L84" s="1"/>
      <c r="M84" s="1">
        <f t="shared" si="61"/>
        <v>0.90784044016506193</v>
      </c>
      <c r="N84" s="1">
        <f t="shared" si="62"/>
        <v>970.1572182000001</v>
      </c>
      <c r="O84" s="1">
        <f t="shared" si="63"/>
        <v>105150.88062617398</v>
      </c>
      <c r="P84" s="1">
        <f t="shared" si="64"/>
        <v>141.00733091969931</v>
      </c>
      <c r="Q84" s="1">
        <f t="shared" si="65"/>
        <v>5.1275393061708842E-2</v>
      </c>
      <c r="R84" s="1"/>
      <c r="S84" s="1"/>
      <c r="T84" s="1"/>
      <c r="U84" s="1">
        <f t="shared" si="56"/>
        <v>2.8292708238743237E-2</v>
      </c>
      <c r="V84" s="1">
        <f t="shared" si="66"/>
        <v>7.9309090909090912E-2</v>
      </c>
      <c r="W84" s="1"/>
      <c r="X84" s="1">
        <f t="shared" si="67"/>
        <v>5.1275393061708842E-2</v>
      </c>
      <c r="Y84" s="1"/>
    </row>
    <row r="85" spans="1:25" x14ac:dyDescent="0.25">
      <c r="A85" s="1">
        <f t="shared" si="57"/>
        <v>238.61999999999998</v>
      </c>
      <c r="B85" s="1">
        <f t="shared" si="58"/>
        <v>309.67257869890909</v>
      </c>
      <c r="C85" s="5">
        <f t="shared" si="59"/>
        <v>7620</v>
      </c>
      <c r="D85" s="1"/>
      <c r="E85">
        <v>25000</v>
      </c>
      <c r="F85" s="5">
        <f t="shared" si="60"/>
        <v>123.86903147956365</v>
      </c>
      <c r="G85">
        <v>0.4</v>
      </c>
      <c r="H85">
        <v>148.4</v>
      </c>
      <c r="I85" s="28"/>
      <c r="J85">
        <v>196.9</v>
      </c>
      <c r="K85">
        <v>30</v>
      </c>
      <c r="L85" s="1"/>
      <c r="M85" s="1">
        <f t="shared" si="61"/>
        <v>1.3268194070080863</v>
      </c>
      <c r="N85" s="1">
        <f t="shared" si="62"/>
        <v>660.11614480000003</v>
      </c>
      <c r="O85" s="1">
        <f t="shared" si="63"/>
        <v>81767.947520399393</v>
      </c>
      <c r="P85" s="1">
        <f t="shared" si="64"/>
        <v>109.65081762485558</v>
      </c>
      <c r="Q85" s="1">
        <f t="shared" si="65"/>
        <v>3.9873024590856572E-2</v>
      </c>
      <c r="R85" s="1"/>
      <c r="S85" s="1"/>
      <c r="T85" s="1"/>
      <c r="U85" s="1">
        <f t="shared" si="56"/>
        <v>1.9250976169782195E-2</v>
      </c>
      <c r="V85" s="1">
        <f t="shared" si="66"/>
        <v>5.3963636363636366E-2</v>
      </c>
      <c r="W85" s="1"/>
      <c r="X85" s="1">
        <f t="shared" si="67"/>
        <v>3.9873024590856572E-2</v>
      </c>
      <c r="Y85" s="1"/>
    </row>
    <row r="86" spans="1:25" x14ac:dyDescent="0.25">
      <c r="A86" s="1">
        <f t="shared" si="57"/>
        <v>238.61999999999998</v>
      </c>
      <c r="B86" s="1">
        <f t="shared" si="58"/>
        <v>309.67257869890909</v>
      </c>
      <c r="C86" s="5">
        <f t="shared" si="59"/>
        <v>7620</v>
      </c>
      <c r="D86" s="1"/>
      <c r="E86">
        <v>25000</v>
      </c>
      <c r="F86" s="5">
        <f t="shared" si="60"/>
        <v>139.3526604145091</v>
      </c>
      <c r="G86">
        <v>0.45</v>
      </c>
      <c r="H86">
        <v>62.9</v>
      </c>
      <c r="I86" s="28"/>
      <c r="J86">
        <v>212.1</v>
      </c>
      <c r="K86">
        <v>30</v>
      </c>
      <c r="L86" s="1"/>
      <c r="M86" s="1">
        <f t="shared" si="61"/>
        <v>3.372019077901431</v>
      </c>
      <c r="N86" s="1">
        <f t="shared" si="62"/>
        <v>279.7931638</v>
      </c>
      <c r="O86" s="1">
        <f t="shared" si="63"/>
        <v>38989.92174132252</v>
      </c>
      <c r="P86" s="1">
        <f t="shared" si="64"/>
        <v>52.285485055113497</v>
      </c>
      <c r="Q86" s="1">
        <f t="shared" si="65"/>
        <v>1.9012903656404907E-2</v>
      </c>
      <c r="R86" s="1"/>
      <c r="S86" s="1"/>
      <c r="T86" s="1"/>
      <c r="U86" s="1">
        <f t="shared" si="56"/>
        <v>8.1596118671111856E-3</v>
      </c>
      <c r="V86" s="1">
        <f t="shared" si="66"/>
        <v>2.2872727272727274E-2</v>
      </c>
      <c r="W86" s="1"/>
      <c r="X86" s="1">
        <f t="shared" si="67"/>
        <v>1.9012903656404907E-2</v>
      </c>
      <c r="Y86" s="1"/>
    </row>
    <row r="87" spans="1:25" x14ac:dyDescent="0.25">
      <c r="A87" s="1">
        <f t="shared" si="57"/>
        <v>238.61999999999998</v>
      </c>
      <c r="B87" s="1">
        <f t="shared" si="58"/>
        <v>309.67257869890909</v>
      </c>
      <c r="C87" s="5">
        <f t="shared" si="59"/>
        <v>7620</v>
      </c>
      <c r="D87" s="1"/>
      <c r="E87">
        <v>25000</v>
      </c>
      <c r="F87" s="5">
        <f t="shared" si="60"/>
        <v>154.83628934945455</v>
      </c>
      <c r="G87">
        <v>0.5</v>
      </c>
      <c r="H87">
        <v>-18</v>
      </c>
      <c r="I87" s="28"/>
      <c r="J87">
        <v>206.6</v>
      </c>
      <c r="K87">
        <v>30</v>
      </c>
      <c r="L87" s="1"/>
      <c r="M87" s="1">
        <f t="shared" si="61"/>
        <v>-11.477777777777778</v>
      </c>
      <c r="N87" s="1">
        <f t="shared" si="62"/>
        <v>-80.067996000000008</v>
      </c>
      <c r="O87" s="1">
        <f t="shared" si="63"/>
        <v>-12397.431396286971</v>
      </c>
      <c r="P87" s="1">
        <f t="shared" si="64"/>
        <v>-16.624955502420828</v>
      </c>
      <c r="Q87" s="1">
        <f t="shared" si="65"/>
        <v>-6.0454383645166644E-3</v>
      </c>
      <c r="R87" s="1"/>
      <c r="S87" s="1"/>
      <c r="T87" s="1"/>
      <c r="U87" s="1">
        <f t="shared" si="56"/>
        <v>-2.3350240637202125E-3</v>
      </c>
      <c r="V87" s="1">
        <f t="shared" si="66"/>
        <v>-6.5454545454545453E-3</v>
      </c>
      <c r="W87" s="1"/>
      <c r="X87" s="1">
        <f t="shared" si="67"/>
        <v>-6.0454383645166644E-3</v>
      </c>
      <c r="Y87" s="1"/>
    </row>
    <row r="88" spans="1:25" x14ac:dyDescent="0.25">
      <c r="A88" s="1">
        <f t="shared" si="57"/>
        <v>238.61999999999998</v>
      </c>
      <c r="B88" s="1">
        <f t="shared" si="58"/>
        <v>309.67257869890909</v>
      </c>
      <c r="C88" s="5">
        <f t="shared" si="59"/>
        <v>7620</v>
      </c>
      <c r="D88" s="1"/>
      <c r="E88">
        <v>25000</v>
      </c>
      <c r="F88" s="5">
        <f t="shared" si="60"/>
        <v>170.31991828440002</v>
      </c>
      <c r="G88">
        <v>0.55000000000000004</v>
      </c>
      <c r="H88">
        <v>-98.9</v>
      </c>
      <c r="I88" s="28"/>
      <c r="J88">
        <v>200.6</v>
      </c>
      <c r="K88">
        <v>30</v>
      </c>
      <c r="L88" s="1"/>
      <c r="M88" s="1">
        <f t="shared" si="61"/>
        <v>-2.0283114256825074</v>
      </c>
      <c r="N88" s="1">
        <f t="shared" si="62"/>
        <v>-439.92915580000005</v>
      </c>
      <c r="O88" s="1">
        <f t="shared" si="63"/>
        <v>-74928.697866781091</v>
      </c>
      <c r="P88" s="1">
        <f t="shared" si="64"/>
        <v>-100.47938383935345</v>
      </c>
      <c r="Q88" s="1">
        <f t="shared" si="65"/>
        <v>-3.6537957759764893E-2</v>
      </c>
      <c r="R88" s="1"/>
      <c r="S88" s="1"/>
      <c r="T88" s="1"/>
      <c r="U88" s="1">
        <f t="shared" si="56"/>
        <v>-1.2829659994551611E-2</v>
      </c>
      <c r="V88" s="1">
        <f t="shared" si="66"/>
        <v>-3.5963636363636364E-2</v>
      </c>
      <c r="W88" s="1"/>
      <c r="X88" s="1">
        <f t="shared" si="67"/>
        <v>-3.6537957759764893E-2</v>
      </c>
      <c r="Y88" s="1"/>
    </row>
    <row r="89" spans="1:25" x14ac:dyDescent="0.25">
      <c r="A89" s="1">
        <f t="shared" si="57"/>
        <v>238.61999999999998</v>
      </c>
      <c r="B89" s="1">
        <f t="shared" si="58"/>
        <v>309.67257869890909</v>
      </c>
      <c r="C89" s="5">
        <f t="shared" si="59"/>
        <v>7620</v>
      </c>
      <c r="D89" s="1"/>
      <c r="E89">
        <v>25000</v>
      </c>
      <c r="F89" s="5">
        <f t="shared" si="60"/>
        <v>185.80354721934546</v>
      </c>
      <c r="G89">
        <v>0.6</v>
      </c>
      <c r="H89">
        <v>-188.8</v>
      </c>
      <c r="I89" s="28"/>
      <c r="J89">
        <v>193.8</v>
      </c>
      <c r="K89">
        <v>30</v>
      </c>
      <c r="L89" s="1"/>
      <c r="M89" s="1">
        <f t="shared" si="61"/>
        <v>-1.0264830508474576</v>
      </c>
      <c r="N89" s="1">
        <f t="shared" si="62"/>
        <v>-839.8243136000001</v>
      </c>
      <c r="O89" s="1">
        <f t="shared" si="63"/>
        <v>-156042.33650793202</v>
      </c>
      <c r="P89" s="1">
        <f t="shared" si="64"/>
        <v>-209.25277325713682</v>
      </c>
      <c r="Q89" s="1">
        <f t="shared" si="65"/>
        <v>-7.6091917548049753E-2</v>
      </c>
      <c r="R89" s="1"/>
      <c r="S89" s="1"/>
      <c r="T89" s="1"/>
      <c r="U89" s="1">
        <f t="shared" si="56"/>
        <v>-2.4491807957243115E-2</v>
      </c>
      <c r="V89" s="1">
        <f t="shared" si="66"/>
        <v>-6.8654545454545454E-2</v>
      </c>
      <c r="W89" s="1"/>
      <c r="X89" s="1">
        <f t="shared" si="67"/>
        <v>-7.6091917548049753E-2</v>
      </c>
      <c r="Y89" s="1"/>
    </row>
    <row r="90" spans="1:25" x14ac:dyDescent="0.25">
      <c r="A90" s="1"/>
      <c r="B90" s="1"/>
      <c r="C90" s="5"/>
      <c r="D90" s="1"/>
      <c r="F90" s="5"/>
      <c r="I90" s="28"/>
      <c r="K90">
        <v>30</v>
      </c>
      <c r="L90" s="1"/>
      <c r="M90" s="1"/>
      <c r="N90" s="1"/>
      <c r="O90" s="1"/>
      <c r="P90" s="1"/>
      <c r="Q90" s="1"/>
      <c r="R90" s="1"/>
      <c r="S90" s="1"/>
      <c r="T90" s="1"/>
      <c r="U90" s="1">
        <f t="shared" si="56"/>
        <v>0</v>
      </c>
      <c r="V90" s="1"/>
      <c r="W90" s="1"/>
      <c r="X90" s="1"/>
      <c r="Y90" s="1"/>
    </row>
    <row r="91" spans="1:25" x14ac:dyDescent="0.25">
      <c r="A91" s="1">
        <f t="shared" ref="A91:A103" si="68">$H$3+$I$3*C91/1000</f>
        <v>228.71399999999997</v>
      </c>
      <c r="B91" s="1">
        <f t="shared" ref="B91:B103" si="69">SQRT($F$3*$G$3*A91)</f>
        <v>303.17661840032514</v>
      </c>
      <c r="C91" s="5">
        <f t="shared" ref="C91:C103" si="70">E91*0.3048</f>
        <v>9144</v>
      </c>
      <c r="D91" s="1"/>
      <c r="E91">
        <v>30000</v>
      </c>
      <c r="F91" s="5">
        <f t="shared" ref="F91:F103" si="71">G91*B91</f>
        <v>0</v>
      </c>
      <c r="G91">
        <v>0</v>
      </c>
      <c r="H91">
        <v>1557.9</v>
      </c>
      <c r="I91" s="28"/>
      <c r="J91">
        <v>208.1</v>
      </c>
      <c r="K91">
        <v>30</v>
      </c>
      <c r="L91" s="1"/>
      <c r="M91" s="1">
        <f t="shared" ref="M91:M103" si="72">J91/H91</f>
        <v>0.13357725142820462</v>
      </c>
      <c r="N91" s="1">
        <f t="shared" ref="N91:N103" si="73">4.448222*H91</f>
        <v>6929.8850538000006</v>
      </c>
      <c r="O91" s="1">
        <f t="shared" ref="O91:O103" si="74">N91*F91</f>
        <v>0</v>
      </c>
      <c r="P91" s="1">
        <f t="shared" ref="P91:P103" si="75">O91*0.001341</f>
        <v>0</v>
      </c>
      <c r="Q91" s="1">
        <f t="shared" ref="Q91:Q103" si="76">P91/$C$3</f>
        <v>0</v>
      </c>
      <c r="R91" s="1"/>
      <c r="S91" s="1"/>
      <c r="T91" s="1"/>
      <c r="U91" s="1">
        <f t="shared" si="56"/>
        <v>0.20209633271498439</v>
      </c>
      <c r="V91" s="1">
        <f t="shared" ref="V91:V103" si="77">H91/$C$3</f>
        <v>0.56650909090909096</v>
      </c>
      <c r="W91" s="1"/>
      <c r="X91" s="1">
        <f t="shared" ref="X91:X103" si="78">P91/$C$3</f>
        <v>0</v>
      </c>
      <c r="Y91" s="1"/>
    </row>
    <row r="92" spans="1:25" x14ac:dyDescent="0.25">
      <c r="A92" s="1">
        <f t="shared" si="68"/>
        <v>228.71399999999997</v>
      </c>
      <c r="B92" s="1">
        <f t="shared" si="69"/>
        <v>303.17661840032514</v>
      </c>
      <c r="C92" s="5">
        <f t="shared" si="70"/>
        <v>9144</v>
      </c>
      <c r="D92" s="1"/>
      <c r="E92">
        <v>30000</v>
      </c>
      <c r="F92" s="5">
        <f t="shared" si="71"/>
        <v>15.158830920016257</v>
      </c>
      <c r="G92">
        <v>0.05</v>
      </c>
      <c r="H92">
        <v>1314.6</v>
      </c>
      <c r="I92" s="28"/>
      <c r="J92">
        <v>208.1</v>
      </c>
      <c r="K92">
        <v>30</v>
      </c>
      <c r="L92" s="1"/>
      <c r="M92" s="1">
        <f t="shared" si="72"/>
        <v>0.15829910238855927</v>
      </c>
      <c r="N92" s="1">
        <f t="shared" si="73"/>
        <v>5847.6326411999999</v>
      </c>
      <c r="O92" s="1">
        <f t="shared" si="74"/>
        <v>88643.274490318887</v>
      </c>
      <c r="P92" s="1">
        <f t="shared" si="75"/>
        <v>118.87063109151762</v>
      </c>
      <c r="Q92" s="1">
        <f t="shared" si="76"/>
        <v>4.3225684033279137E-2</v>
      </c>
      <c r="R92" s="1"/>
      <c r="S92" s="1"/>
      <c r="T92" s="1"/>
      <c r="U92" s="1">
        <f t="shared" si="56"/>
        <v>0.17053459078703281</v>
      </c>
      <c r="V92" s="1">
        <f t="shared" si="77"/>
        <v>0.47803636363636359</v>
      </c>
      <c r="W92" s="1"/>
      <c r="X92" s="1">
        <f t="shared" si="78"/>
        <v>4.3225684033279137E-2</v>
      </c>
      <c r="Y92" s="1"/>
    </row>
    <row r="93" spans="1:25" x14ac:dyDescent="0.25">
      <c r="A93" s="1">
        <f t="shared" si="68"/>
        <v>228.71399999999997</v>
      </c>
      <c r="B93" s="1">
        <f t="shared" si="69"/>
        <v>303.17661840032514</v>
      </c>
      <c r="C93" s="5">
        <f t="shared" si="70"/>
        <v>9144</v>
      </c>
      <c r="D93" s="1"/>
      <c r="E93">
        <v>30000</v>
      </c>
      <c r="F93" s="5">
        <f t="shared" si="71"/>
        <v>30.317661840032514</v>
      </c>
      <c r="G93">
        <v>0.1</v>
      </c>
      <c r="H93">
        <v>1079</v>
      </c>
      <c r="I93" s="28"/>
      <c r="J93">
        <v>208.1</v>
      </c>
      <c r="K93">
        <v>30</v>
      </c>
      <c r="L93" s="1"/>
      <c r="M93" s="1">
        <f t="shared" si="72"/>
        <v>0.19286376274328082</v>
      </c>
      <c r="N93" s="1">
        <f t="shared" si="73"/>
        <v>4799.6315380000005</v>
      </c>
      <c r="O93" s="1">
        <f t="shared" si="74"/>
        <v>145513.60592583919</v>
      </c>
      <c r="P93" s="1">
        <f t="shared" si="75"/>
        <v>195.13374554655036</v>
      </c>
      <c r="Q93" s="1">
        <f t="shared" si="76"/>
        <v>7.0957725653291046E-2</v>
      </c>
      <c r="R93" s="1"/>
      <c r="S93" s="1"/>
      <c r="T93" s="1"/>
      <c r="U93" s="1">
        <f t="shared" si="56"/>
        <v>0.13997172026411717</v>
      </c>
      <c r="V93" s="1">
        <f t="shared" si="77"/>
        <v>0.39236363636363636</v>
      </c>
      <c r="W93" s="1"/>
      <c r="X93" s="1">
        <f t="shared" si="78"/>
        <v>7.0957725653291046E-2</v>
      </c>
      <c r="Y93" s="1"/>
    </row>
    <row r="94" spans="1:25" x14ac:dyDescent="0.25">
      <c r="A94" s="1">
        <f t="shared" si="68"/>
        <v>228.71399999999997</v>
      </c>
      <c r="B94" s="1">
        <f t="shared" si="69"/>
        <v>303.17661840032514</v>
      </c>
      <c r="C94" s="5">
        <f t="shared" si="70"/>
        <v>9144</v>
      </c>
      <c r="D94" s="1"/>
      <c r="E94">
        <v>30000</v>
      </c>
      <c r="F94" s="5">
        <f t="shared" si="71"/>
        <v>45.476492760048771</v>
      </c>
      <c r="G94">
        <v>0.15</v>
      </c>
      <c r="H94">
        <v>852</v>
      </c>
      <c r="I94" s="28"/>
      <c r="J94">
        <v>208.6</v>
      </c>
      <c r="K94">
        <v>30</v>
      </c>
      <c r="L94" s="1"/>
      <c r="M94" s="1">
        <f t="shared" si="72"/>
        <v>0.24483568075117371</v>
      </c>
      <c r="N94" s="1">
        <f t="shared" si="73"/>
        <v>3789.8851440000003</v>
      </c>
      <c r="O94" s="1">
        <f t="shared" si="74"/>
        <v>172350.68431253239</v>
      </c>
      <c r="P94" s="1">
        <f t="shared" si="75"/>
        <v>231.12226766310593</v>
      </c>
      <c r="Q94" s="1">
        <f t="shared" si="76"/>
        <v>8.4044460968402152E-2</v>
      </c>
      <c r="R94" s="1"/>
      <c r="S94" s="1"/>
      <c r="T94" s="1"/>
      <c r="U94" s="1">
        <f t="shared" si="56"/>
        <v>0.11052447234942338</v>
      </c>
      <c r="V94" s="1">
        <f t="shared" si="77"/>
        <v>0.30981818181818183</v>
      </c>
      <c r="W94" s="1"/>
      <c r="X94" s="1">
        <f t="shared" si="78"/>
        <v>8.4044460968402152E-2</v>
      </c>
      <c r="Y94" s="1"/>
    </row>
    <row r="95" spans="1:25" x14ac:dyDescent="0.25">
      <c r="A95" s="1">
        <f t="shared" si="68"/>
        <v>228.71399999999997</v>
      </c>
      <c r="B95" s="1">
        <f t="shared" si="69"/>
        <v>303.17661840032514</v>
      </c>
      <c r="C95" s="5">
        <f t="shared" si="70"/>
        <v>9144</v>
      </c>
      <c r="D95" s="1"/>
      <c r="E95">
        <v>30000</v>
      </c>
      <c r="F95" s="5">
        <f t="shared" si="71"/>
        <v>60.635323680065028</v>
      </c>
      <c r="G95">
        <v>0.2</v>
      </c>
      <c r="H95">
        <v>690.1</v>
      </c>
      <c r="I95" s="28"/>
      <c r="J95">
        <v>208.1</v>
      </c>
      <c r="K95">
        <v>30</v>
      </c>
      <c r="L95" s="1"/>
      <c r="M95" s="1">
        <f t="shared" si="72"/>
        <v>0.30155049992754673</v>
      </c>
      <c r="N95" s="1">
        <f t="shared" si="73"/>
        <v>3069.7180022000002</v>
      </c>
      <c r="O95" s="1">
        <f t="shared" si="74"/>
        <v>186133.34466991958</v>
      </c>
      <c r="P95" s="1">
        <f t="shared" si="75"/>
        <v>249.60481520236215</v>
      </c>
      <c r="Q95" s="1">
        <f t="shared" si="76"/>
        <v>9.0765387346313509E-2</v>
      </c>
      <c r="R95" s="1"/>
      <c r="S95" s="1"/>
      <c r="T95" s="1"/>
      <c r="U95" s="1">
        <f t="shared" si="56"/>
        <v>8.9522228131851025E-2</v>
      </c>
      <c r="V95" s="1">
        <f t="shared" si="77"/>
        <v>0.25094545454545453</v>
      </c>
      <c r="W95" s="1"/>
      <c r="X95" s="1">
        <f t="shared" si="78"/>
        <v>9.0765387346313509E-2</v>
      </c>
      <c r="Y95" s="1"/>
    </row>
    <row r="96" spans="1:25" x14ac:dyDescent="0.25">
      <c r="A96" s="1">
        <f t="shared" si="68"/>
        <v>228.71399999999997</v>
      </c>
      <c r="B96" s="1">
        <f t="shared" si="69"/>
        <v>303.17661840032514</v>
      </c>
      <c r="C96" s="5">
        <f t="shared" si="70"/>
        <v>9144</v>
      </c>
      <c r="D96" s="1"/>
      <c r="E96">
        <v>30000</v>
      </c>
      <c r="F96" s="5">
        <f t="shared" si="71"/>
        <v>75.794154600081285</v>
      </c>
      <c r="G96">
        <v>0.25</v>
      </c>
      <c r="H96">
        <v>573.20000000000005</v>
      </c>
      <c r="I96" s="28"/>
      <c r="J96">
        <v>208.1</v>
      </c>
      <c r="K96">
        <v>30</v>
      </c>
      <c r="L96" s="1"/>
      <c r="M96" s="1">
        <f t="shared" si="72"/>
        <v>0.3630495464061409</v>
      </c>
      <c r="N96" s="1">
        <f t="shared" si="73"/>
        <v>2549.7208504000005</v>
      </c>
      <c r="O96" s="1">
        <f t="shared" si="74"/>
        <v>193253.93632226836</v>
      </c>
      <c r="P96" s="1">
        <f t="shared" si="75"/>
        <v>259.15352860816188</v>
      </c>
      <c r="Q96" s="1">
        <f t="shared" si="76"/>
        <v>9.4237646766604316E-2</v>
      </c>
      <c r="R96" s="1"/>
      <c r="S96" s="1"/>
      <c r="T96" s="1"/>
      <c r="U96" s="1">
        <f t="shared" si="56"/>
        <v>7.435754407357921E-2</v>
      </c>
      <c r="V96" s="1">
        <f t="shared" si="77"/>
        <v>0.20843636363636364</v>
      </c>
      <c r="W96" s="1"/>
      <c r="X96" s="1">
        <f t="shared" si="78"/>
        <v>9.4237646766604316E-2</v>
      </c>
      <c r="Y96" s="1"/>
    </row>
    <row r="97" spans="1:25" x14ac:dyDescent="0.25">
      <c r="A97" s="1">
        <f t="shared" si="68"/>
        <v>228.71399999999997</v>
      </c>
      <c r="B97" s="1">
        <f t="shared" si="69"/>
        <v>303.17661840032514</v>
      </c>
      <c r="C97" s="5">
        <f t="shared" si="70"/>
        <v>9144</v>
      </c>
      <c r="D97" s="1"/>
      <c r="E97">
        <v>30000</v>
      </c>
      <c r="F97" s="5">
        <f t="shared" si="71"/>
        <v>90.952985520097542</v>
      </c>
      <c r="G97">
        <v>0.3</v>
      </c>
      <c r="H97">
        <v>458.6</v>
      </c>
      <c r="I97" s="28"/>
      <c r="J97">
        <v>209.9</v>
      </c>
      <c r="K97">
        <v>30</v>
      </c>
      <c r="L97" s="1"/>
      <c r="M97" s="1">
        <f t="shared" si="72"/>
        <v>0.45769733972961185</v>
      </c>
      <c r="N97" s="1">
        <f t="shared" si="73"/>
        <v>2039.9546092000003</v>
      </c>
      <c r="O97" s="1">
        <f t="shared" si="74"/>
        <v>185539.96203222388</v>
      </c>
      <c r="P97" s="1">
        <f t="shared" si="75"/>
        <v>248.80908908521221</v>
      </c>
      <c r="Q97" s="1">
        <f t="shared" si="76"/>
        <v>9.0476032394622624E-2</v>
      </c>
      <c r="R97" s="1"/>
      <c r="S97" s="1"/>
      <c r="T97" s="1"/>
      <c r="U97" s="1">
        <f t="shared" si="56"/>
        <v>5.949122420122719E-2</v>
      </c>
      <c r="V97" s="1">
        <f t="shared" si="77"/>
        <v>0.16676363636363636</v>
      </c>
      <c r="W97" s="1"/>
      <c r="X97" s="1">
        <f t="shared" si="78"/>
        <v>9.0476032394622624E-2</v>
      </c>
      <c r="Y97" s="1"/>
    </row>
    <row r="98" spans="1:25" x14ac:dyDescent="0.25">
      <c r="A98" s="1">
        <f t="shared" si="68"/>
        <v>228.71399999999997</v>
      </c>
      <c r="B98" s="1">
        <f t="shared" si="69"/>
        <v>303.17661840032514</v>
      </c>
      <c r="C98" s="5">
        <f t="shared" si="70"/>
        <v>9144</v>
      </c>
      <c r="D98" s="1"/>
      <c r="E98">
        <v>30000</v>
      </c>
      <c r="F98" s="5">
        <f t="shared" si="71"/>
        <v>106.1118164401138</v>
      </c>
      <c r="G98">
        <v>0.35</v>
      </c>
      <c r="H98">
        <v>386.7</v>
      </c>
      <c r="I98" s="28"/>
      <c r="J98">
        <v>210.1</v>
      </c>
      <c r="K98">
        <v>30</v>
      </c>
      <c r="L98" s="1"/>
      <c r="M98" s="1">
        <f t="shared" si="72"/>
        <v>0.54331523144556504</v>
      </c>
      <c r="N98" s="1">
        <f t="shared" si="73"/>
        <v>1720.1274474000002</v>
      </c>
      <c r="O98" s="1">
        <f t="shared" si="74"/>
        <v>182525.84795211031</v>
      </c>
      <c r="P98" s="1">
        <f t="shared" si="75"/>
        <v>244.76716210377992</v>
      </c>
      <c r="Q98" s="1">
        <f t="shared" si="76"/>
        <v>8.9006240765010888E-2</v>
      </c>
      <c r="R98" s="1"/>
      <c r="S98" s="1"/>
      <c r="T98" s="1"/>
      <c r="U98" s="1">
        <f t="shared" si="56"/>
        <v>5.016410030225589E-2</v>
      </c>
      <c r="V98" s="1">
        <f t="shared" si="77"/>
        <v>0.14061818181818181</v>
      </c>
      <c r="W98" s="1"/>
      <c r="X98" s="1">
        <f t="shared" si="78"/>
        <v>8.9006240765010888E-2</v>
      </c>
      <c r="Y98" s="1"/>
    </row>
    <row r="99" spans="1:25" x14ac:dyDescent="0.25">
      <c r="A99" s="1">
        <f t="shared" si="68"/>
        <v>228.71399999999997</v>
      </c>
      <c r="B99" s="1">
        <f t="shared" si="69"/>
        <v>303.17661840032514</v>
      </c>
      <c r="C99" s="5">
        <f t="shared" si="70"/>
        <v>9144</v>
      </c>
      <c r="D99" s="1"/>
      <c r="E99">
        <v>30000</v>
      </c>
      <c r="F99" s="5">
        <f t="shared" si="71"/>
        <v>121.27064736013006</v>
      </c>
      <c r="G99">
        <v>0.4</v>
      </c>
      <c r="H99">
        <v>321.5</v>
      </c>
      <c r="I99" s="28"/>
      <c r="J99">
        <v>210.3</v>
      </c>
      <c r="K99">
        <v>30</v>
      </c>
      <c r="L99" s="1"/>
      <c r="M99" s="1">
        <f t="shared" si="72"/>
        <v>0.65412130637636079</v>
      </c>
      <c r="N99" s="1">
        <f t="shared" si="73"/>
        <v>1430.1033730000001</v>
      </c>
      <c r="O99" s="1">
        <f t="shared" si="74"/>
        <v>173429.56183561555</v>
      </c>
      <c r="P99" s="1">
        <f t="shared" si="75"/>
        <v>232.56904242156045</v>
      </c>
      <c r="Q99" s="1">
        <f t="shared" si="76"/>
        <v>8.4570560880567441E-2</v>
      </c>
      <c r="R99" s="1"/>
      <c r="S99" s="1"/>
      <c r="T99" s="1"/>
      <c r="U99" s="1">
        <f t="shared" si="56"/>
        <v>4.1706124249224902E-2</v>
      </c>
      <c r="V99" s="1">
        <f t="shared" si="77"/>
        <v>0.11690909090909091</v>
      </c>
      <c r="W99" s="1"/>
      <c r="X99" s="1">
        <f t="shared" si="78"/>
        <v>8.4570560880567441E-2</v>
      </c>
      <c r="Y99" s="1"/>
    </row>
    <row r="100" spans="1:25" x14ac:dyDescent="0.25">
      <c r="A100" s="1">
        <f t="shared" si="68"/>
        <v>228.71399999999997</v>
      </c>
      <c r="B100" s="1">
        <f t="shared" si="69"/>
        <v>303.17661840032514</v>
      </c>
      <c r="C100" s="5">
        <f t="shared" si="70"/>
        <v>9144</v>
      </c>
      <c r="D100" s="1"/>
      <c r="E100">
        <v>30000</v>
      </c>
      <c r="F100" s="5">
        <f t="shared" si="71"/>
        <v>136.42947828014633</v>
      </c>
      <c r="G100">
        <v>0.45</v>
      </c>
      <c r="H100">
        <v>242.8</v>
      </c>
      <c r="I100" s="28"/>
      <c r="J100">
        <v>207.7</v>
      </c>
      <c r="K100">
        <v>30</v>
      </c>
      <c r="L100" s="1"/>
      <c r="M100" s="1">
        <f t="shared" si="72"/>
        <v>0.85543657331136724</v>
      </c>
      <c r="N100" s="1">
        <f t="shared" si="73"/>
        <v>1080.0283016000001</v>
      </c>
      <c r="O100" s="1">
        <f t="shared" si="74"/>
        <v>147347.69771508055</v>
      </c>
      <c r="P100" s="1">
        <f t="shared" si="75"/>
        <v>197.593262635923</v>
      </c>
      <c r="Q100" s="1">
        <f t="shared" si="76"/>
        <v>7.1852095503971994E-2</v>
      </c>
      <c r="R100" s="1"/>
      <c r="S100" s="1"/>
      <c r="T100" s="1"/>
      <c r="U100" s="1">
        <f t="shared" si="56"/>
        <v>3.1496880148403752E-2</v>
      </c>
      <c r="V100" s="1">
        <f t="shared" si="77"/>
        <v>8.82909090909091E-2</v>
      </c>
      <c r="W100" s="1"/>
      <c r="X100" s="1">
        <f t="shared" si="78"/>
        <v>7.1852095503971994E-2</v>
      </c>
      <c r="Y100" s="1"/>
    </row>
    <row r="101" spans="1:25" x14ac:dyDescent="0.25">
      <c r="A101" s="1">
        <f t="shared" si="68"/>
        <v>228.71399999999997</v>
      </c>
      <c r="B101" s="1">
        <f t="shared" si="69"/>
        <v>303.17661840032514</v>
      </c>
      <c r="C101" s="5">
        <f t="shared" si="70"/>
        <v>9144</v>
      </c>
      <c r="D101" s="1"/>
      <c r="E101">
        <v>30000</v>
      </c>
      <c r="F101" s="5">
        <f t="shared" si="71"/>
        <v>151.58830920016257</v>
      </c>
      <c r="G101">
        <v>0.5</v>
      </c>
      <c r="H101">
        <v>161.9</v>
      </c>
      <c r="I101" s="28"/>
      <c r="J101">
        <v>204.8</v>
      </c>
      <c r="K101">
        <v>30</v>
      </c>
      <c r="L101" s="1"/>
      <c r="M101" s="1">
        <f t="shared" si="72"/>
        <v>1.2649783817171094</v>
      </c>
      <c r="N101" s="1">
        <f t="shared" si="73"/>
        <v>720.16714180000008</v>
      </c>
      <c r="O101" s="1">
        <f t="shared" si="74"/>
        <v>109168.91936697574</v>
      </c>
      <c r="P101" s="1">
        <f t="shared" si="75"/>
        <v>146.39552087111446</v>
      </c>
      <c r="Q101" s="1">
        <f t="shared" si="76"/>
        <v>5.3234734862223437E-2</v>
      </c>
      <c r="R101" s="1"/>
      <c r="S101" s="1"/>
      <c r="T101" s="1"/>
      <c r="U101" s="1">
        <f t="shared" si="56"/>
        <v>2.1002244217572356E-2</v>
      </c>
      <c r="V101" s="1">
        <f t="shared" si="77"/>
        <v>5.8872727272727278E-2</v>
      </c>
      <c r="W101" s="1"/>
      <c r="X101" s="1">
        <f t="shared" si="78"/>
        <v>5.3234734862223437E-2</v>
      </c>
      <c r="Y101" s="1"/>
    </row>
    <row r="102" spans="1:25" x14ac:dyDescent="0.25">
      <c r="A102" s="1">
        <f t="shared" si="68"/>
        <v>228.71399999999997</v>
      </c>
      <c r="B102" s="1">
        <f t="shared" si="69"/>
        <v>303.17661840032514</v>
      </c>
      <c r="C102" s="5">
        <f t="shared" si="70"/>
        <v>9144</v>
      </c>
      <c r="D102" s="1"/>
      <c r="E102">
        <v>30000</v>
      </c>
      <c r="F102" s="5">
        <f t="shared" si="71"/>
        <v>166.74714012017884</v>
      </c>
      <c r="G102">
        <v>0.55000000000000004</v>
      </c>
      <c r="H102">
        <v>78.7</v>
      </c>
      <c r="I102" s="28"/>
      <c r="J102">
        <v>201.9</v>
      </c>
      <c r="K102">
        <v>30</v>
      </c>
      <c r="L102" s="1"/>
      <c r="M102" s="1">
        <f t="shared" si="72"/>
        <v>2.5654383735705211</v>
      </c>
      <c r="N102" s="1">
        <f t="shared" si="73"/>
        <v>350.07507140000001</v>
      </c>
      <c r="O102" s="1">
        <f t="shared" si="74"/>
        <v>58374.016983317415</v>
      </c>
      <c r="P102" s="1">
        <f t="shared" si="75"/>
        <v>78.279556774628645</v>
      </c>
      <c r="Q102" s="1">
        <f t="shared" si="76"/>
        <v>2.8465293372592234E-2</v>
      </c>
      <c r="R102" s="1"/>
      <c r="S102" s="1"/>
      <c r="T102" s="1"/>
      <c r="U102" s="1">
        <f t="shared" si="56"/>
        <v>1.0209244100821151E-2</v>
      </c>
      <c r="V102" s="1">
        <f t="shared" si="77"/>
        <v>2.861818181818182E-2</v>
      </c>
      <c r="W102" s="1"/>
      <c r="X102" s="1">
        <f t="shared" si="78"/>
        <v>2.8465293372592234E-2</v>
      </c>
      <c r="Y102" s="1"/>
    </row>
    <row r="103" spans="1:25" x14ac:dyDescent="0.25">
      <c r="A103" s="1">
        <f t="shared" si="68"/>
        <v>228.71399999999997</v>
      </c>
      <c r="B103" s="1">
        <f t="shared" si="69"/>
        <v>303.17661840032514</v>
      </c>
      <c r="C103" s="5">
        <f t="shared" si="70"/>
        <v>9144</v>
      </c>
      <c r="D103" s="1"/>
      <c r="E103">
        <v>30000</v>
      </c>
      <c r="F103" s="5">
        <f t="shared" si="71"/>
        <v>181.90597104019508</v>
      </c>
      <c r="G103">
        <v>0.6</v>
      </c>
      <c r="H103">
        <v>-6.7</v>
      </c>
      <c r="I103" s="28"/>
      <c r="J103">
        <v>201.1</v>
      </c>
      <c r="K103">
        <v>30</v>
      </c>
      <c r="L103" s="1"/>
      <c r="M103" s="1">
        <f t="shared" si="72"/>
        <v>-30.014925373134325</v>
      </c>
      <c r="N103" s="1">
        <f t="shared" si="73"/>
        <v>-29.803087400000003</v>
      </c>
      <c r="O103" s="1">
        <f t="shared" si="74"/>
        <v>-5421.3595534928036</v>
      </c>
      <c r="P103" s="1">
        <f t="shared" si="75"/>
        <v>-7.2700431612338496</v>
      </c>
      <c r="Q103" s="1">
        <f t="shared" si="76"/>
        <v>-2.6436520586304909E-3</v>
      </c>
      <c r="R103" s="1"/>
      <c r="S103" s="1"/>
      <c r="T103" s="1"/>
      <c r="U103" s="1">
        <f t="shared" si="56"/>
        <v>-8.6914784594030123E-4</v>
      </c>
      <c r="V103" s="1">
        <f t="shared" si="77"/>
        <v>-2.4363636363636362E-3</v>
      </c>
      <c r="W103" s="1"/>
      <c r="X103" s="1">
        <f t="shared" si="78"/>
        <v>-2.6436520586304909E-3</v>
      </c>
      <c r="Y103" s="1"/>
    </row>
    <row r="113" spans="5:11" x14ac:dyDescent="0.25">
      <c r="E113">
        <v>0</v>
      </c>
      <c r="G113">
        <v>0</v>
      </c>
      <c r="H113">
        <v>2798.8</v>
      </c>
      <c r="J113">
        <v>468</v>
      </c>
      <c r="K113">
        <v>30</v>
      </c>
    </row>
    <row r="114" spans="5:11" x14ac:dyDescent="0.25">
      <c r="E114">
        <v>0</v>
      </c>
      <c r="G114">
        <v>0.05</v>
      </c>
      <c r="H114">
        <v>1974.4</v>
      </c>
      <c r="J114">
        <v>438.5</v>
      </c>
      <c r="K114">
        <v>30</v>
      </c>
    </row>
    <row r="115" spans="5:11" x14ac:dyDescent="0.25">
      <c r="E115">
        <v>0</v>
      </c>
      <c r="G115">
        <v>0.1</v>
      </c>
      <c r="H115">
        <v>750.8</v>
      </c>
      <c r="J115">
        <v>372.4</v>
      </c>
      <c r="K115">
        <v>30</v>
      </c>
    </row>
    <row r="116" spans="5:11" x14ac:dyDescent="0.25">
      <c r="E116">
        <v>0</v>
      </c>
      <c r="G116">
        <v>0.15</v>
      </c>
      <c r="H116">
        <v>-1007.1</v>
      </c>
      <c r="J116">
        <v>246</v>
      </c>
      <c r="K116">
        <v>30</v>
      </c>
    </row>
    <row r="117" spans="5:11" x14ac:dyDescent="0.25">
      <c r="E117">
        <v>0</v>
      </c>
      <c r="G117">
        <v>0.2</v>
      </c>
      <c r="H117">
        <v>-775.6</v>
      </c>
      <c r="J117">
        <v>246.3</v>
      </c>
      <c r="K117">
        <v>30</v>
      </c>
    </row>
    <row r="118" spans="5:11" x14ac:dyDescent="0.25">
      <c r="E118">
        <v>0</v>
      </c>
      <c r="G118">
        <v>0.25</v>
      </c>
      <c r="H118">
        <v>-613.70000000000005</v>
      </c>
      <c r="J118">
        <v>246.5</v>
      </c>
      <c r="K118">
        <v>30</v>
      </c>
    </row>
    <row r="119" spans="5:11" x14ac:dyDescent="0.25">
      <c r="E119">
        <v>0</v>
      </c>
      <c r="G119">
        <v>0.3</v>
      </c>
      <c r="H119">
        <v>-411.4</v>
      </c>
      <c r="J119">
        <v>217.6</v>
      </c>
      <c r="K119">
        <v>30</v>
      </c>
    </row>
    <row r="120" spans="5:11" x14ac:dyDescent="0.25">
      <c r="E120">
        <v>0</v>
      </c>
      <c r="G120">
        <v>0.35</v>
      </c>
      <c r="H120">
        <v>-377.7</v>
      </c>
      <c r="J120">
        <v>241</v>
      </c>
      <c r="K120">
        <v>30</v>
      </c>
    </row>
    <row r="121" spans="5:11" x14ac:dyDescent="0.25">
      <c r="E121">
        <v>0</v>
      </c>
      <c r="G121">
        <v>0.4</v>
      </c>
      <c r="H121">
        <v>-424.9</v>
      </c>
      <c r="J121">
        <v>263.7</v>
      </c>
      <c r="K121">
        <v>30</v>
      </c>
    </row>
    <row r="122" spans="5:11" x14ac:dyDescent="0.25">
      <c r="E122">
        <v>0</v>
      </c>
      <c r="G122">
        <v>0.45</v>
      </c>
      <c r="H122">
        <v>-494.6</v>
      </c>
      <c r="J122">
        <v>262.3</v>
      </c>
      <c r="K122">
        <v>30</v>
      </c>
    </row>
    <row r="123" spans="5:11" x14ac:dyDescent="0.25">
      <c r="E123">
        <v>0</v>
      </c>
      <c r="G123">
        <v>0.5</v>
      </c>
      <c r="H123">
        <v>-604.70000000000005</v>
      </c>
      <c r="J123">
        <v>258.39999999999998</v>
      </c>
      <c r="K123">
        <v>30</v>
      </c>
    </row>
    <row r="124" spans="5:11" x14ac:dyDescent="0.25">
      <c r="E124">
        <v>0</v>
      </c>
      <c r="G124">
        <v>0.55000000000000004</v>
      </c>
      <c r="H124">
        <v>-719.4</v>
      </c>
      <c r="J124">
        <v>259.7</v>
      </c>
      <c r="K124">
        <v>30</v>
      </c>
    </row>
    <row r="125" spans="5:11" x14ac:dyDescent="0.25">
      <c r="E125">
        <v>0</v>
      </c>
      <c r="G125">
        <v>0.6</v>
      </c>
      <c r="H125">
        <v>-834</v>
      </c>
      <c r="J125">
        <v>259.89999999999998</v>
      </c>
      <c r="K125">
        <v>30</v>
      </c>
    </row>
    <row r="126" spans="5:11" x14ac:dyDescent="0.25">
      <c r="K126">
        <v>30</v>
      </c>
    </row>
    <row r="127" spans="5:11" x14ac:dyDescent="0.25">
      <c r="E127">
        <v>5000</v>
      </c>
      <c r="G127">
        <v>0</v>
      </c>
      <c r="H127">
        <v>2416.6</v>
      </c>
      <c r="J127">
        <v>396.6</v>
      </c>
      <c r="K127">
        <v>30</v>
      </c>
    </row>
    <row r="128" spans="5:11" x14ac:dyDescent="0.25">
      <c r="E128">
        <v>5000</v>
      </c>
      <c r="G128">
        <v>0.05</v>
      </c>
      <c r="H128">
        <v>1691.4</v>
      </c>
      <c r="J128">
        <v>373.7</v>
      </c>
      <c r="K128">
        <v>30</v>
      </c>
    </row>
    <row r="129" spans="5:11" x14ac:dyDescent="0.25">
      <c r="E129">
        <v>5000</v>
      </c>
      <c r="G129">
        <v>0.1</v>
      </c>
      <c r="H129">
        <v>687.9</v>
      </c>
      <c r="J129">
        <v>321.89999999999998</v>
      </c>
      <c r="K129">
        <v>30</v>
      </c>
    </row>
    <row r="130" spans="5:11" x14ac:dyDescent="0.25">
      <c r="E130">
        <v>5000</v>
      </c>
      <c r="G130">
        <v>0.15</v>
      </c>
      <c r="H130">
        <v>-678.9</v>
      </c>
      <c r="J130">
        <v>219.4</v>
      </c>
      <c r="K130">
        <v>30</v>
      </c>
    </row>
    <row r="131" spans="5:11" x14ac:dyDescent="0.25">
      <c r="E131">
        <v>5000</v>
      </c>
      <c r="G131">
        <v>0.2</v>
      </c>
      <c r="H131">
        <v>-555.29999999999995</v>
      </c>
      <c r="J131">
        <v>220.2</v>
      </c>
      <c r="K131">
        <v>30</v>
      </c>
    </row>
    <row r="132" spans="5:11" x14ac:dyDescent="0.25">
      <c r="E132">
        <v>5000</v>
      </c>
      <c r="G132">
        <v>0.25</v>
      </c>
      <c r="H132">
        <v>-438.4</v>
      </c>
      <c r="J132">
        <v>221.3</v>
      </c>
      <c r="K132">
        <v>30</v>
      </c>
    </row>
    <row r="133" spans="5:11" x14ac:dyDescent="0.25">
      <c r="E133">
        <v>5000</v>
      </c>
      <c r="G133">
        <v>0.3</v>
      </c>
      <c r="H133">
        <v>-263</v>
      </c>
      <c r="J133">
        <v>214.3</v>
      </c>
      <c r="K133">
        <v>30</v>
      </c>
    </row>
    <row r="134" spans="5:11" x14ac:dyDescent="0.25">
      <c r="E134">
        <v>5000</v>
      </c>
      <c r="G134">
        <v>0.35</v>
      </c>
      <c r="H134">
        <v>-267.5</v>
      </c>
      <c r="J134">
        <v>228</v>
      </c>
      <c r="K134">
        <v>30</v>
      </c>
    </row>
    <row r="135" spans="5:11" x14ac:dyDescent="0.25">
      <c r="E135">
        <v>5000</v>
      </c>
      <c r="G135">
        <v>0.4</v>
      </c>
      <c r="H135">
        <v>-312.5</v>
      </c>
      <c r="J135">
        <v>243.8</v>
      </c>
      <c r="K135">
        <v>30</v>
      </c>
    </row>
    <row r="136" spans="5:11" x14ac:dyDescent="0.25">
      <c r="E136">
        <v>5000</v>
      </c>
      <c r="G136">
        <v>0.45</v>
      </c>
      <c r="H136">
        <v>-377.7</v>
      </c>
      <c r="J136">
        <v>242.9</v>
      </c>
      <c r="K136">
        <v>30</v>
      </c>
    </row>
    <row r="137" spans="5:11" x14ac:dyDescent="0.25">
      <c r="E137">
        <v>5000</v>
      </c>
      <c r="G137">
        <v>0.5</v>
      </c>
      <c r="H137">
        <v>-472.1</v>
      </c>
      <c r="J137">
        <v>239.9</v>
      </c>
      <c r="K137">
        <v>30</v>
      </c>
    </row>
    <row r="138" spans="5:11" x14ac:dyDescent="0.25">
      <c r="E138">
        <v>5000</v>
      </c>
      <c r="G138">
        <v>0.55000000000000004</v>
      </c>
      <c r="H138">
        <v>-577.70000000000005</v>
      </c>
      <c r="J138">
        <v>240.3</v>
      </c>
      <c r="K138">
        <v>30</v>
      </c>
    </row>
    <row r="139" spans="5:11" x14ac:dyDescent="0.25">
      <c r="E139">
        <v>5000</v>
      </c>
      <c r="G139">
        <v>0.6</v>
      </c>
      <c r="H139">
        <v>-683.4</v>
      </c>
      <c r="J139">
        <v>239.9</v>
      </c>
      <c r="K139">
        <v>30</v>
      </c>
    </row>
    <row r="140" spans="5:11" x14ac:dyDescent="0.25">
      <c r="K140">
        <v>30</v>
      </c>
    </row>
    <row r="141" spans="5:11" x14ac:dyDescent="0.25">
      <c r="E141">
        <v>10000</v>
      </c>
      <c r="G141">
        <v>0</v>
      </c>
      <c r="H141">
        <v>2074.9</v>
      </c>
      <c r="J141">
        <v>333.3</v>
      </c>
      <c r="K141">
        <v>30</v>
      </c>
    </row>
    <row r="142" spans="5:11" x14ac:dyDescent="0.25">
      <c r="E142">
        <v>10000</v>
      </c>
      <c r="G142">
        <v>0.05</v>
      </c>
      <c r="H142">
        <v>1453.1</v>
      </c>
      <c r="J142">
        <v>316.10000000000002</v>
      </c>
      <c r="K142">
        <v>30</v>
      </c>
    </row>
    <row r="143" spans="5:11" x14ac:dyDescent="0.25">
      <c r="E143">
        <v>10000</v>
      </c>
      <c r="G143">
        <v>0.1</v>
      </c>
      <c r="H143">
        <v>627.20000000000005</v>
      </c>
      <c r="J143">
        <v>276.5</v>
      </c>
      <c r="K143">
        <v>30</v>
      </c>
    </row>
    <row r="144" spans="5:11" x14ac:dyDescent="0.25">
      <c r="E144">
        <v>10000</v>
      </c>
      <c r="G144">
        <v>0.15</v>
      </c>
      <c r="H144">
        <v>-460.8</v>
      </c>
      <c r="J144">
        <v>194.2</v>
      </c>
      <c r="K144">
        <v>30</v>
      </c>
    </row>
    <row r="145" spans="5:11" x14ac:dyDescent="0.25">
      <c r="E145">
        <v>10000</v>
      </c>
      <c r="G145">
        <v>0.2</v>
      </c>
      <c r="H145">
        <v>-377.7</v>
      </c>
      <c r="J145">
        <v>195.3</v>
      </c>
      <c r="K145">
        <v>30</v>
      </c>
    </row>
    <row r="146" spans="5:11" x14ac:dyDescent="0.25">
      <c r="E146">
        <v>10000</v>
      </c>
      <c r="G146">
        <v>0.25</v>
      </c>
      <c r="H146">
        <v>-296.7</v>
      </c>
      <c r="J146">
        <v>197.3</v>
      </c>
      <c r="K146">
        <v>30</v>
      </c>
    </row>
    <row r="147" spans="5:11" x14ac:dyDescent="0.25">
      <c r="E147">
        <v>10000</v>
      </c>
      <c r="G147">
        <v>0.3</v>
      </c>
      <c r="H147">
        <v>-159.6</v>
      </c>
      <c r="J147">
        <v>207</v>
      </c>
      <c r="K147">
        <v>30</v>
      </c>
    </row>
    <row r="148" spans="5:11" x14ac:dyDescent="0.25">
      <c r="E148">
        <v>10000</v>
      </c>
      <c r="G148">
        <v>0.35</v>
      </c>
      <c r="H148">
        <v>-182.1</v>
      </c>
      <c r="J148">
        <v>212.7</v>
      </c>
      <c r="K148">
        <v>30</v>
      </c>
    </row>
    <row r="149" spans="5:11" x14ac:dyDescent="0.25">
      <c r="E149">
        <v>10000</v>
      </c>
      <c r="G149">
        <v>0.4</v>
      </c>
      <c r="H149">
        <v>-220.3</v>
      </c>
      <c r="J149">
        <v>223.3</v>
      </c>
      <c r="K149">
        <v>30</v>
      </c>
    </row>
    <row r="150" spans="5:11" x14ac:dyDescent="0.25">
      <c r="E150">
        <v>10000</v>
      </c>
      <c r="G150">
        <v>0.45</v>
      </c>
      <c r="H150">
        <v>-281</v>
      </c>
      <c r="J150">
        <v>222.7</v>
      </c>
      <c r="K150">
        <v>30</v>
      </c>
    </row>
    <row r="151" spans="5:11" x14ac:dyDescent="0.25">
      <c r="E151">
        <v>10000</v>
      </c>
      <c r="G151">
        <v>0.5</v>
      </c>
      <c r="H151">
        <v>-364.2</v>
      </c>
      <c r="J151">
        <v>220.2</v>
      </c>
      <c r="K151">
        <v>30</v>
      </c>
    </row>
    <row r="152" spans="5:11" x14ac:dyDescent="0.25">
      <c r="E152">
        <v>10000</v>
      </c>
      <c r="G152">
        <v>0.55000000000000004</v>
      </c>
      <c r="H152">
        <v>-458.6</v>
      </c>
      <c r="J152">
        <v>220</v>
      </c>
      <c r="K152">
        <v>30</v>
      </c>
    </row>
    <row r="153" spans="5:11" x14ac:dyDescent="0.25">
      <c r="E153">
        <v>10000</v>
      </c>
      <c r="G153">
        <v>0.6</v>
      </c>
      <c r="H153">
        <v>-555.29999999999995</v>
      </c>
      <c r="J153">
        <v>219.1</v>
      </c>
      <c r="K153">
        <v>30</v>
      </c>
    </row>
    <row r="154" spans="5:11" x14ac:dyDescent="0.25">
      <c r="K154">
        <v>30</v>
      </c>
    </row>
    <row r="155" spans="5:11" x14ac:dyDescent="0.25">
      <c r="E155">
        <v>15000</v>
      </c>
      <c r="G155">
        <v>0</v>
      </c>
      <c r="H155">
        <v>1771.4</v>
      </c>
      <c r="J155">
        <v>277.8</v>
      </c>
      <c r="K155">
        <v>30</v>
      </c>
    </row>
    <row r="156" spans="5:11" x14ac:dyDescent="0.25">
      <c r="E156">
        <v>15000</v>
      </c>
      <c r="G156">
        <v>0.05</v>
      </c>
      <c r="H156">
        <v>1243.4000000000001</v>
      </c>
      <c r="J156">
        <v>264.89999999999998</v>
      </c>
      <c r="K156">
        <v>30</v>
      </c>
    </row>
    <row r="157" spans="5:11" x14ac:dyDescent="0.25">
      <c r="E157">
        <v>15000</v>
      </c>
      <c r="G157">
        <v>0.1</v>
      </c>
      <c r="H157">
        <v>566.5</v>
      </c>
      <c r="J157">
        <v>235</v>
      </c>
      <c r="K157">
        <v>30</v>
      </c>
    </row>
    <row r="158" spans="5:11" x14ac:dyDescent="0.25">
      <c r="E158">
        <v>15000</v>
      </c>
      <c r="G158">
        <v>0.15</v>
      </c>
      <c r="H158">
        <v>-299</v>
      </c>
      <c r="J158">
        <v>170.6</v>
      </c>
      <c r="K158">
        <v>30</v>
      </c>
    </row>
    <row r="159" spans="5:11" x14ac:dyDescent="0.25">
      <c r="E159">
        <v>15000</v>
      </c>
      <c r="G159">
        <v>0.2</v>
      </c>
      <c r="H159">
        <v>-254</v>
      </c>
      <c r="J159">
        <v>171.7</v>
      </c>
      <c r="K159">
        <v>30</v>
      </c>
    </row>
    <row r="160" spans="5:11" x14ac:dyDescent="0.25">
      <c r="E160">
        <v>15000</v>
      </c>
      <c r="G160">
        <v>0.25</v>
      </c>
      <c r="H160">
        <v>-200.1</v>
      </c>
      <c r="J160">
        <v>174.2</v>
      </c>
      <c r="K160">
        <v>30</v>
      </c>
    </row>
    <row r="161" spans="5:11" x14ac:dyDescent="0.25">
      <c r="E161">
        <v>15000</v>
      </c>
      <c r="G161">
        <v>0.3</v>
      </c>
      <c r="H161">
        <v>-80.900000000000006</v>
      </c>
      <c r="J161">
        <v>195.1</v>
      </c>
      <c r="K161">
        <v>30</v>
      </c>
    </row>
    <row r="162" spans="5:11" x14ac:dyDescent="0.25">
      <c r="E162">
        <v>15000</v>
      </c>
      <c r="G162">
        <v>0.35</v>
      </c>
      <c r="H162">
        <v>-112.4</v>
      </c>
      <c r="J162">
        <v>196</v>
      </c>
      <c r="K162">
        <v>30</v>
      </c>
    </row>
    <row r="163" spans="5:11" x14ac:dyDescent="0.25">
      <c r="E163">
        <v>15000</v>
      </c>
      <c r="G163">
        <v>0.4</v>
      </c>
      <c r="H163">
        <v>-148.4</v>
      </c>
      <c r="J163">
        <v>202.2</v>
      </c>
      <c r="K163">
        <v>30</v>
      </c>
    </row>
    <row r="164" spans="5:11" x14ac:dyDescent="0.25">
      <c r="E164">
        <v>15000</v>
      </c>
      <c r="G164">
        <v>0.45</v>
      </c>
      <c r="H164">
        <v>-204.6</v>
      </c>
      <c r="J164">
        <v>201.9</v>
      </c>
      <c r="K164">
        <v>30</v>
      </c>
    </row>
    <row r="165" spans="5:11" x14ac:dyDescent="0.25">
      <c r="E165">
        <v>15000</v>
      </c>
      <c r="G165">
        <v>0.5</v>
      </c>
      <c r="H165">
        <v>-274.3</v>
      </c>
      <c r="J165">
        <v>200</v>
      </c>
      <c r="K165">
        <v>30</v>
      </c>
    </row>
    <row r="166" spans="5:11" x14ac:dyDescent="0.25">
      <c r="E166">
        <v>15000</v>
      </c>
      <c r="G166">
        <v>0.55000000000000004</v>
      </c>
      <c r="H166">
        <v>-357.4</v>
      </c>
      <c r="J166">
        <v>199.3</v>
      </c>
      <c r="K166">
        <v>30</v>
      </c>
    </row>
    <row r="167" spans="5:11" x14ac:dyDescent="0.25">
      <c r="E167">
        <v>15000</v>
      </c>
      <c r="G167">
        <v>0.6</v>
      </c>
      <c r="H167">
        <v>-445.1</v>
      </c>
      <c r="J167">
        <v>198</v>
      </c>
      <c r="K167">
        <v>30</v>
      </c>
    </row>
    <row r="168" spans="5:11" x14ac:dyDescent="0.25">
      <c r="K168">
        <v>30</v>
      </c>
    </row>
    <row r="169" spans="5:11" x14ac:dyDescent="0.25">
      <c r="E169">
        <v>20000</v>
      </c>
      <c r="G169">
        <v>0</v>
      </c>
      <c r="H169">
        <v>1517.4</v>
      </c>
      <c r="J169">
        <v>231.5</v>
      </c>
      <c r="K169">
        <v>30</v>
      </c>
    </row>
    <row r="170" spans="5:11" x14ac:dyDescent="0.25">
      <c r="E170">
        <v>20000</v>
      </c>
      <c r="G170">
        <v>0.05</v>
      </c>
      <c r="H170">
        <v>1005.3</v>
      </c>
      <c r="J170">
        <v>213.1</v>
      </c>
      <c r="K170">
        <v>30</v>
      </c>
    </row>
    <row r="171" spans="5:11" x14ac:dyDescent="0.25">
      <c r="E171">
        <v>20000</v>
      </c>
      <c r="G171">
        <v>0.1</v>
      </c>
      <c r="H171">
        <v>528.29999999999995</v>
      </c>
      <c r="J171">
        <v>198.2</v>
      </c>
      <c r="K171">
        <v>30</v>
      </c>
    </row>
    <row r="172" spans="5:11" x14ac:dyDescent="0.25">
      <c r="E172">
        <v>20000</v>
      </c>
      <c r="G172">
        <v>0.15</v>
      </c>
      <c r="H172">
        <v>89.9</v>
      </c>
      <c r="J172">
        <v>186.7</v>
      </c>
      <c r="K172">
        <v>30</v>
      </c>
    </row>
    <row r="173" spans="5:11" x14ac:dyDescent="0.25">
      <c r="E173">
        <v>20000</v>
      </c>
      <c r="G173">
        <v>0.2</v>
      </c>
      <c r="H173">
        <v>67.400000000000006</v>
      </c>
      <c r="J173">
        <v>185.6</v>
      </c>
      <c r="K173">
        <v>30</v>
      </c>
    </row>
    <row r="174" spans="5:11" x14ac:dyDescent="0.25">
      <c r="E174">
        <v>20000</v>
      </c>
      <c r="G174">
        <v>0.25</v>
      </c>
      <c r="H174">
        <v>49.5</v>
      </c>
      <c r="J174">
        <v>186.3</v>
      </c>
      <c r="K174">
        <v>30</v>
      </c>
    </row>
    <row r="175" spans="5:11" x14ac:dyDescent="0.25">
      <c r="E175">
        <v>20000</v>
      </c>
      <c r="G175">
        <v>0.3</v>
      </c>
      <c r="H175">
        <v>58.4</v>
      </c>
      <c r="J175">
        <v>196.7</v>
      </c>
      <c r="K175">
        <v>30</v>
      </c>
    </row>
    <row r="176" spans="5:11" x14ac:dyDescent="0.25">
      <c r="E176">
        <v>20000</v>
      </c>
      <c r="G176">
        <v>0.35</v>
      </c>
      <c r="H176">
        <v>4.5</v>
      </c>
      <c r="J176">
        <v>194.9</v>
      </c>
      <c r="K176">
        <v>30</v>
      </c>
    </row>
    <row r="177" spans="5:11" x14ac:dyDescent="0.25">
      <c r="E177">
        <v>20000</v>
      </c>
      <c r="G177">
        <v>0.4</v>
      </c>
      <c r="H177">
        <v>-56.2</v>
      </c>
      <c r="J177">
        <v>192.2</v>
      </c>
      <c r="K177">
        <v>30</v>
      </c>
    </row>
    <row r="178" spans="5:11" x14ac:dyDescent="0.25">
      <c r="E178">
        <v>20000</v>
      </c>
      <c r="G178">
        <v>0.45</v>
      </c>
      <c r="H178">
        <v>-125.9</v>
      </c>
      <c r="J178">
        <v>186.5</v>
      </c>
      <c r="K178">
        <v>30</v>
      </c>
    </row>
    <row r="179" spans="5:11" x14ac:dyDescent="0.25">
      <c r="E179">
        <v>20000</v>
      </c>
      <c r="G179">
        <v>0.5</v>
      </c>
      <c r="H179">
        <v>-202.3</v>
      </c>
      <c r="J179">
        <v>179.5</v>
      </c>
      <c r="K179">
        <v>30</v>
      </c>
    </row>
    <row r="180" spans="5:11" x14ac:dyDescent="0.25">
      <c r="E180">
        <v>20000</v>
      </c>
      <c r="G180">
        <v>0.55000000000000004</v>
      </c>
      <c r="H180">
        <v>-276.5</v>
      </c>
      <c r="J180">
        <v>178.4</v>
      </c>
      <c r="K180">
        <v>30</v>
      </c>
    </row>
    <row r="181" spans="5:11" x14ac:dyDescent="0.25">
      <c r="E181">
        <v>20000</v>
      </c>
      <c r="G181">
        <v>0.6</v>
      </c>
      <c r="H181">
        <v>-355.2</v>
      </c>
      <c r="J181">
        <v>176.8</v>
      </c>
      <c r="K181">
        <v>30</v>
      </c>
    </row>
    <row r="182" spans="5:11" x14ac:dyDescent="0.25">
      <c r="K182">
        <v>30</v>
      </c>
    </row>
    <row r="183" spans="5:11" x14ac:dyDescent="0.25">
      <c r="E183">
        <v>25000</v>
      </c>
      <c r="G183">
        <v>0</v>
      </c>
      <c r="H183">
        <v>1427.5</v>
      </c>
      <c r="J183">
        <v>206.8</v>
      </c>
      <c r="K183">
        <v>30</v>
      </c>
    </row>
    <row r="184" spans="5:11" x14ac:dyDescent="0.25">
      <c r="E184">
        <v>25000</v>
      </c>
      <c r="G184">
        <v>0.05</v>
      </c>
      <c r="H184">
        <v>1114.3</v>
      </c>
      <c r="J184">
        <v>205.8</v>
      </c>
      <c r="K184">
        <v>30</v>
      </c>
    </row>
    <row r="185" spans="5:11" x14ac:dyDescent="0.25">
      <c r="E185">
        <v>25000</v>
      </c>
      <c r="G185">
        <v>0.1</v>
      </c>
      <c r="H185">
        <v>831.8</v>
      </c>
      <c r="J185">
        <v>204.6</v>
      </c>
      <c r="K185">
        <v>30</v>
      </c>
    </row>
    <row r="186" spans="5:11" x14ac:dyDescent="0.25">
      <c r="E186">
        <v>25000</v>
      </c>
      <c r="G186">
        <v>0.15</v>
      </c>
      <c r="H186">
        <v>582.20000000000005</v>
      </c>
      <c r="J186">
        <v>203</v>
      </c>
      <c r="K186">
        <v>30</v>
      </c>
    </row>
    <row r="187" spans="5:11" x14ac:dyDescent="0.25">
      <c r="E187">
        <v>25000</v>
      </c>
      <c r="G187">
        <v>0.2</v>
      </c>
      <c r="H187">
        <v>440.6</v>
      </c>
      <c r="J187">
        <v>200.2</v>
      </c>
      <c r="K187">
        <v>30</v>
      </c>
    </row>
    <row r="188" spans="5:11" x14ac:dyDescent="0.25">
      <c r="E188">
        <v>25000</v>
      </c>
      <c r="G188">
        <v>0.25</v>
      </c>
      <c r="H188">
        <v>339.4</v>
      </c>
      <c r="J188">
        <v>196.9</v>
      </c>
      <c r="K188">
        <v>30</v>
      </c>
    </row>
    <row r="189" spans="5:11" x14ac:dyDescent="0.25">
      <c r="E189">
        <v>25000</v>
      </c>
      <c r="G189">
        <v>0.3</v>
      </c>
      <c r="H189">
        <v>278.8</v>
      </c>
      <c r="J189">
        <v>198</v>
      </c>
      <c r="K189">
        <v>30</v>
      </c>
    </row>
    <row r="190" spans="5:11" x14ac:dyDescent="0.25">
      <c r="E190">
        <v>25000</v>
      </c>
      <c r="G190">
        <v>0.35</v>
      </c>
      <c r="H190">
        <v>218.1</v>
      </c>
      <c r="J190">
        <v>198</v>
      </c>
      <c r="K190">
        <v>30</v>
      </c>
    </row>
    <row r="191" spans="5:11" x14ac:dyDescent="0.25">
      <c r="E191">
        <v>25000</v>
      </c>
      <c r="G191">
        <v>0.4</v>
      </c>
      <c r="H191">
        <v>148.4</v>
      </c>
      <c r="J191">
        <v>196.9</v>
      </c>
      <c r="K191">
        <v>30</v>
      </c>
    </row>
    <row r="192" spans="5:11" x14ac:dyDescent="0.25">
      <c r="E192">
        <v>25000</v>
      </c>
      <c r="G192">
        <v>0.45</v>
      </c>
      <c r="H192">
        <v>62.9</v>
      </c>
      <c r="J192">
        <v>212.1</v>
      </c>
      <c r="K192">
        <v>30</v>
      </c>
    </row>
    <row r="193" spans="5:11" x14ac:dyDescent="0.25">
      <c r="E193">
        <v>25000</v>
      </c>
      <c r="G193">
        <v>0.5</v>
      </c>
      <c r="H193">
        <v>-18</v>
      </c>
      <c r="J193">
        <v>206.6</v>
      </c>
      <c r="K193">
        <v>30</v>
      </c>
    </row>
    <row r="194" spans="5:11" x14ac:dyDescent="0.25">
      <c r="E194">
        <v>25000</v>
      </c>
      <c r="G194">
        <v>0.55000000000000004</v>
      </c>
      <c r="H194">
        <v>-98.9</v>
      </c>
      <c r="J194">
        <v>200.6</v>
      </c>
      <c r="K194">
        <v>30</v>
      </c>
    </row>
    <row r="195" spans="5:11" x14ac:dyDescent="0.25">
      <c r="E195">
        <v>25000</v>
      </c>
      <c r="G195">
        <v>0.6</v>
      </c>
      <c r="H195">
        <v>-188.8</v>
      </c>
      <c r="J195">
        <v>193.8</v>
      </c>
      <c r="K195">
        <v>30</v>
      </c>
    </row>
    <row r="196" spans="5:11" x14ac:dyDescent="0.25">
      <c r="K196">
        <v>30</v>
      </c>
    </row>
    <row r="197" spans="5:11" x14ac:dyDescent="0.25">
      <c r="E197">
        <v>30000</v>
      </c>
      <c r="G197">
        <v>0</v>
      </c>
      <c r="H197">
        <v>1557.9</v>
      </c>
      <c r="J197">
        <v>208.1</v>
      </c>
      <c r="K197">
        <v>30</v>
      </c>
    </row>
    <row r="198" spans="5:11" x14ac:dyDescent="0.25">
      <c r="E198">
        <v>30000</v>
      </c>
      <c r="G198">
        <v>0.05</v>
      </c>
      <c r="H198">
        <v>1314.6</v>
      </c>
      <c r="J198">
        <v>208.1</v>
      </c>
      <c r="K198">
        <v>30</v>
      </c>
    </row>
    <row r="199" spans="5:11" x14ac:dyDescent="0.25">
      <c r="E199">
        <v>30000</v>
      </c>
      <c r="G199">
        <v>0.1</v>
      </c>
      <c r="H199">
        <v>1079</v>
      </c>
      <c r="J199">
        <v>208.1</v>
      </c>
      <c r="K199">
        <v>30</v>
      </c>
    </row>
    <row r="200" spans="5:11" x14ac:dyDescent="0.25">
      <c r="E200">
        <v>30000</v>
      </c>
      <c r="G200">
        <v>0.15</v>
      </c>
      <c r="H200">
        <v>852</v>
      </c>
      <c r="J200">
        <v>208.6</v>
      </c>
      <c r="K200">
        <v>30</v>
      </c>
    </row>
    <row r="201" spans="5:11" x14ac:dyDescent="0.25">
      <c r="E201">
        <v>30000</v>
      </c>
      <c r="G201">
        <v>0.2</v>
      </c>
      <c r="H201">
        <v>690.1</v>
      </c>
      <c r="J201">
        <v>208.1</v>
      </c>
      <c r="K201">
        <v>30</v>
      </c>
    </row>
    <row r="202" spans="5:11" x14ac:dyDescent="0.25">
      <c r="E202">
        <v>30000</v>
      </c>
      <c r="G202">
        <v>0.25</v>
      </c>
      <c r="H202">
        <v>573.20000000000005</v>
      </c>
      <c r="J202">
        <v>208.1</v>
      </c>
      <c r="K202">
        <v>30</v>
      </c>
    </row>
    <row r="203" spans="5:11" x14ac:dyDescent="0.25">
      <c r="E203">
        <v>30000</v>
      </c>
      <c r="G203">
        <v>0.3</v>
      </c>
      <c r="H203">
        <v>458.6</v>
      </c>
      <c r="J203">
        <v>209.9</v>
      </c>
      <c r="K203">
        <v>30</v>
      </c>
    </row>
    <row r="204" spans="5:11" x14ac:dyDescent="0.25">
      <c r="E204">
        <v>30000</v>
      </c>
      <c r="G204">
        <v>0.35</v>
      </c>
      <c r="H204">
        <v>386.7</v>
      </c>
      <c r="J204">
        <v>210.1</v>
      </c>
      <c r="K204">
        <v>30</v>
      </c>
    </row>
    <row r="205" spans="5:11" x14ac:dyDescent="0.25">
      <c r="E205">
        <v>30000</v>
      </c>
      <c r="G205">
        <v>0.4</v>
      </c>
      <c r="H205">
        <v>321.5</v>
      </c>
      <c r="J205">
        <v>210.3</v>
      </c>
      <c r="K205">
        <v>30</v>
      </c>
    </row>
    <row r="206" spans="5:11" x14ac:dyDescent="0.25">
      <c r="E206">
        <v>30000</v>
      </c>
      <c r="G206">
        <v>0.45</v>
      </c>
      <c r="H206">
        <v>242.8</v>
      </c>
      <c r="J206">
        <v>207.7</v>
      </c>
      <c r="K206">
        <v>30</v>
      </c>
    </row>
    <row r="207" spans="5:11" x14ac:dyDescent="0.25">
      <c r="E207">
        <v>30000</v>
      </c>
      <c r="G207">
        <v>0.5</v>
      </c>
      <c r="H207">
        <v>161.9</v>
      </c>
      <c r="J207">
        <v>204.8</v>
      </c>
      <c r="K207">
        <v>30</v>
      </c>
    </row>
    <row r="208" spans="5:11" x14ac:dyDescent="0.25">
      <c r="E208">
        <v>30000</v>
      </c>
      <c r="G208">
        <v>0.55000000000000004</v>
      </c>
      <c r="H208">
        <v>78.7</v>
      </c>
      <c r="J208">
        <v>201.9</v>
      </c>
      <c r="K208">
        <v>30</v>
      </c>
    </row>
    <row r="209" spans="5:11" x14ac:dyDescent="0.25">
      <c r="E209">
        <v>30000</v>
      </c>
      <c r="G209">
        <v>0.6</v>
      </c>
      <c r="H209">
        <v>-6.7</v>
      </c>
      <c r="J209">
        <v>201.1</v>
      </c>
      <c r="K209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50-PW2750</vt:lpstr>
      <vt:lpstr>45-PW2750</vt:lpstr>
      <vt:lpstr>40-PW2750</vt:lpstr>
      <vt:lpstr>35-PW2750</vt:lpstr>
      <vt:lpstr>30-PW2750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noneLap</dc:creator>
  <cp:lastModifiedBy>noneLap</cp:lastModifiedBy>
  <dcterms:created xsi:type="dcterms:W3CDTF">2015-07-10T10:55:52Z</dcterms:created>
  <dcterms:modified xsi:type="dcterms:W3CDTF">2015-07-17T10:57:10Z</dcterms:modified>
</cp:coreProperties>
</file>