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codeName="Questa_cartella_di_lavoro" defaultThemeVersion="124226"/>
  <xr:revisionPtr revIDLastSave="0" documentId="13_ncr:1_{4BCE2FBD-1D8E-4D0A-A502-F1A34C17DE54}" xr6:coauthVersionLast="40" xr6:coauthVersionMax="40" xr10:uidLastSave="{00000000-0000-0000-0000-000000000000}"/>
  <bookViews>
    <workbookView xWindow="-110" yWindow="-110" windowWidth="34620" windowHeight="14020" activeTab="1" xr2:uid="{00000000-000D-0000-FFFF-FFFF00000000}"/>
  </bookViews>
  <sheets>
    <sheet name="B747_Condition_2" sheetId="2" r:id="rId1"/>
    <sheet name="B747_Condition_5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4" l="1"/>
  <c r="B14" i="4"/>
  <c r="B13" i="4"/>
  <c r="B15" i="4"/>
  <c r="B15" i="2" l="1"/>
  <c r="B13" i="2"/>
  <c r="B14" i="2"/>
  <c r="B12" i="2"/>
  <c r="B8" i="2"/>
  <c r="B11" i="4" l="1"/>
  <c r="B11" i="2" l="1"/>
</calcChain>
</file>

<file path=xl/sharedStrings.xml><?xml version="1.0" encoding="utf-8"?>
<sst xmlns="http://schemas.openxmlformats.org/spreadsheetml/2006/main" count="308" uniqueCount="112">
  <si>
    <t>Variable Name</t>
  </si>
  <si>
    <t>Variable Value</t>
  </si>
  <si>
    <t>Unit Label</t>
  </si>
  <si>
    <t>Description</t>
  </si>
  <si>
    <t xml:space="preserve">surf          </t>
  </si>
  <si>
    <t xml:space="preserve">mass          </t>
  </si>
  <si>
    <t xml:space="preserve">cbar          </t>
  </si>
  <si>
    <t xml:space="preserve">bbar          </t>
  </si>
  <si>
    <t xml:space="preserve">u0            </t>
  </si>
  <si>
    <t xml:space="preserve">m0            </t>
  </si>
  <si>
    <t xml:space="preserve">gamma0        </t>
  </si>
  <si>
    <t xml:space="preserve">theta0_rad    </t>
  </si>
  <si>
    <t xml:space="preserve">iXX           </t>
  </si>
  <si>
    <t xml:space="preserve">iYY           </t>
  </si>
  <si>
    <t xml:space="preserve">iZZ           </t>
  </si>
  <si>
    <t xml:space="preserve">iXZ           </t>
  </si>
  <si>
    <t xml:space="preserve">cd0           </t>
  </si>
  <si>
    <t xml:space="preserve">cdAlpha0      </t>
  </si>
  <si>
    <t xml:space="preserve">cdM0          </t>
  </si>
  <si>
    <t xml:space="preserve">cl0           </t>
  </si>
  <si>
    <t xml:space="preserve">clAlpha0      </t>
  </si>
  <si>
    <t xml:space="preserve">clAlpha_dot0  </t>
  </si>
  <si>
    <t xml:space="preserve">clQ0          </t>
  </si>
  <si>
    <t xml:space="preserve">clDelta_T     </t>
  </si>
  <si>
    <t xml:space="preserve">clDelta_E     </t>
  </si>
  <si>
    <t xml:space="preserve">cMAlpha0      </t>
  </si>
  <si>
    <t xml:space="preserve">cMAlpha_dot0  </t>
  </si>
  <si>
    <t xml:space="preserve">cM_m0         </t>
  </si>
  <si>
    <t xml:space="preserve">cMq           </t>
  </si>
  <si>
    <t xml:space="preserve">cMDelta_T     </t>
  </si>
  <si>
    <t xml:space="preserve">cMDelta_E     </t>
  </si>
  <si>
    <t xml:space="preserve">cTfix         </t>
  </si>
  <si>
    <t xml:space="preserve">kv            </t>
  </si>
  <si>
    <t xml:space="preserve">cyBeta        </t>
  </si>
  <si>
    <t xml:space="preserve">cyP           </t>
  </si>
  <si>
    <t xml:space="preserve">cyR           </t>
  </si>
  <si>
    <t xml:space="preserve">cyDelta_A     </t>
  </si>
  <si>
    <t xml:space="preserve">cyDelta_R     </t>
  </si>
  <si>
    <t xml:space="preserve">cLBeta        </t>
  </si>
  <si>
    <t xml:space="preserve">cLP           </t>
  </si>
  <si>
    <t xml:space="preserve">cLR           </t>
  </si>
  <si>
    <t xml:space="preserve">cLDelta_A     </t>
  </si>
  <si>
    <t xml:space="preserve">cLDelta_R     </t>
  </si>
  <si>
    <t xml:space="preserve">cNBeta        </t>
  </si>
  <si>
    <t xml:space="preserve">cNP           </t>
  </si>
  <si>
    <t xml:space="preserve">cNR           </t>
  </si>
  <si>
    <t xml:space="preserve">cNDelta_A     </t>
  </si>
  <si>
    <t xml:space="preserve">cNDelta_R     </t>
  </si>
  <si>
    <t xml:space="preserve">rho0  </t>
  </si>
  <si>
    <t>propulsion_system</t>
  </si>
  <si>
    <t>CONSTANT_TRUST</t>
  </si>
  <si>
    <t>kg*m3</t>
  </si>
  <si>
    <t>m</t>
  </si>
  <si>
    <t>m^2</t>
  </si>
  <si>
    <t>kg</t>
  </si>
  <si>
    <t>deg</t>
  </si>
  <si>
    <t>rad</t>
  </si>
  <si>
    <t>kg*m^2</t>
  </si>
  <si>
    <t>(empty)</t>
  </si>
  <si>
    <t>kg*m^3</t>
  </si>
  <si>
    <t>m*s</t>
  </si>
  <si>
    <t>NONE</t>
  </si>
  <si>
    <t>air density</t>
  </si>
  <si>
    <t>wing area</t>
  </si>
  <si>
    <t>total mass</t>
  </si>
  <si>
    <t>mean aerodynamic chord</t>
  </si>
  <si>
    <t>wingspan</t>
  </si>
  <si>
    <t>speed of the aircraft</t>
  </si>
  <si>
    <t>Mach number</t>
  </si>
  <si>
    <t>ramp angle</t>
  </si>
  <si>
    <t>Euler angle [rad] (assuming gamma0 = theta0)</t>
  </si>
  <si>
    <t>lateral-directional moment of inertia (IXX)</t>
  </si>
  <si>
    <t>longitudinal moment of inertia  (IYY)</t>
  </si>
  <si>
    <t>lateral-directional moment of inertia (IZZ)</t>
  </si>
  <si>
    <t>lateral-directional product of inertia (IXZ)</t>
  </si>
  <si>
    <t>drag coefficient at null incidence (Cdº) of the aircraft</t>
  </si>
  <si>
    <t>linear drag gradient (CdAlphaº) of the aircraft</t>
  </si>
  <si>
    <t>lift coefficient at null incidence (Clº) of the aircraft</t>
  </si>
  <si>
    <t>linear lift gradient (ClAlphaº) of the aircraft</t>
  </si>
  <si>
    <t>linear lift gradient time derivative (ClAlpha_dotº) of the aircraft</t>
  </si>
  <si>
    <t>lift coefficient with respect to q (ClQº) of the aircraft</t>
  </si>
  <si>
    <t>lift coefficient with respect to delta_T (ClDelta_Tº) of the aircraft</t>
  </si>
  <si>
    <t>lift coefficient with respect to delta_E (ClDelta_Eº) of the aircraft</t>
  </si>
  <si>
    <t>pitching moment coefficient with respect to Alpha (CmAlphaº) of the aircraft</t>
  </si>
  <si>
    <t>pitching moment coefficient time derivative (CmAlpha_dotº) of the aircraft</t>
  </si>
  <si>
    <t>pitching moment coefficient with respect to Mach number</t>
  </si>
  <si>
    <t>pitching moment coefficient with respect to q</t>
  </si>
  <si>
    <t>pitching moment coefficient with respect to delta_T (CMDelta_Tº) of the aircraft</t>
  </si>
  <si>
    <t>pitching moment coefficient with respect to delta_E (CMDelta_Eº) of the aircraft</t>
  </si>
  <si>
    <t>thrust coefficient at a fixed point ( U0 = u , delta_T = 1 )</t>
  </si>
  <si>
    <t>scale factor of the effect on the propulsion due to the speed</t>
  </si>
  <si>
    <t>lateral force coefficient with respect to beta (CyBeta) of the aircraft</t>
  </si>
  <si>
    <t>lateral force coefficient with respect to p (CyP) of the aircraft</t>
  </si>
  <si>
    <t>lateral force coefficient with respect to r (CyR) of the aircraft</t>
  </si>
  <si>
    <t>lateral force coefficient with respect to delta_A (CyDelta_A) of the aircraft</t>
  </si>
  <si>
    <t>lateral force coefficient with respect to delta_R (CyDelta_R) of the aircraft</t>
  </si>
  <si>
    <t>rolling moment coefficient with respect to beta (CLBeta) of the aircraft</t>
  </si>
  <si>
    <t>rolling moment coefficient with respect to a p (CLP) of the aircraft</t>
  </si>
  <si>
    <t>rolling moment coefficient with respect to a r (CLR) of the aircraft</t>
  </si>
  <si>
    <t>rolling moment coefficient with respect to a delta_A (CLDelta_A) of the aircraft</t>
  </si>
  <si>
    <t>rolling moment coefficient with respect to a delta_R (CLDelta_R) of the aircraft</t>
  </si>
  <si>
    <t>yawing moment coefficient with respect to a beta (CNBeta) of the aircraft</t>
  </si>
  <si>
    <t>yawing moment coefficient with respect to p (CNP) of the aircraft</t>
  </si>
  <si>
    <t>yawing moment coefficient with respect to r (CNR) of the aircraft</t>
  </si>
  <si>
    <t>yawing moment coefficient with respect to delta_A (CNDelta_A) of the aircraft</t>
  </si>
  <si>
    <t>propulsion regime type</t>
  </si>
  <si>
    <t>yawing moment coefficient with respect to delta_R (CNDelta_R) of the aircraft</t>
  </si>
  <si>
    <t>clM0</t>
  </si>
  <si>
    <t>lift coefficient with respect to Mach (ClMº) of the aircraft</t>
  </si>
  <si>
    <t>drag coefficient with respect to Mach (CdMº) of the aircraft</t>
  </si>
  <si>
    <t>rad^(-1)</t>
  </si>
  <si>
    <t>[adim.]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</si>
</sst>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D50"/>
  <sheetViews>
    <sheetView topLeftCell="A33" workbookViewId="0">
      <selection activeCell="B22" sqref="B22"/>
    </sheetView>
  </sheetViews>
  <sheetFormatPr defaultRowHeight="14.5" x14ac:dyDescent="0.35"/>
  <cols>
    <col min="1" max="1" width="21.7265625" customWidth="1"/>
    <col min="2" max="2" width="25.54296875" customWidth="1"/>
    <col min="3" max="3" width="20" customWidth="1"/>
    <col min="4" max="4" width="71.26953125" customWidth="1"/>
    <col min="5" max="5" width="9.54296875" customWidth="1"/>
  </cols>
  <sheetData>
    <row r="1" spans="1:4" ht="18.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49</v>
      </c>
      <c r="B2" s="3" t="s">
        <v>50</v>
      </c>
      <c r="C2" t="s">
        <v>61</v>
      </c>
      <c r="D2" t="s">
        <v>105</v>
      </c>
    </row>
    <row r="3" spans="1:4" x14ac:dyDescent="0.35">
      <c r="A3" t="s">
        <v>48</v>
      </c>
      <c r="B3" s="3">
        <v>1.2250000000000001</v>
      </c>
      <c r="C3" t="s">
        <v>59</v>
      </c>
      <c r="D3" t="s">
        <v>62</v>
      </c>
    </row>
    <row r="4" spans="1:4" x14ac:dyDescent="0.35">
      <c r="A4" t="s">
        <v>4</v>
      </c>
      <c r="B4">
        <v>510.9667</v>
      </c>
      <c r="C4" t="s">
        <v>53</v>
      </c>
      <c r="D4" t="s">
        <v>63</v>
      </c>
    </row>
    <row r="5" spans="1:4" x14ac:dyDescent="0.35">
      <c r="A5" t="s">
        <v>5</v>
      </c>
      <c r="B5" s="4">
        <v>255753.267186952</v>
      </c>
      <c r="C5" t="s">
        <v>54</v>
      </c>
      <c r="D5" t="s">
        <v>64</v>
      </c>
    </row>
    <row r="6" spans="1:4" x14ac:dyDescent="0.35">
      <c r="A6" t="s">
        <v>6</v>
      </c>
      <c r="B6">
        <v>8.3209999999999997</v>
      </c>
      <c r="C6" t="s">
        <v>52</v>
      </c>
      <c r="D6" t="s">
        <v>65</v>
      </c>
    </row>
    <row r="7" spans="1:4" x14ac:dyDescent="0.35">
      <c r="A7" t="s">
        <v>7</v>
      </c>
      <c r="B7">
        <v>59.643300000000004</v>
      </c>
      <c r="C7" t="s">
        <v>52</v>
      </c>
      <c r="D7" t="s">
        <v>66</v>
      </c>
    </row>
    <row r="8" spans="1:4" x14ac:dyDescent="0.35">
      <c r="A8" t="s">
        <v>8</v>
      </c>
      <c r="B8">
        <f>B9*340.2941</f>
        <v>85.073525000000004</v>
      </c>
      <c r="C8" t="s">
        <v>60</v>
      </c>
      <c r="D8" t="s">
        <v>67</v>
      </c>
    </row>
    <row r="9" spans="1:4" x14ac:dyDescent="0.35">
      <c r="A9" t="s">
        <v>9</v>
      </c>
      <c r="B9">
        <v>0.25</v>
      </c>
      <c r="C9" t="s">
        <v>111</v>
      </c>
      <c r="D9" t="s">
        <v>68</v>
      </c>
    </row>
    <row r="10" spans="1:4" x14ac:dyDescent="0.35">
      <c r="A10" t="s">
        <v>10</v>
      </c>
      <c r="B10">
        <v>0</v>
      </c>
      <c r="C10" t="s">
        <v>55</v>
      </c>
      <c r="D10" t="s">
        <v>69</v>
      </c>
    </row>
    <row r="11" spans="1:4" x14ac:dyDescent="0.35">
      <c r="A11" t="s">
        <v>11</v>
      </c>
      <c r="B11" s="2">
        <f>RADIANS(B10)</f>
        <v>0</v>
      </c>
      <c r="C11" t="s">
        <v>56</v>
      </c>
      <c r="D11" t="s">
        <v>70</v>
      </c>
    </row>
    <row r="12" spans="1:4" x14ac:dyDescent="0.35">
      <c r="A12" t="s">
        <v>12</v>
      </c>
      <c r="B12">
        <f>1.93881966117098*POWER(10,7)</f>
        <v>19388196.6117098</v>
      </c>
      <c r="C12" t="s">
        <v>57</v>
      </c>
      <c r="D12" t="s">
        <v>71</v>
      </c>
    </row>
    <row r="13" spans="1:4" x14ac:dyDescent="0.35">
      <c r="A13" t="s">
        <v>13</v>
      </c>
      <c r="B13">
        <f xml:space="preserve"> 4.37929196194565 *POWER(10,7)</f>
        <v>43792919.6194565</v>
      </c>
      <c r="C13" t="s">
        <v>57</v>
      </c>
      <c r="D13" t="s">
        <v>72</v>
      </c>
    </row>
    <row r="14" spans="1:4" x14ac:dyDescent="0.35">
      <c r="A14" t="s">
        <v>14</v>
      </c>
      <c r="B14">
        <f>6.14185529028291*POWER(10,7)</f>
        <v>61418552.902829103</v>
      </c>
      <c r="C14" t="s">
        <v>57</v>
      </c>
      <c r="D14" t="s">
        <v>73</v>
      </c>
    </row>
    <row r="15" spans="1:4" x14ac:dyDescent="0.35">
      <c r="A15" t="s">
        <v>15</v>
      </c>
      <c r="B15">
        <f xml:space="preserve"> -3.02347401707084 * POWER(10,6)</f>
        <v>-3023474.0170708401</v>
      </c>
      <c r="C15" t="s">
        <v>57</v>
      </c>
      <c r="D15" t="s">
        <v>74</v>
      </c>
    </row>
    <row r="16" spans="1:4" x14ac:dyDescent="0.35">
      <c r="A16" t="s">
        <v>16</v>
      </c>
      <c r="B16">
        <v>0.10199999999999999</v>
      </c>
      <c r="C16" t="s">
        <v>111</v>
      </c>
      <c r="D16" t="s">
        <v>75</v>
      </c>
    </row>
    <row r="17" spans="1:4" x14ac:dyDescent="0.35">
      <c r="A17" t="s">
        <v>17</v>
      </c>
      <c r="B17">
        <v>0.66</v>
      </c>
      <c r="C17" t="s">
        <v>110</v>
      </c>
      <c r="D17" t="s">
        <v>76</v>
      </c>
    </row>
    <row r="18" spans="1:4" x14ac:dyDescent="0.35">
      <c r="A18" t="s">
        <v>18</v>
      </c>
      <c r="B18">
        <v>0</v>
      </c>
      <c r="C18" t="s">
        <v>111</v>
      </c>
      <c r="D18" t="s">
        <v>109</v>
      </c>
    </row>
    <row r="19" spans="1:4" x14ac:dyDescent="0.35">
      <c r="A19" t="s">
        <v>19</v>
      </c>
      <c r="B19">
        <v>1.1080000000000001</v>
      </c>
      <c r="C19" t="s">
        <v>111</v>
      </c>
      <c r="D19" t="s">
        <v>77</v>
      </c>
    </row>
    <row r="20" spans="1:4" x14ac:dyDescent="0.35">
      <c r="A20" t="s">
        <v>20</v>
      </c>
      <c r="B20">
        <v>5.7</v>
      </c>
      <c r="C20" t="s">
        <v>110</v>
      </c>
      <c r="D20" t="s">
        <v>78</v>
      </c>
    </row>
    <row r="21" spans="1:4" x14ac:dyDescent="0.35">
      <c r="A21" t="s">
        <v>21</v>
      </c>
      <c r="B21">
        <v>6.7</v>
      </c>
      <c r="C21" t="s">
        <v>110</v>
      </c>
      <c r="D21" t="s">
        <v>79</v>
      </c>
    </row>
    <row r="22" spans="1:4" x14ac:dyDescent="0.35">
      <c r="A22" t="s">
        <v>107</v>
      </c>
      <c r="B22">
        <v>0</v>
      </c>
      <c r="C22" t="s">
        <v>111</v>
      </c>
      <c r="D22" t="s">
        <v>108</v>
      </c>
    </row>
    <row r="23" spans="1:4" x14ac:dyDescent="0.35">
      <c r="A23" t="s">
        <v>22</v>
      </c>
      <c r="B23">
        <v>5.4</v>
      </c>
      <c r="C23" t="s">
        <v>110</v>
      </c>
      <c r="D23" t="s">
        <v>80</v>
      </c>
    </row>
    <row r="24" spans="1:4" x14ac:dyDescent="0.35">
      <c r="A24" t="s">
        <v>23</v>
      </c>
      <c r="B24">
        <v>0</v>
      </c>
      <c r="C24" t="s">
        <v>111</v>
      </c>
      <c r="D24" t="s">
        <v>81</v>
      </c>
    </row>
    <row r="25" spans="1:4" x14ac:dyDescent="0.35">
      <c r="A25" t="s">
        <v>24</v>
      </c>
      <c r="B25">
        <v>0.33800000000000002</v>
      </c>
      <c r="C25" t="s">
        <v>110</v>
      </c>
      <c r="D25" t="s">
        <v>82</v>
      </c>
    </row>
    <row r="26" spans="1:4" x14ac:dyDescent="0.35">
      <c r="A26" t="s">
        <v>25</v>
      </c>
      <c r="B26">
        <v>-1.26</v>
      </c>
      <c r="C26" t="s">
        <v>110</v>
      </c>
      <c r="D26" t="s">
        <v>83</v>
      </c>
    </row>
    <row r="27" spans="1:4" x14ac:dyDescent="0.35">
      <c r="A27" t="s">
        <v>26</v>
      </c>
      <c r="B27">
        <v>-3.2</v>
      </c>
      <c r="C27" t="s">
        <v>110</v>
      </c>
      <c r="D27" t="s">
        <v>84</v>
      </c>
    </row>
    <row r="28" spans="1:4" x14ac:dyDescent="0.35">
      <c r="A28" t="s">
        <v>27</v>
      </c>
      <c r="B28">
        <v>0</v>
      </c>
      <c r="C28" t="s">
        <v>111</v>
      </c>
      <c r="D28" t="s">
        <v>85</v>
      </c>
    </row>
    <row r="29" spans="1:4" x14ac:dyDescent="0.35">
      <c r="A29" t="s">
        <v>28</v>
      </c>
      <c r="B29">
        <v>-20.8</v>
      </c>
      <c r="C29" t="s">
        <v>110</v>
      </c>
      <c r="D29" t="s">
        <v>86</v>
      </c>
    </row>
    <row r="30" spans="1:4" x14ac:dyDescent="0.35">
      <c r="A30" t="s">
        <v>29</v>
      </c>
      <c r="B30">
        <v>0</v>
      </c>
      <c r="C30" t="s">
        <v>111</v>
      </c>
      <c r="D30" t="s">
        <v>87</v>
      </c>
    </row>
    <row r="31" spans="1:4" x14ac:dyDescent="0.35">
      <c r="A31" t="s">
        <v>30</v>
      </c>
      <c r="B31">
        <v>-1.34</v>
      </c>
      <c r="C31" t="s">
        <v>110</v>
      </c>
      <c r="D31" t="s">
        <v>88</v>
      </c>
    </row>
    <row r="32" spans="1:4" x14ac:dyDescent="0.35">
      <c r="A32" t="s">
        <v>31</v>
      </c>
      <c r="B32">
        <v>0</v>
      </c>
      <c r="C32" t="s">
        <v>111</v>
      </c>
      <c r="D32" t="s">
        <v>89</v>
      </c>
    </row>
    <row r="33" spans="1:4" x14ac:dyDescent="0.35">
      <c r="A33" t="s">
        <v>32</v>
      </c>
      <c r="B33">
        <v>0</v>
      </c>
      <c r="C33" t="s">
        <v>111</v>
      </c>
      <c r="D33" t="s">
        <v>90</v>
      </c>
    </row>
    <row r="34" spans="1:4" x14ac:dyDescent="0.35">
      <c r="A34" t="s">
        <v>33</v>
      </c>
      <c r="B34">
        <v>-0.96</v>
      </c>
      <c r="C34" t="s">
        <v>111</v>
      </c>
      <c r="D34" t="s">
        <v>91</v>
      </c>
    </row>
    <row r="35" spans="1:4" x14ac:dyDescent="0.35">
      <c r="A35" t="s">
        <v>34</v>
      </c>
      <c r="B35">
        <v>0</v>
      </c>
      <c r="C35" t="s">
        <v>111</v>
      </c>
      <c r="D35" t="s">
        <v>92</v>
      </c>
    </row>
    <row r="36" spans="1:4" x14ac:dyDescent="0.35">
      <c r="A36" t="s">
        <v>35</v>
      </c>
      <c r="B36">
        <v>0</v>
      </c>
      <c r="C36" t="s">
        <v>111</v>
      </c>
      <c r="D36" t="s">
        <v>93</v>
      </c>
    </row>
    <row r="37" spans="1:4" x14ac:dyDescent="0.35">
      <c r="A37" t="s">
        <v>36</v>
      </c>
      <c r="B37">
        <v>0</v>
      </c>
      <c r="C37" t="s">
        <v>111</v>
      </c>
      <c r="D37" t="s">
        <v>94</v>
      </c>
    </row>
    <row r="38" spans="1:4" x14ac:dyDescent="0.35">
      <c r="A38" t="s">
        <v>37</v>
      </c>
      <c r="B38">
        <v>0.17499999999999999</v>
      </c>
      <c r="C38" t="s">
        <v>111</v>
      </c>
      <c r="D38" t="s">
        <v>95</v>
      </c>
    </row>
    <row r="39" spans="1:4" x14ac:dyDescent="0.35">
      <c r="A39" t="s">
        <v>38</v>
      </c>
      <c r="B39">
        <v>-0.221</v>
      </c>
      <c r="C39" t="s">
        <v>111</v>
      </c>
      <c r="D39" t="s">
        <v>96</v>
      </c>
    </row>
    <row r="40" spans="1:4" x14ac:dyDescent="0.35">
      <c r="A40" t="s">
        <v>39</v>
      </c>
      <c r="B40">
        <v>-0.45</v>
      </c>
      <c r="C40" t="s">
        <v>111</v>
      </c>
      <c r="D40" t="s">
        <v>97</v>
      </c>
    </row>
    <row r="41" spans="1:4" x14ac:dyDescent="0.35">
      <c r="A41" t="s">
        <v>40</v>
      </c>
      <c r="B41">
        <v>0.10100000000000001</v>
      </c>
      <c r="C41" t="s">
        <v>111</v>
      </c>
      <c r="D41" t="s">
        <v>98</v>
      </c>
    </row>
    <row r="42" spans="1:4" x14ac:dyDescent="0.35">
      <c r="A42" t="s">
        <v>41</v>
      </c>
      <c r="B42">
        <v>4.6100000000000002E-2</v>
      </c>
      <c r="C42" t="s">
        <v>111</v>
      </c>
      <c r="D42" t="s">
        <v>99</v>
      </c>
    </row>
    <row r="43" spans="1:4" x14ac:dyDescent="0.35">
      <c r="A43" t="s">
        <v>42</v>
      </c>
      <c r="B43">
        <v>7.0000000000000001E-3</v>
      </c>
      <c r="C43" t="s">
        <v>111</v>
      </c>
      <c r="D43" t="s">
        <v>100</v>
      </c>
    </row>
    <row r="44" spans="1:4" x14ac:dyDescent="0.35">
      <c r="A44" t="s">
        <v>43</v>
      </c>
      <c r="B44">
        <v>0.15</v>
      </c>
      <c r="C44" t="s">
        <v>111</v>
      </c>
      <c r="D44" t="s">
        <v>101</v>
      </c>
    </row>
    <row r="45" spans="1:4" x14ac:dyDescent="0.35">
      <c r="A45" t="s">
        <v>44</v>
      </c>
      <c r="B45">
        <v>-0.121</v>
      </c>
      <c r="C45" t="s">
        <v>111</v>
      </c>
      <c r="D45" t="s">
        <v>102</v>
      </c>
    </row>
    <row r="46" spans="1:4" x14ac:dyDescent="0.35">
      <c r="A46" t="s">
        <v>45</v>
      </c>
      <c r="B46">
        <v>-0.3</v>
      </c>
      <c r="C46" t="s">
        <v>111</v>
      </c>
      <c r="D46" t="s">
        <v>103</v>
      </c>
    </row>
    <row r="47" spans="1:4" x14ac:dyDescent="0.35">
      <c r="A47" t="s">
        <v>46</v>
      </c>
      <c r="B47">
        <v>6.4000000000000003E-3</v>
      </c>
      <c r="C47" t="s">
        <v>111</v>
      </c>
      <c r="D47" t="s">
        <v>104</v>
      </c>
    </row>
    <row r="48" spans="1:4" x14ac:dyDescent="0.35">
      <c r="A48" t="s">
        <v>47</v>
      </c>
      <c r="B48">
        <v>-0.109</v>
      </c>
      <c r="C48" t="s">
        <v>111</v>
      </c>
      <c r="D48" t="s">
        <v>106</v>
      </c>
    </row>
    <row r="49" spans="1:4" x14ac:dyDescent="0.35">
      <c r="A49" t="s">
        <v>58</v>
      </c>
      <c r="B49" t="s">
        <v>58</v>
      </c>
      <c r="C49" t="s">
        <v>58</v>
      </c>
      <c r="D49" t="s">
        <v>58</v>
      </c>
    </row>
    <row r="50" spans="1:4" x14ac:dyDescent="0.35">
      <c r="A50" t="s">
        <v>58</v>
      </c>
      <c r="B50" t="s">
        <v>58</v>
      </c>
      <c r="C50" t="s">
        <v>58</v>
      </c>
      <c r="D50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abSelected="1" topLeftCell="A31" workbookViewId="0">
      <selection activeCell="A23" sqref="A23"/>
    </sheetView>
  </sheetViews>
  <sheetFormatPr defaultRowHeight="14.5" x14ac:dyDescent="0.35"/>
  <cols>
    <col min="1" max="1" width="21.7265625" customWidth="1"/>
    <col min="2" max="2" width="25.54296875" customWidth="1"/>
    <col min="3" max="3" width="20" customWidth="1"/>
    <col min="4" max="4" width="101.453125" customWidth="1"/>
    <col min="5" max="5" width="92" customWidth="1"/>
  </cols>
  <sheetData>
    <row r="1" spans="1:4" ht="18.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49</v>
      </c>
      <c r="B2" s="3" t="s">
        <v>50</v>
      </c>
      <c r="C2" t="s">
        <v>61</v>
      </c>
      <c r="D2" t="s">
        <v>105</v>
      </c>
    </row>
    <row r="3" spans="1:4" x14ac:dyDescent="0.35">
      <c r="A3" t="s">
        <v>48</v>
      </c>
      <c r="B3" s="3">
        <v>0.65269999999999995</v>
      </c>
      <c r="C3" t="s">
        <v>51</v>
      </c>
      <c r="D3" t="s">
        <v>62</v>
      </c>
    </row>
    <row r="4" spans="1:4" x14ac:dyDescent="0.35">
      <c r="A4" t="s">
        <v>4</v>
      </c>
      <c r="B4">
        <v>510.9667</v>
      </c>
      <c r="C4" t="s">
        <v>53</v>
      </c>
      <c r="D4" t="s">
        <v>63</v>
      </c>
    </row>
    <row r="5" spans="1:4" x14ac:dyDescent="0.35">
      <c r="A5" t="s">
        <v>5</v>
      </c>
      <c r="B5">
        <v>288676.45811213</v>
      </c>
      <c r="C5" t="s">
        <v>54</v>
      </c>
      <c r="D5" t="s">
        <v>64</v>
      </c>
    </row>
    <row r="6" spans="1:4" x14ac:dyDescent="0.35">
      <c r="A6" t="s">
        <v>6</v>
      </c>
      <c r="B6">
        <v>8.3209999999999997</v>
      </c>
      <c r="C6" t="s">
        <v>52</v>
      </c>
      <c r="D6" t="s">
        <v>65</v>
      </c>
    </row>
    <row r="7" spans="1:4" x14ac:dyDescent="0.35">
      <c r="A7" t="s">
        <v>7</v>
      </c>
      <c r="B7">
        <v>59.643300000000004</v>
      </c>
      <c r="C7" t="s">
        <v>52</v>
      </c>
      <c r="D7" t="s">
        <v>66</v>
      </c>
    </row>
    <row r="8" spans="1:4" x14ac:dyDescent="0.35">
      <c r="A8" t="s">
        <v>8</v>
      </c>
      <c r="B8">
        <v>158.015997784116</v>
      </c>
      <c r="C8" t="s">
        <v>60</v>
      </c>
      <c r="D8" t="s">
        <v>67</v>
      </c>
    </row>
    <row r="9" spans="1:4" x14ac:dyDescent="0.35">
      <c r="A9" t="s">
        <v>9</v>
      </c>
      <c r="B9">
        <v>0.5</v>
      </c>
      <c r="C9" t="s">
        <v>61</v>
      </c>
      <c r="D9" t="s">
        <v>68</v>
      </c>
    </row>
    <row r="10" spans="1:4" x14ac:dyDescent="0.35">
      <c r="A10" t="s">
        <v>10</v>
      </c>
      <c r="B10">
        <v>0</v>
      </c>
      <c r="C10" t="s">
        <v>55</v>
      </c>
      <c r="D10" t="s">
        <v>69</v>
      </c>
    </row>
    <row r="11" spans="1:4" x14ac:dyDescent="0.35">
      <c r="A11" t="s">
        <v>11</v>
      </c>
      <c r="B11" s="2">
        <f>RADIANS(B10)</f>
        <v>0</v>
      </c>
      <c r="C11" t="s">
        <v>56</v>
      </c>
      <c r="D11" t="s">
        <v>70</v>
      </c>
    </row>
    <row r="12" spans="1:4" x14ac:dyDescent="0.35">
      <c r="A12" t="s">
        <v>12</v>
      </c>
      <c r="B12">
        <f>2.49470501856966*POWER(10,7)</f>
        <v>24947050.185696602</v>
      </c>
      <c r="C12" t="s">
        <v>57</v>
      </c>
      <c r="D12" t="s">
        <v>71</v>
      </c>
    </row>
    <row r="13" spans="1:4" x14ac:dyDescent="0.35">
      <c r="A13" t="s">
        <v>13</v>
      </c>
      <c r="B13">
        <f>4.48775739753564*POWER(10,7)</f>
        <v>44877573.9753564</v>
      </c>
      <c r="C13" t="s">
        <v>57</v>
      </c>
      <c r="D13" t="s">
        <v>72</v>
      </c>
    </row>
    <row r="14" spans="1:4" x14ac:dyDescent="0.35">
      <c r="A14" t="s">
        <v>14</v>
      </c>
      <c r="B14">
        <f xml:space="preserve"> 6.71129882713033 *POWER(10,7)</f>
        <v>67112988.271303296</v>
      </c>
      <c r="C14" t="s">
        <v>57</v>
      </c>
      <c r="D14" t="s">
        <v>73</v>
      </c>
    </row>
    <row r="15" spans="1:4" x14ac:dyDescent="0.35">
      <c r="A15" t="s">
        <v>15</v>
      </c>
      <c r="B15">
        <f xml:space="preserve"> -3.74205752785449* POWER(10,6)</f>
        <v>-3742057.5278544901</v>
      </c>
      <c r="C15" t="s">
        <v>57</v>
      </c>
      <c r="D15" t="s">
        <v>74</v>
      </c>
    </row>
    <row r="16" spans="1:4" x14ac:dyDescent="0.35">
      <c r="A16" t="s">
        <v>16</v>
      </c>
      <c r="B16">
        <v>0.04</v>
      </c>
      <c r="C16" t="s">
        <v>111</v>
      </c>
      <c r="D16" t="s">
        <v>75</v>
      </c>
    </row>
    <row r="17" spans="1:4" x14ac:dyDescent="0.35">
      <c r="A17" t="s">
        <v>17</v>
      </c>
      <c r="B17">
        <v>0.37</v>
      </c>
      <c r="C17" t="s">
        <v>110</v>
      </c>
      <c r="D17" t="s">
        <v>76</v>
      </c>
    </row>
    <row r="18" spans="1:4" x14ac:dyDescent="0.35">
      <c r="A18" t="s">
        <v>18</v>
      </c>
      <c r="B18">
        <v>0</v>
      </c>
      <c r="C18" t="s">
        <v>111</v>
      </c>
      <c r="D18" t="s">
        <v>109</v>
      </c>
    </row>
    <row r="19" spans="1:4" x14ac:dyDescent="0.35">
      <c r="A19" t="s">
        <v>19</v>
      </c>
      <c r="B19">
        <v>0.68</v>
      </c>
      <c r="C19" t="s">
        <v>111</v>
      </c>
      <c r="D19" t="s">
        <v>77</v>
      </c>
    </row>
    <row r="20" spans="1:4" x14ac:dyDescent="0.35">
      <c r="A20" t="s">
        <v>20</v>
      </c>
      <c r="B20">
        <v>4.67</v>
      </c>
      <c r="C20" t="s">
        <v>110</v>
      </c>
      <c r="D20" t="s">
        <v>78</v>
      </c>
    </row>
    <row r="21" spans="1:4" x14ac:dyDescent="0.35">
      <c r="A21" t="s">
        <v>21</v>
      </c>
      <c r="B21">
        <v>6.53</v>
      </c>
      <c r="C21" t="s">
        <v>110</v>
      </c>
      <c r="D21" t="s">
        <v>79</v>
      </c>
    </row>
    <row r="22" spans="1:4" x14ac:dyDescent="0.35">
      <c r="A22" t="s">
        <v>107</v>
      </c>
      <c r="B22">
        <v>-0.09</v>
      </c>
      <c r="C22" t="s">
        <v>111</v>
      </c>
      <c r="D22" t="s">
        <v>108</v>
      </c>
    </row>
    <row r="23" spans="1:4" x14ac:dyDescent="0.35">
      <c r="A23" t="s">
        <v>22</v>
      </c>
      <c r="B23">
        <v>5.13</v>
      </c>
      <c r="C23" t="s">
        <v>110</v>
      </c>
      <c r="D23" t="s">
        <v>80</v>
      </c>
    </row>
    <row r="24" spans="1:4" x14ac:dyDescent="0.35">
      <c r="A24" t="s">
        <v>23</v>
      </c>
      <c r="B24">
        <v>0</v>
      </c>
      <c r="C24" t="s">
        <v>111</v>
      </c>
      <c r="D24" t="s">
        <v>81</v>
      </c>
    </row>
    <row r="25" spans="1:4" x14ac:dyDescent="0.35">
      <c r="A25" t="s">
        <v>24</v>
      </c>
      <c r="B25">
        <v>0.35599999999999998</v>
      </c>
      <c r="C25" t="s">
        <v>110</v>
      </c>
      <c r="D25" t="s">
        <v>82</v>
      </c>
    </row>
    <row r="26" spans="1:4" x14ac:dyDescent="0.35">
      <c r="A26" t="s">
        <v>25</v>
      </c>
      <c r="B26">
        <v>-1.1499999999999999</v>
      </c>
      <c r="C26" t="s">
        <v>110</v>
      </c>
      <c r="D26" t="s">
        <v>83</v>
      </c>
    </row>
    <row r="27" spans="1:4" x14ac:dyDescent="0.35">
      <c r="A27" t="s">
        <v>26</v>
      </c>
      <c r="B27">
        <v>-3.35</v>
      </c>
      <c r="C27" t="s">
        <v>110</v>
      </c>
      <c r="D27" t="s">
        <v>84</v>
      </c>
    </row>
    <row r="28" spans="1:4" x14ac:dyDescent="0.35">
      <c r="A28" t="s">
        <v>27</v>
      </c>
      <c r="B28">
        <v>0.12</v>
      </c>
      <c r="C28" t="s">
        <v>111</v>
      </c>
      <c r="D28" t="s">
        <v>85</v>
      </c>
    </row>
    <row r="29" spans="1:4" x14ac:dyDescent="0.35">
      <c r="A29" t="s">
        <v>28</v>
      </c>
      <c r="B29">
        <v>-20.7</v>
      </c>
      <c r="C29" t="s">
        <v>110</v>
      </c>
      <c r="D29" t="s">
        <v>86</v>
      </c>
    </row>
    <row r="30" spans="1:4" x14ac:dyDescent="0.35">
      <c r="A30" t="s">
        <v>29</v>
      </c>
      <c r="B30">
        <v>0</v>
      </c>
      <c r="C30" t="s">
        <v>111</v>
      </c>
      <c r="D30" t="s">
        <v>87</v>
      </c>
    </row>
    <row r="31" spans="1:4" x14ac:dyDescent="0.35">
      <c r="A31" t="s">
        <v>30</v>
      </c>
      <c r="B31">
        <v>-1.43</v>
      </c>
      <c r="C31" t="s">
        <v>110</v>
      </c>
      <c r="D31" t="s">
        <v>88</v>
      </c>
    </row>
    <row r="32" spans="1:4" x14ac:dyDescent="0.35">
      <c r="A32" t="s">
        <v>31</v>
      </c>
      <c r="B32">
        <v>0</v>
      </c>
      <c r="C32" t="s">
        <v>111</v>
      </c>
      <c r="D32" t="s">
        <v>89</v>
      </c>
    </row>
    <row r="33" spans="1:4" x14ac:dyDescent="0.35">
      <c r="A33" t="s">
        <v>32</v>
      </c>
      <c r="B33">
        <v>0</v>
      </c>
      <c r="C33" t="s">
        <v>111</v>
      </c>
      <c r="D33" t="s">
        <v>90</v>
      </c>
    </row>
    <row r="34" spans="1:4" x14ac:dyDescent="0.35">
      <c r="A34" t="s">
        <v>33</v>
      </c>
      <c r="B34">
        <v>-0.9</v>
      </c>
      <c r="C34" t="s">
        <v>111</v>
      </c>
      <c r="D34" t="s">
        <v>91</v>
      </c>
    </row>
    <row r="35" spans="1:4" x14ac:dyDescent="0.35">
      <c r="A35" t="s">
        <v>34</v>
      </c>
      <c r="B35">
        <v>0</v>
      </c>
      <c r="C35" t="s">
        <v>111</v>
      </c>
      <c r="D35" t="s">
        <v>92</v>
      </c>
    </row>
    <row r="36" spans="1:4" x14ac:dyDescent="0.35">
      <c r="A36" t="s">
        <v>35</v>
      </c>
      <c r="B36">
        <v>0</v>
      </c>
      <c r="C36" t="s">
        <v>111</v>
      </c>
      <c r="D36" t="s">
        <v>93</v>
      </c>
    </row>
    <row r="37" spans="1:4" x14ac:dyDescent="0.35">
      <c r="A37" t="s">
        <v>36</v>
      </c>
      <c r="B37">
        <v>0</v>
      </c>
      <c r="C37" t="s">
        <v>111</v>
      </c>
      <c r="D37" t="s">
        <v>94</v>
      </c>
    </row>
    <row r="38" spans="1:4" x14ac:dyDescent="0.35">
      <c r="A38" t="s">
        <v>37</v>
      </c>
      <c r="B38">
        <v>0.14480000000000001</v>
      </c>
      <c r="C38" t="s">
        <v>111</v>
      </c>
      <c r="D38" t="s">
        <v>95</v>
      </c>
    </row>
    <row r="39" spans="1:4" x14ac:dyDescent="0.35">
      <c r="A39" t="s">
        <v>38</v>
      </c>
      <c r="B39">
        <v>-0.193</v>
      </c>
      <c r="C39" t="s">
        <v>111</v>
      </c>
      <c r="D39" t="s">
        <v>96</v>
      </c>
    </row>
    <row r="40" spans="1:4" x14ac:dyDescent="0.35">
      <c r="A40" t="s">
        <v>39</v>
      </c>
      <c r="B40">
        <v>-0.32300000000000001</v>
      </c>
      <c r="C40" t="s">
        <v>111</v>
      </c>
      <c r="D40" t="s">
        <v>97</v>
      </c>
    </row>
    <row r="41" spans="1:4" x14ac:dyDescent="0.35">
      <c r="A41" t="s">
        <v>40</v>
      </c>
      <c r="B41">
        <v>0.21199999999999999</v>
      </c>
      <c r="C41" t="s">
        <v>111</v>
      </c>
      <c r="D41" t="s">
        <v>98</v>
      </c>
    </row>
    <row r="42" spans="1:4" x14ac:dyDescent="0.35">
      <c r="A42" t="s">
        <v>41</v>
      </c>
      <c r="B42">
        <v>1.29E-2</v>
      </c>
      <c r="C42" t="s">
        <v>111</v>
      </c>
      <c r="D42" t="s">
        <v>99</v>
      </c>
    </row>
    <row r="43" spans="1:4" x14ac:dyDescent="0.35">
      <c r="A43" t="s">
        <v>42</v>
      </c>
      <c r="B43">
        <v>3.8999999999999998E-3</v>
      </c>
      <c r="C43" t="s">
        <v>111</v>
      </c>
      <c r="D43" t="s">
        <v>100</v>
      </c>
    </row>
    <row r="44" spans="1:4" x14ac:dyDescent="0.35">
      <c r="A44" t="s">
        <v>43</v>
      </c>
      <c r="B44">
        <v>0.14699999999999999</v>
      </c>
      <c r="C44" t="s">
        <v>111</v>
      </c>
      <c r="D44" t="s">
        <v>101</v>
      </c>
    </row>
    <row r="45" spans="1:4" x14ac:dyDescent="0.35">
      <c r="A45" t="s">
        <v>44</v>
      </c>
      <c r="B45">
        <v>-6.8699999999999997E-2</v>
      </c>
      <c r="C45" t="s">
        <v>111</v>
      </c>
      <c r="D45" t="s">
        <v>102</v>
      </c>
    </row>
    <row r="46" spans="1:4" x14ac:dyDescent="0.35">
      <c r="A46" t="s">
        <v>45</v>
      </c>
      <c r="B46">
        <v>-0.27800000000000002</v>
      </c>
      <c r="C46" t="s">
        <v>111</v>
      </c>
      <c r="D46" t="s">
        <v>103</v>
      </c>
    </row>
    <row r="47" spans="1:4" x14ac:dyDescent="0.35">
      <c r="A47" t="s">
        <v>46</v>
      </c>
      <c r="B47">
        <v>1.5E-3</v>
      </c>
      <c r="C47" t="s">
        <v>111</v>
      </c>
      <c r="D47" t="s">
        <v>104</v>
      </c>
    </row>
    <row r="48" spans="1:4" x14ac:dyDescent="0.35">
      <c r="A48" t="s">
        <v>47</v>
      </c>
      <c r="B48">
        <v>-0.1081</v>
      </c>
      <c r="C48" t="s">
        <v>111</v>
      </c>
      <c r="D48" t="s">
        <v>106</v>
      </c>
    </row>
    <row r="49" spans="1:4" x14ac:dyDescent="0.35">
      <c r="A49" t="s">
        <v>58</v>
      </c>
      <c r="B49" t="s">
        <v>58</v>
      </c>
      <c r="C49" t="s">
        <v>58</v>
      </c>
      <c r="D49" t="s">
        <v>58</v>
      </c>
    </row>
    <row r="50" spans="1:4" x14ac:dyDescent="0.35">
      <c r="A50" t="s">
        <v>58</v>
      </c>
      <c r="B50" t="s">
        <v>58</v>
      </c>
      <c r="C50" t="s">
        <v>58</v>
      </c>
      <c r="D5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B747_Condition_2</vt:lpstr>
      <vt:lpstr>B747_Condition_5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2019-02-18T17:26:06Z</dcterms:modified>
</cp:coreProperties>
</file>