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0" i="3" l="1"/>
  <c r="O210" i="3"/>
  <c r="N210" i="3"/>
  <c r="M210" i="3"/>
  <c r="R210" i="3"/>
  <c r="Q210" i="3"/>
  <c r="R209" i="3"/>
  <c r="Q209" i="3"/>
  <c r="P209" i="3"/>
  <c r="O209" i="3"/>
  <c r="N209" i="3"/>
  <c r="M209" i="3"/>
  <c r="R208" i="3"/>
  <c r="Q208" i="3"/>
  <c r="P208" i="3"/>
  <c r="P211" i="3" s="1"/>
  <c r="O208" i="3"/>
  <c r="O211" i="3" s="1"/>
  <c r="N208" i="3"/>
  <c r="N211" i="3" s="1"/>
  <c r="Q211" i="3" s="1"/>
  <c r="M208" i="3"/>
  <c r="M211" i="3" s="1"/>
  <c r="R204" i="3" l="1"/>
  <c r="Q204" i="3"/>
  <c r="P204" i="3"/>
  <c r="O204" i="3"/>
  <c r="N204" i="3"/>
  <c r="M204" i="3"/>
  <c r="R203" i="3"/>
  <c r="Q203" i="3"/>
  <c r="P203" i="3"/>
  <c r="O203" i="3"/>
  <c r="N203" i="3"/>
  <c r="M203" i="3"/>
  <c r="R202" i="3"/>
  <c r="Q202" i="3"/>
  <c r="P202" i="3"/>
  <c r="P205" i="3" s="1"/>
  <c r="O202" i="3"/>
  <c r="O205" i="3" s="1"/>
  <c r="N202" i="3"/>
  <c r="N205" i="3" s="1"/>
  <c r="Q205" i="3" s="1"/>
  <c r="M202" i="3"/>
  <c r="M205" i="3" s="1"/>
  <c r="Q199" i="3" l="1"/>
  <c r="P198" i="3"/>
  <c r="O198" i="3"/>
  <c r="N198" i="3"/>
  <c r="M198" i="3"/>
  <c r="P197" i="3"/>
  <c r="O197" i="3"/>
  <c r="N197" i="3"/>
  <c r="M197" i="3"/>
  <c r="P196" i="3"/>
  <c r="O196" i="3"/>
  <c r="N196" i="3"/>
  <c r="M196" i="3"/>
  <c r="R198" i="3"/>
  <c r="Q198" i="3"/>
  <c r="R197" i="3"/>
  <c r="Q197" i="3"/>
  <c r="R196" i="3"/>
  <c r="Q196" i="3"/>
  <c r="P199" i="3"/>
  <c r="O199" i="3"/>
  <c r="N199" i="3"/>
  <c r="M199" i="3"/>
  <c r="Q191" i="3"/>
  <c r="R191" i="3"/>
  <c r="P191" i="3"/>
  <c r="P192" i="3"/>
  <c r="O191" i="3"/>
  <c r="O192" i="3"/>
  <c r="N191" i="3"/>
  <c r="N192" i="3"/>
  <c r="M191" i="3"/>
  <c r="M192" i="3"/>
  <c r="R192" i="3"/>
  <c r="Q192" i="3"/>
  <c r="R190" i="3"/>
  <c r="Q190" i="3"/>
  <c r="P190" i="3"/>
  <c r="O190" i="3"/>
  <c r="N190" i="3"/>
  <c r="M190" i="3"/>
  <c r="R189" i="3"/>
  <c r="Q189" i="3"/>
  <c r="P189" i="3"/>
  <c r="O189" i="3"/>
  <c r="N189" i="3"/>
  <c r="M189" i="3"/>
  <c r="R188" i="3"/>
  <c r="Q188" i="3"/>
  <c r="P188" i="3"/>
  <c r="P193" i="3" s="1"/>
  <c r="O188" i="3"/>
  <c r="O193" i="3" s="1"/>
  <c r="N188" i="3"/>
  <c r="N193" i="3" s="1"/>
  <c r="Q193" i="3" s="1"/>
  <c r="M188" i="3"/>
  <c r="M193" i="3" s="1"/>
  <c r="P184" i="3"/>
  <c r="O184" i="3"/>
  <c r="N184" i="3"/>
  <c r="Q184" i="3"/>
  <c r="R184" i="3"/>
  <c r="N182" i="3"/>
  <c r="N183" i="3"/>
  <c r="M184" i="3"/>
  <c r="R183" i="3"/>
  <c r="Q183" i="3"/>
  <c r="P183" i="3"/>
  <c r="O183" i="3"/>
  <c r="M183" i="3"/>
  <c r="R182" i="3"/>
  <c r="Q182" i="3"/>
  <c r="P182" i="3"/>
  <c r="O182" i="3"/>
  <c r="M182" i="3"/>
  <c r="R181" i="3"/>
  <c r="Q181" i="3"/>
  <c r="P181" i="3"/>
  <c r="P185" i="3" s="1"/>
  <c r="O181" i="3"/>
  <c r="O185" i="3" s="1"/>
  <c r="N181" i="3"/>
  <c r="M181" i="3"/>
  <c r="M185" i="3" s="1"/>
  <c r="N185" i="3" l="1"/>
  <c r="Q185" i="3"/>
  <c r="P176" i="3"/>
  <c r="O176" i="3"/>
  <c r="N176" i="3"/>
  <c r="M176" i="3"/>
  <c r="R177" i="3"/>
  <c r="Q177" i="3"/>
  <c r="P177" i="3"/>
  <c r="O177" i="3"/>
  <c r="N177" i="3"/>
  <c r="M177" i="3"/>
  <c r="R176" i="3"/>
  <c r="Q176" i="3"/>
  <c r="P178" i="3"/>
  <c r="O178" i="3"/>
  <c r="N178" i="3"/>
  <c r="Q178" i="3" s="1"/>
  <c r="M178" i="3"/>
  <c r="R172" i="3" l="1"/>
  <c r="R171" i="3"/>
  <c r="P172" i="3"/>
  <c r="O172" i="3"/>
  <c r="N172" i="3"/>
  <c r="M172" i="3"/>
  <c r="Q172" i="3"/>
  <c r="Q171" i="3"/>
  <c r="P171" i="3"/>
  <c r="O171" i="3"/>
  <c r="N171" i="3"/>
  <c r="M171" i="3"/>
  <c r="R170" i="3"/>
  <c r="Q170" i="3"/>
  <c r="P170" i="3"/>
  <c r="P173" i="3" s="1"/>
  <c r="O170" i="3"/>
  <c r="O173" i="3" s="1"/>
  <c r="N170" i="3"/>
  <c r="N173" i="3" s="1"/>
  <c r="Q173" i="3" s="1"/>
  <c r="M170" i="3"/>
  <c r="M173" i="3" s="1"/>
  <c r="R166" i="3" l="1"/>
  <c r="Q166" i="3"/>
  <c r="P166" i="3"/>
  <c r="O166" i="3"/>
  <c r="N166" i="3"/>
  <c r="M166" i="3"/>
  <c r="R165" i="3"/>
  <c r="Q165" i="3"/>
  <c r="P165" i="3"/>
  <c r="O165" i="3"/>
  <c r="N165" i="3"/>
  <c r="M165" i="3"/>
  <c r="R164" i="3"/>
  <c r="Q164" i="3"/>
  <c r="P164" i="3"/>
  <c r="O164" i="3"/>
  <c r="N164" i="3"/>
  <c r="M164" i="3"/>
  <c r="P167" i="3"/>
  <c r="O167" i="3"/>
  <c r="N167" i="3"/>
  <c r="Q167" i="3" s="1"/>
  <c r="M167" i="3"/>
  <c r="R160" i="3" l="1"/>
  <c r="Q160" i="3"/>
  <c r="P160" i="3"/>
  <c r="O160" i="3"/>
  <c r="N160" i="3"/>
  <c r="M160" i="3"/>
  <c r="P153" i="3"/>
  <c r="O153" i="3"/>
  <c r="N153" i="3"/>
  <c r="M153" i="3"/>
  <c r="R159" i="3"/>
  <c r="Q159" i="3"/>
  <c r="P159" i="3"/>
  <c r="O159" i="3"/>
  <c r="N159" i="3"/>
  <c r="M159" i="3"/>
  <c r="R158" i="3"/>
  <c r="Q158" i="3"/>
  <c r="P158" i="3"/>
  <c r="O158" i="3"/>
  <c r="N158" i="3"/>
  <c r="M158" i="3"/>
  <c r="R157" i="3"/>
  <c r="Q157" i="3"/>
  <c r="P157" i="3"/>
  <c r="O157" i="3"/>
  <c r="N157" i="3"/>
  <c r="M157" i="3"/>
  <c r="M161" i="3" l="1"/>
  <c r="N161" i="3"/>
  <c r="O161" i="3"/>
  <c r="P161" i="3"/>
  <c r="Q161" i="3"/>
  <c r="R153" i="3"/>
  <c r="Q153" i="3"/>
  <c r="R152" i="3"/>
  <c r="Q152" i="3"/>
  <c r="P152" i="3"/>
  <c r="O152" i="3"/>
  <c r="N152" i="3"/>
  <c r="M152" i="3"/>
  <c r="R151" i="3"/>
  <c r="Q151" i="3"/>
  <c r="P151" i="3"/>
  <c r="P154" i="3" s="1"/>
  <c r="O151" i="3"/>
  <c r="O154" i="3" s="1"/>
  <c r="N151" i="3"/>
  <c r="N154" i="3" s="1"/>
  <c r="Q154" i="3" s="1"/>
  <c r="M151" i="3"/>
  <c r="M154" i="3" s="1"/>
  <c r="P147" i="3"/>
  <c r="O147" i="3"/>
  <c r="N147" i="3"/>
  <c r="M147" i="3"/>
  <c r="P140" i="3"/>
  <c r="O140" i="3"/>
  <c r="N140" i="3"/>
  <c r="M140" i="3"/>
  <c r="R147" i="3"/>
  <c r="Q147" i="3"/>
  <c r="R146" i="3"/>
  <c r="Q146" i="3"/>
  <c r="P146" i="3"/>
  <c r="O146" i="3"/>
  <c r="N146" i="3"/>
  <c r="M146" i="3"/>
  <c r="R145" i="3"/>
  <c r="Q145" i="3"/>
  <c r="P145" i="3"/>
  <c r="O145" i="3"/>
  <c r="N145" i="3"/>
  <c r="M145" i="3"/>
  <c r="R144" i="3"/>
  <c r="Q144" i="3"/>
  <c r="P144" i="3"/>
  <c r="P148" i="3" s="1"/>
  <c r="O144" i="3"/>
  <c r="O148" i="3" s="1"/>
  <c r="N144" i="3"/>
  <c r="N148" i="3" s="1"/>
  <c r="Q148" i="3" s="1"/>
  <c r="M144" i="3"/>
  <c r="M148" i="3" s="1"/>
  <c r="R140" i="3"/>
  <c r="Q140" i="3"/>
  <c r="R139" i="3"/>
  <c r="Q139" i="3"/>
  <c r="P139" i="3"/>
  <c r="O139" i="3"/>
  <c r="N139" i="3"/>
  <c r="M139" i="3"/>
  <c r="R138" i="3"/>
  <c r="Q138" i="3"/>
  <c r="P138" i="3"/>
  <c r="O138" i="3"/>
  <c r="N138" i="3"/>
  <c r="M138" i="3"/>
  <c r="R137" i="3"/>
  <c r="Q137" i="3"/>
  <c r="P137" i="3"/>
  <c r="P141" i="3" s="1"/>
  <c r="O137" i="3"/>
  <c r="O141" i="3" s="1"/>
  <c r="N137" i="3"/>
  <c r="N141" i="3" s="1"/>
  <c r="Q141" i="3" s="1"/>
  <c r="M137" i="3"/>
  <c r="M141" i="3" s="1"/>
  <c r="R133" i="3" l="1"/>
  <c r="Q133" i="3"/>
  <c r="P133" i="3"/>
  <c r="O133" i="3"/>
  <c r="N133" i="3"/>
  <c r="M133" i="3"/>
  <c r="R132" i="3"/>
  <c r="Q132" i="3"/>
  <c r="P132" i="3"/>
  <c r="O132" i="3"/>
  <c r="N132" i="3"/>
  <c r="M132" i="3"/>
  <c r="R131" i="3"/>
  <c r="Q131" i="3"/>
  <c r="P131" i="3"/>
  <c r="O131" i="3"/>
  <c r="N131" i="3"/>
  <c r="M131" i="3"/>
  <c r="R130" i="3"/>
  <c r="Q130" i="3"/>
  <c r="P130" i="3"/>
  <c r="P134" i="3" s="1"/>
  <c r="O130" i="3"/>
  <c r="O134" i="3" s="1"/>
  <c r="N130" i="3"/>
  <c r="N134" i="3" s="1"/>
  <c r="Q134" i="3" s="1"/>
  <c r="M130" i="3"/>
  <c r="M134" i="3" s="1"/>
  <c r="R126" i="3"/>
  <c r="Q126" i="3"/>
  <c r="P126" i="3"/>
  <c r="O126" i="3"/>
  <c r="N126" i="3"/>
  <c r="M126" i="3"/>
  <c r="R125" i="3"/>
  <c r="Q125" i="3"/>
  <c r="P125" i="3"/>
  <c r="O125" i="3"/>
  <c r="N125" i="3"/>
  <c r="M125" i="3"/>
  <c r="R124" i="3"/>
  <c r="Q124" i="3"/>
  <c r="P124" i="3"/>
  <c r="O124" i="3"/>
  <c r="N124" i="3"/>
  <c r="M124" i="3"/>
  <c r="R123" i="3"/>
  <c r="Q123" i="3"/>
  <c r="P123" i="3"/>
  <c r="P127" i="3" s="1"/>
  <c r="O123" i="3"/>
  <c r="O127" i="3" s="1"/>
  <c r="N123" i="3"/>
  <c r="N127" i="3" s="1"/>
  <c r="Q127" i="3" s="1"/>
  <c r="M123" i="3"/>
  <c r="M127" i="3" s="1"/>
  <c r="P118" i="3"/>
  <c r="O118" i="3"/>
  <c r="N118" i="3"/>
  <c r="M118" i="3"/>
  <c r="P116" i="3"/>
  <c r="O116" i="3"/>
  <c r="N116" i="3"/>
  <c r="M116" i="3"/>
  <c r="R119" i="3"/>
  <c r="Q119" i="3"/>
  <c r="P119" i="3"/>
  <c r="O119" i="3"/>
  <c r="N119" i="3"/>
  <c r="M119" i="3"/>
  <c r="R118" i="3"/>
  <c r="Q118" i="3"/>
  <c r="R117" i="3"/>
  <c r="Q117" i="3"/>
  <c r="P117" i="3"/>
  <c r="O117" i="3"/>
  <c r="N117" i="3"/>
  <c r="M117" i="3"/>
  <c r="R116" i="3"/>
  <c r="Q116" i="3"/>
  <c r="M120" i="3" l="1"/>
  <c r="N120" i="3"/>
  <c r="O120" i="3"/>
  <c r="P120" i="3"/>
  <c r="R112" i="3"/>
  <c r="Q112" i="3"/>
  <c r="Q105" i="3"/>
  <c r="R105" i="3"/>
  <c r="P112" i="3"/>
  <c r="O112" i="3"/>
  <c r="N112" i="3"/>
  <c r="M112" i="3"/>
  <c r="P105" i="3"/>
  <c r="O105" i="3"/>
  <c r="N105" i="3"/>
  <c r="M105" i="3"/>
  <c r="R111" i="3"/>
  <c r="Q111" i="3"/>
  <c r="P111" i="3"/>
  <c r="O111" i="3"/>
  <c r="N111" i="3"/>
  <c r="M111" i="3"/>
  <c r="R110" i="3"/>
  <c r="Q110" i="3"/>
  <c r="P110" i="3"/>
  <c r="O110" i="3"/>
  <c r="N110" i="3"/>
  <c r="M110" i="3"/>
  <c r="R109" i="3"/>
  <c r="Q109" i="3"/>
  <c r="P109" i="3"/>
  <c r="P113" i="3" s="1"/>
  <c r="O109" i="3"/>
  <c r="O113" i="3" s="1"/>
  <c r="N109" i="3"/>
  <c r="N113" i="3" s="1"/>
  <c r="Q113" i="3" s="1"/>
  <c r="M109" i="3"/>
  <c r="M113" i="3" s="1"/>
  <c r="P104" i="3"/>
  <c r="O104" i="3"/>
  <c r="N104" i="3"/>
  <c r="M104" i="3"/>
  <c r="R104" i="3"/>
  <c r="Q104" i="3"/>
  <c r="R103" i="3"/>
  <c r="Q103" i="3"/>
  <c r="P103" i="3"/>
  <c r="O103" i="3"/>
  <c r="N103" i="3"/>
  <c r="M103" i="3"/>
  <c r="R102" i="3"/>
  <c r="Q102" i="3"/>
  <c r="P102" i="3"/>
  <c r="P106" i="3" s="1"/>
  <c r="O102" i="3"/>
  <c r="O106" i="3" s="1"/>
  <c r="N102" i="3"/>
  <c r="N106" i="3" s="1"/>
  <c r="Q106" i="3" s="1"/>
  <c r="M102" i="3"/>
  <c r="M106" i="3" s="1"/>
  <c r="R99" i="3"/>
  <c r="Q99" i="3"/>
  <c r="P99" i="3"/>
  <c r="O99" i="3"/>
  <c r="N99" i="3"/>
  <c r="M99" i="3"/>
  <c r="R98" i="3"/>
  <c r="Q98" i="3"/>
  <c r="P98" i="3"/>
  <c r="O98" i="3"/>
  <c r="N98" i="3"/>
  <c r="M98" i="3"/>
  <c r="R97" i="3"/>
  <c r="Q97" i="3"/>
  <c r="P97" i="3"/>
  <c r="O97" i="3"/>
  <c r="N97" i="3"/>
  <c r="M97" i="3"/>
  <c r="R96" i="3"/>
  <c r="Q96" i="3"/>
  <c r="P96" i="3"/>
  <c r="P100" i="3" s="1"/>
  <c r="O96" i="3"/>
  <c r="O100" i="3" s="1"/>
  <c r="N96" i="3"/>
  <c r="N100" i="3" s="1"/>
  <c r="Q100" i="3" s="1"/>
  <c r="M96" i="3"/>
  <c r="M100" i="3" s="1"/>
  <c r="P91" i="3"/>
  <c r="O91" i="3"/>
  <c r="N91" i="3"/>
  <c r="M91" i="3"/>
  <c r="M84" i="3"/>
  <c r="N84" i="3"/>
  <c r="O84" i="3"/>
  <c r="P84" i="3"/>
  <c r="R92" i="3"/>
  <c r="Q92" i="3"/>
  <c r="P92" i="3"/>
  <c r="O92" i="3"/>
  <c r="N92" i="3"/>
  <c r="M92" i="3"/>
  <c r="R91" i="3"/>
  <c r="Q91" i="3"/>
  <c r="R90" i="3"/>
  <c r="Q90" i="3"/>
  <c r="P90" i="3"/>
  <c r="O90" i="3"/>
  <c r="N90" i="3"/>
  <c r="M90" i="3"/>
  <c r="R89" i="3"/>
  <c r="Q89" i="3"/>
  <c r="P89" i="3"/>
  <c r="P93" i="3" s="1"/>
  <c r="O89" i="3"/>
  <c r="O93" i="3" s="1"/>
  <c r="N89" i="3"/>
  <c r="N93" i="3" s="1"/>
  <c r="Q93" i="3" s="1"/>
  <c r="M89" i="3"/>
  <c r="M93" i="3" s="1"/>
  <c r="Q120" i="3" l="1"/>
  <c r="R85" i="3"/>
  <c r="Q85" i="3"/>
  <c r="P85" i="3"/>
  <c r="O85" i="3"/>
  <c r="N85" i="3"/>
  <c r="M85" i="3"/>
  <c r="R84" i="3"/>
  <c r="Q84" i="3"/>
  <c r="R83" i="3"/>
  <c r="Q83" i="3"/>
  <c r="P83" i="3"/>
  <c r="O83" i="3"/>
  <c r="N83" i="3"/>
  <c r="M83" i="3"/>
  <c r="R82" i="3"/>
  <c r="Q82" i="3"/>
  <c r="P82" i="3"/>
  <c r="P86" i="3" s="1"/>
  <c r="O82" i="3"/>
  <c r="O86" i="3" s="1"/>
  <c r="N82" i="3"/>
  <c r="N86" i="3" s="1"/>
  <c r="Q86" i="3" s="1"/>
  <c r="M82" i="3"/>
  <c r="M86" i="3" s="1"/>
  <c r="P76" i="3" l="1"/>
  <c r="O76" i="3"/>
  <c r="N76" i="3"/>
  <c r="M76" i="3"/>
  <c r="P77" i="3"/>
  <c r="R78" i="3"/>
  <c r="Q78" i="3"/>
  <c r="P78" i="3"/>
  <c r="O78" i="3"/>
  <c r="N78" i="3"/>
  <c r="M78" i="3"/>
  <c r="R77" i="3"/>
  <c r="Q77" i="3"/>
  <c r="O77" i="3"/>
  <c r="N77" i="3"/>
  <c r="M77" i="3"/>
  <c r="R76" i="3"/>
  <c r="Q76" i="3"/>
  <c r="R75" i="3"/>
  <c r="Q75" i="3"/>
  <c r="P75" i="3"/>
  <c r="P79" i="3" s="1"/>
  <c r="O75" i="3"/>
  <c r="O79" i="3" s="1"/>
  <c r="N75" i="3"/>
  <c r="N79" i="3" s="1"/>
  <c r="Q79" i="3" s="1"/>
  <c r="M75" i="3"/>
  <c r="M79" i="3" s="1"/>
  <c r="P71" i="3" l="1"/>
  <c r="O71" i="3"/>
  <c r="N71" i="3"/>
  <c r="M71" i="3"/>
  <c r="P68" i="3"/>
  <c r="O68" i="3"/>
  <c r="N68" i="3"/>
  <c r="M68" i="3"/>
  <c r="P69" i="3"/>
  <c r="O69" i="3"/>
  <c r="N69" i="3"/>
  <c r="M69" i="3"/>
  <c r="R71" i="3"/>
  <c r="Q71" i="3"/>
  <c r="R70" i="3"/>
  <c r="Q70" i="3"/>
  <c r="P70" i="3"/>
  <c r="O70" i="3"/>
  <c r="N70" i="3"/>
  <c r="M70" i="3"/>
  <c r="R69" i="3"/>
  <c r="Q69" i="3"/>
  <c r="R68" i="3"/>
  <c r="Q68" i="3"/>
  <c r="P72" i="3"/>
  <c r="O72" i="3"/>
  <c r="N72" i="3"/>
  <c r="Q72" i="3" s="1"/>
  <c r="M72" i="3"/>
  <c r="R63" i="3" l="1"/>
  <c r="Q63" i="3"/>
  <c r="P63" i="3"/>
  <c r="O63" i="3"/>
  <c r="N63" i="3"/>
  <c r="M63" i="3"/>
  <c r="P62" i="3"/>
  <c r="O62" i="3"/>
  <c r="N62" i="3"/>
  <c r="M62" i="3"/>
  <c r="R60" i="3" l="1"/>
  <c r="P60" i="3"/>
  <c r="O60" i="3"/>
  <c r="N60" i="3"/>
  <c r="M60" i="3"/>
  <c r="R64" i="3"/>
  <c r="Q64" i="3"/>
  <c r="P64" i="3"/>
  <c r="O64" i="3"/>
  <c r="N64" i="3"/>
  <c r="M64" i="3"/>
  <c r="R62" i="3"/>
  <c r="Q62" i="3"/>
  <c r="R61" i="3"/>
  <c r="Q61" i="3"/>
  <c r="P61" i="3"/>
  <c r="O61" i="3"/>
  <c r="N61" i="3"/>
  <c r="M61" i="3"/>
  <c r="Q60" i="3"/>
  <c r="P65" i="3"/>
  <c r="N65" i="3"/>
  <c r="M65" i="3" l="1"/>
  <c r="O65" i="3"/>
  <c r="Q65" i="3" s="1"/>
  <c r="Q55" i="3"/>
  <c r="R55" i="3"/>
  <c r="Q54" i="3"/>
  <c r="P55" i="3"/>
  <c r="O55" i="3"/>
  <c r="N55" i="3"/>
  <c r="M55" i="3"/>
  <c r="P54" i="3"/>
  <c r="O54" i="3"/>
  <c r="N54" i="3"/>
  <c r="M54" i="3"/>
  <c r="P53" i="3"/>
  <c r="O53" i="3"/>
  <c r="N53" i="3"/>
  <c r="M53" i="3"/>
  <c r="R56" i="3"/>
  <c r="Q56" i="3"/>
  <c r="P56" i="3"/>
  <c r="O56" i="3"/>
  <c r="N56" i="3"/>
  <c r="M56" i="3"/>
  <c r="R54" i="3"/>
  <c r="R53" i="3"/>
  <c r="Q53" i="3"/>
  <c r="R52" i="3"/>
  <c r="Q52" i="3"/>
  <c r="P52" i="3"/>
  <c r="P57" i="3" s="1"/>
  <c r="O52" i="3"/>
  <c r="O57" i="3" s="1"/>
  <c r="N52" i="3"/>
  <c r="N57" i="3" s="1"/>
  <c r="Q57" i="3" s="1"/>
  <c r="M52" i="3"/>
  <c r="M57" i="3" s="1"/>
  <c r="R2" i="3" l="1"/>
  <c r="R3" i="3"/>
  <c r="R4" i="3"/>
  <c r="R5" i="3"/>
  <c r="R6" i="3"/>
  <c r="R7" i="3"/>
  <c r="R8" i="3"/>
  <c r="R12" i="3"/>
  <c r="R13" i="3"/>
  <c r="R14" i="3"/>
  <c r="R15" i="3"/>
  <c r="R16" i="3"/>
  <c r="R17" i="3"/>
  <c r="R18" i="3"/>
  <c r="R22" i="3"/>
  <c r="R23" i="3"/>
  <c r="R24" i="3"/>
  <c r="R25" i="3"/>
  <c r="R27" i="3"/>
  <c r="R28" i="3"/>
  <c r="R32" i="3"/>
  <c r="R33" i="3"/>
  <c r="R34" i="3"/>
  <c r="R35" i="3"/>
  <c r="R38" i="3"/>
  <c r="R39" i="3"/>
  <c r="R40" i="3"/>
  <c r="R41" i="3"/>
  <c r="R45" i="3"/>
  <c r="R46" i="3"/>
  <c r="R47" i="3"/>
  <c r="R48" i="3"/>
  <c r="R26" i="3"/>
  <c r="Q48" i="3"/>
  <c r="Q47" i="3"/>
  <c r="Q46" i="3"/>
  <c r="Q45" i="3"/>
  <c r="Q28" i="3"/>
  <c r="Q26" i="3"/>
  <c r="P35" i="3"/>
  <c r="P47" i="3"/>
  <c r="O47" i="3"/>
  <c r="N47" i="3"/>
  <c r="M47" i="3"/>
  <c r="P48" i="3"/>
  <c r="O48" i="3"/>
  <c r="N48" i="3"/>
  <c r="M48" i="3"/>
  <c r="P46" i="3"/>
  <c r="O46" i="3"/>
  <c r="N46" i="3"/>
  <c r="M46" i="3"/>
  <c r="P45" i="3"/>
  <c r="P49" i="3" s="1"/>
  <c r="O45" i="3"/>
  <c r="O49" i="3" s="1"/>
  <c r="N45" i="3"/>
  <c r="N49" i="3" s="1"/>
  <c r="Q49" i="3" s="1"/>
  <c r="M45" i="3"/>
  <c r="M49" i="3" s="1"/>
  <c r="Q41" i="3"/>
  <c r="P41" i="3"/>
  <c r="O41" i="3"/>
  <c r="N41" i="3"/>
  <c r="M41" i="3"/>
  <c r="Q40" i="3"/>
  <c r="P40" i="3"/>
  <c r="O40" i="3"/>
  <c r="N40" i="3"/>
  <c r="M40" i="3"/>
  <c r="Q39" i="3"/>
  <c r="P39" i="3"/>
  <c r="O39" i="3"/>
  <c r="N39" i="3"/>
  <c r="M39" i="3"/>
  <c r="Q38" i="3"/>
  <c r="P38" i="3"/>
  <c r="P42" i="3" s="1"/>
  <c r="O38" i="3"/>
  <c r="O42" i="3" s="1"/>
  <c r="N38" i="3"/>
  <c r="N42" i="3" s="1"/>
  <c r="Q42" i="3" s="1"/>
  <c r="M38" i="3"/>
  <c r="M42" i="3" s="1"/>
  <c r="Q35" i="3"/>
  <c r="O35" i="3"/>
  <c r="N35" i="3"/>
  <c r="M35" i="3"/>
  <c r="Q34" i="3"/>
  <c r="P34" i="3"/>
  <c r="O34" i="3"/>
  <c r="N34" i="3"/>
  <c r="M34" i="3"/>
  <c r="Q33" i="3"/>
  <c r="P33" i="3"/>
  <c r="O33" i="3"/>
  <c r="N33" i="3"/>
  <c r="M33" i="3"/>
  <c r="Q32" i="3"/>
  <c r="P32" i="3"/>
  <c r="P36" i="3" s="1"/>
  <c r="O32" i="3"/>
  <c r="O36" i="3" s="1"/>
  <c r="N32" i="3"/>
  <c r="N36" i="3" s="1"/>
  <c r="Q36" i="3" s="1"/>
  <c r="M32" i="3"/>
  <c r="M36" i="3" s="1"/>
  <c r="Q18" i="3"/>
  <c r="P26" i="3"/>
  <c r="O26" i="3"/>
  <c r="N26" i="3"/>
  <c r="M26" i="3"/>
  <c r="P28" i="3"/>
  <c r="O28" i="3"/>
  <c r="N28" i="3"/>
  <c r="M28" i="3"/>
  <c r="Q27" i="3"/>
  <c r="P27" i="3"/>
  <c r="O27" i="3"/>
  <c r="N27" i="3"/>
  <c r="M27" i="3"/>
  <c r="Q25" i="3"/>
  <c r="P25" i="3"/>
  <c r="O25" i="3"/>
  <c r="N25" i="3"/>
  <c r="M25" i="3"/>
  <c r="Q24" i="3"/>
  <c r="P24" i="3"/>
  <c r="O24" i="3"/>
  <c r="N24" i="3"/>
  <c r="M24" i="3"/>
  <c r="Q23" i="3"/>
  <c r="P23" i="3"/>
  <c r="O23" i="3"/>
  <c r="N23" i="3"/>
  <c r="M23" i="3"/>
  <c r="Q22" i="3"/>
  <c r="P22" i="3"/>
  <c r="P29" i="3" s="1"/>
  <c r="O22" i="3"/>
  <c r="O29" i="3" s="1"/>
  <c r="N22" i="3"/>
  <c r="N29" i="3" s="1"/>
  <c r="Q29" i="3" s="1"/>
  <c r="M22" i="3"/>
  <c r="M29" i="3" s="1"/>
  <c r="Q17" i="3" l="1"/>
  <c r="Q16" i="3"/>
  <c r="Q15" i="3"/>
  <c r="Q14" i="3"/>
  <c r="Q13" i="3"/>
  <c r="Q12" i="3"/>
  <c r="P18" i="3"/>
  <c r="P15" i="3"/>
  <c r="P14" i="3"/>
  <c r="P13" i="3"/>
  <c r="P12" i="3"/>
  <c r="M2" i="3"/>
  <c r="M3" i="3"/>
  <c r="M4" i="3"/>
  <c r="M5" i="3"/>
  <c r="M6" i="3"/>
  <c r="M7" i="3"/>
  <c r="M8" i="3"/>
  <c r="M9" i="3"/>
  <c r="M12" i="3"/>
  <c r="M13" i="3"/>
  <c r="M14" i="3"/>
  <c r="M15" i="3"/>
  <c r="M16" i="3"/>
  <c r="M17" i="3"/>
  <c r="M18" i="3"/>
  <c r="M19" i="3"/>
  <c r="N13" i="3" l="1"/>
  <c r="Q3" i="3"/>
  <c r="Q4" i="3"/>
  <c r="Q5" i="3"/>
  <c r="Q6" i="3"/>
  <c r="Q7" i="3"/>
  <c r="Q8" i="3"/>
  <c r="P16" i="3"/>
  <c r="P17" i="3"/>
  <c r="O13" i="3"/>
  <c r="O14" i="3"/>
  <c r="O15" i="3"/>
  <c r="O16" i="3"/>
  <c r="O17" i="3"/>
  <c r="O18" i="3"/>
  <c r="N14" i="3"/>
  <c r="N15" i="3"/>
  <c r="N16" i="3"/>
  <c r="N17" i="3"/>
  <c r="N18" i="3"/>
  <c r="P3" i="3"/>
  <c r="P4" i="3"/>
  <c r="P5" i="3"/>
  <c r="P6" i="3"/>
  <c r="P7" i="3"/>
  <c r="P8" i="3"/>
  <c r="O3" i="3"/>
  <c r="O4" i="3"/>
  <c r="O5" i="3"/>
  <c r="O6" i="3"/>
  <c r="O7" i="3"/>
  <c r="O8" i="3"/>
  <c r="N3" i="3"/>
  <c r="N4" i="3"/>
  <c r="N5" i="3"/>
  <c r="N6" i="3"/>
  <c r="N7" i="3"/>
  <c r="N8" i="3"/>
  <c r="P19" i="3"/>
  <c r="O12" i="3"/>
  <c r="O19" i="3" s="1"/>
  <c r="N12" i="3"/>
  <c r="N19" i="3" s="1"/>
  <c r="Q19" i="3" s="1"/>
  <c r="O2" i="3"/>
  <c r="O9" i="3" s="1"/>
  <c r="N2" i="3"/>
  <c r="N9" i="3" s="1"/>
  <c r="P2" i="3"/>
  <c r="P9" i="3" s="1"/>
  <c r="Q2" i="3"/>
  <c r="Q9" i="3" l="1"/>
  <c r="D17" i="2"/>
  <c r="E17" i="2" l="1"/>
  <c r="D16" i="2"/>
  <c r="G1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" i="2"/>
  <c r="E3" i="2"/>
</calcChain>
</file>

<file path=xl/sharedStrings.xml><?xml version="1.0" encoding="utf-8"?>
<sst xmlns="http://schemas.openxmlformats.org/spreadsheetml/2006/main" count="319" uniqueCount="77">
  <si>
    <t>30 songs</t>
  </si>
  <si>
    <t>Comtemporary Pop</t>
  </si>
  <si>
    <t>Class Rock</t>
  </si>
  <si>
    <t>Rewarded</t>
  </si>
  <si>
    <t>Jazz Classic</t>
  </si>
  <si>
    <t>10's Top hits</t>
  </si>
  <si>
    <t>00's Top hits</t>
  </si>
  <si>
    <t>90's Top hits</t>
  </si>
  <si>
    <t>80's Top hits</t>
  </si>
  <si>
    <t>70's Top hits</t>
  </si>
  <si>
    <t>Folk</t>
  </si>
  <si>
    <t>Comtemporary Rock</t>
  </si>
  <si>
    <t>income</t>
  </si>
  <si>
    <t>DayCare</t>
  </si>
  <si>
    <t>HealthCare</t>
  </si>
  <si>
    <t>Fitness</t>
  </si>
  <si>
    <t>Netflix</t>
  </si>
  <si>
    <t>internet</t>
  </si>
  <si>
    <t>MS office</t>
  </si>
  <si>
    <t>Utility</t>
  </si>
  <si>
    <t xml:space="preserve">Rent </t>
  </si>
  <si>
    <t>Telephone</t>
  </si>
  <si>
    <t xml:space="preserve">Gas </t>
  </si>
  <si>
    <t>Car Insurance</t>
  </si>
  <si>
    <t>Item</t>
  </si>
  <si>
    <t>quantity</t>
  </si>
  <si>
    <t>Adjuster</t>
  </si>
  <si>
    <t>Cal</t>
  </si>
  <si>
    <t>Date</t>
  </si>
  <si>
    <t>Meal</t>
  </si>
  <si>
    <t>Oats Bar</t>
  </si>
  <si>
    <t>Costco pretzel Slider Bun</t>
  </si>
  <si>
    <t>1 bar</t>
  </si>
  <si>
    <t>1 bun</t>
  </si>
  <si>
    <t>Prot(g)</t>
  </si>
  <si>
    <t>Fat(g)</t>
  </si>
  <si>
    <t>Carb(g)</t>
  </si>
  <si>
    <t>Steak Strip</t>
  </si>
  <si>
    <t>1 oz</t>
  </si>
  <si>
    <t xml:space="preserve">Kirkland Protein Bar </t>
  </si>
  <si>
    <t>2 bar</t>
  </si>
  <si>
    <t>Size</t>
  </si>
  <si>
    <t xml:space="preserve">Kirkland Nuts Bar </t>
  </si>
  <si>
    <t>Orange</t>
  </si>
  <si>
    <t>Total</t>
  </si>
  <si>
    <t>Prot : Carb</t>
  </si>
  <si>
    <t>Banana</t>
  </si>
  <si>
    <t>1 Medium</t>
  </si>
  <si>
    <t>GNC Rebuild Mass Protein Powder</t>
  </si>
  <si>
    <t>3 scoops</t>
  </si>
  <si>
    <t>Steam White Rice</t>
  </si>
  <si>
    <t>100 g</t>
  </si>
  <si>
    <t>Egg</t>
  </si>
  <si>
    <t>1 large</t>
  </si>
  <si>
    <t>Beef Shank</t>
  </si>
  <si>
    <t>Actual Cal</t>
  </si>
  <si>
    <t>Actual Prot</t>
  </si>
  <si>
    <t>Actual Fat</t>
  </si>
  <si>
    <t>Actual Carb</t>
  </si>
  <si>
    <t>1 scoop</t>
  </si>
  <si>
    <t>ON Gold Standard Protein Powder</t>
  </si>
  <si>
    <t>Avocado</t>
  </si>
  <si>
    <t>1 (201g)</t>
  </si>
  <si>
    <t>Beef for Stew</t>
  </si>
  <si>
    <t>Raw Skinless Salmon</t>
  </si>
  <si>
    <t>Tomato Soup</t>
  </si>
  <si>
    <t>1 Cup (248g)</t>
  </si>
  <si>
    <t>Egg Drop Soup</t>
  </si>
  <si>
    <t>1 Cup (241g)</t>
  </si>
  <si>
    <t>Cal:Prot</t>
  </si>
  <si>
    <t>Blueberry</t>
  </si>
  <si>
    <t>Tomato</t>
  </si>
  <si>
    <t>Chicken Breast</t>
  </si>
  <si>
    <t>Apple</t>
  </si>
  <si>
    <t>Salad Sauce (Bolthouse Salsa Ranch)</t>
  </si>
  <si>
    <t>Salad Sauce (Margetti Ranch light)</t>
  </si>
  <si>
    <t>2 tbsp(30 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</si>
</sst>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0" borderId="2" xfId="0" applyBorder="1"/>
    <xf numFmtId="14" fontId="0" fillId="0" borderId="4" xfId="0" applyNumberForma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2" fontId="0" fillId="0" borderId="0" xfId="0" applyNumberFormat="1"/>
    <xf numFmtId="9" fontId="0" fillId="0" borderId="0" xfId="1" applyFont="1"/>
    <xf numFmtId="0" fontId="0" fillId="0" borderId="7" xfId="0" applyFill="1" applyBorder="1"/>
    <xf numFmtId="14" fontId="0" fillId="0" borderId="1" xfId="0" applyNumberFormat="1" applyBorder="1"/>
    <xf numFmtId="0" fontId="0" fillId="0" borderId="3" xfId="0" applyBorder="1"/>
    <xf numFmtId="2" fontId="0" fillId="0" borderId="0" xfId="0" applyNumberFormat="1" applyBorder="1"/>
    <xf numFmtId="0" fontId="0" fillId="0" borderId="2" xfId="0" applyFill="1" applyBorder="1"/>
    <xf numFmtId="164" fontId="0" fillId="0" borderId="0" xfId="0" applyNumberFormat="1"/>
    <xf numFmtId="14" fontId="0" fillId="0" borderId="1" xfId="0" applyNumberFormat="1" applyBorder="1" applyAlignment="1">
      <alignment horizontal="right"/>
    </xf>
    <xf numFmtId="164" fontId="0" fillId="0" borderId="0" xfId="0" applyNumberFormat="1" applyBorder="1"/>
    <xf numFmtId="9" fontId="0" fillId="0" borderId="0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21" sqref="B21"/>
    </sheetView>
  </sheetViews>
  <sheetFormatPr defaultRowHeight="15" x14ac:dyDescent="0.25"/>
  <cols>
    <col min="1" max="1" width="25.140625" customWidth="1"/>
    <col min="2" max="2" width="29.140625" customWidth="1"/>
  </cols>
  <sheetData>
    <row r="1" spans="1:2" x14ac:dyDescent="0.25">
      <c r="A1" t="s">
        <v>0</v>
      </c>
    </row>
    <row r="2" spans="1:2" x14ac:dyDescent="0.25">
      <c r="A2" t="s">
        <v>1</v>
      </c>
      <c r="B2">
        <v>3</v>
      </c>
    </row>
    <row r="3" spans="1:2" x14ac:dyDescent="0.25">
      <c r="A3" t="s">
        <v>2</v>
      </c>
      <c r="B3">
        <v>3</v>
      </c>
    </row>
    <row r="4" spans="1:2" x14ac:dyDescent="0.25">
      <c r="A4" t="s">
        <v>11</v>
      </c>
      <c r="B4">
        <v>3</v>
      </c>
    </row>
    <row r="5" spans="1:2" x14ac:dyDescent="0.25">
      <c r="A5" t="s">
        <v>3</v>
      </c>
      <c r="B5">
        <v>3</v>
      </c>
    </row>
    <row r="6" spans="1:2" x14ac:dyDescent="0.25">
      <c r="A6" t="s">
        <v>4</v>
      </c>
      <c r="B6">
        <v>3</v>
      </c>
    </row>
    <row r="7" spans="1:2" x14ac:dyDescent="0.25">
      <c r="A7" t="s">
        <v>5</v>
      </c>
      <c r="B7">
        <v>3</v>
      </c>
    </row>
    <row r="8" spans="1:2" x14ac:dyDescent="0.25">
      <c r="A8" t="s">
        <v>6</v>
      </c>
      <c r="B8">
        <v>3</v>
      </c>
    </row>
    <row r="9" spans="1:2" x14ac:dyDescent="0.25">
      <c r="A9" t="s">
        <v>7</v>
      </c>
      <c r="B9">
        <v>3</v>
      </c>
    </row>
    <row r="10" spans="1:2" x14ac:dyDescent="0.25">
      <c r="A10" t="s">
        <v>8</v>
      </c>
      <c r="B10">
        <v>3</v>
      </c>
    </row>
    <row r="11" spans="1:2" x14ac:dyDescent="0.25">
      <c r="A11" t="s">
        <v>9</v>
      </c>
      <c r="B11">
        <v>3</v>
      </c>
    </row>
    <row r="12" spans="1:2" x14ac:dyDescent="0.25">
      <c r="A12" t="s">
        <v>10</v>
      </c>
      <c r="B1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AB40-31D0-4F19-AC4B-A20F89B376F6}">
  <dimension ref="A1:G17"/>
  <sheetViews>
    <sheetView workbookViewId="0">
      <selection activeCell="F23" sqref="F23"/>
    </sheetView>
  </sheetViews>
  <sheetFormatPr defaultRowHeight="15" x14ac:dyDescent="0.25"/>
  <cols>
    <col min="1" max="1" width="29.85546875" customWidth="1"/>
    <col min="2" max="2" width="30.140625" customWidth="1"/>
    <col min="4" max="4" width="26.42578125" customWidth="1"/>
  </cols>
  <sheetData>
    <row r="1" spans="1:5" x14ac:dyDescent="0.25">
      <c r="A1" t="s">
        <v>12</v>
      </c>
      <c r="B1">
        <v>2130</v>
      </c>
      <c r="C1">
        <v>1</v>
      </c>
      <c r="D1">
        <f>B1*C1</f>
        <v>2130</v>
      </c>
    </row>
    <row r="2" spans="1:5" x14ac:dyDescent="0.25">
      <c r="A2" t="s">
        <v>12</v>
      </c>
      <c r="B2">
        <v>2130</v>
      </c>
      <c r="C2">
        <v>1</v>
      </c>
      <c r="D2">
        <f t="shared" ref="D2:D16" si="0">B2*C2</f>
        <v>2130</v>
      </c>
    </row>
    <row r="3" spans="1:5" x14ac:dyDescent="0.25">
      <c r="D3">
        <f t="shared" si="0"/>
        <v>0</v>
      </c>
      <c r="E3">
        <f>D1+D2</f>
        <v>4260</v>
      </c>
    </row>
    <row r="4" spans="1:5" x14ac:dyDescent="0.25">
      <c r="A4" t="s">
        <v>13</v>
      </c>
      <c r="B4">
        <v>296</v>
      </c>
      <c r="C4">
        <v>4</v>
      </c>
      <c r="D4">
        <f t="shared" si="0"/>
        <v>1184</v>
      </c>
    </row>
    <row r="5" spans="1:5" x14ac:dyDescent="0.25">
      <c r="A5" t="s">
        <v>14</v>
      </c>
      <c r="B5">
        <v>323</v>
      </c>
      <c r="C5">
        <v>1</v>
      </c>
      <c r="D5">
        <f t="shared" si="0"/>
        <v>323</v>
      </c>
    </row>
    <row r="6" spans="1:5" x14ac:dyDescent="0.25">
      <c r="D6">
        <f t="shared" si="0"/>
        <v>0</v>
      </c>
    </row>
    <row r="7" spans="1:5" x14ac:dyDescent="0.25">
      <c r="A7" t="s">
        <v>21</v>
      </c>
      <c r="B7">
        <v>73</v>
      </c>
      <c r="C7">
        <v>1</v>
      </c>
      <c r="D7">
        <f t="shared" si="0"/>
        <v>73</v>
      </c>
    </row>
    <row r="8" spans="1:5" x14ac:dyDescent="0.25">
      <c r="D8">
        <f t="shared" si="0"/>
        <v>0</v>
      </c>
    </row>
    <row r="9" spans="1:5" x14ac:dyDescent="0.25">
      <c r="A9" t="s">
        <v>15</v>
      </c>
      <c r="B9">
        <v>48</v>
      </c>
      <c r="C9">
        <v>1</v>
      </c>
      <c r="D9">
        <f t="shared" si="0"/>
        <v>48</v>
      </c>
    </row>
    <row r="10" spans="1:5" x14ac:dyDescent="0.25">
      <c r="D10">
        <f t="shared" si="0"/>
        <v>0</v>
      </c>
    </row>
    <row r="11" spans="1:5" x14ac:dyDescent="0.25">
      <c r="A11" t="s">
        <v>16</v>
      </c>
      <c r="B11">
        <v>13</v>
      </c>
      <c r="C11">
        <v>1</v>
      </c>
      <c r="D11">
        <f t="shared" si="0"/>
        <v>13</v>
      </c>
    </row>
    <row r="12" spans="1:5" x14ac:dyDescent="0.25">
      <c r="A12" t="s">
        <v>17</v>
      </c>
      <c r="B12">
        <v>48</v>
      </c>
      <c r="C12">
        <v>1</v>
      </c>
      <c r="D12">
        <f t="shared" si="0"/>
        <v>48</v>
      </c>
    </row>
    <row r="13" spans="1:5" x14ac:dyDescent="0.25">
      <c r="A13" t="s">
        <v>18</v>
      </c>
      <c r="B13">
        <v>8</v>
      </c>
      <c r="C13">
        <v>1</v>
      </c>
      <c r="D13">
        <f t="shared" si="0"/>
        <v>8</v>
      </c>
    </row>
    <row r="14" spans="1:5" x14ac:dyDescent="0.25">
      <c r="A14" t="s">
        <v>19</v>
      </c>
      <c r="B14">
        <v>72</v>
      </c>
      <c r="C14">
        <v>1</v>
      </c>
      <c r="D14" s="1">
        <f t="shared" si="0"/>
        <v>72</v>
      </c>
    </row>
    <row r="15" spans="1:5" x14ac:dyDescent="0.25">
      <c r="A15" t="s">
        <v>20</v>
      </c>
      <c r="B15">
        <v>830</v>
      </c>
      <c r="C15">
        <v>1</v>
      </c>
      <c r="D15">
        <f t="shared" si="0"/>
        <v>830</v>
      </c>
    </row>
    <row r="16" spans="1:5" x14ac:dyDescent="0.25">
      <c r="A16" t="s">
        <v>22</v>
      </c>
      <c r="B16">
        <v>80</v>
      </c>
      <c r="C16">
        <v>1</v>
      </c>
      <c r="D16">
        <f t="shared" si="0"/>
        <v>80</v>
      </c>
    </row>
    <row r="17" spans="1:7" x14ac:dyDescent="0.25">
      <c r="A17" t="s">
        <v>23</v>
      </c>
      <c r="B17">
        <v>100</v>
      </c>
      <c r="C17">
        <v>1</v>
      </c>
      <c r="D17">
        <f>B17*C17</f>
        <v>100</v>
      </c>
      <c r="E17">
        <f>SUM(D4:D27)</f>
        <v>2779</v>
      </c>
      <c r="G17">
        <f>E3-E17</f>
        <v>1481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6DD2A-CF47-4634-8593-F7E9BCE1A862}">
  <dimension ref="A1:R211"/>
  <sheetViews>
    <sheetView tabSelected="1" workbookViewId="0">
      <pane ySplit="1" topLeftCell="A188" activePane="bottomLeft" state="frozen"/>
      <selection pane="bottomLeft" activeCell="C208" sqref="C208"/>
    </sheetView>
  </sheetViews>
  <sheetFormatPr defaultRowHeight="15" x14ac:dyDescent="0.25"/>
  <cols>
    <col min="1" max="1" width="13.42578125" customWidth="1"/>
    <col min="2" max="2" width="7.28515625" customWidth="1"/>
    <col min="3" max="3" width="60.5703125" customWidth="1"/>
    <col min="4" max="4" width="18.42578125" customWidth="1"/>
    <col min="13" max="13" width="13" customWidth="1"/>
    <col min="14" max="14" width="12.140625" customWidth="1"/>
    <col min="15" max="15" width="12.85546875" customWidth="1"/>
    <col min="16" max="16" width="12.42578125" customWidth="1"/>
    <col min="17" max="17" width="17.140625" customWidth="1"/>
    <col min="18" max="18" width="18.140625" customWidth="1"/>
  </cols>
  <sheetData>
    <row r="1" spans="1:18" ht="15.75" thickBot="1" x14ac:dyDescent="0.3">
      <c r="A1" s="4" t="s">
        <v>28</v>
      </c>
      <c r="B1" s="4" t="s">
        <v>29</v>
      </c>
      <c r="C1" s="4" t="s">
        <v>24</v>
      </c>
      <c r="D1" s="4" t="s">
        <v>41</v>
      </c>
      <c r="E1" s="4" t="s">
        <v>27</v>
      </c>
      <c r="F1" s="4" t="s">
        <v>34</v>
      </c>
      <c r="G1" s="4" t="s">
        <v>35</v>
      </c>
      <c r="H1" s="4" t="s">
        <v>36</v>
      </c>
      <c r="I1" s="4"/>
      <c r="J1" s="4" t="s">
        <v>25</v>
      </c>
      <c r="K1" s="4" t="s">
        <v>26</v>
      </c>
      <c r="L1" s="4"/>
      <c r="M1" s="4" t="s">
        <v>55</v>
      </c>
      <c r="N1" s="4" t="s">
        <v>56</v>
      </c>
      <c r="O1" s="4" t="s">
        <v>57</v>
      </c>
      <c r="P1" s="10" t="s">
        <v>58</v>
      </c>
      <c r="Q1" s="10" t="s">
        <v>45</v>
      </c>
      <c r="R1" s="10" t="s">
        <v>69</v>
      </c>
    </row>
    <row r="2" spans="1:18" x14ac:dyDescent="0.25">
      <c r="A2" s="14">
        <v>43152</v>
      </c>
      <c r="B2" s="2">
        <v>1</v>
      </c>
      <c r="C2" s="2" t="s">
        <v>30</v>
      </c>
      <c r="D2" s="2" t="s">
        <v>40</v>
      </c>
      <c r="E2" s="2">
        <v>190</v>
      </c>
      <c r="F2" s="2">
        <v>3</v>
      </c>
      <c r="G2" s="2">
        <v>7</v>
      </c>
      <c r="H2" s="2">
        <v>29</v>
      </c>
      <c r="I2" s="2"/>
      <c r="J2" s="2">
        <v>0.5</v>
      </c>
      <c r="K2" s="2">
        <v>1</v>
      </c>
      <c r="L2" s="2"/>
      <c r="M2" s="2">
        <f t="shared" ref="M2:M8" si="0">J2*K2*E2</f>
        <v>95</v>
      </c>
      <c r="N2" s="2">
        <f t="shared" ref="N2:N8" si="1">J2*K2*F2</f>
        <v>1.5</v>
      </c>
      <c r="O2" s="2">
        <f t="shared" ref="O2:O8" si="2">J2*K2*G2</f>
        <v>3.5</v>
      </c>
      <c r="P2" s="15">
        <f t="shared" ref="P2:P8" si="3">J2*K2*H2</f>
        <v>14.5</v>
      </c>
      <c r="Q2" s="11">
        <f t="shared" ref="Q2:Q8" si="4">F2/H2</f>
        <v>0.10344827586206896</v>
      </c>
      <c r="R2" s="18">
        <f t="shared" ref="R2:R25" si="5">E2/F2</f>
        <v>63.333333333333336</v>
      </c>
    </row>
    <row r="3" spans="1:18" x14ac:dyDescent="0.25">
      <c r="A3" s="3"/>
      <c r="B3" s="4"/>
      <c r="C3" s="10" t="s">
        <v>52</v>
      </c>
      <c r="D3" s="4" t="s">
        <v>53</v>
      </c>
      <c r="E3" s="4">
        <v>78</v>
      </c>
      <c r="F3" s="10">
        <v>6</v>
      </c>
      <c r="G3" s="10">
        <v>5</v>
      </c>
      <c r="H3" s="4">
        <v>1</v>
      </c>
      <c r="I3" s="4"/>
      <c r="J3" s="4">
        <v>1</v>
      </c>
      <c r="K3" s="4">
        <v>1.2</v>
      </c>
      <c r="L3" s="4"/>
      <c r="M3" s="4">
        <f t="shared" si="0"/>
        <v>93.6</v>
      </c>
      <c r="N3" s="4">
        <f t="shared" si="1"/>
        <v>7.1999999999999993</v>
      </c>
      <c r="O3" s="4">
        <f t="shared" si="2"/>
        <v>6</v>
      </c>
      <c r="P3" s="5">
        <f t="shared" si="3"/>
        <v>1.2</v>
      </c>
      <c r="Q3" s="11">
        <f t="shared" si="4"/>
        <v>6</v>
      </c>
      <c r="R3">
        <f t="shared" si="5"/>
        <v>13</v>
      </c>
    </row>
    <row r="4" spans="1:18" x14ac:dyDescent="0.25">
      <c r="A4" s="6"/>
      <c r="B4" s="4"/>
      <c r="C4" s="4" t="s">
        <v>31</v>
      </c>
      <c r="D4" s="4" t="s">
        <v>33</v>
      </c>
      <c r="E4" s="4">
        <v>200</v>
      </c>
      <c r="F4" s="4">
        <v>6</v>
      </c>
      <c r="G4" s="4">
        <v>6</v>
      </c>
      <c r="H4" s="4">
        <v>37</v>
      </c>
      <c r="I4" s="4"/>
      <c r="J4" s="4">
        <v>0.5</v>
      </c>
      <c r="K4" s="4">
        <v>1</v>
      </c>
      <c r="L4" s="4"/>
      <c r="M4" s="4">
        <f t="shared" si="0"/>
        <v>100</v>
      </c>
      <c r="N4" s="4">
        <f t="shared" si="1"/>
        <v>3</v>
      </c>
      <c r="O4" s="4">
        <f t="shared" si="2"/>
        <v>3</v>
      </c>
      <c r="P4" s="5">
        <f t="shared" si="3"/>
        <v>18.5</v>
      </c>
      <c r="Q4" s="11">
        <f t="shared" si="4"/>
        <v>0.16216216216216217</v>
      </c>
      <c r="R4" s="18">
        <f t="shared" si="5"/>
        <v>33.333333333333336</v>
      </c>
    </row>
    <row r="5" spans="1:18" x14ac:dyDescent="0.25">
      <c r="A5" s="6"/>
      <c r="B5" s="4"/>
      <c r="C5" s="4" t="s">
        <v>37</v>
      </c>
      <c r="D5" s="4" t="s">
        <v>38</v>
      </c>
      <c r="E5" s="4">
        <v>60</v>
      </c>
      <c r="F5" s="4">
        <v>9</v>
      </c>
      <c r="G5" s="4">
        <v>1</v>
      </c>
      <c r="H5" s="4">
        <v>5</v>
      </c>
      <c r="I5" s="4"/>
      <c r="J5" s="4">
        <v>2</v>
      </c>
      <c r="K5" s="4">
        <v>1</v>
      </c>
      <c r="L5" s="4"/>
      <c r="M5" s="4">
        <f t="shared" si="0"/>
        <v>120</v>
      </c>
      <c r="N5" s="4">
        <f t="shared" si="1"/>
        <v>18</v>
      </c>
      <c r="O5" s="4">
        <f t="shared" si="2"/>
        <v>2</v>
      </c>
      <c r="P5" s="5">
        <f t="shared" si="3"/>
        <v>10</v>
      </c>
      <c r="Q5" s="11">
        <f t="shared" si="4"/>
        <v>1.8</v>
      </c>
      <c r="R5" s="18">
        <f t="shared" si="5"/>
        <v>6.666666666666667</v>
      </c>
    </row>
    <row r="6" spans="1:18" x14ac:dyDescent="0.25">
      <c r="A6" s="6"/>
      <c r="B6" s="4"/>
      <c r="C6" s="4" t="s">
        <v>39</v>
      </c>
      <c r="D6" s="4" t="s">
        <v>32</v>
      </c>
      <c r="E6" s="4">
        <v>190</v>
      </c>
      <c r="F6" s="4">
        <v>21</v>
      </c>
      <c r="G6" s="4">
        <v>7</v>
      </c>
      <c r="H6" s="4">
        <v>22</v>
      </c>
      <c r="I6" s="4"/>
      <c r="J6" s="4">
        <v>0.5</v>
      </c>
      <c r="K6" s="4">
        <v>1</v>
      </c>
      <c r="L6" s="4"/>
      <c r="M6" s="4">
        <f t="shared" si="0"/>
        <v>95</v>
      </c>
      <c r="N6" s="4">
        <f t="shared" si="1"/>
        <v>10.5</v>
      </c>
      <c r="O6" s="4">
        <f t="shared" si="2"/>
        <v>3.5</v>
      </c>
      <c r="P6" s="5">
        <f t="shared" si="3"/>
        <v>11</v>
      </c>
      <c r="Q6" s="11">
        <f t="shared" si="4"/>
        <v>0.95454545454545459</v>
      </c>
      <c r="R6" s="18">
        <f t="shared" si="5"/>
        <v>9.0476190476190474</v>
      </c>
    </row>
    <row r="7" spans="1:18" x14ac:dyDescent="0.25">
      <c r="A7" s="6"/>
      <c r="B7" s="4"/>
      <c r="C7" s="4" t="s">
        <v>42</v>
      </c>
      <c r="D7" s="4" t="s">
        <v>32</v>
      </c>
      <c r="E7" s="4">
        <v>210</v>
      </c>
      <c r="F7" s="4">
        <v>6</v>
      </c>
      <c r="G7" s="4">
        <v>16</v>
      </c>
      <c r="H7" s="4">
        <v>14</v>
      </c>
      <c r="I7" s="4"/>
      <c r="J7" s="4">
        <v>0.5</v>
      </c>
      <c r="K7" s="4">
        <v>1</v>
      </c>
      <c r="L7" s="4"/>
      <c r="M7" s="4">
        <f t="shared" si="0"/>
        <v>105</v>
      </c>
      <c r="N7" s="4">
        <f t="shared" si="1"/>
        <v>3</v>
      </c>
      <c r="O7" s="4">
        <f t="shared" si="2"/>
        <v>8</v>
      </c>
      <c r="P7" s="5">
        <f t="shared" si="3"/>
        <v>7</v>
      </c>
      <c r="Q7" s="11">
        <f t="shared" si="4"/>
        <v>0.42857142857142855</v>
      </c>
      <c r="R7" s="18">
        <f t="shared" si="5"/>
        <v>35</v>
      </c>
    </row>
    <row r="8" spans="1:18" ht="15.75" thickBot="1" x14ac:dyDescent="0.3">
      <c r="A8" s="7"/>
      <c r="B8" s="8"/>
      <c r="C8" s="8" t="s">
        <v>43</v>
      </c>
      <c r="D8" s="8" t="s">
        <v>47</v>
      </c>
      <c r="E8" s="8">
        <v>45</v>
      </c>
      <c r="F8" s="8">
        <v>1</v>
      </c>
      <c r="G8" s="8">
        <v>0.1</v>
      </c>
      <c r="H8" s="8">
        <v>11</v>
      </c>
      <c r="I8" s="8"/>
      <c r="J8" s="8">
        <v>1</v>
      </c>
      <c r="K8" s="8">
        <v>1</v>
      </c>
      <c r="L8" s="8"/>
      <c r="M8" s="8">
        <f t="shared" si="0"/>
        <v>45</v>
      </c>
      <c r="N8" s="8">
        <f t="shared" si="1"/>
        <v>1</v>
      </c>
      <c r="O8" s="8">
        <f t="shared" si="2"/>
        <v>0.1</v>
      </c>
      <c r="P8" s="9">
        <f t="shared" si="3"/>
        <v>11</v>
      </c>
      <c r="Q8" s="11">
        <f t="shared" si="4"/>
        <v>9.0909090909090912E-2</v>
      </c>
      <c r="R8">
        <f t="shared" si="5"/>
        <v>45</v>
      </c>
    </row>
    <row r="9" spans="1:18" x14ac:dyDescent="0.25">
      <c r="C9" s="10" t="s">
        <v>44</v>
      </c>
      <c r="M9">
        <f>SUM(M2:M8)</f>
        <v>653.6</v>
      </c>
      <c r="N9">
        <f>SUM(N2:N8)</f>
        <v>44.2</v>
      </c>
      <c r="O9">
        <f>SUM(O2:O8)</f>
        <v>26.1</v>
      </c>
      <c r="P9">
        <f t="shared" ref="P9" si="6">SUM(P2:P8)</f>
        <v>73.2</v>
      </c>
      <c r="Q9" s="12">
        <f>N9/(O9+P9)</f>
        <v>0.44511581067472306</v>
      </c>
    </row>
    <row r="10" spans="1:18" x14ac:dyDescent="0.25">
      <c r="R10" s="18"/>
    </row>
    <row r="11" spans="1:18" ht="15.75" thickBot="1" x14ac:dyDescent="0.3"/>
    <row r="12" spans="1:18" x14ac:dyDescent="0.25">
      <c r="A12" s="14">
        <v>43153</v>
      </c>
      <c r="B12" s="2">
        <v>1</v>
      </c>
      <c r="C12" s="2" t="s">
        <v>30</v>
      </c>
      <c r="D12" s="2" t="s">
        <v>40</v>
      </c>
      <c r="E12" s="2">
        <v>190</v>
      </c>
      <c r="F12" s="2">
        <v>3</v>
      </c>
      <c r="G12" s="2">
        <v>7</v>
      </c>
      <c r="H12" s="2">
        <v>29</v>
      </c>
      <c r="I12" s="2"/>
      <c r="J12" s="2">
        <v>0.5</v>
      </c>
      <c r="K12" s="2">
        <v>1</v>
      </c>
      <c r="L12" s="2"/>
      <c r="M12" s="2">
        <f t="shared" ref="M12:M18" si="7">J12*K12*E12</f>
        <v>95</v>
      </c>
      <c r="N12" s="2">
        <f t="shared" ref="N12:N18" si="8">J12*K12*F12</f>
        <v>1.5</v>
      </c>
      <c r="O12" s="2">
        <f t="shared" ref="O12:O18" si="9">J12*K12*G12</f>
        <v>3.5</v>
      </c>
      <c r="P12" s="15">
        <f t="shared" ref="P12:P18" si="10">J12*K12*H12</f>
        <v>14.5</v>
      </c>
      <c r="Q12" s="11">
        <f t="shared" ref="Q12:Q17" si="11">F12/H12</f>
        <v>0.10344827586206896</v>
      </c>
      <c r="R12" s="18">
        <f t="shared" si="5"/>
        <v>63.333333333333336</v>
      </c>
    </row>
    <row r="13" spans="1:18" x14ac:dyDescent="0.25">
      <c r="A13" s="3"/>
      <c r="B13" s="4"/>
      <c r="C13" s="10" t="s">
        <v>48</v>
      </c>
      <c r="D13" s="4" t="s">
        <v>49</v>
      </c>
      <c r="E13" s="4">
        <v>880</v>
      </c>
      <c r="F13" s="10">
        <v>60</v>
      </c>
      <c r="G13" s="10">
        <v>9</v>
      </c>
      <c r="H13" s="4">
        <v>140</v>
      </c>
      <c r="I13" s="4"/>
      <c r="J13" s="4">
        <v>0.33</v>
      </c>
      <c r="K13" s="4">
        <v>1</v>
      </c>
      <c r="L13" s="4"/>
      <c r="M13" s="4">
        <f t="shared" si="7"/>
        <v>290.40000000000003</v>
      </c>
      <c r="N13" s="4">
        <f t="shared" si="8"/>
        <v>19.8</v>
      </c>
      <c r="O13" s="4">
        <f t="shared" si="9"/>
        <v>2.97</v>
      </c>
      <c r="P13" s="5">
        <f t="shared" si="10"/>
        <v>46.2</v>
      </c>
      <c r="Q13" s="11">
        <f t="shared" si="11"/>
        <v>0.42857142857142855</v>
      </c>
      <c r="R13" s="18">
        <f t="shared" si="5"/>
        <v>14.666666666666666</v>
      </c>
    </row>
    <row r="14" spans="1:18" x14ac:dyDescent="0.25">
      <c r="A14" s="6"/>
      <c r="B14" s="4"/>
      <c r="C14" s="4" t="s">
        <v>50</v>
      </c>
      <c r="D14" s="4" t="s">
        <v>51</v>
      </c>
      <c r="E14" s="4">
        <v>151</v>
      </c>
      <c r="F14" s="10">
        <v>2.7</v>
      </c>
      <c r="G14" s="4">
        <v>0.3</v>
      </c>
      <c r="H14" s="4">
        <v>28</v>
      </c>
      <c r="I14" s="4"/>
      <c r="J14" s="4">
        <v>1</v>
      </c>
      <c r="K14" s="4">
        <v>1</v>
      </c>
      <c r="L14" s="4"/>
      <c r="M14" s="4">
        <f t="shared" si="7"/>
        <v>151</v>
      </c>
      <c r="N14" s="4">
        <f t="shared" si="8"/>
        <v>2.7</v>
      </c>
      <c r="O14" s="4">
        <f t="shared" si="9"/>
        <v>0.3</v>
      </c>
      <c r="P14" s="5">
        <f t="shared" si="10"/>
        <v>28</v>
      </c>
      <c r="Q14" s="11">
        <f t="shared" si="11"/>
        <v>9.6428571428571433E-2</v>
      </c>
      <c r="R14" s="18">
        <f t="shared" si="5"/>
        <v>55.925925925925924</v>
      </c>
    </row>
    <row r="15" spans="1:18" x14ac:dyDescent="0.25">
      <c r="A15" s="6"/>
      <c r="B15" s="4"/>
      <c r="C15" s="4" t="s">
        <v>39</v>
      </c>
      <c r="D15" s="4" t="s">
        <v>32</v>
      </c>
      <c r="E15" s="4">
        <v>190</v>
      </c>
      <c r="F15" s="4">
        <v>21</v>
      </c>
      <c r="G15" s="4">
        <v>7</v>
      </c>
      <c r="H15" s="4">
        <v>22</v>
      </c>
      <c r="I15" s="4"/>
      <c r="J15" s="4">
        <v>0.5</v>
      </c>
      <c r="K15" s="4">
        <v>1</v>
      </c>
      <c r="L15" s="4"/>
      <c r="M15" s="4">
        <f t="shared" si="7"/>
        <v>95</v>
      </c>
      <c r="N15" s="4">
        <f t="shared" si="8"/>
        <v>10.5</v>
      </c>
      <c r="O15" s="4">
        <f t="shared" si="9"/>
        <v>3.5</v>
      </c>
      <c r="P15" s="5">
        <f t="shared" si="10"/>
        <v>11</v>
      </c>
      <c r="Q15" s="11">
        <f t="shared" si="11"/>
        <v>0.95454545454545459</v>
      </c>
      <c r="R15" s="18">
        <f t="shared" si="5"/>
        <v>9.0476190476190474</v>
      </c>
    </row>
    <row r="16" spans="1:18" x14ac:dyDescent="0.25">
      <c r="A16" s="6"/>
      <c r="B16" s="4"/>
      <c r="C16" s="4" t="s">
        <v>46</v>
      </c>
      <c r="D16" s="4" t="s">
        <v>47</v>
      </c>
      <c r="E16" s="4">
        <v>105</v>
      </c>
      <c r="F16" s="4">
        <v>2.7</v>
      </c>
      <c r="G16" s="4">
        <v>0.4</v>
      </c>
      <c r="H16" s="4">
        <v>27</v>
      </c>
      <c r="I16" s="4"/>
      <c r="J16" s="4">
        <v>1</v>
      </c>
      <c r="K16" s="4">
        <v>1</v>
      </c>
      <c r="L16" s="4"/>
      <c r="M16" s="4">
        <f t="shared" si="7"/>
        <v>105</v>
      </c>
      <c r="N16" s="4">
        <f t="shared" si="8"/>
        <v>2.7</v>
      </c>
      <c r="O16" s="4">
        <f t="shared" si="9"/>
        <v>0.4</v>
      </c>
      <c r="P16" s="5">
        <f t="shared" si="10"/>
        <v>27</v>
      </c>
      <c r="Q16" s="11">
        <f t="shared" si="11"/>
        <v>0.1</v>
      </c>
      <c r="R16" s="18">
        <f t="shared" si="5"/>
        <v>38.888888888888886</v>
      </c>
    </row>
    <row r="17" spans="1:18" x14ac:dyDescent="0.25">
      <c r="A17" s="6"/>
      <c r="B17" s="4">
        <v>2</v>
      </c>
      <c r="C17" s="10" t="s">
        <v>52</v>
      </c>
      <c r="D17" s="4" t="s">
        <v>53</v>
      </c>
      <c r="E17" s="4">
        <v>78</v>
      </c>
      <c r="F17" s="10">
        <v>6</v>
      </c>
      <c r="G17" s="10">
        <v>5</v>
      </c>
      <c r="H17" s="4">
        <v>1</v>
      </c>
      <c r="I17" s="4"/>
      <c r="J17" s="4">
        <v>2</v>
      </c>
      <c r="K17" s="4">
        <v>1.2</v>
      </c>
      <c r="L17" s="4"/>
      <c r="M17" s="4">
        <f t="shared" si="7"/>
        <v>187.2</v>
      </c>
      <c r="N17" s="4">
        <f t="shared" si="8"/>
        <v>14.399999999999999</v>
      </c>
      <c r="O17" s="4">
        <f t="shared" si="9"/>
        <v>12</v>
      </c>
      <c r="P17" s="5">
        <f t="shared" si="10"/>
        <v>2.4</v>
      </c>
      <c r="Q17" s="11">
        <f t="shared" si="11"/>
        <v>6</v>
      </c>
      <c r="R17">
        <f t="shared" si="5"/>
        <v>13</v>
      </c>
    </row>
    <row r="18" spans="1:18" ht="15.75" thickBot="1" x14ac:dyDescent="0.3">
      <c r="A18" s="7"/>
      <c r="B18" s="8"/>
      <c r="C18" s="13" t="s">
        <v>54</v>
      </c>
      <c r="D18" s="13" t="s">
        <v>51</v>
      </c>
      <c r="E18" s="13">
        <v>201</v>
      </c>
      <c r="F18" s="13">
        <v>34</v>
      </c>
      <c r="G18" s="13">
        <v>6</v>
      </c>
      <c r="H18" s="13">
        <v>1</v>
      </c>
      <c r="I18" s="13"/>
      <c r="J18" s="13">
        <v>1.2</v>
      </c>
      <c r="K18" s="13">
        <v>1.2</v>
      </c>
      <c r="L18" s="13"/>
      <c r="M18" s="8">
        <f t="shared" si="7"/>
        <v>289.44</v>
      </c>
      <c r="N18" s="8">
        <f t="shared" si="8"/>
        <v>48.96</v>
      </c>
      <c r="O18" s="8">
        <f t="shared" si="9"/>
        <v>8.64</v>
      </c>
      <c r="P18" s="9">
        <f t="shared" si="10"/>
        <v>1.44</v>
      </c>
      <c r="Q18" s="11">
        <f>F18/H18</f>
        <v>34</v>
      </c>
      <c r="R18" s="18">
        <f t="shared" si="5"/>
        <v>5.9117647058823533</v>
      </c>
    </row>
    <row r="19" spans="1:18" x14ac:dyDescent="0.25">
      <c r="C19" s="10" t="s">
        <v>44</v>
      </c>
      <c r="M19">
        <f>SUM(M12:M18)</f>
        <v>1213.0400000000002</v>
      </c>
      <c r="N19">
        <f>SUM(N12:N18)</f>
        <v>100.56</v>
      </c>
      <c r="O19">
        <f>SUM(O12:O18)</f>
        <v>31.310000000000002</v>
      </c>
      <c r="P19">
        <f t="shared" ref="P19" si="12">SUM(P12:P18)</f>
        <v>130.54</v>
      </c>
      <c r="Q19" s="12">
        <f>N19/(O19+P19)</f>
        <v>0.62131603336422614</v>
      </c>
      <c r="R19" s="18"/>
    </row>
    <row r="21" spans="1:18" ht="15.75" thickBot="1" x14ac:dyDescent="0.3"/>
    <row r="22" spans="1:18" x14ac:dyDescent="0.25">
      <c r="A22" s="14">
        <v>43154</v>
      </c>
      <c r="B22" s="2">
        <v>1</v>
      </c>
      <c r="C22" s="2" t="s">
        <v>30</v>
      </c>
      <c r="D22" s="2" t="s">
        <v>40</v>
      </c>
      <c r="E22" s="2">
        <v>190</v>
      </c>
      <c r="F22" s="2">
        <v>3</v>
      </c>
      <c r="G22" s="2">
        <v>7</v>
      </c>
      <c r="H22" s="2">
        <v>29</v>
      </c>
      <c r="I22" s="2"/>
      <c r="J22" s="2">
        <v>0.5</v>
      </c>
      <c r="K22" s="2">
        <v>1</v>
      </c>
      <c r="L22" s="2"/>
      <c r="M22" s="2">
        <f t="shared" ref="M22:M28" si="13">J22*K22*E22</f>
        <v>95</v>
      </c>
      <c r="N22" s="2">
        <f t="shared" ref="N22:N28" si="14">J22*K22*F22</f>
        <v>1.5</v>
      </c>
      <c r="O22" s="2">
        <f t="shared" ref="O22:O28" si="15">J22*K22*G22</f>
        <v>3.5</v>
      </c>
      <c r="P22" s="15">
        <f t="shared" ref="P22:P28" si="16">J22*K22*H22</f>
        <v>14.5</v>
      </c>
      <c r="Q22" s="11">
        <f t="shared" ref="Q22:Q27" si="17">F22/H22</f>
        <v>0.10344827586206896</v>
      </c>
      <c r="R22" s="18">
        <f t="shared" si="5"/>
        <v>63.333333333333336</v>
      </c>
    </row>
    <row r="23" spans="1:18" x14ac:dyDescent="0.25">
      <c r="A23" s="3"/>
      <c r="B23" s="4"/>
      <c r="C23" s="10" t="s">
        <v>48</v>
      </c>
      <c r="D23" s="4" t="s">
        <v>49</v>
      </c>
      <c r="E23" s="4">
        <v>880</v>
      </c>
      <c r="F23" s="10">
        <v>60</v>
      </c>
      <c r="G23" s="10">
        <v>9</v>
      </c>
      <c r="H23" s="4">
        <v>140</v>
      </c>
      <c r="I23" s="4"/>
      <c r="J23" s="4">
        <v>0.33</v>
      </c>
      <c r="K23" s="4">
        <v>1</v>
      </c>
      <c r="L23" s="4"/>
      <c r="M23" s="4">
        <f t="shared" si="13"/>
        <v>290.40000000000003</v>
      </c>
      <c r="N23" s="4">
        <f t="shared" si="14"/>
        <v>19.8</v>
      </c>
      <c r="O23" s="4">
        <f t="shared" si="15"/>
        <v>2.97</v>
      </c>
      <c r="P23" s="5">
        <f t="shared" si="16"/>
        <v>46.2</v>
      </c>
      <c r="Q23" s="11">
        <f t="shared" si="17"/>
        <v>0.42857142857142855</v>
      </c>
      <c r="R23" s="18">
        <f t="shared" si="5"/>
        <v>14.666666666666666</v>
      </c>
    </row>
    <row r="24" spans="1:18" x14ac:dyDescent="0.25">
      <c r="A24" s="6"/>
      <c r="B24" s="4"/>
      <c r="C24" s="4" t="s">
        <v>50</v>
      </c>
      <c r="D24" s="4" t="s">
        <v>51</v>
      </c>
      <c r="E24" s="4">
        <v>151</v>
      </c>
      <c r="F24" s="10">
        <v>2.7</v>
      </c>
      <c r="G24" s="4">
        <v>0.3</v>
      </c>
      <c r="H24" s="4">
        <v>28</v>
      </c>
      <c r="I24" s="4"/>
      <c r="J24" s="4">
        <v>1</v>
      </c>
      <c r="K24" s="4">
        <v>1</v>
      </c>
      <c r="L24" s="4"/>
      <c r="M24" s="4">
        <f t="shared" si="13"/>
        <v>151</v>
      </c>
      <c r="N24" s="4">
        <f t="shared" si="14"/>
        <v>2.7</v>
      </c>
      <c r="O24" s="4">
        <f t="shared" si="15"/>
        <v>0.3</v>
      </c>
      <c r="P24" s="5">
        <f t="shared" si="16"/>
        <v>28</v>
      </c>
      <c r="Q24" s="11">
        <f t="shared" si="17"/>
        <v>9.6428571428571433E-2</v>
      </c>
      <c r="R24" s="18">
        <f t="shared" si="5"/>
        <v>55.925925925925924</v>
      </c>
    </row>
    <row r="25" spans="1:18" x14ac:dyDescent="0.25">
      <c r="A25" s="6"/>
      <c r="B25" s="4"/>
      <c r="C25" s="4" t="s">
        <v>39</v>
      </c>
      <c r="D25" s="4" t="s">
        <v>32</v>
      </c>
      <c r="E25" s="4">
        <v>190</v>
      </c>
      <c r="F25" s="4">
        <v>21</v>
      </c>
      <c r="G25" s="4">
        <v>7</v>
      </c>
      <c r="H25" s="4">
        <v>22</v>
      </c>
      <c r="I25" s="4"/>
      <c r="J25" s="4">
        <v>0.5</v>
      </c>
      <c r="K25" s="4">
        <v>1</v>
      </c>
      <c r="L25" s="4"/>
      <c r="M25" s="4">
        <f t="shared" si="13"/>
        <v>95</v>
      </c>
      <c r="N25" s="4">
        <f t="shared" si="14"/>
        <v>10.5</v>
      </c>
      <c r="O25" s="4">
        <f t="shared" si="15"/>
        <v>3.5</v>
      </c>
      <c r="P25" s="5">
        <f t="shared" si="16"/>
        <v>11</v>
      </c>
      <c r="Q25" s="11">
        <f t="shared" si="17"/>
        <v>0.95454545454545459</v>
      </c>
      <c r="R25" s="18">
        <f t="shared" si="5"/>
        <v>9.0476190476190474</v>
      </c>
    </row>
    <row r="26" spans="1:18" x14ac:dyDescent="0.25">
      <c r="A26" s="6"/>
      <c r="B26" s="4"/>
      <c r="C26" s="4" t="s">
        <v>43</v>
      </c>
      <c r="D26" s="4" t="s">
        <v>47</v>
      </c>
      <c r="E26" s="4">
        <v>45</v>
      </c>
      <c r="F26" s="4">
        <v>1</v>
      </c>
      <c r="G26" s="4">
        <v>0.1</v>
      </c>
      <c r="H26" s="4">
        <v>11</v>
      </c>
      <c r="I26" s="4"/>
      <c r="J26" s="4">
        <v>1</v>
      </c>
      <c r="K26" s="4">
        <v>1</v>
      </c>
      <c r="L26" s="4"/>
      <c r="M26" s="4">
        <f t="shared" si="13"/>
        <v>45</v>
      </c>
      <c r="N26" s="4">
        <f t="shared" si="14"/>
        <v>1</v>
      </c>
      <c r="O26" s="4">
        <f t="shared" si="15"/>
        <v>0.1</v>
      </c>
      <c r="P26" s="5">
        <f t="shared" si="16"/>
        <v>11</v>
      </c>
      <c r="Q26" s="11">
        <f>F26/H26</f>
        <v>9.0909090909090912E-2</v>
      </c>
      <c r="R26">
        <f>E26/F26</f>
        <v>45</v>
      </c>
    </row>
    <row r="27" spans="1:18" x14ac:dyDescent="0.25">
      <c r="A27" s="6"/>
      <c r="B27" s="4">
        <v>2</v>
      </c>
      <c r="C27" s="10" t="s">
        <v>52</v>
      </c>
      <c r="D27" s="4" t="s">
        <v>53</v>
      </c>
      <c r="E27" s="4">
        <v>78</v>
      </c>
      <c r="F27" s="10">
        <v>6</v>
      </c>
      <c r="G27" s="10">
        <v>5</v>
      </c>
      <c r="H27" s="4">
        <v>1</v>
      </c>
      <c r="I27" s="4"/>
      <c r="J27" s="4">
        <v>2</v>
      </c>
      <c r="K27" s="4">
        <v>1.2</v>
      </c>
      <c r="L27" s="4"/>
      <c r="M27" s="4">
        <f t="shared" si="13"/>
        <v>187.2</v>
      </c>
      <c r="N27" s="4">
        <f t="shared" si="14"/>
        <v>14.399999999999999</v>
      </c>
      <c r="O27" s="4">
        <f t="shared" si="15"/>
        <v>12</v>
      </c>
      <c r="P27" s="5">
        <f t="shared" si="16"/>
        <v>2.4</v>
      </c>
      <c r="Q27" s="11">
        <f t="shared" si="17"/>
        <v>6</v>
      </c>
      <c r="R27">
        <f t="shared" ref="R27:R48" si="18">E27/F27</f>
        <v>13</v>
      </c>
    </row>
    <row r="28" spans="1:18" ht="15.75" thickBot="1" x14ac:dyDescent="0.3">
      <c r="A28" s="7"/>
      <c r="B28" s="8"/>
      <c r="C28" s="13" t="s">
        <v>54</v>
      </c>
      <c r="D28" s="13" t="s">
        <v>51</v>
      </c>
      <c r="E28" s="13">
        <v>201</v>
      </c>
      <c r="F28" s="13">
        <v>34</v>
      </c>
      <c r="G28" s="13">
        <v>6</v>
      </c>
      <c r="H28" s="13">
        <v>1</v>
      </c>
      <c r="I28" s="13"/>
      <c r="J28" s="13">
        <v>1.2</v>
      </c>
      <c r="K28" s="13">
        <v>1.2</v>
      </c>
      <c r="L28" s="13"/>
      <c r="M28" s="8">
        <f t="shared" si="13"/>
        <v>289.44</v>
      </c>
      <c r="N28" s="8">
        <f t="shared" si="14"/>
        <v>48.96</v>
      </c>
      <c r="O28" s="8">
        <f t="shared" si="15"/>
        <v>8.64</v>
      </c>
      <c r="P28" s="9">
        <f t="shared" si="16"/>
        <v>1.44</v>
      </c>
      <c r="Q28" s="11">
        <f>F28/H28</f>
        <v>34</v>
      </c>
      <c r="R28" s="18">
        <f t="shared" si="18"/>
        <v>5.9117647058823533</v>
      </c>
    </row>
    <row r="29" spans="1:18" x14ac:dyDescent="0.25">
      <c r="C29" s="10" t="s">
        <v>44</v>
      </c>
      <c r="M29">
        <f>SUM(M22:M28)</f>
        <v>1153.0400000000002</v>
      </c>
      <c r="N29">
        <f>SUM(N22:N28)</f>
        <v>98.86</v>
      </c>
      <c r="O29">
        <f>SUM(O22:O28)</f>
        <v>31.009999999999998</v>
      </c>
      <c r="P29">
        <f t="shared" ref="P29" si="19">SUM(P22:P28)</f>
        <v>114.54</v>
      </c>
      <c r="Q29" s="12">
        <f>N29/(O29+P29)</f>
        <v>0.67921676399862585</v>
      </c>
    </row>
    <row r="31" spans="1:18" ht="15.75" thickBot="1" x14ac:dyDescent="0.3"/>
    <row r="32" spans="1:18" x14ac:dyDescent="0.25">
      <c r="A32" s="14">
        <v>43155</v>
      </c>
      <c r="B32" s="2">
        <v>1</v>
      </c>
      <c r="C32" s="17" t="s">
        <v>60</v>
      </c>
      <c r="D32" s="2" t="s">
        <v>59</v>
      </c>
      <c r="E32" s="2">
        <v>120</v>
      </c>
      <c r="F32" s="17">
        <v>24</v>
      </c>
      <c r="G32" s="17">
        <v>1.5</v>
      </c>
      <c r="H32" s="2">
        <v>3</v>
      </c>
      <c r="I32" s="2"/>
      <c r="J32" s="2">
        <v>1</v>
      </c>
      <c r="K32" s="2">
        <v>1</v>
      </c>
      <c r="L32" s="2"/>
      <c r="M32" s="2">
        <f>J32*K32*E32</f>
        <v>120</v>
      </c>
      <c r="N32" s="2">
        <f>J32*K32*F32</f>
        <v>24</v>
      </c>
      <c r="O32" s="2">
        <f>J32*K32*G32</f>
        <v>1.5</v>
      </c>
      <c r="P32" s="15">
        <f>J32*K32*H32</f>
        <v>3</v>
      </c>
      <c r="Q32" s="16">
        <f>F32/H32</f>
        <v>8</v>
      </c>
      <c r="R32">
        <f t="shared" si="18"/>
        <v>5</v>
      </c>
    </row>
    <row r="33" spans="1:18" x14ac:dyDescent="0.25">
      <c r="A33" s="3"/>
      <c r="B33" s="4"/>
      <c r="C33" s="4" t="s">
        <v>61</v>
      </c>
      <c r="D33" s="4" t="s">
        <v>62</v>
      </c>
      <c r="E33" s="4">
        <v>322</v>
      </c>
      <c r="F33" s="10">
        <v>4</v>
      </c>
      <c r="G33" s="4">
        <v>29</v>
      </c>
      <c r="H33" s="4">
        <v>17</v>
      </c>
      <c r="I33" s="4"/>
      <c r="J33" s="4">
        <v>0.5</v>
      </c>
      <c r="K33" s="4">
        <v>1</v>
      </c>
      <c r="L33" s="4"/>
      <c r="M33" s="4">
        <f>J33*K33*E33</f>
        <v>161</v>
      </c>
      <c r="N33" s="4">
        <f>J33*K33*F33</f>
        <v>2</v>
      </c>
      <c r="O33" s="4">
        <f>J33*K33*G33</f>
        <v>14.5</v>
      </c>
      <c r="P33" s="5">
        <f>J33*K33*H33</f>
        <v>8.5</v>
      </c>
      <c r="Q33" s="16">
        <f>F33/H33</f>
        <v>0.23529411764705882</v>
      </c>
      <c r="R33">
        <f t="shared" si="18"/>
        <v>80.5</v>
      </c>
    </row>
    <row r="34" spans="1:18" x14ac:dyDescent="0.25">
      <c r="A34" s="6"/>
      <c r="B34" s="4">
        <v>2</v>
      </c>
      <c r="C34" s="10" t="s">
        <v>54</v>
      </c>
      <c r="D34" s="10" t="s">
        <v>51</v>
      </c>
      <c r="E34" s="10">
        <v>201</v>
      </c>
      <c r="F34" s="10">
        <v>34</v>
      </c>
      <c r="G34" s="10">
        <v>6</v>
      </c>
      <c r="H34" s="10">
        <v>1</v>
      </c>
      <c r="I34" s="10"/>
      <c r="J34" s="10">
        <v>1</v>
      </c>
      <c r="K34" s="10">
        <v>1.2</v>
      </c>
      <c r="L34" s="10"/>
      <c r="M34" s="4">
        <f>J34*K34*E34</f>
        <v>241.2</v>
      </c>
      <c r="N34" s="4">
        <f>J34*K34*F34</f>
        <v>40.799999999999997</v>
      </c>
      <c r="O34" s="4">
        <f>J34*K34*G34</f>
        <v>7.1999999999999993</v>
      </c>
      <c r="P34" s="5">
        <f>J34*K34*H34</f>
        <v>1.2</v>
      </c>
      <c r="Q34" s="16">
        <f>F34/H34</f>
        <v>34</v>
      </c>
      <c r="R34" s="18">
        <f t="shared" si="18"/>
        <v>5.9117647058823533</v>
      </c>
    </row>
    <row r="35" spans="1:18" ht="15.75" thickBot="1" x14ac:dyDescent="0.3">
      <c r="A35" s="7"/>
      <c r="B35" s="8"/>
      <c r="C35" s="13" t="s">
        <v>63</v>
      </c>
      <c r="D35" s="13" t="s">
        <v>51</v>
      </c>
      <c r="E35" s="13">
        <v>188</v>
      </c>
      <c r="F35" s="13">
        <v>27</v>
      </c>
      <c r="G35" s="13">
        <v>8.1999999999999993</v>
      </c>
      <c r="H35" s="13">
        <v>1</v>
      </c>
      <c r="I35" s="13"/>
      <c r="J35" s="13">
        <v>0.2</v>
      </c>
      <c r="K35" s="13">
        <v>1</v>
      </c>
      <c r="L35" s="13"/>
      <c r="M35" s="8">
        <f>J35*K35*E35</f>
        <v>37.6</v>
      </c>
      <c r="N35" s="8">
        <f>J35*K35*F35</f>
        <v>5.4</v>
      </c>
      <c r="O35" s="8">
        <f>J35*K35*G35</f>
        <v>1.64</v>
      </c>
      <c r="P35" s="9">
        <f>J35*K35*H35</f>
        <v>0.2</v>
      </c>
      <c r="Q35" s="16">
        <f>F35/H35</f>
        <v>27</v>
      </c>
      <c r="R35" s="18">
        <f t="shared" si="18"/>
        <v>6.9629629629629628</v>
      </c>
    </row>
    <row r="36" spans="1:18" x14ac:dyDescent="0.25">
      <c r="A36" s="4"/>
      <c r="B36" s="4"/>
      <c r="C36" s="10" t="s">
        <v>44</v>
      </c>
      <c r="D36" s="4"/>
      <c r="E36" s="4"/>
      <c r="F36" s="4"/>
      <c r="G36" s="4"/>
      <c r="H36" s="4"/>
      <c r="I36" s="4"/>
      <c r="J36" s="4"/>
      <c r="K36" s="4"/>
      <c r="L36" s="4"/>
      <c r="M36" s="4">
        <f>SUM(M32:M35)</f>
        <v>559.80000000000007</v>
      </c>
      <c r="N36" s="4">
        <f t="shared" ref="N36" si="20">SUM(N32:N35)</f>
        <v>72.2</v>
      </c>
      <c r="O36" s="4">
        <f t="shared" ref="O36" si="21">SUM(O32:O35)</f>
        <v>24.84</v>
      </c>
      <c r="P36" s="4">
        <f t="shared" ref="P36" si="22">SUM(P32:P35)</f>
        <v>12.899999999999999</v>
      </c>
      <c r="Q36" s="12">
        <f>N36/(O36+P36)</f>
        <v>1.9130895601483839</v>
      </c>
    </row>
    <row r="37" spans="1:18" ht="15.75" thickBot="1" x14ac:dyDescent="0.3"/>
    <row r="38" spans="1:18" x14ac:dyDescent="0.25">
      <c r="A38" s="14">
        <v>43156</v>
      </c>
      <c r="B38" s="2">
        <v>1</v>
      </c>
      <c r="C38" s="17" t="s">
        <v>60</v>
      </c>
      <c r="D38" s="2" t="s">
        <v>59</v>
      </c>
      <c r="E38" s="2">
        <v>120</v>
      </c>
      <c r="F38" s="17">
        <v>24</v>
      </c>
      <c r="G38" s="17">
        <v>1.5</v>
      </c>
      <c r="H38" s="2">
        <v>3</v>
      </c>
      <c r="I38" s="2"/>
      <c r="J38" s="2">
        <v>1</v>
      </c>
      <c r="K38" s="2">
        <v>1</v>
      </c>
      <c r="L38" s="2"/>
      <c r="M38" s="2">
        <f>J38*K38*E38</f>
        <v>120</v>
      </c>
      <c r="N38" s="2">
        <f>J38*K38*F38</f>
        <v>24</v>
      </c>
      <c r="O38" s="2">
        <f>J38*K38*G38</f>
        <v>1.5</v>
      </c>
      <c r="P38" s="15">
        <f>J38*K38*H38</f>
        <v>3</v>
      </c>
      <c r="Q38" s="16">
        <f>F38/H38</f>
        <v>8</v>
      </c>
      <c r="R38">
        <f t="shared" si="18"/>
        <v>5</v>
      </c>
    </row>
    <row r="39" spans="1:18" x14ac:dyDescent="0.25">
      <c r="A39" s="3"/>
      <c r="B39" s="4"/>
      <c r="C39" s="4" t="s">
        <v>61</v>
      </c>
      <c r="D39" s="4" t="s">
        <v>62</v>
      </c>
      <c r="E39" s="4">
        <v>322</v>
      </c>
      <c r="F39" s="10">
        <v>4</v>
      </c>
      <c r="G39" s="4">
        <v>29</v>
      </c>
      <c r="H39" s="4">
        <v>17</v>
      </c>
      <c r="I39" s="4"/>
      <c r="J39" s="4">
        <v>0.25</v>
      </c>
      <c r="K39" s="4">
        <v>1</v>
      </c>
      <c r="L39" s="4"/>
      <c r="M39" s="4">
        <f>J39*K39*E39</f>
        <v>80.5</v>
      </c>
      <c r="N39" s="4">
        <f>J39*K39*F39</f>
        <v>1</v>
      </c>
      <c r="O39" s="4">
        <f>J39*K39*G39</f>
        <v>7.25</v>
      </c>
      <c r="P39" s="5">
        <f>J39*K39*H39</f>
        <v>4.25</v>
      </c>
      <c r="Q39" s="16">
        <f>F39/H39</f>
        <v>0.23529411764705882</v>
      </c>
      <c r="R39">
        <f t="shared" si="18"/>
        <v>80.5</v>
      </c>
    </row>
    <row r="40" spans="1:18" x14ac:dyDescent="0.25">
      <c r="A40" s="6"/>
      <c r="B40" s="4">
        <v>2</v>
      </c>
      <c r="C40" s="10" t="s">
        <v>64</v>
      </c>
      <c r="D40" s="10" t="s">
        <v>51</v>
      </c>
      <c r="E40" s="10">
        <v>173</v>
      </c>
      <c r="F40" s="10">
        <v>18.899999999999999</v>
      </c>
      <c r="G40" s="10">
        <v>10</v>
      </c>
      <c r="H40" s="10">
        <v>1</v>
      </c>
      <c r="I40" s="10"/>
      <c r="J40" s="10">
        <v>1.2</v>
      </c>
      <c r="K40" s="10">
        <v>1</v>
      </c>
      <c r="L40" s="10"/>
      <c r="M40" s="4">
        <f>J40*K40*E40</f>
        <v>207.6</v>
      </c>
      <c r="N40" s="4">
        <f>J40*K40*F40</f>
        <v>22.679999999999996</v>
      </c>
      <c r="O40" s="4">
        <f>J40*K40*G40</f>
        <v>12</v>
      </c>
      <c r="P40" s="5">
        <f>J40*K40*H40</f>
        <v>1.2</v>
      </c>
      <c r="Q40" s="16">
        <f>F40/H40</f>
        <v>18.899999999999999</v>
      </c>
      <c r="R40" s="18">
        <f t="shared" si="18"/>
        <v>9.1534391534391535</v>
      </c>
    </row>
    <row r="41" spans="1:18" ht="15.75" thickBot="1" x14ac:dyDescent="0.3">
      <c r="A41" s="7"/>
      <c r="B41" s="8"/>
      <c r="C41" s="13" t="s">
        <v>65</v>
      </c>
      <c r="D41" s="13" t="s">
        <v>66</v>
      </c>
      <c r="E41" s="13">
        <v>74</v>
      </c>
      <c r="F41" s="13">
        <v>2</v>
      </c>
      <c r="G41" s="13">
        <v>1</v>
      </c>
      <c r="H41" s="13">
        <v>16</v>
      </c>
      <c r="I41" s="13"/>
      <c r="J41" s="13">
        <v>1</v>
      </c>
      <c r="K41" s="13">
        <v>1</v>
      </c>
      <c r="L41" s="13"/>
      <c r="M41" s="8">
        <f>J41*K41*E41</f>
        <v>74</v>
      </c>
      <c r="N41" s="8">
        <f>J41*K41*F41</f>
        <v>2</v>
      </c>
      <c r="O41" s="8">
        <f>J41*K41*G41</f>
        <v>1</v>
      </c>
      <c r="P41" s="9">
        <f>J41*K41*H41</f>
        <v>16</v>
      </c>
      <c r="Q41" s="16">
        <f>F41/H41</f>
        <v>0.125</v>
      </c>
      <c r="R41">
        <f t="shared" si="18"/>
        <v>37</v>
      </c>
    </row>
    <row r="42" spans="1:18" x14ac:dyDescent="0.25">
      <c r="A42" s="4"/>
      <c r="B42" s="4"/>
      <c r="C42" s="10" t="s">
        <v>44</v>
      </c>
      <c r="D42" s="4"/>
      <c r="E42" s="4"/>
      <c r="F42" s="4"/>
      <c r="G42" s="4"/>
      <c r="H42" s="4"/>
      <c r="I42" s="4"/>
      <c r="J42" s="4"/>
      <c r="K42" s="4"/>
      <c r="L42" s="4"/>
      <c r="M42" s="4">
        <f>SUM(M38:M41)</f>
        <v>482.1</v>
      </c>
      <c r="N42" s="4">
        <f t="shared" ref="N42" si="23">SUM(N38:N41)</f>
        <v>49.679999999999993</v>
      </c>
      <c r="O42" s="4">
        <f t="shared" ref="O42" si="24">SUM(O38:O41)</f>
        <v>21.75</v>
      </c>
      <c r="P42" s="4">
        <f t="shared" ref="P42" si="25">SUM(P38:P41)</f>
        <v>24.45</v>
      </c>
      <c r="Q42" s="12">
        <f>N42/(O42+P42)</f>
        <v>1.075324675324675</v>
      </c>
    </row>
    <row r="44" spans="1:18" ht="15.75" thickBot="1" x14ac:dyDescent="0.3"/>
    <row r="45" spans="1:18" x14ac:dyDescent="0.25">
      <c r="A45" s="14">
        <v>43157</v>
      </c>
      <c r="B45" s="2">
        <v>1</v>
      </c>
      <c r="C45" s="17" t="s">
        <v>60</v>
      </c>
      <c r="D45" s="2" t="s">
        <v>59</v>
      </c>
      <c r="E45" s="2">
        <v>120</v>
      </c>
      <c r="F45" s="17">
        <v>24</v>
      </c>
      <c r="G45" s="17">
        <v>1.5</v>
      </c>
      <c r="H45" s="2">
        <v>3</v>
      </c>
      <c r="I45" s="2"/>
      <c r="J45" s="2">
        <v>1</v>
      </c>
      <c r="K45" s="2">
        <v>1</v>
      </c>
      <c r="L45" s="2"/>
      <c r="M45" s="2">
        <f>J45*K45*E45</f>
        <v>120</v>
      </c>
      <c r="N45" s="2">
        <f>J45*K45*F45</f>
        <v>24</v>
      </c>
      <c r="O45" s="2">
        <f>J45*K45*G45</f>
        <v>1.5</v>
      </c>
      <c r="P45" s="15">
        <f>J45*K45*H45</f>
        <v>3</v>
      </c>
      <c r="Q45" s="16">
        <f>F45/H45</f>
        <v>8</v>
      </c>
      <c r="R45">
        <f t="shared" si="18"/>
        <v>5</v>
      </c>
    </row>
    <row r="46" spans="1:18" x14ac:dyDescent="0.25">
      <c r="A46" s="3"/>
      <c r="B46" s="4"/>
      <c r="C46" s="4" t="s">
        <v>61</v>
      </c>
      <c r="D46" s="4" t="s">
        <v>62</v>
      </c>
      <c r="E46" s="4">
        <v>322</v>
      </c>
      <c r="F46" s="10">
        <v>4</v>
      </c>
      <c r="G46" s="4">
        <v>29</v>
      </c>
      <c r="H46" s="4">
        <v>17</v>
      </c>
      <c r="I46" s="4"/>
      <c r="J46" s="4">
        <v>0.5</v>
      </c>
      <c r="K46" s="4">
        <v>1</v>
      </c>
      <c r="L46" s="4"/>
      <c r="M46" s="4">
        <f>J46*K46*E46</f>
        <v>161</v>
      </c>
      <c r="N46" s="4">
        <f>J46*K46*F46</f>
        <v>2</v>
      </c>
      <c r="O46" s="4">
        <f>J46*K46*G46</f>
        <v>14.5</v>
      </c>
      <c r="P46" s="5">
        <f>J46*K46*H46</f>
        <v>8.5</v>
      </c>
      <c r="Q46" s="16">
        <f>F46/H46</f>
        <v>0.23529411764705882</v>
      </c>
      <c r="R46">
        <f t="shared" si="18"/>
        <v>80.5</v>
      </c>
    </row>
    <row r="47" spans="1:18" x14ac:dyDescent="0.25">
      <c r="A47" s="6"/>
      <c r="B47" s="4">
        <v>2</v>
      </c>
      <c r="C47" s="10" t="s">
        <v>63</v>
      </c>
      <c r="D47" s="10" t="s">
        <v>51</v>
      </c>
      <c r="E47" s="10">
        <v>188</v>
      </c>
      <c r="F47" s="10">
        <v>27</v>
      </c>
      <c r="G47" s="10">
        <v>8.1999999999999993</v>
      </c>
      <c r="H47" s="10">
        <v>1</v>
      </c>
      <c r="I47" s="10"/>
      <c r="J47" s="10">
        <v>1</v>
      </c>
      <c r="K47" s="10">
        <v>1</v>
      </c>
      <c r="L47" s="10"/>
      <c r="M47" s="4">
        <f>J47*K47*E47</f>
        <v>188</v>
      </c>
      <c r="N47" s="4">
        <f>J47*K47*F47</f>
        <v>27</v>
      </c>
      <c r="O47" s="4">
        <f>J47*K47*G47</f>
        <v>8.1999999999999993</v>
      </c>
      <c r="P47" s="5">
        <f>J47*K47*H47</f>
        <v>1</v>
      </c>
      <c r="Q47" s="16">
        <f>F47/H47</f>
        <v>27</v>
      </c>
      <c r="R47" s="18">
        <f t="shared" si="18"/>
        <v>6.9629629629629628</v>
      </c>
    </row>
    <row r="48" spans="1:18" ht="15.75" thickBot="1" x14ac:dyDescent="0.3">
      <c r="A48" s="7"/>
      <c r="B48" s="8"/>
      <c r="C48" s="13" t="s">
        <v>67</v>
      </c>
      <c r="D48" s="13" t="s">
        <v>68</v>
      </c>
      <c r="E48" s="13">
        <v>66</v>
      </c>
      <c r="F48" s="13">
        <v>2.8</v>
      </c>
      <c r="G48" s="13">
        <v>1.5</v>
      </c>
      <c r="H48" s="13">
        <v>10</v>
      </c>
      <c r="I48" s="13"/>
      <c r="J48" s="13">
        <v>1</v>
      </c>
      <c r="K48" s="13">
        <v>1</v>
      </c>
      <c r="L48" s="13"/>
      <c r="M48" s="8">
        <f>J48*K48*E48</f>
        <v>66</v>
      </c>
      <c r="N48" s="8">
        <f>J48*K48*F48</f>
        <v>2.8</v>
      </c>
      <c r="O48" s="8">
        <f>J48*K48*G48</f>
        <v>1.5</v>
      </c>
      <c r="P48" s="9">
        <f>J48*K48*H48</f>
        <v>10</v>
      </c>
      <c r="Q48" s="16">
        <f>F48/H48</f>
        <v>0.27999999999999997</v>
      </c>
      <c r="R48" s="18">
        <f t="shared" si="18"/>
        <v>23.571428571428573</v>
      </c>
    </row>
    <row r="49" spans="1:18" x14ac:dyDescent="0.25">
      <c r="A49" s="4"/>
      <c r="B49" s="4"/>
      <c r="C49" s="10" t="s">
        <v>44</v>
      </c>
      <c r="D49" s="4"/>
      <c r="E49" s="4"/>
      <c r="F49" s="4"/>
      <c r="G49" s="4"/>
      <c r="H49" s="4"/>
      <c r="I49" s="4"/>
      <c r="J49" s="4"/>
      <c r="K49" s="4"/>
      <c r="L49" s="4"/>
      <c r="M49" s="4">
        <f>SUM(M45:M48)</f>
        <v>535</v>
      </c>
      <c r="N49" s="4">
        <f t="shared" ref="N49" si="26">SUM(N45:N48)</f>
        <v>55.8</v>
      </c>
      <c r="O49" s="4">
        <f t="shared" ref="O49" si="27">SUM(O45:O48)</f>
        <v>25.7</v>
      </c>
      <c r="P49" s="4">
        <f t="shared" ref="P49" si="28">SUM(P45:P48)</f>
        <v>22.5</v>
      </c>
      <c r="Q49" s="12">
        <f>N49/(O49+P49)</f>
        <v>1.1576763485477177</v>
      </c>
    </row>
    <row r="51" spans="1:18" ht="15.75" thickBot="1" x14ac:dyDescent="0.3"/>
    <row r="52" spans="1:18" x14ac:dyDescent="0.25">
      <c r="A52" s="14">
        <v>43158</v>
      </c>
      <c r="B52" s="2">
        <v>1</v>
      </c>
      <c r="C52" s="17" t="s">
        <v>60</v>
      </c>
      <c r="D52" s="2" t="s">
        <v>59</v>
      </c>
      <c r="E52" s="2">
        <v>120</v>
      </c>
      <c r="F52" s="17">
        <v>24</v>
      </c>
      <c r="G52" s="17">
        <v>1.5</v>
      </c>
      <c r="H52" s="2">
        <v>3</v>
      </c>
      <c r="I52" s="2"/>
      <c r="J52" s="2">
        <v>1</v>
      </c>
      <c r="K52" s="2">
        <v>1</v>
      </c>
      <c r="L52" s="2"/>
      <c r="M52" s="2">
        <f>J52*K52*E52</f>
        <v>120</v>
      </c>
      <c r="N52" s="2">
        <f>J52*K52*F52</f>
        <v>24</v>
      </c>
      <c r="O52" s="2">
        <f>J52*K52*G52</f>
        <v>1.5</v>
      </c>
      <c r="P52" s="15">
        <f>J52*K52*H52</f>
        <v>3</v>
      </c>
      <c r="Q52" s="16">
        <f>F52/H52</f>
        <v>8</v>
      </c>
      <c r="R52">
        <f t="shared" ref="R52:R56" si="29">E52/F52</f>
        <v>5</v>
      </c>
    </row>
    <row r="53" spans="1:18" x14ac:dyDescent="0.25">
      <c r="A53" s="3"/>
      <c r="B53" s="4"/>
      <c r="C53" s="4" t="s">
        <v>43</v>
      </c>
      <c r="D53" s="4" t="s">
        <v>47</v>
      </c>
      <c r="E53" s="4">
        <v>45</v>
      </c>
      <c r="F53" s="4">
        <v>1</v>
      </c>
      <c r="G53" s="4">
        <v>0.1</v>
      </c>
      <c r="H53" s="4">
        <v>11</v>
      </c>
      <c r="I53" s="4"/>
      <c r="J53" s="4">
        <v>1</v>
      </c>
      <c r="K53" s="4">
        <v>1</v>
      </c>
      <c r="L53" s="4"/>
      <c r="M53" s="4">
        <f t="shared" ref="M53:M55" si="30">J53*K53*E53</f>
        <v>45</v>
      </c>
      <c r="N53" s="4">
        <f t="shared" ref="N53:N55" si="31">J53*K53*F53</f>
        <v>1</v>
      </c>
      <c r="O53" s="4">
        <f t="shared" ref="O53:O55" si="32">J53*K53*G53</f>
        <v>0.1</v>
      </c>
      <c r="P53" s="5">
        <f t="shared" ref="P53:P55" si="33">J53*K53*H53</f>
        <v>11</v>
      </c>
      <c r="Q53" s="16">
        <f>F53/H53</f>
        <v>9.0909090909090912E-2</v>
      </c>
      <c r="R53">
        <f t="shared" si="29"/>
        <v>45</v>
      </c>
    </row>
    <row r="54" spans="1:18" x14ac:dyDescent="0.25">
      <c r="A54" s="6"/>
      <c r="B54" s="4">
        <v>2</v>
      </c>
      <c r="C54" s="10" t="s">
        <v>52</v>
      </c>
      <c r="D54" s="4" t="s">
        <v>53</v>
      </c>
      <c r="E54" s="4">
        <v>78</v>
      </c>
      <c r="F54" s="10">
        <v>6</v>
      </c>
      <c r="G54" s="10">
        <v>5</v>
      </c>
      <c r="H54" s="4">
        <v>1</v>
      </c>
      <c r="I54" s="4"/>
      <c r="J54" s="4">
        <v>3</v>
      </c>
      <c r="K54" s="4">
        <v>1.2</v>
      </c>
      <c r="L54" s="4"/>
      <c r="M54" s="4">
        <f t="shared" si="30"/>
        <v>280.79999999999995</v>
      </c>
      <c r="N54" s="4">
        <f t="shared" si="31"/>
        <v>21.599999999999998</v>
      </c>
      <c r="O54" s="4">
        <f t="shared" si="32"/>
        <v>18</v>
      </c>
      <c r="P54" s="5">
        <f t="shared" si="33"/>
        <v>3.5999999999999996</v>
      </c>
      <c r="Q54" s="16">
        <f>F54/H54</f>
        <v>6</v>
      </c>
      <c r="R54" s="18">
        <f t="shared" si="29"/>
        <v>13</v>
      </c>
    </row>
    <row r="55" spans="1:18" x14ac:dyDescent="0.25">
      <c r="A55" s="6"/>
      <c r="B55" s="4"/>
      <c r="C55" s="4" t="s">
        <v>37</v>
      </c>
      <c r="D55" s="4" t="s">
        <v>38</v>
      </c>
      <c r="E55" s="4">
        <v>60</v>
      </c>
      <c r="F55" s="4">
        <v>9</v>
      </c>
      <c r="G55" s="4">
        <v>1</v>
      </c>
      <c r="H55" s="4">
        <v>5</v>
      </c>
      <c r="I55" s="4"/>
      <c r="J55" s="4">
        <v>1</v>
      </c>
      <c r="K55" s="4">
        <v>1</v>
      </c>
      <c r="L55" s="4"/>
      <c r="M55" s="4">
        <f t="shared" si="30"/>
        <v>60</v>
      </c>
      <c r="N55" s="4">
        <f t="shared" si="31"/>
        <v>9</v>
      </c>
      <c r="O55" s="4">
        <f t="shared" si="32"/>
        <v>1</v>
      </c>
      <c r="P55" s="5">
        <f t="shared" si="33"/>
        <v>5</v>
      </c>
      <c r="Q55" s="16">
        <f>F55/H55</f>
        <v>1.8</v>
      </c>
      <c r="R55" s="18">
        <f t="shared" ref="R55" si="34">E55/F55</f>
        <v>6.666666666666667</v>
      </c>
    </row>
    <row r="56" spans="1:18" ht="15.75" thickBot="1" x14ac:dyDescent="0.3">
      <c r="A56" s="7"/>
      <c r="B56" s="8"/>
      <c r="C56" s="13" t="s">
        <v>67</v>
      </c>
      <c r="D56" s="13" t="s">
        <v>68</v>
      </c>
      <c r="E56" s="13">
        <v>66</v>
      </c>
      <c r="F56" s="13">
        <v>2.8</v>
      </c>
      <c r="G56" s="13">
        <v>1.5</v>
      </c>
      <c r="H56" s="13">
        <v>10</v>
      </c>
      <c r="I56" s="13"/>
      <c r="J56" s="13">
        <v>1</v>
      </c>
      <c r="K56" s="13">
        <v>1</v>
      </c>
      <c r="L56" s="13"/>
      <c r="M56" s="8">
        <f>J56*K56*E56</f>
        <v>66</v>
      </c>
      <c r="N56" s="8">
        <f>J56*K56*F56</f>
        <v>2.8</v>
      </c>
      <c r="O56" s="8">
        <f>J56*K56*G56</f>
        <v>1.5</v>
      </c>
      <c r="P56" s="9">
        <f>J56*K56*H56</f>
        <v>10</v>
      </c>
      <c r="Q56" s="16">
        <f>F56/H56</f>
        <v>0.27999999999999997</v>
      </c>
      <c r="R56" s="18">
        <f t="shared" si="29"/>
        <v>23.571428571428573</v>
      </c>
    </row>
    <row r="57" spans="1:18" x14ac:dyDescent="0.25">
      <c r="A57" s="4"/>
      <c r="B57" s="4"/>
      <c r="C57" s="10" t="s">
        <v>44</v>
      </c>
      <c r="D57" s="4"/>
      <c r="E57" s="4"/>
      <c r="F57" s="4"/>
      <c r="G57" s="4"/>
      <c r="H57" s="4"/>
      <c r="I57" s="4"/>
      <c r="J57" s="4"/>
      <c r="K57" s="4"/>
      <c r="L57" s="4"/>
      <c r="M57" s="4">
        <f>SUM(M52:M56)</f>
        <v>571.79999999999995</v>
      </c>
      <c r="N57" s="4">
        <f t="shared" ref="N57:P57" si="35">SUM(N52:N56)</f>
        <v>58.399999999999991</v>
      </c>
      <c r="O57" s="4">
        <f t="shared" si="35"/>
        <v>22.1</v>
      </c>
      <c r="P57" s="4">
        <f t="shared" si="35"/>
        <v>32.6</v>
      </c>
      <c r="Q57" s="12">
        <f>N57/(O57+P57)</f>
        <v>1.0676416819012795</v>
      </c>
    </row>
    <row r="59" spans="1:18" ht="15.75" thickBot="1" x14ac:dyDescent="0.3"/>
    <row r="60" spans="1:18" x14ac:dyDescent="0.25">
      <c r="A60" s="14">
        <v>43159</v>
      </c>
      <c r="B60" s="2">
        <v>1</v>
      </c>
      <c r="C60" s="2" t="s">
        <v>39</v>
      </c>
      <c r="D60" s="2" t="s">
        <v>32</v>
      </c>
      <c r="E60" s="2">
        <v>190</v>
      </c>
      <c r="F60" s="2">
        <v>21</v>
      </c>
      <c r="G60" s="2">
        <v>7</v>
      </c>
      <c r="H60" s="2">
        <v>22</v>
      </c>
      <c r="I60" s="2"/>
      <c r="J60" s="2">
        <v>0.5</v>
      </c>
      <c r="K60" s="2">
        <v>1</v>
      </c>
      <c r="L60" s="2"/>
      <c r="M60" s="2">
        <f t="shared" ref="M60" si="36">J60*K60*E60</f>
        <v>95</v>
      </c>
      <c r="N60" s="2">
        <f t="shared" ref="N60" si="37">J60*K60*F60</f>
        <v>10.5</v>
      </c>
      <c r="O60" s="2">
        <f t="shared" ref="O60" si="38">J60*K60*G60</f>
        <v>3.5</v>
      </c>
      <c r="P60" s="15">
        <f t="shared" ref="P60" si="39">J60*K60*H60</f>
        <v>11</v>
      </c>
      <c r="Q60" s="16">
        <f>F60/H60</f>
        <v>0.95454545454545459</v>
      </c>
      <c r="R60" s="11">
        <f>E60/F60</f>
        <v>9.0476190476190474</v>
      </c>
    </row>
    <row r="61" spans="1:18" x14ac:dyDescent="0.25">
      <c r="A61" s="3"/>
      <c r="B61" s="4"/>
      <c r="C61" s="4" t="s">
        <v>70</v>
      </c>
      <c r="D61" s="4" t="s">
        <v>51</v>
      </c>
      <c r="E61" s="4">
        <v>57</v>
      </c>
      <c r="F61" s="4">
        <v>0.7</v>
      </c>
      <c r="G61" s="4">
        <v>0.3</v>
      </c>
      <c r="H61" s="4">
        <v>14</v>
      </c>
      <c r="I61" s="4"/>
      <c r="J61" s="4">
        <v>1</v>
      </c>
      <c r="K61" s="4">
        <v>1</v>
      </c>
      <c r="L61" s="4"/>
      <c r="M61" s="4">
        <f t="shared" ref="M61" si="40">J61*K61*E61</f>
        <v>57</v>
      </c>
      <c r="N61" s="4">
        <f t="shared" ref="N61" si="41">J61*K61*F61</f>
        <v>0.7</v>
      </c>
      <c r="O61" s="4">
        <f t="shared" ref="O61" si="42">J61*K61*G61</f>
        <v>0.3</v>
      </c>
      <c r="P61" s="5">
        <f t="shared" ref="P61" si="43">J61*K61*H61</f>
        <v>14</v>
      </c>
      <c r="Q61" s="16">
        <f>F61/H61</f>
        <v>4.9999999999999996E-2</v>
      </c>
      <c r="R61" s="11">
        <f t="shared" ref="R61:R64" si="44">E61/F61</f>
        <v>81.428571428571431</v>
      </c>
    </row>
    <row r="62" spans="1:18" x14ac:dyDescent="0.25">
      <c r="A62" s="6"/>
      <c r="B62" s="4">
        <v>2</v>
      </c>
      <c r="C62" s="10" t="s">
        <v>64</v>
      </c>
      <c r="D62" s="10" t="s">
        <v>51</v>
      </c>
      <c r="E62" s="10">
        <v>173</v>
      </c>
      <c r="F62" s="10">
        <v>18.899999999999999</v>
      </c>
      <c r="G62" s="10">
        <v>10</v>
      </c>
      <c r="H62" s="10">
        <v>1</v>
      </c>
      <c r="I62" s="10"/>
      <c r="J62" s="10">
        <v>1.2</v>
      </c>
      <c r="K62" s="10">
        <v>1</v>
      </c>
      <c r="L62" s="10"/>
      <c r="M62" s="4">
        <f>J62*K62*E62</f>
        <v>207.6</v>
      </c>
      <c r="N62" s="4">
        <f>J62*K62*F62</f>
        <v>22.679999999999996</v>
      </c>
      <c r="O62" s="4">
        <f>J62*K62*G62</f>
        <v>12</v>
      </c>
      <c r="P62" s="5">
        <f>J62*K62*H62</f>
        <v>1.2</v>
      </c>
      <c r="Q62" s="16">
        <f>F62/H62</f>
        <v>18.899999999999999</v>
      </c>
      <c r="R62" s="18">
        <f t="shared" si="44"/>
        <v>9.1534391534391535</v>
      </c>
    </row>
    <row r="63" spans="1:18" x14ac:dyDescent="0.25">
      <c r="A63" s="6"/>
      <c r="B63" s="4"/>
      <c r="C63" s="4" t="s">
        <v>42</v>
      </c>
      <c r="D63" s="4" t="s">
        <v>32</v>
      </c>
      <c r="E63" s="4">
        <v>210</v>
      </c>
      <c r="F63" s="4">
        <v>6</v>
      </c>
      <c r="G63" s="4">
        <v>16</v>
      </c>
      <c r="H63" s="4">
        <v>14</v>
      </c>
      <c r="I63" s="4"/>
      <c r="J63" s="4">
        <v>0.5</v>
      </c>
      <c r="K63" s="4">
        <v>1</v>
      </c>
      <c r="L63" s="4"/>
      <c r="M63" s="4">
        <f t="shared" ref="M63" si="45">J63*K63*E63</f>
        <v>105</v>
      </c>
      <c r="N63" s="4">
        <f t="shared" ref="N63" si="46">J63*K63*F63</f>
        <v>3</v>
      </c>
      <c r="O63" s="4">
        <f t="shared" ref="O63" si="47">J63*K63*G63</f>
        <v>8</v>
      </c>
      <c r="P63" s="5">
        <f t="shared" ref="P63" si="48">J63*K63*H63</f>
        <v>7</v>
      </c>
      <c r="Q63" s="11">
        <f t="shared" ref="Q63" si="49">F63/H63</f>
        <v>0.42857142857142855</v>
      </c>
      <c r="R63" s="18">
        <f t="shared" si="44"/>
        <v>35</v>
      </c>
    </row>
    <row r="64" spans="1:18" ht="15.75" thickBot="1" x14ac:dyDescent="0.3">
      <c r="A64" s="7"/>
      <c r="B64" s="8"/>
      <c r="C64" s="13" t="s">
        <v>71</v>
      </c>
      <c r="D64" s="13" t="s">
        <v>47</v>
      </c>
      <c r="E64" s="13">
        <v>22</v>
      </c>
      <c r="F64" s="13">
        <v>1.1000000000000001</v>
      </c>
      <c r="G64" s="13">
        <v>0.2</v>
      </c>
      <c r="H64" s="13">
        <v>4.8</v>
      </c>
      <c r="I64" s="13"/>
      <c r="J64" s="13">
        <v>1</v>
      </c>
      <c r="K64" s="13">
        <v>1</v>
      </c>
      <c r="L64" s="13"/>
      <c r="M64" s="8">
        <f>J64*K64*E64</f>
        <v>22</v>
      </c>
      <c r="N64" s="8">
        <f>J64*K64*F64</f>
        <v>1.1000000000000001</v>
      </c>
      <c r="O64" s="8">
        <f>J64*K64*G64</f>
        <v>0.2</v>
      </c>
      <c r="P64" s="9">
        <f>J64*K64*H64</f>
        <v>4.8</v>
      </c>
      <c r="Q64" s="16">
        <f>F64/H64</f>
        <v>0.22916666666666669</v>
      </c>
      <c r="R64" s="18">
        <f t="shared" si="44"/>
        <v>20</v>
      </c>
    </row>
    <row r="65" spans="1:18" x14ac:dyDescent="0.25">
      <c r="A65" s="4"/>
      <c r="B65" s="4"/>
      <c r="C65" s="10" t="s">
        <v>44</v>
      </c>
      <c r="D65" s="4"/>
      <c r="E65" s="4"/>
      <c r="F65" s="4"/>
      <c r="G65" s="4"/>
      <c r="H65" s="4"/>
      <c r="I65" s="4"/>
      <c r="J65" s="4"/>
      <c r="K65" s="4"/>
      <c r="L65" s="4"/>
      <c r="M65" s="4">
        <f>SUM(M60:M64)</f>
        <v>486.6</v>
      </c>
      <c r="N65" s="4">
        <f>SUM(N60:N64)</f>
        <v>37.979999999999997</v>
      </c>
      <c r="O65" s="4">
        <f>SUM(O60:O64)</f>
        <v>24</v>
      </c>
      <c r="P65" s="4">
        <f>SUM(P60:P64)</f>
        <v>38</v>
      </c>
      <c r="Q65" s="12">
        <f>N65/(O65+P65)</f>
        <v>0.61258064516129029</v>
      </c>
    </row>
    <row r="67" spans="1:18" ht="15.75" thickBot="1" x14ac:dyDescent="0.3"/>
    <row r="68" spans="1:18" x14ac:dyDescent="0.25">
      <c r="A68" s="14">
        <v>43160</v>
      </c>
      <c r="B68" s="2">
        <v>1</v>
      </c>
      <c r="C68" s="17" t="s">
        <v>60</v>
      </c>
      <c r="D68" s="2" t="s">
        <v>59</v>
      </c>
      <c r="E68" s="2">
        <v>120</v>
      </c>
      <c r="F68" s="17">
        <v>24</v>
      </c>
      <c r="G68" s="17">
        <v>1.5</v>
      </c>
      <c r="H68" s="2">
        <v>3</v>
      </c>
      <c r="I68" s="2"/>
      <c r="J68" s="2">
        <v>1</v>
      </c>
      <c r="K68" s="2">
        <v>1</v>
      </c>
      <c r="L68" s="2"/>
      <c r="M68" s="2">
        <f>J68*K68*E68</f>
        <v>120</v>
      </c>
      <c r="N68" s="2">
        <f>J68*K68*F68</f>
        <v>24</v>
      </c>
      <c r="O68" s="2">
        <f>J68*K68*G68</f>
        <v>1.5</v>
      </c>
      <c r="P68" s="15">
        <f>J68*K68*H68</f>
        <v>3</v>
      </c>
      <c r="Q68" s="16">
        <f>F68/H68</f>
        <v>8</v>
      </c>
      <c r="R68" s="11">
        <f>E68/F68</f>
        <v>5</v>
      </c>
    </row>
    <row r="69" spans="1:18" x14ac:dyDescent="0.25">
      <c r="A69" s="3"/>
      <c r="B69" s="4"/>
      <c r="C69" s="4" t="s">
        <v>43</v>
      </c>
      <c r="D69" s="4" t="s">
        <v>47</v>
      </c>
      <c r="E69" s="4">
        <v>45</v>
      </c>
      <c r="F69" s="4">
        <v>1</v>
      </c>
      <c r="G69" s="4">
        <v>0.1</v>
      </c>
      <c r="H69" s="4">
        <v>11</v>
      </c>
      <c r="I69" s="4"/>
      <c r="J69" s="4">
        <v>1</v>
      </c>
      <c r="K69" s="4">
        <v>1</v>
      </c>
      <c r="L69" s="4"/>
      <c r="M69" s="4">
        <f t="shared" ref="M69" si="50">J69*K69*E69</f>
        <v>45</v>
      </c>
      <c r="N69" s="4">
        <f t="shared" ref="N69" si="51">J69*K69*F69</f>
        <v>1</v>
      </c>
      <c r="O69" s="4">
        <f t="shared" ref="O69" si="52">J69*K69*G69</f>
        <v>0.1</v>
      </c>
      <c r="P69" s="5">
        <f t="shared" ref="P69" si="53">J69*K69*H69</f>
        <v>11</v>
      </c>
      <c r="Q69" s="16">
        <f>F69/H69</f>
        <v>9.0909090909090912E-2</v>
      </c>
      <c r="R69" s="11">
        <f t="shared" ref="R69:R71" si="54">E69/F69</f>
        <v>45</v>
      </c>
    </row>
    <row r="70" spans="1:18" x14ac:dyDescent="0.25">
      <c r="A70" s="6"/>
      <c r="B70" s="4">
        <v>2</v>
      </c>
      <c r="C70" s="10" t="s">
        <v>72</v>
      </c>
      <c r="D70" s="10" t="s">
        <v>51</v>
      </c>
      <c r="E70" s="10">
        <v>165</v>
      </c>
      <c r="F70" s="10">
        <v>31</v>
      </c>
      <c r="G70" s="10">
        <v>3.6</v>
      </c>
      <c r="H70" s="10">
        <v>1</v>
      </c>
      <c r="I70" s="10"/>
      <c r="J70" s="10">
        <v>1.2</v>
      </c>
      <c r="K70" s="10">
        <v>1</v>
      </c>
      <c r="L70" s="10"/>
      <c r="M70" s="4">
        <f>J70*K70*E70</f>
        <v>198</v>
      </c>
      <c r="N70" s="4">
        <f>J70*K70*F70</f>
        <v>37.199999999999996</v>
      </c>
      <c r="O70" s="4">
        <f>J70*K70*G70</f>
        <v>4.32</v>
      </c>
      <c r="P70" s="5">
        <f>J70*K70*H70</f>
        <v>1.2</v>
      </c>
      <c r="Q70" s="16">
        <f>F70/H70</f>
        <v>31</v>
      </c>
      <c r="R70" s="18">
        <f t="shared" si="54"/>
        <v>5.32258064516129</v>
      </c>
    </row>
    <row r="71" spans="1:18" ht="15.75" thickBot="1" x14ac:dyDescent="0.3">
      <c r="A71" s="7"/>
      <c r="B71" s="8"/>
      <c r="C71" s="8" t="s">
        <v>61</v>
      </c>
      <c r="D71" s="8" t="s">
        <v>62</v>
      </c>
      <c r="E71" s="8">
        <v>322</v>
      </c>
      <c r="F71" s="13">
        <v>4</v>
      </c>
      <c r="G71" s="8">
        <v>29</v>
      </c>
      <c r="H71" s="8">
        <v>17</v>
      </c>
      <c r="I71" s="8"/>
      <c r="J71" s="8">
        <v>0.5</v>
      </c>
      <c r="K71" s="8">
        <v>1</v>
      </c>
      <c r="L71" s="8"/>
      <c r="M71" s="8">
        <f>J71*K71*E71</f>
        <v>161</v>
      </c>
      <c r="N71" s="8">
        <f>J71*K71*F71</f>
        <v>2</v>
      </c>
      <c r="O71" s="8">
        <f>J71*K71*G71</f>
        <v>14.5</v>
      </c>
      <c r="P71" s="9">
        <f>J71*K71*H71</f>
        <v>8.5</v>
      </c>
      <c r="Q71" s="11">
        <f t="shared" ref="Q71" si="55">F71/H71</f>
        <v>0.23529411764705882</v>
      </c>
      <c r="R71" s="18">
        <f t="shared" si="54"/>
        <v>80.5</v>
      </c>
    </row>
    <row r="72" spans="1:18" x14ac:dyDescent="0.25">
      <c r="A72" s="4"/>
      <c r="B72" s="4"/>
      <c r="C72" s="10" t="s">
        <v>44</v>
      </c>
      <c r="D72" s="4"/>
      <c r="E72" s="4"/>
      <c r="F72" s="4"/>
      <c r="G72" s="4"/>
      <c r="H72" s="4"/>
      <c r="I72" s="4"/>
      <c r="J72" s="4"/>
      <c r="K72" s="4"/>
      <c r="L72" s="4"/>
      <c r="M72" s="4">
        <f>SUM(M68:M71)</f>
        <v>524</v>
      </c>
      <c r="N72" s="4">
        <f>SUM(N68:N71)</f>
        <v>64.199999999999989</v>
      </c>
      <c r="O72" s="4">
        <f>SUM(O68:O71)</f>
        <v>20.420000000000002</v>
      </c>
      <c r="P72" s="4">
        <f>SUM(P68:P71)</f>
        <v>23.7</v>
      </c>
      <c r="Q72" s="12">
        <f>N72/(O72+P72)</f>
        <v>1.4551223934723478</v>
      </c>
    </row>
    <row r="74" spans="1:18" ht="15.75" thickBot="1" x14ac:dyDescent="0.3"/>
    <row r="75" spans="1:18" x14ac:dyDescent="0.25">
      <c r="A75" s="14">
        <v>43161</v>
      </c>
      <c r="B75" s="2">
        <v>1</v>
      </c>
      <c r="C75" s="17" t="s">
        <v>60</v>
      </c>
      <c r="D75" s="2" t="s">
        <v>59</v>
      </c>
      <c r="E75" s="2">
        <v>120</v>
      </c>
      <c r="F75" s="17">
        <v>24</v>
      </c>
      <c r="G75" s="17">
        <v>1.5</v>
      </c>
      <c r="H75" s="2">
        <v>3</v>
      </c>
      <c r="I75" s="2"/>
      <c r="J75" s="2">
        <v>1</v>
      </c>
      <c r="K75" s="2">
        <v>1</v>
      </c>
      <c r="L75" s="2"/>
      <c r="M75" s="2">
        <f>J75*K75*E75</f>
        <v>120</v>
      </c>
      <c r="N75" s="2">
        <f>J75*K75*F75</f>
        <v>24</v>
      </c>
      <c r="O75" s="2">
        <f>J75*K75*G75</f>
        <v>1.5</v>
      </c>
      <c r="P75" s="15">
        <f>J75*K75*H75</f>
        <v>3</v>
      </c>
      <c r="Q75" s="16">
        <f>F75/H75</f>
        <v>8</v>
      </c>
      <c r="R75" s="11">
        <f>E75/F75</f>
        <v>5</v>
      </c>
    </row>
    <row r="76" spans="1:18" x14ac:dyDescent="0.25">
      <c r="A76" s="3"/>
      <c r="B76" s="4"/>
      <c r="C76" s="4" t="s">
        <v>30</v>
      </c>
      <c r="D76" s="4" t="s">
        <v>40</v>
      </c>
      <c r="E76" s="4">
        <v>190</v>
      </c>
      <c r="F76" s="4">
        <v>3</v>
      </c>
      <c r="G76" s="4">
        <v>7</v>
      </c>
      <c r="H76" s="4">
        <v>29</v>
      </c>
      <c r="I76" s="4"/>
      <c r="J76" s="4">
        <v>0.5</v>
      </c>
      <c r="K76" s="4">
        <v>1</v>
      </c>
      <c r="L76" s="4"/>
      <c r="M76" s="4">
        <f t="shared" ref="M76" si="56">J76*K76*E76</f>
        <v>95</v>
      </c>
      <c r="N76" s="4">
        <f t="shared" ref="N76" si="57">J76*K76*F76</f>
        <v>1.5</v>
      </c>
      <c r="O76" s="4">
        <f t="shared" ref="O76" si="58">J76*K76*G76</f>
        <v>3.5</v>
      </c>
      <c r="P76" s="4">
        <f t="shared" ref="P76" si="59">J76*K76*H76</f>
        <v>14.5</v>
      </c>
      <c r="Q76" s="16">
        <f>F76/H76</f>
        <v>0.10344827586206896</v>
      </c>
      <c r="R76" s="11">
        <f t="shared" ref="R76:R78" si="60">E76/F76</f>
        <v>63.333333333333336</v>
      </c>
    </row>
    <row r="77" spans="1:18" x14ac:dyDescent="0.25">
      <c r="A77" s="6"/>
      <c r="B77" s="4">
        <v>2</v>
      </c>
      <c r="C77" s="10" t="s">
        <v>72</v>
      </c>
      <c r="D77" s="10" t="s">
        <v>51</v>
      </c>
      <c r="E77" s="10">
        <v>165</v>
      </c>
      <c r="F77" s="10">
        <v>31</v>
      </c>
      <c r="G77" s="10">
        <v>3.6</v>
      </c>
      <c r="H77" s="10">
        <v>1</v>
      </c>
      <c r="I77" s="10"/>
      <c r="J77" s="10">
        <v>1.2</v>
      </c>
      <c r="K77" s="10">
        <v>1</v>
      </c>
      <c r="L77" s="10"/>
      <c r="M77" s="4">
        <f>J77*K77*E77</f>
        <v>198</v>
      </c>
      <c r="N77" s="4">
        <f>J77*K77*F77</f>
        <v>37.199999999999996</v>
      </c>
      <c r="O77" s="4">
        <f>J77*K77*G77</f>
        <v>4.32</v>
      </c>
      <c r="P77" s="5">
        <f>J77*K77*H77</f>
        <v>1.2</v>
      </c>
      <c r="Q77" s="16">
        <f>F77/H77</f>
        <v>31</v>
      </c>
      <c r="R77" s="18">
        <f t="shared" si="60"/>
        <v>5.32258064516129</v>
      </c>
    </row>
    <row r="78" spans="1:18" ht="15.75" thickBot="1" x14ac:dyDescent="0.3">
      <c r="A78" s="7"/>
      <c r="B78" s="8"/>
      <c r="C78" s="8" t="s">
        <v>61</v>
      </c>
      <c r="D78" s="8" t="s">
        <v>62</v>
      </c>
      <c r="E78" s="8">
        <v>322</v>
      </c>
      <c r="F78" s="13">
        <v>4</v>
      </c>
      <c r="G78" s="8">
        <v>29</v>
      </c>
      <c r="H78" s="8">
        <v>17</v>
      </c>
      <c r="I78" s="8"/>
      <c r="J78" s="8">
        <v>0.5</v>
      </c>
      <c r="K78" s="8">
        <v>1</v>
      </c>
      <c r="L78" s="8"/>
      <c r="M78" s="8">
        <f>J78*K78*E78</f>
        <v>161</v>
      </c>
      <c r="N78" s="8">
        <f>J78*K78*F78</f>
        <v>2</v>
      </c>
      <c r="O78" s="8">
        <f>J78*K78*G78</f>
        <v>14.5</v>
      </c>
      <c r="P78" s="9">
        <f>J78*K78*H78</f>
        <v>8.5</v>
      </c>
      <c r="Q78" s="11">
        <f t="shared" ref="Q78" si="61">F78/H78</f>
        <v>0.23529411764705882</v>
      </c>
      <c r="R78" s="18">
        <f t="shared" si="60"/>
        <v>80.5</v>
      </c>
    </row>
    <row r="79" spans="1:18" x14ac:dyDescent="0.25">
      <c r="A79" s="4"/>
      <c r="B79" s="4"/>
      <c r="C79" s="10" t="s">
        <v>44</v>
      </c>
      <c r="D79" s="4"/>
      <c r="E79" s="4"/>
      <c r="F79" s="4"/>
      <c r="G79" s="4"/>
      <c r="H79" s="4"/>
      <c r="I79" s="4"/>
      <c r="J79" s="4"/>
      <c r="K79" s="4"/>
      <c r="L79" s="4"/>
      <c r="M79" s="4">
        <f>SUM(M75:M78)</f>
        <v>574</v>
      </c>
      <c r="N79" s="4">
        <f>SUM(N75:N78)</f>
        <v>64.699999999999989</v>
      </c>
      <c r="O79" s="4">
        <f>SUM(O75:O78)</f>
        <v>23.82</v>
      </c>
      <c r="P79" s="4">
        <f>SUM(P75:P78)</f>
        <v>27.2</v>
      </c>
      <c r="Q79" s="12">
        <f>N79/(O79+P79)</f>
        <v>1.2681301450411602</v>
      </c>
    </row>
    <row r="81" spans="1:18" ht="15.75" thickBot="1" x14ac:dyDescent="0.3"/>
    <row r="82" spans="1:18" x14ac:dyDescent="0.25">
      <c r="A82" s="14">
        <v>43161</v>
      </c>
      <c r="B82" s="2">
        <v>1</v>
      </c>
      <c r="C82" s="17" t="s">
        <v>60</v>
      </c>
      <c r="D82" s="2" t="s">
        <v>59</v>
      </c>
      <c r="E82" s="2">
        <v>120</v>
      </c>
      <c r="F82" s="17">
        <v>24</v>
      </c>
      <c r="G82" s="17">
        <v>1.5</v>
      </c>
      <c r="H82" s="2">
        <v>3</v>
      </c>
      <c r="I82" s="2"/>
      <c r="J82" s="2">
        <v>1</v>
      </c>
      <c r="K82" s="2">
        <v>1</v>
      </c>
      <c r="L82" s="2"/>
      <c r="M82" s="2">
        <f>J82*K82*E82</f>
        <v>120</v>
      </c>
      <c r="N82" s="2">
        <f>J82*K82*F82</f>
        <v>24</v>
      </c>
      <c r="O82" s="2">
        <f>J82*K82*G82</f>
        <v>1.5</v>
      </c>
      <c r="P82" s="15">
        <f>J82*K82*H82</f>
        <v>3</v>
      </c>
      <c r="Q82" s="16">
        <f>F82/H82</f>
        <v>8</v>
      </c>
      <c r="R82" s="11">
        <f>E82/F82</f>
        <v>5</v>
      </c>
    </row>
    <row r="83" spans="1:18" x14ac:dyDescent="0.25">
      <c r="A83" s="3"/>
      <c r="B83" s="4"/>
      <c r="C83" s="4" t="s">
        <v>30</v>
      </c>
      <c r="D83" s="4" t="s">
        <v>40</v>
      </c>
      <c r="E83" s="4">
        <v>190</v>
      </c>
      <c r="F83" s="4">
        <v>3</v>
      </c>
      <c r="G83" s="4">
        <v>7</v>
      </c>
      <c r="H83" s="4">
        <v>29</v>
      </c>
      <c r="I83" s="4"/>
      <c r="J83" s="4">
        <v>0.5</v>
      </c>
      <c r="K83" s="4">
        <v>1</v>
      </c>
      <c r="L83" s="4"/>
      <c r="M83" s="4">
        <f t="shared" ref="M83" si="62">J83*K83*E83</f>
        <v>95</v>
      </c>
      <c r="N83" s="4">
        <f t="shared" ref="N83" si="63">J83*K83*F83</f>
        <v>1.5</v>
      </c>
      <c r="O83" s="4">
        <f t="shared" ref="O83" si="64">J83*K83*G83</f>
        <v>3.5</v>
      </c>
      <c r="P83" s="5">
        <f t="shared" ref="P83" si="65">J83*K83*H83</f>
        <v>14.5</v>
      </c>
      <c r="Q83" s="16">
        <f>F83/H83</f>
        <v>0.10344827586206896</v>
      </c>
      <c r="R83" s="11">
        <f t="shared" ref="R83:R85" si="66">E83/F83</f>
        <v>63.333333333333336</v>
      </c>
    </row>
    <row r="84" spans="1:18" x14ac:dyDescent="0.25">
      <c r="A84" s="6"/>
      <c r="B84" s="4">
        <v>2</v>
      </c>
      <c r="C84" s="10" t="s">
        <v>72</v>
      </c>
      <c r="D84" s="10" t="s">
        <v>51</v>
      </c>
      <c r="E84" s="10">
        <v>165</v>
      </c>
      <c r="F84" s="10">
        <v>31</v>
      </c>
      <c r="G84" s="10">
        <v>3.6</v>
      </c>
      <c r="H84" s="10">
        <v>1</v>
      </c>
      <c r="I84" s="10"/>
      <c r="J84" s="10">
        <v>1.2</v>
      </c>
      <c r="K84" s="10">
        <v>1</v>
      </c>
      <c r="L84" s="10"/>
      <c r="M84" s="4">
        <f>J84*K84*E84</f>
        <v>198</v>
      </c>
      <c r="N84" s="4">
        <f>J84*K84*F84</f>
        <v>37.199999999999996</v>
      </c>
      <c r="O84" s="4">
        <f>J84*K84*G84</f>
        <v>4.32</v>
      </c>
      <c r="P84" s="5">
        <f>J84*K84*H84</f>
        <v>1.2</v>
      </c>
      <c r="Q84" s="16">
        <f>F84/H84</f>
        <v>31</v>
      </c>
      <c r="R84" s="18">
        <f t="shared" si="66"/>
        <v>5.32258064516129</v>
      </c>
    </row>
    <row r="85" spans="1:18" ht="15.75" thickBot="1" x14ac:dyDescent="0.3">
      <c r="A85" s="7"/>
      <c r="B85" s="8"/>
      <c r="C85" s="8" t="s">
        <v>61</v>
      </c>
      <c r="D85" s="8" t="s">
        <v>62</v>
      </c>
      <c r="E85" s="8">
        <v>322</v>
      </c>
      <c r="F85" s="13">
        <v>4</v>
      </c>
      <c r="G85" s="8">
        <v>29</v>
      </c>
      <c r="H85" s="8">
        <v>17</v>
      </c>
      <c r="I85" s="8"/>
      <c r="J85" s="8">
        <v>0.5</v>
      </c>
      <c r="K85" s="8">
        <v>1</v>
      </c>
      <c r="L85" s="8"/>
      <c r="M85" s="8">
        <f>J85*K85*E85</f>
        <v>161</v>
      </c>
      <c r="N85" s="8">
        <f>J85*K85*F85</f>
        <v>2</v>
      </c>
      <c r="O85" s="8">
        <f>J85*K85*G85</f>
        <v>14.5</v>
      </c>
      <c r="P85" s="9">
        <f>J85*K85*H85</f>
        <v>8.5</v>
      </c>
      <c r="Q85" s="11">
        <f t="shared" ref="Q85" si="67">F85/H85</f>
        <v>0.23529411764705882</v>
      </c>
      <c r="R85" s="18">
        <f t="shared" si="66"/>
        <v>80.5</v>
      </c>
    </row>
    <row r="86" spans="1:18" x14ac:dyDescent="0.25">
      <c r="A86" s="4"/>
      <c r="B86" s="4"/>
      <c r="C86" s="10" t="s">
        <v>44</v>
      </c>
      <c r="D86" s="4"/>
      <c r="E86" s="4"/>
      <c r="F86" s="4"/>
      <c r="G86" s="4"/>
      <c r="H86" s="4"/>
      <c r="I86" s="4"/>
      <c r="J86" s="4"/>
      <c r="K86" s="4"/>
      <c r="L86" s="4"/>
      <c r="M86" s="4">
        <f>SUM(M82:M85)</f>
        <v>574</v>
      </c>
      <c r="N86" s="4">
        <f>SUM(N82:N85)</f>
        <v>64.699999999999989</v>
      </c>
      <c r="O86" s="4">
        <f>SUM(O82:O85)</f>
        <v>23.82</v>
      </c>
      <c r="P86" s="4">
        <f>SUM(P82:P85)</f>
        <v>27.2</v>
      </c>
      <c r="Q86" s="12">
        <f>N86/(O86+P86)</f>
        <v>1.2681301450411602</v>
      </c>
    </row>
    <row r="88" spans="1:18" ht="15.75" thickBot="1" x14ac:dyDescent="0.3"/>
    <row r="89" spans="1:18" x14ac:dyDescent="0.25">
      <c r="A89" s="14">
        <v>43162</v>
      </c>
      <c r="B89" s="2">
        <v>1</v>
      </c>
      <c r="C89" s="17" t="s">
        <v>60</v>
      </c>
      <c r="D89" s="2" t="s">
        <v>59</v>
      </c>
      <c r="E89" s="2">
        <v>120</v>
      </c>
      <c r="F89" s="17">
        <v>24</v>
      </c>
      <c r="G89" s="17">
        <v>1.5</v>
      </c>
      <c r="H89" s="2">
        <v>3</v>
      </c>
      <c r="I89" s="2"/>
      <c r="J89" s="2">
        <v>1</v>
      </c>
      <c r="K89" s="2">
        <v>1</v>
      </c>
      <c r="L89" s="2"/>
      <c r="M89" s="2">
        <f>J89*K89*E89</f>
        <v>120</v>
      </c>
      <c r="N89" s="2">
        <f>J89*K89*F89</f>
        <v>24</v>
      </c>
      <c r="O89" s="2">
        <f>J89*K89*G89</f>
        <v>1.5</v>
      </c>
      <c r="P89" s="15">
        <f>J89*K89*H89</f>
        <v>3</v>
      </c>
      <c r="Q89" s="16">
        <f>F89/H89</f>
        <v>8</v>
      </c>
      <c r="R89" s="11">
        <f>E89/F89</f>
        <v>5</v>
      </c>
    </row>
    <row r="90" spans="1:18" x14ac:dyDescent="0.25">
      <c r="A90" s="3"/>
      <c r="B90" s="4"/>
      <c r="C90" s="4" t="s">
        <v>30</v>
      </c>
      <c r="D90" s="4" t="s">
        <v>40</v>
      </c>
      <c r="E90" s="4">
        <v>190</v>
      </c>
      <c r="F90" s="4">
        <v>3</v>
      </c>
      <c r="G90" s="4">
        <v>7</v>
      </c>
      <c r="H90" s="4">
        <v>29</v>
      </c>
      <c r="I90" s="4"/>
      <c r="J90" s="4">
        <v>0.5</v>
      </c>
      <c r="K90" s="4">
        <v>1</v>
      </c>
      <c r="L90" s="4"/>
      <c r="M90" s="4">
        <f t="shared" ref="M90" si="68">J90*K90*E90</f>
        <v>95</v>
      </c>
      <c r="N90" s="4">
        <f t="shared" ref="N90" si="69">J90*K90*F90</f>
        <v>1.5</v>
      </c>
      <c r="O90" s="4">
        <f t="shared" ref="O90" si="70">J90*K90*G90</f>
        <v>3.5</v>
      </c>
      <c r="P90" s="5">
        <f t="shared" ref="P90" si="71">J90*K90*H90</f>
        <v>14.5</v>
      </c>
      <c r="Q90" s="16">
        <f>F90/H90</f>
        <v>0.10344827586206896</v>
      </c>
      <c r="R90" s="11">
        <f t="shared" ref="R90:R92" si="72">E90/F90</f>
        <v>63.333333333333336</v>
      </c>
    </row>
    <row r="91" spans="1:18" x14ac:dyDescent="0.25">
      <c r="A91" s="6"/>
      <c r="B91" s="4">
        <v>2</v>
      </c>
      <c r="C91" s="10" t="s">
        <v>63</v>
      </c>
      <c r="D91" s="10" t="s">
        <v>51</v>
      </c>
      <c r="E91" s="10">
        <v>188</v>
      </c>
      <c r="F91" s="10">
        <v>27</v>
      </c>
      <c r="G91" s="10">
        <v>8.1999999999999993</v>
      </c>
      <c r="H91" s="10">
        <v>1</v>
      </c>
      <c r="I91" s="10"/>
      <c r="J91" s="10">
        <v>1</v>
      </c>
      <c r="K91" s="10">
        <v>1</v>
      </c>
      <c r="L91" s="10"/>
      <c r="M91" s="4">
        <f>J91*K91*E91</f>
        <v>188</v>
      </c>
      <c r="N91" s="4">
        <f>J91*K91*F91</f>
        <v>27</v>
      </c>
      <c r="O91" s="4">
        <f>J91*K91*G91</f>
        <v>8.1999999999999993</v>
      </c>
      <c r="P91" s="5">
        <f>J91*K91*H91</f>
        <v>1</v>
      </c>
      <c r="Q91" s="16">
        <f>F91/H91</f>
        <v>27</v>
      </c>
      <c r="R91" s="18">
        <f t="shared" si="72"/>
        <v>6.9629629629629628</v>
      </c>
    </row>
    <row r="92" spans="1:18" ht="15.75" thickBot="1" x14ac:dyDescent="0.3">
      <c r="A92" s="7"/>
      <c r="B92" s="8"/>
      <c r="C92" s="8" t="s">
        <v>61</v>
      </c>
      <c r="D92" s="8" t="s">
        <v>62</v>
      </c>
      <c r="E92" s="8">
        <v>322</v>
      </c>
      <c r="F92" s="13">
        <v>4</v>
      </c>
      <c r="G92" s="8">
        <v>29</v>
      </c>
      <c r="H92" s="8">
        <v>17</v>
      </c>
      <c r="I92" s="8"/>
      <c r="J92" s="8">
        <v>0.5</v>
      </c>
      <c r="K92" s="8">
        <v>1</v>
      </c>
      <c r="L92" s="8"/>
      <c r="M92" s="8">
        <f>J92*K92*E92</f>
        <v>161</v>
      </c>
      <c r="N92" s="8">
        <f>J92*K92*F92</f>
        <v>2</v>
      </c>
      <c r="O92" s="8">
        <f>J92*K92*G92</f>
        <v>14.5</v>
      </c>
      <c r="P92" s="9">
        <f>J92*K92*H92</f>
        <v>8.5</v>
      </c>
      <c r="Q92" s="11">
        <f t="shared" ref="Q92" si="73">F92/H92</f>
        <v>0.23529411764705882</v>
      </c>
      <c r="R92" s="18">
        <f t="shared" si="72"/>
        <v>80.5</v>
      </c>
    </row>
    <row r="93" spans="1:18" x14ac:dyDescent="0.25">
      <c r="A93" s="4"/>
      <c r="B93" s="4"/>
      <c r="C93" s="10" t="s">
        <v>44</v>
      </c>
      <c r="D93" s="4"/>
      <c r="E93" s="4"/>
      <c r="F93" s="4"/>
      <c r="G93" s="4"/>
      <c r="H93" s="4"/>
      <c r="I93" s="4"/>
      <c r="J93" s="4"/>
      <c r="K93" s="4"/>
      <c r="L93" s="4"/>
      <c r="M93" s="4">
        <f>SUM(M89:M92)</f>
        <v>564</v>
      </c>
      <c r="N93" s="4">
        <f>SUM(N89:N92)</f>
        <v>54.5</v>
      </c>
      <c r="O93" s="4">
        <f>SUM(O89:O92)</f>
        <v>27.7</v>
      </c>
      <c r="P93" s="4">
        <f>SUM(P89:P92)</f>
        <v>27</v>
      </c>
      <c r="Q93" s="12">
        <f>N93/(O93+P93)</f>
        <v>0.99634369287020108</v>
      </c>
    </row>
    <row r="95" spans="1:18" ht="15.75" thickBot="1" x14ac:dyDescent="0.3"/>
    <row r="96" spans="1:18" x14ac:dyDescent="0.25">
      <c r="A96" s="14">
        <v>43163</v>
      </c>
      <c r="B96" s="2">
        <v>1</v>
      </c>
      <c r="C96" s="17" t="s">
        <v>60</v>
      </c>
      <c r="D96" s="2" t="s">
        <v>59</v>
      </c>
      <c r="E96" s="2">
        <v>120</v>
      </c>
      <c r="F96" s="17">
        <v>24</v>
      </c>
      <c r="G96" s="17">
        <v>1.5</v>
      </c>
      <c r="H96" s="2">
        <v>3</v>
      </c>
      <c r="I96" s="2"/>
      <c r="J96" s="2">
        <v>1</v>
      </c>
      <c r="K96" s="2">
        <v>1</v>
      </c>
      <c r="L96" s="2"/>
      <c r="M96" s="2">
        <f>J96*K96*E96</f>
        <v>120</v>
      </c>
      <c r="N96" s="2">
        <f>J96*K96*F96</f>
        <v>24</v>
      </c>
      <c r="O96" s="2">
        <f>J96*K96*G96</f>
        <v>1.5</v>
      </c>
      <c r="P96" s="15">
        <f>J96*K96*H96</f>
        <v>3</v>
      </c>
      <c r="Q96" s="16">
        <f>F96/H96</f>
        <v>8</v>
      </c>
      <c r="R96" s="11">
        <f>E96/F96</f>
        <v>5</v>
      </c>
    </row>
    <row r="97" spans="1:18" x14ac:dyDescent="0.25">
      <c r="A97" s="3"/>
      <c r="B97" s="4"/>
      <c r="C97" s="4" t="s">
        <v>30</v>
      </c>
      <c r="D97" s="4" t="s">
        <v>40</v>
      </c>
      <c r="E97" s="4">
        <v>190</v>
      </c>
      <c r="F97" s="4">
        <v>3</v>
      </c>
      <c r="G97" s="4">
        <v>7</v>
      </c>
      <c r="H97" s="4">
        <v>29</v>
      </c>
      <c r="I97" s="4"/>
      <c r="J97" s="4">
        <v>0.5</v>
      </c>
      <c r="K97" s="4">
        <v>1</v>
      </c>
      <c r="L97" s="4"/>
      <c r="M97" s="4">
        <f t="shared" ref="M97" si="74">J97*K97*E97</f>
        <v>95</v>
      </c>
      <c r="N97" s="4">
        <f t="shared" ref="N97" si="75">J97*K97*F97</f>
        <v>1.5</v>
      </c>
      <c r="O97" s="4">
        <f t="shared" ref="O97" si="76">J97*K97*G97</f>
        <v>3.5</v>
      </c>
      <c r="P97" s="5">
        <f t="shared" ref="P97" si="77">J97*K97*H97</f>
        <v>14.5</v>
      </c>
      <c r="Q97" s="16">
        <f>F97/H97</f>
        <v>0.10344827586206896</v>
      </c>
      <c r="R97" s="11">
        <f t="shared" ref="R97:R99" si="78">E97/F97</f>
        <v>63.333333333333336</v>
      </c>
    </row>
    <row r="98" spans="1:18" x14ac:dyDescent="0.25">
      <c r="A98" s="6"/>
      <c r="B98" s="4">
        <v>2</v>
      </c>
      <c r="C98" s="10" t="s">
        <v>63</v>
      </c>
      <c r="D98" s="10" t="s">
        <v>51</v>
      </c>
      <c r="E98" s="10">
        <v>188</v>
      </c>
      <c r="F98" s="10">
        <v>27</v>
      </c>
      <c r="G98" s="10">
        <v>8.1999999999999993</v>
      </c>
      <c r="H98" s="10">
        <v>1</v>
      </c>
      <c r="I98" s="10"/>
      <c r="J98" s="10">
        <v>1</v>
      </c>
      <c r="K98" s="10">
        <v>1</v>
      </c>
      <c r="L98" s="10"/>
      <c r="M98" s="4">
        <f>J98*K98*E98</f>
        <v>188</v>
      </c>
      <c r="N98" s="4">
        <f>J98*K98*F98</f>
        <v>27</v>
      </c>
      <c r="O98" s="4">
        <f>J98*K98*G98</f>
        <v>8.1999999999999993</v>
      </c>
      <c r="P98" s="5">
        <f>J98*K98*H98</f>
        <v>1</v>
      </c>
      <c r="Q98" s="16">
        <f>F98/H98</f>
        <v>27</v>
      </c>
      <c r="R98" s="18">
        <f t="shared" si="78"/>
        <v>6.9629629629629628</v>
      </c>
    </row>
    <row r="99" spans="1:18" ht="15.75" thickBot="1" x14ac:dyDescent="0.3">
      <c r="A99" s="7"/>
      <c r="B99" s="8"/>
      <c r="C99" s="8" t="s">
        <v>61</v>
      </c>
      <c r="D99" s="8" t="s">
        <v>62</v>
      </c>
      <c r="E99" s="8">
        <v>322</v>
      </c>
      <c r="F99" s="13">
        <v>4</v>
      </c>
      <c r="G99" s="8">
        <v>29</v>
      </c>
      <c r="H99" s="8">
        <v>17</v>
      </c>
      <c r="I99" s="8"/>
      <c r="J99" s="8">
        <v>0.5</v>
      </c>
      <c r="K99" s="8">
        <v>1</v>
      </c>
      <c r="L99" s="8"/>
      <c r="M99" s="8">
        <f>J99*K99*E99</f>
        <v>161</v>
      </c>
      <c r="N99" s="8">
        <f>J99*K99*F99</f>
        <v>2</v>
      </c>
      <c r="O99" s="8">
        <f>J99*K99*G99</f>
        <v>14.5</v>
      </c>
      <c r="P99" s="9">
        <f>J99*K99*H99</f>
        <v>8.5</v>
      </c>
      <c r="Q99" s="11">
        <f t="shared" ref="Q99" si="79">F99/H99</f>
        <v>0.23529411764705882</v>
      </c>
      <c r="R99" s="18">
        <f t="shared" si="78"/>
        <v>80.5</v>
      </c>
    </row>
    <row r="100" spans="1:18" x14ac:dyDescent="0.25">
      <c r="A100" s="4"/>
      <c r="B100" s="4"/>
      <c r="C100" s="10" t="s">
        <v>44</v>
      </c>
      <c r="D100" s="4"/>
      <c r="E100" s="4"/>
      <c r="F100" s="4"/>
      <c r="G100" s="4"/>
      <c r="H100" s="4"/>
      <c r="I100" s="4"/>
      <c r="J100" s="4"/>
      <c r="K100" s="4"/>
      <c r="L100" s="4"/>
      <c r="M100" s="4">
        <f>SUM(M96:M99)</f>
        <v>564</v>
      </c>
      <c r="N100" s="4">
        <f>SUM(N96:N99)</f>
        <v>54.5</v>
      </c>
      <c r="O100" s="4">
        <f>SUM(O96:O99)</f>
        <v>27.7</v>
      </c>
      <c r="P100" s="4">
        <f>SUM(P96:P99)</f>
        <v>27</v>
      </c>
      <c r="Q100" s="12">
        <f>N100/(O100+P100)</f>
        <v>0.99634369287020108</v>
      </c>
    </row>
    <row r="101" spans="1:18" ht="15.75" thickBot="1" x14ac:dyDescent="0.3"/>
    <row r="102" spans="1:18" x14ac:dyDescent="0.25">
      <c r="A102" s="14">
        <v>43164</v>
      </c>
      <c r="B102" s="2">
        <v>1</v>
      </c>
      <c r="C102" s="17" t="s">
        <v>60</v>
      </c>
      <c r="D102" s="2" t="s">
        <v>59</v>
      </c>
      <c r="E102" s="2">
        <v>120</v>
      </c>
      <c r="F102" s="17">
        <v>24</v>
      </c>
      <c r="G102" s="17">
        <v>1.5</v>
      </c>
      <c r="H102" s="2">
        <v>3</v>
      </c>
      <c r="I102" s="2"/>
      <c r="J102" s="2">
        <v>1</v>
      </c>
      <c r="K102" s="2">
        <v>1</v>
      </c>
      <c r="L102" s="2"/>
      <c r="M102" s="2">
        <f>J102*K102*E102</f>
        <v>120</v>
      </c>
      <c r="N102" s="2">
        <f>J102*K102*F102</f>
        <v>24</v>
      </c>
      <c r="O102" s="2">
        <f>J102*K102*G102</f>
        <v>1.5</v>
      </c>
      <c r="P102" s="15">
        <f>J102*K102*H102</f>
        <v>3</v>
      </c>
      <c r="Q102" s="16">
        <f>F102/H102</f>
        <v>8</v>
      </c>
      <c r="R102" s="11">
        <f>E102/F102</f>
        <v>5</v>
      </c>
    </row>
    <row r="103" spans="1:18" x14ac:dyDescent="0.25">
      <c r="A103" s="3"/>
      <c r="B103" s="4"/>
      <c r="C103" s="4" t="s">
        <v>30</v>
      </c>
      <c r="D103" s="4" t="s">
        <v>40</v>
      </c>
      <c r="E103" s="4">
        <v>190</v>
      </c>
      <c r="F103" s="4">
        <v>3</v>
      </c>
      <c r="G103" s="4">
        <v>7</v>
      </c>
      <c r="H103" s="4">
        <v>29</v>
      </c>
      <c r="I103" s="4"/>
      <c r="J103" s="4">
        <v>0.5</v>
      </c>
      <c r="K103" s="4">
        <v>1</v>
      </c>
      <c r="L103" s="4"/>
      <c r="M103" s="4">
        <f t="shared" ref="M103" si="80">J103*K103*E103</f>
        <v>95</v>
      </c>
      <c r="N103" s="4">
        <f t="shared" ref="N103" si="81">J103*K103*F103</f>
        <v>1.5</v>
      </c>
      <c r="O103" s="4">
        <f t="shared" ref="O103" si="82">J103*K103*G103</f>
        <v>3.5</v>
      </c>
      <c r="P103" s="5">
        <f t="shared" ref="P103" si="83">J103*K103*H103</f>
        <v>14.5</v>
      </c>
      <c r="Q103" s="16">
        <f>F103/H103</f>
        <v>0.10344827586206896</v>
      </c>
      <c r="R103" s="11">
        <f t="shared" ref="R103:R104" si="84">E103/F103</f>
        <v>63.333333333333336</v>
      </c>
    </row>
    <row r="104" spans="1:18" x14ac:dyDescent="0.25">
      <c r="A104" s="6"/>
      <c r="B104" s="4">
        <v>2</v>
      </c>
      <c r="C104" s="10" t="s">
        <v>72</v>
      </c>
      <c r="D104" s="10" t="s">
        <v>51</v>
      </c>
      <c r="E104" s="10">
        <v>165</v>
      </c>
      <c r="F104" s="10">
        <v>31</v>
      </c>
      <c r="G104" s="10">
        <v>3.6</v>
      </c>
      <c r="H104" s="10">
        <v>1</v>
      </c>
      <c r="I104" s="10"/>
      <c r="J104" s="10">
        <v>0.8</v>
      </c>
      <c r="K104" s="10">
        <v>1</v>
      </c>
      <c r="L104" s="10"/>
      <c r="M104" s="4">
        <f>J104*K104*E104</f>
        <v>132</v>
      </c>
      <c r="N104" s="4">
        <f>J104*K104*F104</f>
        <v>24.8</v>
      </c>
      <c r="O104" s="4">
        <f>J104*K104*G104</f>
        <v>2.8800000000000003</v>
      </c>
      <c r="P104" s="5">
        <f>J104*K104*H104</f>
        <v>0.8</v>
      </c>
      <c r="Q104" s="16">
        <f>F104/H104</f>
        <v>31</v>
      </c>
      <c r="R104" s="18">
        <f t="shared" si="84"/>
        <v>5.32258064516129</v>
      </c>
    </row>
    <row r="105" spans="1:18" ht="15.75" thickBot="1" x14ac:dyDescent="0.3">
      <c r="A105" s="7"/>
      <c r="B105" s="8"/>
      <c r="C105" s="8" t="s">
        <v>42</v>
      </c>
      <c r="D105" s="8" t="s">
        <v>32</v>
      </c>
      <c r="E105" s="8">
        <v>210</v>
      </c>
      <c r="F105" s="8">
        <v>6</v>
      </c>
      <c r="G105" s="8">
        <v>16</v>
      </c>
      <c r="H105" s="8">
        <v>14</v>
      </c>
      <c r="I105" s="8"/>
      <c r="J105" s="8">
        <v>0.5</v>
      </c>
      <c r="K105" s="8">
        <v>1</v>
      </c>
      <c r="L105" s="8"/>
      <c r="M105" s="8">
        <f t="shared" ref="M105" si="85">J105*K105*E105</f>
        <v>105</v>
      </c>
      <c r="N105" s="8">
        <f t="shared" ref="N105" si="86">J105*K105*F105</f>
        <v>3</v>
      </c>
      <c r="O105" s="8">
        <f t="shared" ref="O105" si="87">J105*K105*G105</f>
        <v>8</v>
      </c>
      <c r="P105" s="9">
        <f t="shared" ref="P105" si="88">J105*K105*H105</f>
        <v>7</v>
      </c>
      <c r="Q105" s="16">
        <f>F105/H105</f>
        <v>0.42857142857142855</v>
      </c>
      <c r="R105" s="18">
        <f t="shared" ref="R105" si="89">E105/F105</f>
        <v>35</v>
      </c>
    </row>
    <row r="106" spans="1:18" x14ac:dyDescent="0.25">
      <c r="A106" s="4"/>
      <c r="B106" s="4"/>
      <c r="C106" s="10" t="s">
        <v>44</v>
      </c>
      <c r="D106" s="4"/>
      <c r="E106" s="4"/>
      <c r="F106" s="4"/>
      <c r="G106" s="4"/>
      <c r="H106" s="4"/>
      <c r="I106" s="4"/>
      <c r="J106" s="4"/>
      <c r="K106" s="4"/>
      <c r="L106" s="4"/>
      <c r="M106" s="4">
        <f>SUM(M102:M105)</f>
        <v>452</v>
      </c>
      <c r="N106" s="4">
        <f t="shared" ref="N106:P106" si="90">SUM(N102:N105)</f>
        <v>53.3</v>
      </c>
      <c r="O106" s="4">
        <f t="shared" si="90"/>
        <v>15.88</v>
      </c>
      <c r="P106" s="4">
        <f t="shared" si="90"/>
        <v>25.3</v>
      </c>
      <c r="Q106" s="12">
        <f>N106/(O106+P106)</f>
        <v>1.2943176299174355</v>
      </c>
    </row>
    <row r="108" spans="1:18" ht="15.75" thickBot="1" x14ac:dyDescent="0.3"/>
    <row r="109" spans="1:18" x14ac:dyDescent="0.25">
      <c r="A109" s="19">
        <v>43165</v>
      </c>
      <c r="B109" s="2">
        <v>1</v>
      </c>
      <c r="C109" s="17" t="s">
        <v>60</v>
      </c>
      <c r="D109" s="2" t="s">
        <v>59</v>
      </c>
      <c r="E109" s="2">
        <v>120</v>
      </c>
      <c r="F109" s="17">
        <v>24</v>
      </c>
      <c r="G109" s="17">
        <v>1.5</v>
      </c>
      <c r="H109" s="2">
        <v>3</v>
      </c>
      <c r="I109" s="2"/>
      <c r="J109" s="2">
        <v>1</v>
      </c>
      <c r="K109" s="2">
        <v>1</v>
      </c>
      <c r="L109" s="2"/>
      <c r="M109" s="2">
        <f>J109*K109*E109</f>
        <v>120</v>
      </c>
      <c r="N109" s="2">
        <f>J109*K109*F109</f>
        <v>24</v>
      </c>
      <c r="O109" s="2">
        <f>J109*K109*G109</f>
        <v>1.5</v>
      </c>
      <c r="P109" s="15">
        <f>J109*K109*H109</f>
        <v>3</v>
      </c>
      <c r="Q109" s="16">
        <f>F109/H109</f>
        <v>8</v>
      </c>
      <c r="R109" s="11">
        <f>E109/F109</f>
        <v>5</v>
      </c>
    </row>
    <row r="110" spans="1:18" x14ac:dyDescent="0.25">
      <c r="A110" s="3"/>
      <c r="B110" s="4"/>
      <c r="C110" s="4" t="s">
        <v>30</v>
      </c>
      <c r="D110" s="4" t="s">
        <v>40</v>
      </c>
      <c r="E110" s="4">
        <v>190</v>
      </c>
      <c r="F110" s="4">
        <v>3</v>
      </c>
      <c r="G110" s="4">
        <v>7</v>
      </c>
      <c r="H110" s="4">
        <v>29</v>
      </c>
      <c r="I110" s="4"/>
      <c r="J110" s="4">
        <v>0.5</v>
      </c>
      <c r="K110" s="4">
        <v>1</v>
      </c>
      <c r="L110" s="4"/>
      <c r="M110" s="4">
        <f t="shared" ref="M110" si="91">J110*K110*E110</f>
        <v>95</v>
      </c>
      <c r="N110" s="4">
        <f t="shared" ref="N110" si="92">J110*K110*F110</f>
        <v>1.5</v>
      </c>
      <c r="O110" s="4">
        <f t="shared" ref="O110" si="93">J110*K110*G110</f>
        <v>3.5</v>
      </c>
      <c r="P110" s="5">
        <f t="shared" ref="P110" si="94">J110*K110*H110</f>
        <v>14.5</v>
      </c>
      <c r="Q110" s="16">
        <f>F110/H110</f>
        <v>0.10344827586206896</v>
      </c>
      <c r="R110" s="11">
        <f t="shared" ref="R110:R111" si="95">E110/F110</f>
        <v>63.333333333333336</v>
      </c>
    </row>
    <row r="111" spans="1:18" x14ac:dyDescent="0.25">
      <c r="A111" s="6"/>
      <c r="B111" s="4">
        <v>2</v>
      </c>
      <c r="C111" s="10" t="s">
        <v>72</v>
      </c>
      <c r="D111" s="10" t="s">
        <v>51</v>
      </c>
      <c r="E111" s="10">
        <v>165</v>
      </c>
      <c r="F111" s="10">
        <v>31</v>
      </c>
      <c r="G111" s="10">
        <v>3.6</v>
      </c>
      <c r="H111" s="10">
        <v>1</v>
      </c>
      <c r="I111" s="10"/>
      <c r="J111" s="10">
        <v>0.8</v>
      </c>
      <c r="K111" s="10">
        <v>1</v>
      </c>
      <c r="L111" s="10"/>
      <c r="M111" s="4">
        <f>J111*K111*E111</f>
        <v>132</v>
      </c>
      <c r="N111" s="4">
        <f>J111*K111*F111</f>
        <v>24.8</v>
      </c>
      <c r="O111" s="4">
        <f>J111*K111*G111</f>
        <v>2.8800000000000003</v>
      </c>
      <c r="P111" s="5">
        <f>J111*K111*H111</f>
        <v>0.8</v>
      </c>
      <c r="Q111" s="16">
        <f>F111/H111</f>
        <v>31</v>
      </c>
      <c r="R111" s="18">
        <f t="shared" si="95"/>
        <v>5.32258064516129</v>
      </c>
    </row>
    <row r="112" spans="1:18" ht="15.75" thickBot="1" x14ac:dyDescent="0.3">
      <c r="A112" s="7"/>
      <c r="B112" s="8"/>
      <c r="C112" s="8" t="s">
        <v>42</v>
      </c>
      <c r="D112" s="8" t="s">
        <v>32</v>
      </c>
      <c r="E112" s="8">
        <v>210</v>
      </c>
      <c r="F112" s="8">
        <v>6</v>
      </c>
      <c r="G112" s="8">
        <v>16</v>
      </c>
      <c r="H112" s="8">
        <v>14</v>
      </c>
      <c r="I112" s="8"/>
      <c r="J112" s="8">
        <v>0.5</v>
      </c>
      <c r="K112" s="8">
        <v>1</v>
      </c>
      <c r="L112" s="8"/>
      <c r="M112" s="8">
        <f t="shared" ref="M112" si="96">J112*K112*E112</f>
        <v>105</v>
      </c>
      <c r="N112" s="8">
        <f t="shared" ref="N112" si="97">J112*K112*F112</f>
        <v>3</v>
      </c>
      <c r="O112" s="8">
        <f t="shared" ref="O112" si="98">J112*K112*G112</f>
        <v>8</v>
      </c>
      <c r="P112" s="9">
        <f t="shared" ref="P112" si="99">J112*K112*H112</f>
        <v>7</v>
      </c>
      <c r="Q112" s="16">
        <f>F112/H112</f>
        <v>0.42857142857142855</v>
      </c>
      <c r="R112" s="18">
        <f>E112/F112</f>
        <v>35</v>
      </c>
    </row>
    <row r="113" spans="1:18" x14ac:dyDescent="0.25">
      <c r="A113" s="4"/>
      <c r="B113" s="4"/>
      <c r="C113" s="10" t="s">
        <v>44</v>
      </c>
      <c r="D113" s="4"/>
      <c r="E113" s="4"/>
      <c r="F113" s="4"/>
      <c r="G113" s="4"/>
      <c r="H113" s="4"/>
      <c r="I113" s="4"/>
      <c r="J113" s="4"/>
      <c r="K113" s="4"/>
      <c r="L113" s="4"/>
      <c r="M113" s="4">
        <f>SUM(M109:M112)</f>
        <v>452</v>
      </c>
      <c r="N113" s="4">
        <f t="shared" ref="N113:O113" si="100">SUM(N109:N112)</f>
        <v>53.3</v>
      </c>
      <c r="O113" s="4">
        <f t="shared" si="100"/>
        <v>15.88</v>
      </c>
      <c r="P113" s="4">
        <f>SUM(P109:P112)</f>
        <v>25.3</v>
      </c>
      <c r="Q113" s="12">
        <f>N113/(O113+P113)</f>
        <v>1.2943176299174355</v>
      </c>
    </row>
    <row r="115" spans="1:18" ht="15.75" thickBot="1" x14ac:dyDescent="0.3"/>
    <row r="116" spans="1:18" x14ac:dyDescent="0.25">
      <c r="A116" s="19">
        <v>43166</v>
      </c>
      <c r="B116" s="2">
        <v>1</v>
      </c>
      <c r="C116" s="2" t="s">
        <v>39</v>
      </c>
      <c r="D116" s="2" t="s">
        <v>32</v>
      </c>
      <c r="E116" s="2">
        <v>190</v>
      </c>
      <c r="F116" s="2">
        <v>21</v>
      </c>
      <c r="G116" s="2">
        <v>7</v>
      </c>
      <c r="H116" s="2">
        <v>22</v>
      </c>
      <c r="I116" s="2"/>
      <c r="J116" s="2">
        <v>0.5</v>
      </c>
      <c r="K116" s="2">
        <v>1</v>
      </c>
      <c r="L116" s="2"/>
      <c r="M116" s="2">
        <f t="shared" ref="M116" si="101">J116*K116*E116</f>
        <v>95</v>
      </c>
      <c r="N116" s="2">
        <f t="shared" ref="N116" si="102">J116*K116*F116</f>
        <v>10.5</v>
      </c>
      <c r="O116" s="2">
        <f t="shared" ref="O116" si="103">J116*K116*G116</f>
        <v>3.5</v>
      </c>
      <c r="P116" s="15">
        <f t="shared" ref="P116" si="104">J116*K116*H116</f>
        <v>11</v>
      </c>
      <c r="Q116" s="16">
        <f>F116/H116</f>
        <v>0.95454545454545459</v>
      </c>
      <c r="R116" s="11">
        <f>E116/F116</f>
        <v>9.0476190476190474</v>
      </c>
    </row>
    <row r="117" spans="1:18" x14ac:dyDescent="0.25">
      <c r="A117" s="3"/>
      <c r="B117" s="4"/>
      <c r="C117" s="4" t="s">
        <v>30</v>
      </c>
      <c r="D117" s="4" t="s">
        <v>40</v>
      </c>
      <c r="E117" s="4">
        <v>190</v>
      </c>
      <c r="F117" s="4">
        <v>3</v>
      </c>
      <c r="G117" s="4">
        <v>7</v>
      </c>
      <c r="H117" s="4">
        <v>29</v>
      </c>
      <c r="I117" s="4"/>
      <c r="J117" s="4">
        <v>0.5</v>
      </c>
      <c r="K117" s="4">
        <v>1</v>
      </c>
      <c r="L117" s="4"/>
      <c r="M117" s="4">
        <f t="shared" ref="M117:M118" si="105">J117*K117*E117</f>
        <v>95</v>
      </c>
      <c r="N117" s="4">
        <f t="shared" ref="N117:N118" si="106">J117*K117*F117</f>
        <v>1.5</v>
      </c>
      <c r="O117" s="4">
        <f t="shared" ref="O117:O118" si="107">J117*K117*G117</f>
        <v>3.5</v>
      </c>
      <c r="P117" s="5">
        <f t="shared" ref="P117:P118" si="108">J117*K117*H117</f>
        <v>14.5</v>
      </c>
      <c r="Q117" s="16">
        <f>F117/H117</f>
        <v>0.10344827586206896</v>
      </c>
      <c r="R117" s="11">
        <f t="shared" ref="R117:R118" si="109">E117/F117</f>
        <v>63.333333333333336</v>
      </c>
    </row>
    <row r="118" spans="1:18" x14ac:dyDescent="0.25">
      <c r="A118" s="6"/>
      <c r="B118" s="4">
        <v>2</v>
      </c>
      <c r="C118" s="4" t="s">
        <v>39</v>
      </c>
      <c r="D118" s="4" t="s">
        <v>32</v>
      </c>
      <c r="E118" s="4">
        <v>190</v>
      </c>
      <c r="F118" s="4">
        <v>21</v>
      </c>
      <c r="G118" s="4">
        <v>7</v>
      </c>
      <c r="H118" s="4">
        <v>22</v>
      </c>
      <c r="I118" s="4"/>
      <c r="J118" s="4">
        <v>0.5</v>
      </c>
      <c r="K118" s="4">
        <v>1</v>
      </c>
      <c r="L118" s="4"/>
      <c r="M118" s="4">
        <f t="shared" si="105"/>
        <v>95</v>
      </c>
      <c r="N118" s="4">
        <f t="shared" si="106"/>
        <v>10.5</v>
      </c>
      <c r="O118" s="4">
        <f t="shared" si="107"/>
        <v>3.5</v>
      </c>
      <c r="P118" s="5">
        <f t="shared" si="108"/>
        <v>11</v>
      </c>
      <c r="Q118" s="16">
        <f>F118/H118</f>
        <v>0.95454545454545459</v>
      </c>
      <c r="R118" s="18">
        <f t="shared" si="109"/>
        <v>9.0476190476190474</v>
      </c>
    </row>
    <row r="119" spans="1:18" ht="15.75" thickBot="1" x14ac:dyDescent="0.3">
      <c r="A119" s="7"/>
      <c r="B119" s="8"/>
      <c r="C119" s="8" t="s">
        <v>42</v>
      </c>
      <c r="D119" s="8" t="s">
        <v>32</v>
      </c>
      <c r="E119" s="8">
        <v>210</v>
      </c>
      <c r="F119" s="8">
        <v>6</v>
      </c>
      <c r="G119" s="8">
        <v>16</v>
      </c>
      <c r="H119" s="8">
        <v>14</v>
      </c>
      <c r="I119" s="8"/>
      <c r="J119" s="8">
        <v>1</v>
      </c>
      <c r="K119" s="8">
        <v>1</v>
      </c>
      <c r="L119" s="8"/>
      <c r="M119" s="8">
        <f t="shared" ref="M119" si="110">J119*K119*E119</f>
        <v>210</v>
      </c>
      <c r="N119" s="8">
        <f t="shared" ref="N119" si="111">J119*K119*F119</f>
        <v>6</v>
      </c>
      <c r="O119" s="8">
        <f t="shared" ref="O119" si="112">J119*K119*G119</f>
        <v>16</v>
      </c>
      <c r="P119" s="9">
        <f t="shared" ref="P119" si="113">J119*K119*H119</f>
        <v>14</v>
      </c>
      <c r="Q119" s="16">
        <f>F119/H119</f>
        <v>0.42857142857142855</v>
      </c>
      <c r="R119" s="18">
        <f>E119/F119</f>
        <v>35</v>
      </c>
    </row>
    <row r="120" spans="1:18" x14ac:dyDescent="0.25">
      <c r="A120" s="4"/>
      <c r="B120" s="4"/>
      <c r="C120" s="10" t="s">
        <v>44</v>
      </c>
      <c r="D120" s="4"/>
      <c r="E120" s="4"/>
      <c r="F120" s="4"/>
      <c r="G120" s="4"/>
      <c r="H120" s="4"/>
      <c r="I120" s="4"/>
      <c r="J120" s="4"/>
      <c r="K120" s="4"/>
      <c r="L120" s="4"/>
      <c r="M120" s="4">
        <f>SUM(M116:M119)</f>
        <v>495</v>
      </c>
      <c r="N120" s="4">
        <f>SUM(N116:N119)</f>
        <v>28.5</v>
      </c>
      <c r="O120" s="4">
        <f>SUM(O116:O119)</f>
        <v>26.5</v>
      </c>
      <c r="P120" s="4">
        <f>SUM(P116:P119)</f>
        <v>50.5</v>
      </c>
      <c r="Q120" s="12">
        <f>N120/(O120+P120)</f>
        <v>0.37012987012987014</v>
      </c>
    </row>
    <row r="122" spans="1:18" ht="15.75" thickBot="1" x14ac:dyDescent="0.3"/>
    <row r="123" spans="1:18" x14ac:dyDescent="0.25">
      <c r="A123" s="14">
        <v>43167</v>
      </c>
      <c r="B123" s="2">
        <v>1</v>
      </c>
      <c r="C123" s="17" t="s">
        <v>60</v>
      </c>
      <c r="D123" s="2" t="s">
        <v>59</v>
      </c>
      <c r="E123" s="2">
        <v>120</v>
      </c>
      <c r="F123" s="17">
        <v>24</v>
      </c>
      <c r="G123" s="17">
        <v>1.5</v>
      </c>
      <c r="H123" s="2">
        <v>3</v>
      </c>
      <c r="I123" s="2"/>
      <c r="J123" s="2">
        <v>1</v>
      </c>
      <c r="K123" s="2">
        <v>1</v>
      </c>
      <c r="L123" s="2"/>
      <c r="M123" s="2">
        <f>J123*K123*E123</f>
        <v>120</v>
      </c>
      <c r="N123" s="2">
        <f>J123*K123*F123</f>
        <v>24</v>
      </c>
      <c r="O123" s="2">
        <f>J123*K123*G123</f>
        <v>1.5</v>
      </c>
      <c r="P123" s="15">
        <f>J123*K123*H123</f>
        <v>3</v>
      </c>
      <c r="Q123" s="16">
        <f>F123/H123</f>
        <v>8</v>
      </c>
      <c r="R123" s="11">
        <f>E123/F123</f>
        <v>5</v>
      </c>
    </row>
    <row r="124" spans="1:18" x14ac:dyDescent="0.25">
      <c r="A124" s="3"/>
      <c r="B124" s="4"/>
      <c r="C124" s="4" t="s">
        <v>30</v>
      </c>
      <c r="D124" s="4" t="s">
        <v>40</v>
      </c>
      <c r="E124" s="4">
        <v>190</v>
      </c>
      <c r="F124" s="4">
        <v>3</v>
      </c>
      <c r="G124" s="4">
        <v>7</v>
      </c>
      <c r="H124" s="4">
        <v>29</v>
      </c>
      <c r="I124" s="4"/>
      <c r="J124" s="4">
        <v>0.5</v>
      </c>
      <c r="K124" s="4">
        <v>1</v>
      </c>
      <c r="L124" s="4"/>
      <c r="M124" s="4">
        <f t="shared" ref="M124" si="114">J124*K124*E124</f>
        <v>95</v>
      </c>
      <c r="N124" s="4">
        <f t="shared" ref="N124" si="115">J124*K124*F124</f>
        <v>1.5</v>
      </c>
      <c r="O124" s="4">
        <f t="shared" ref="O124" si="116">J124*K124*G124</f>
        <v>3.5</v>
      </c>
      <c r="P124" s="5">
        <f t="shared" ref="P124" si="117">J124*K124*H124</f>
        <v>14.5</v>
      </c>
      <c r="Q124" s="16">
        <f>F124/H124</f>
        <v>0.10344827586206896</v>
      </c>
      <c r="R124" s="11">
        <f t="shared" ref="R124:R126" si="118">E124/F124</f>
        <v>63.333333333333336</v>
      </c>
    </row>
    <row r="125" spans="1:18" x14ac:dyDescent="0.25">
      <c r="A125" s="6"/>
      <c r="B125" s="4">
        <v>2</v>
      </c>
      <c r="C125" s="10" t="s">
        <v>63</v>
      </c>
      <c r="D125" s="10" t="s">
        <v>51</v>
      </c>
      <c r="E125" s="10">
        <v>188</v>
      </c>
      <c r="F125" s="10">
        <v>27</v>
      </c>
      <c r="G125" s="10">
        <v>8.1999999999999993</v>
      </c>
      <c r="H125" s="10">
        <v>1</v>
      </c>
      <c r="I125" s="10"/>
      <c r="J125" s="10">
        <v>1</v>
      </c>
      <c r="K125" s="10">
        <v>1</v>
      </c>
      <c r="L125" s="10"/>
      <c r="M125" s="4">
        <f>J125*K125*E125</f>
        <v>188</v>
      </c>
      <c r="N125" s="4">
        <f>J125*K125*F125</f>
        <v>27</v>
      </c>
      <c r="O125" s="4">
        <f>J125*K125*G125</f>
        <v>8.1999999999999993</v>
      </c>
      <c r="P125" s="5">
        <f>J125*K125*H125</f>
        <v>1</v>
      </c>
      <c r="Q125" s="16">
        <f>F125/H125</f>
        <v>27</v>
      </c>
      <c r="R125" s="18">
        <f t="shared" si="118"/>
        <v>6.9629629629629628</v>
      </c>
    </row>
    <row r="126" spans="1:18" ht="15.75" thickBot="1" x14ac:dyDescent="0.3">
      <c r="A126" s="7"/>
      <c r="B126" s="8"/>
      <c r="C126" s="8" t="s">
        <v>61</v>
      </c>
      <c r="D126" s="8" t="s">
        <v>62</v>
      </c>
      <c r="E126" s="8">
        <v>322</v>
      </c>
      <c r="F126" s="13">
        <v>4</v>
      </c>
      <c r="G126" s="8">
        <v>29</v>
      </c>
      <c r="H126" s="8">
        <v>17</v>
      </c>
      <c r="I126" s="8"/>
      <c r="J126" s="8">
        <v>0.5</v>
      </c>
      <c r="K126" s="8">
        <v>1</v>
      </c>
      <c r="L126" s="8"/>
      <c r="M126" s="8">
        <f>J126*K126*E126</f>
        <v>161</v>
      </c>
      <c r="N126" s="8">
        <f>J126*K126*F126</f>
        <v>2</v>
      </c>
      <c r="O126" s="8">
        <f>J126*K126*G126</f>
        <v>14.5</v>
      </c>
      <c r="P126" s="9">
        <f>J126*K126*H126</f>
        <v>8.5</v>
      </c>
      <c r="Q126" s="11">
        <f t="shared" ref="Q126" si="119">F126/H126</f>
        <v>0.23529411764705882</v>
      </c>
      <c r="R126" s="18">
        <f t="shared" si="118"/>
        <v>80.5</v>
      </c>
    </row>
    <row r="127" spans="1:18" x14ac:dyDescent="0.25">
      <c r="A127" s="4"/>
      <c r="B127" s="4"/>
      <c r="C127" s="10" t="s">
        <v>44</v>
      </c>
      <c r="D127" s="4"/>
      <c r="E127" s="4"/>
      <c r="F127" s="4"/>
      <c r="G127" s="4"/>
      <c r="H127" s="4"/>
      <c r="I127" s="4"/>
      <c r="J127" s="4"/>
      <c r="K127" s="4"/>
      <c r="L127" s="4"/>
      <c r="M127" s="4">
        <f>SUM(M123:M126)</f>
        <v>564</v>
      </c>
      <c r="N127" s="4">
        <f>SUM(N123:N126)</f>
        <v>54.5</v>
      </c>
      <c r="O127" s="4">
        <f>SUM(O123:O126)</f>
        <v>27.7</v>
      </c>
      <c r="P127" s="4">
        <f>SUM(P123:P126)</f>
        <v>27</v>
      </c>
      <c r="Q127" s="12">
        <f>N127/(O127+P127)</f>
        <v>0.99634369287020108</v>
      </c>
    </row>
    <row r="129" spans="1:18" ht="15.75" thickBot="1" x14ac:dyDescent="0.3"/>
    <row r="130" spans="1:18" x14ac:dyDescent="0.25">
      <c r="A130" s="14">
        <v>43168</v>
      </c>
      <c r="B130" s="2">
        <v>1</v>
      </c>
      <c r="C130" s="17" t="s">
        <v>60</v>
      </c>
      <c r="D130" s="2" t="s">
        <v>59</v>
      </c>
      <c r="E130" s="2">
        <v>120</v>
      </c>
      <c r="F130" s="17">
        <v>24</v>
      </c>
      <c r="G130" s="17">
        <v>1.5</v>
      </c>
      <c r="H130" s="2">
        <v>3</v>
      </c>
      <c r="I130" s="2"/>
      <c r="J130" s="2">
        <v>1</v>
      </c>
      <c r="K130" s="2">
        <v>1</v>
      </c>
      <c r="L130" s="2"/>
      <c r="M130" s="2">
        <f>J130*K130*E130</f>
        <v>120</v>
      </c>
      <c r="N130" s="2">
        <f>J130*K130*F130</f>
        <v>24</v>
      </c>
      <c r="O130" s="2">
        <f>J130*K130*G130</f>
        <v>1.5</v>
      </c>
      <c r="P130" s="15">
        <f>J130*K130*H130</f>
        <v>3</v>
      </c>
      <c r="Q130" s="16">
        <f>F130/H130</f>
        <v>8</v>
      </c>
      <c r="R130" s="11">
        <f>E130/F130</f>
        <v>5</v>
      </c>
    </row>
    <row r="131" spans="1:18" x14ac:dyDescent="0.25">
      <c r="A131" s="3"/>
      <c r="B131" s="4"/>
      <c r="C131" s="4" t="s">
        <v>30</v>
      </c>
      <c r="D131" s="4" t="s">
        <v>40</v>
      </c>
      <c r="E131" s="4">
        <v>190</v>
      </c>
      <c r="F131" s="4">
        <v>3</v>
      </c>
      <c r="G131" s="4">
        <v>7</v>
      </c>
      <c r="H131" s="4">
        <v>29</v>
      </c>
      <c r="I131" s="4"/>
      <c r="J131" s="4">
        <v>0.5</v>
      </c>
      <c r="K131" s="4">
        <v>1</v>
      </c>
      <c r="L131" s="4"/>
      <c r="M131" s="4">
        <f t="shared" ref="M131" si="120">J131*K131*E131</f>
        <v>95</v>
      </c>
      <c r="N131" s="4">
        <f t="shared" ref="N131" si="121">J131*K131*F131</f>
        <v>1.5</v>
      </c>
      <c r="O131" s="4">
        <f t="shared" ref="O131" si="122">J131*K131*G131</f>
        <v>3.5</v>
      </c>
      <c r="P131" s="5">
        <f t="shared" ref="P131" si="123">J131*K131*H131</f>
        <v>14.5</v>
      </c>
      <c r="Q131" s="16">
        <f>F131/H131</f>
        <v>0.10344827586206896</v>
      </c>
      <c r="R131" s="11">
        <f t="shared" ref="R131:R133" si="124">E131/F131</f>
        <v>63.333333333333336</v>
      </c>
    </row>
    <row r="132" spans="1:18" x14ac:dyDescent="0.25">
      <c r="A132" s="6"/>
      <c r="B132" s="4">
        <v>2</v>
      </c>
      <c r="C132" s="10" t="s">
        <v>63</v>
      </c>
      <c r="D132" s="10" t="s">
        <v>51</v>
      </c>
      <c r="E132" s="10">
        <v>188</v>
      </c>
      <c r="F132" s="10">
        <v>27</v>
      </c>
      <c r="G132" s="10">
        <v>8.1999999999999993</v>
      </c>
      <c r="H132" s="10">
        <v>1</v>
      </c>
      <c r="I132" s="10"/>
      <c r="J132" s="10">
        <v>1</v>
      </c>
      <c r="K132" s="10">
        <v>1</v>
      </c>
      <c r="L132" s="10"/>
      <c r="M132" s="4">
        <f>J132*K132*E132</f>
        <v>188</v>
      </c>
      <c r="N132" s="4">
        <f>J132*K132*F132</f>
        <v>27</v>
      </c>
      <c r="O132" s="4">
        <f>J132*K132*G132</f>
        <v>8.1999999999999993</v>
      </c>
      <c r="P132" s="5">
        <f>J132*K132*H132</f>
        <v>1</v>
      </c>
      <c r="Q132" s="16">
        <f>F132/H132</f>
        <v>27</v>
      </c>
      <c r="R132" s="18">
        <f t="shared" si="124"/>
        <v>6.9629629629629628</v>
      </c>
    </row>
    <row r="133" spans="1:18" ht="15.75" thickBot="1" x14ac:dyDescent="0.3">
      <c r="A133" s="7"/>
      <c r="B133" s="8"/>
      <c r="C133" s="8" t="s">
        <v>61</v>
      </c>
      <c r="D133" s="8" t="s">
        <v>62</v>
      </c>
      <c r="E133" s="8">
        <v>322</v>
      </c>
      <c r="F133" s="13">
        <v>4</v>
      </c>
      <c r="G133" s="8">
        <v>29</v>
      </c>
      <c r="H133" s="8">
        <v>17</v>
      </c>
      <c r="I133" s="8"/>
      <c r="J133" s="8">
        <v>0.5</v>
      </c>
      <c r="K133" s="8">
        <v>1</v>
      </c>
      <c r="L133" s="8"/>
      <c r="M133" s="8">
        <f>J133*K133*E133</f>
        <v>161</v>
      </c>
      <c r="N133" s="8">
        <f>J133*K133*F133</f>
        <v>2</v>
      </c>
      <c r="O133" s="8">
        <f>J133*K133*G133</f>
        <v>14.5</v>
      </c>
      <c r="P133" s="9">
        <f>J133*K133*H133</f>
        <v>8.5</v>
      </c>
      <c r="Q133" s="11">
        <f t="shared" ref="Q133" si="125">F133/H133</f>
        <v>0.23529411764705882</v>
      </c>
      <c r="R133" s="18">
        <f t="shared" si="124"/>
        <v>80.5</v>
      </c>
    </row>
    <row r="134" spans="1:18" x14ac:dyDescent="0.25">
      <c r="A134" s="4"/>
      <c r="B134" s="4"/>
      <c r="C134" s="10" t="s">
        <v>44</v>
      </c>
      <c r="D134" s="4"/>
      <c r="E134" s="4"/>
      <c r="F134" s="4"/>
      <c r="G134" s="4"/>
      <c r="H134" s="4"/>
      <c r="I134" s="4"/>
      <c r="J134" s="4"/>
      <c r="K134" s="4"/>
      <c r="L134" s="4"/>
      <c r="M134" s="4">
        <f>SUM(M130:M133)</f>
        <v>564</v>
      </c>
      <c r="N134" s="4">
        <f>SUM(N130:N133)</f>
        <v>54.5</v>
      </c>
      <c r="O134" s="4">
        <f>SUM(O130:O133)</f>
        <v>27.7</v>
      </c>
      <c r="P134" s="4">
        <f>SUM(P130:P133)</f>
        <v>27</v>
      </c>
      <c r="Q134" s="12">
        <f>N134/(O134+P134)</f>
        <v>0.99634369287020108</v>
      </c>
    </row>
    <row r="136" spans="1:18" ht="15.75" thickBot="1" x14ac:dyDescent="0.3"/>
    <row r="137" spans="1:18" x14ac:dyDescent="0.25">
      <c r="A137" s="19">
        <v>43169</v>
      </c>
      <c r="B137" s="2">
        <v>1</v>
      </c>
      <c r="C137" s="17" t="s">
        <v>60</v>
      </c>
      <c r="D137" s="2" t="s">
        <v>59</v>
      </c>
      <c r="E137" s="2">
        <v>120</v>
      </c>
      <c r="F137" s="17">
        <v>24</v>
      </c>
      <c r="G137" s="17">
        <v>1.5</v>
      </c>
      <c r="H137" s="2">
        <v>3</v>
      </c>
      <c r="I137" s="2"/>
      <c r="J137" s="2">
        <v>1</v>
      </c>
      <c r="K137" s="2">
        <v>1</v>
      </c>
      <c r="L137" s="2"/>
      <c r="M137" s="2">
        <f>J137*K137*E137</f>
        <v>120</v>
      </c>
      <c r="N137" s="2">
        <f>J137*K137*F137</f>
        <v>24</v>
      </c>
      <c r="O137" s="2">
        <f>J137*K137*G137</f>
        <v>1.5</v>
      </c>
      <c r="P137" s="15">
        <f>J137*K137*H137</f>
        <v>3</v>
      </c>
      <c r="Q137" s="16">
        <f>F137/H137</f>
        <v>8</v>
      </c>
      <c r="R137" s="11">
        <f>E137/F137</f>
        <v>5</v>
      </c>
    </row>
    <row r="138" spans="1:18" x14ac:dyDescent="0.25">
      <c r="A138" s="3"/>
      <c r="B138" s="4"/>
      <c r="C138" s="4" t="s">
        <v>30</v>
      </c>
      <c r="D138" s="4" t="s">
        <v>40</v>
      </c>
      <c r="E138" s="4">
        <v>190</v>
      </c>
      <c r="F138" s="4">
        <v>3</v>
      </c>
      <c r="G138" s="4">
        <v>7</v>
      </c>
      <c r="H138" s="4">
        <v>29</v>
      </c>
      <c r="I138" s="4"/>
      <c r="J138" s="4">
        <v>0.5</v>
      </c>
      <c r="K138" s="4">
        <v>1</v>
      </c>
      <c r="L138" s="4"/>
      <c r="M138" s="4">
        <f t="shared" ref="M138" si="126">J138*K138*E138</f>
        <v>95</v>
      </c>
      <c r="N138" s="4">
        <f t="shared" ref="N138" si="127">J138*K138*F138</f>
        <v>1.5</v>
      </c>
      <c r="O138" s="4">
        <f t="shared" ref="O138" si="128">J138*K138*G138</f>
        <v>3.5</v>
      </c>
      <c r="P138" s="5">
        <f t="shared" ref="P138" si="129">J138*K138*H138</f>
        <v>14.5</v>
      </c>
      <c r="Q138" s="16">
        <f>F138/H138</f>
        <v>0.10344827586206896</v>
      </c>
      <c r="R138" s="11">
        <f t="shared" ref="R138:R139" si="130">E138/F138</f>
        <v>63.333333333333336</v>
      </c>
    </row>
    <row r="139" spans="1:18" x14ac:dyDescent="0.25">
      <c r="A139" s="6"/>
      <c r="B139" s="4">
        <v>2</v>
      </c>
      <c r="C139" s="10" t="s">
        <v>72</v>
      </c>
      <c r="D139" s="10" t="s">
        <v>51</v>
      </c>
      <c r="E139" s="10">
        <v>165</v>
      </c>
      <c r="F139" s="10">
        <v>31</v>
      </c>
      <c r="G139" s="10">
        <v>3.6</v>
      </c>
      <c r="H139" s="10">
        <v>1</v>
      </c>
      <c r="I139" s="10"/>
      <c r="J139" s="10">
        <v>1</v>
      </c>
      <c r="K139" s="10">
        <v>1</v>
      </c>
      <c r="L139" s="10"/>
      <c r="M139" s="4">
        <f>J139*K139*E139</f>
        <v>165</v>
      </c>
      <c r="N139" s="4">
        <f>J139*K139*F139</f>
        <v>31</v>
      </c>
      <c r="O139" s="4">
        <f>J139*K139*G139</f>
        <v>3.6</v>
      </c>
      <c r="P139" s="5">
        <f>J139*K139*H139</f>
        <v>1</v>
      </c>
      <c r="Q139" s="16">
        <f>F139/H139</f>
        <v>31</v>
      </c>
      <c r="R139" s="18">
        <f t="shared" si="130"/>
        <v>5.32258064516129</v>
      </c>
    </row>
    <row r="140" spans="1:18" ht="15.75" thickBot="1" x14ac:dyDescent="0.3">
      <c r="A140" s="7"/>
      <c r="B140" s="8"/>
      <c r="C140" s="8" t="s">
        <v>61</v>
      </c>
      <c r="D140" s="8" t="s">
        <v>62</v>
      </c>
      <c r="E140" s="8">
        <v>322</v>
      </c>
      <c r="F140" s="13">
        <v>4</v>
      </c>
      <c r="G140" s="8">
        <v>29</v>
      </c>
      <c r="H140" s="8">
        <v>17</v>
      </c>
      <c r="I140" s="8"/>
      <c r="J140" s="8">
        <v>0.5</v>
      </c>
      <c r="K140" s="8">
        <v>1</v>
      </c>
      <c r="L140" s="8"/>
      <c r="M140" s="8">
        <f>J140*K140*E140</f>
        <v>161</v>
      </c>
      <c r="N140" s="8">
        <f>J140*K140*F140</f>
        <v>2</v>
      </c>
      <c r="O140" s="8">
        <f>J140*K140*G140</f>
        <v>14.5</v>
      </c>
      <c r="P140" s="9">
        <f>J140*K140*H140</f>
        <v>8.5</v>
      </c>
      <c r="Q140" s="16">
        <f>F140/H140</f>
        <v>0.23529411764705882</v>
      </c>
      <c r="R140" s="18">
        <f>E140/F140</f>
        <v>80.5</v>
      </c>
    </row>
    <row r="141" spans="1:18" x14ac:dyDescent="0.25">
      <c r="A141" s="4"/>
      <c r="B141" s="4"/>
      <c r="C141" s="10" t="s">
        <v>44</v>
      </c>
      <c r="D141" s="4"/>
      <c r="E141" s="4"/>
      <c r="F141" s="4"/>
      <c r="G141" s="4"/>
      <c r="H141" s="4"/>
      <c r="I141" s="4"/>
      <c r="J141" s="4"/>
      <c r="K141" s="4"/>
      <c r="L141" s="4"/>
      <c r="M141" s="4">
        <f>SUM(M137:M140)</f>
        <v>541</v>
      </c>
      <c r="N141" s="4">
        <f t="shared" ref="N141:O141" si="131">SUM(N137:N140)</f>
        <v>58.5</v>
      </c>
      <c r="O141" s="4">
        <f t="shared" si="131"/>
        <v>23.1</v>
      </c>
      <c r="P141" s="4">
        <f>SUM(P137:P140)</f>
        <v>27</v>
      </c>
      <c r="Q141" s="12">
        <f>N141/(O141+P141)</f>
        <v>1.1676646706586826</v>
      </c>
    </row>
    <row r="143" spans="1:18" ht="15.75" thickBot="1" x14ac:dyDescent="0.3"/>
    <row r="144" spans="1:18" x14ac:dyDescent="0.25">
      <c r="A144" s="19">
        <v>43170</v>
      </c>
      <c r="B144" s="2">
        <v>1</v>
      </c>
      <c r="C144" s="17" t="s">
        <v>60</v>
      </c>
      <c r="D144" s="2" t="s">
        <v>59</v>
      </c>
      <c r="E144" s="2">
        <v>120</v>
      </c>
      <c r="F144" s="17">
        <v>24</v>
      </c>
      <c r="G144" s="17">
        <v>1.5</v>
      </c>
      <c r="H144" s="2">
        <v>3</v>
      </c>
      <c r="I144" s="2"/>
      <c r="J144" s="2">
        <v>1</v>
      </c>
      <c r="K144" s="2">
        <v>1</v>
      </c>
      <c r="L144" s="2"/>
      <c r="M144" s="2">
        <f>J144*K144*E144</f>
        <v>120</v>
      </c>
      <c r="N144" s="2">
        <f>J144*K144*F144</f>
        <v>24</v>
      </c>
      <c r="O144" s="2">
        <f>J144*K144*G144</f>
        <v>1.5</v>
      </c>
      <c r="P144" s="15">
        <f>J144*K144*H144</f>
        <v>3</v>
      </c>
      <c r="Q144" s="16">
        <f>F144/H144</f>
        <v>8</v>
      </c>
      <c r="R144" s="11">
        <f>E144/F144</f>
        <v>5</v>
      </c>
    </row>
    <row r="145" spans="1:18" x14ac:dyDescent="0.25">
      <c r="A145" s="3"/>
      <c r="B145" s="4"/>
      <c r="C145" s="4" t="s">
        <v>30</v>
      </c>
      <c r="D145" s="4" t="s">
        <v>40</v>
      </c>
      <c r="E145" s="4">
        <v>190</v>
      </c>
      <c r="F145" s="4">
        <v>3</v>
      </c>
      <c r="G145" s="4">
        <v>7</v>
      </c>
      <c r="H145" s="4">
        <v>29</v>
      </c>
      <c r="I145" s="4"/>
      <c r="J145" s="4">
        <v>0.5</v>
      </c>
      <c r="K145" s="4">
        <v>1</v>
      </c>
      <c r="L145" s="4"/>
      <c r="M145" s="4">
        <f t="shared" ref="M145" si="132">J145*K145*E145</f>
        <v>95</v>
      </c>
      <c r="N145" s="4">
        <f t="shared" ref="N145" si="133">J145*K145*F145</f>
        <v>1.5</v>
      </c>
      <c r="O145" s="4">
        <f t="shared" ref="O145" si="134">J145*K145*G145</f>
        <v>3.5</v>
      </c>
      <c r="P145" s="5">
        <f t="shared" ref="P145" si="135">J145*K145*H145</f>
        <v>14.5</v>
      </c>
      <c r="Q145" s="16">
        <f>F145/H145</f>
        <v>0.10344827586206896</v>
      </c>
      <c r="R145" s="11">
        <f t="shared" ref="R145:R146" si="136">E145/F145</f>
        <v>63.333333333333336</v>
      </c>
    </row>
    <row r="146" spans="1:18" x14ac:dyDescent="0.25">
      <c r="A146" s="6"/>
      <c r="B146" s="4">
        <v>2</v>
      </c>
      <c r="C146" s="10" t="s">
        <v>72</v>
      </c>
      <c r="D146" s="10" t="s">
        <v>51</v>
      </c>
      <c r="E146" s="10">
        <v>165</v>
      </c>
      <c r="F146" s="10">
        <v>31</v>
      </c>
      <c r="G146" s="10">
        <v>3.6</v>
      </c>
      <c r="H146" s="10">
        <v>1</v>
      </c>
      <c r="I146" s="10"/>
      <c r="J146" s="10">
        <v>1</v>
      </c>
      <c r="K146" s="10">
        <v>1</v>
      </c>
      <c r="L146" s="10"/>
      <c r="M146" s="4">
        <f>J146*K146*E146</f>
        <v>165</v>
      </c>
      <c r="N146" s="4">
        <f>J146*K146*F146</f>
        <v>31</v>
      </c>
      <c r="O146" s="4">
        <f>J146*K146*G146</f>
        <v>3.6</v>
      </c>
      <c r="P146" s="5">
        <f>J146*K146*H146</f>
        <v>1</v>
      </c>
      <c r="Q146" s="16">
        <f>F146/H146</f>
        <v>31</v>
      </c>
      <c r="R146" s="18">
        <f t="shared" si="136"/>
        <v>5.32258064516129</v>
      </c>
    </row>
    <row r="147" spans="1:18" ht="15.75" thickBot="1" x14ac:dyDescent="0.3">
      <c r="A147" s="7"/>
      <c r="B147" s="8"/>
      <c r="C147" s="8" t="s">
        <v>61</v>
      </c>
      <c r="D147" s="8" t="s">
        <v>62</v>
      </c>
      <c r="E147" s="8">
        <v>322</v>
      </c>
      <c r="F147" s="13">
        <v>4</v>
      </c>
      <c r="G147" s="8">
        <v>29</v>
      </c>
      <c r="H147" s="8">
        <v>17</v>
      </c>
      <c r="I147" s="8"/>
      <c r="J147" s="8">
        <v>0.5</v>
      </c>
      <c r="K147" s="8">
        <v>1</v>
      </c>
      <c r="L147" s="8"/>
      <c r="M147" s="8">
        <f>J147*K147*E147</f>
        <v>161</v>
      </c>
      <c r="N147" s="8">
        <f>J147*K147*F147</f>
        <v>2</v>
      </c>
      <c r="O147" s="8">
        <f>J147*K147*G147</f>
        <v>14.5</v>
      </c>
      <c r="P147" s="9">
        <f>J147*K147*H147</f>
        <v>8.5</v>
      </c>
      <c r="Q147" s="16">
        <f>F147/H147</f>
        <v>0.23529411764705882</v>
      </c>
      <c r="R147" s="18">
        <f>E147/F147</f>
        <v>80.5</v>
      </c>
    </row>
    <row r="148" spans="1:18" x14ac:dyDescent="0.25">
      <c r="A148" s="4"/>
      <c r="B148" s="4"/>
      <c r="C148" s="10" t="s">
        <v>44</v>
      </c>
      <c r="D148" s="4"/>
      <c r="E148" s="4"/>
      <c r="F148" s="4"/>
      <c r="G148" s="4"/>
      <c r="H148" s="4"/>
      <c r="I148" s="4"/>
      <c r="J148" s="4"/>
      <c r="K148" s="4"/>
      <c r="L148" s="4"/>
      <c r="M148" s="4">
        <f>SUM(M144:M147)</f>
        <v>541</v>
      </c>
      <c r="N148" s="4">
        <f t="shared" ref="N148:O148" si="137">SUM(N144:N147)</f>
        <v>58.5</v>
      </c>
      <c r="O148" s="4">
        <f t="shared" si="137"/>
        <v>23.1</v>
      </c>
      <c r="P148" s="4">
        <f>SUM(P144:P147)</f>
        <v>27</v>
      </c>
      <c r="Q148" s="12">
        <f>N148/(O148+P148)</f>
        <v>1.1676646706586826</v>
      </c>
    </row>
    <row r="150" spans="1:18" ht="15.75" thickBot="1" x14ac:dyDescent="0.3"/>
    <row r="151" spans="1:18" x14ac:dyDescent="0.25">
      <c r="A151" s="19">
        <v>43171</v>
      </c>
      <c r="B151" s="2">
        <v>1</v>
      </c>
      <c r="C151" s="17" t="s">
        <v>60</v>
      </c>
      <c r="D151" s="2" t="s">
        <v>59</v>
      </c>
      <c r="E151" s="2">
        <v>120</v>
      </c>
      <c r="F151" s="17">
        <v>24</v>
      </c>
      <c r="G151" s="17">
        <v>1.5</v>
      </c>
      <c r="H151" s="2">
        <v>3</v>
      </c>
      <c r="I151" s="2"/>
      <c r="J151" s="2">
        <v>1</v>
      </c>
      <c r="K151" s="2">
        <v>1</v>
      </c>
      <c r="L151" s="2"/>
      <c r="M151" s="2">
        <f>J151*K151*E151</f>
        <v>120</v>
      </c>
      <c r="N151" s="2">
        <f>J151*K151*F151</f>
        <v>24</v>
      </c>
      <c r="O151" s="2">
        <f>J151*K151*G151</f>
        <v>1.5</v>
      </c>
      <c r="P151" s="15">
        <f>J151*K151*H151</f>
        <v>3</v>
      </c>
      <c r="Q151" s="16">
        <f>F151/H151</f>
        <v>8</v>
      </c>
      <c r="R151" s="11">
        <f>E151/F151</f>
        <v>5</v>
      </c>
    </row>
    <row r="152" spans="1:18" x14ac:dyDescent="0.25">
      <c r="A152" s="3"/>
      <c r="B152" s="4"/>
      <c r="C152" s="4" t="s">
        <v>30</v>
      </c>
      <c r="D152" s="4" t="s">
        <v>40</v>
      </c>
      <c r="E152" s="4">
        <v>190</v>
      </c>
      <c r="F152" s="4">
        <v>3</v>
      </c>
      <c r="G152" s="4">
        <v>7</v>
      </c>
      <c r="H152" s="4">
        <v>29</v>
      </c>
      <c r="I152" s="4"/>
      <c r="J152" s="4">
        <v>0.5</v>
      </c>
      <c r="K152" s="4">
        <v>1</v>
      </c>
      <c r="L152" s="4"/>
      <c r="M152" s="4">
        <f t="shared" ref="M152" si="138">J152*K152*E152</f>
        <v>95</v>
      </c>
      <c r="N152" s="4">
        <f t="shared" ref="N152" si="139">J152*K152*F152</f>
        <v>1.5</v>
      </c>
      <c r="O152" s="4">
        <f t="shared" ref="O152" si="140">J152*K152*G152</f>
        <v>3.5</v>
      </c>
      <c r="P152" s="5">
        <f t="shared" ref="P152" si="141">J152*K152*H152</f>
        <v>14.5</v>
      </c>
      <c r="Q152" s="16">
        <f>F152/H152</f>
        <v>0.10344827586206896</v>
      </c>
      <c r="R152" s="11">
        <f t="shared" ref="R152:R153" si="142">E152/F152</f>
        <v>63.333333333333336</v>
      </c>
    </row>
    <row r="153" spans="1:18" ht="15.75" thickBot="1" x14ac:dyDescent="0.3">
      <c r="A153" s="7"/>
      <c r="B153" s="8">
        <v>2</v>
      </c>
      <c r="C153" s="13" t="s">
        <v>64</v>
      </c>
      <c r="D153" s="13" t="s">
        <v>51</v>
      </c>
      <c r="E153" s="13">
        <v>173</v>
      </c>
      <c r="F153" s="13">
        <v>18.899999999999999</v>
      </c>
      <c r="G153" s="13">
        <v>10</v>
      </c>
      <c r="H153" s="13">
        <v>1</v>
      </c>
      <c r="I153" s="13"/>
      <c r="J153" s="13">
        <v>1.6</v>
      </c>
      <c r="K153" s="13">
        <v>1</v>
      </c>
      <c r="L153" s="13"/>
      <c r="M153" s="8">
        <f>J153*K153*E153</f>
        <v>276.8</v>
      </c>
      <c r="N153" s="8">
        <f>J153*K153*F153</f>
        <v>30.24</v>
      </c>
      <c r="O153" s="8">
        <f>J153*K153*G153</f>
        <v>16</v>
      </c>
      <c r="P153" s="9">
        <f>J153*K153*H153</f>
        <v>1.6</v>
      </c>
      <c r="Q153" s="16">
        <f>F153/H153</f>
        <v>18.899999999999999</v>
      </c>
      <c r="R153" s="18">
        <f t="shared" si="142"/>
        <v>9.1534391534391535</v>
      </c>
    </row>
    <row r="154" spans="1:18" x14ac:dyDescent="0.25">
      <c r="A154" s="4"/>
      <c r="B154" s="4"/>
      <c r="C154" s="10" t="s">
        <v>44</v>
      </c>
      <c r="D154" s="4"/>
      <c r="E154" s="4"/>
      <c r="F154" s="4"/>
      <c r="G154" s="4"/>
      <c r="H154" s="4"/>
      <c r="I154" s="4"/>
      <c r="J154" s="4"/>
      <c r="K154" s="4"/>
      <c r="L154" s="4"/>
      <c r="M154" s="4">
        <f>SUM(M151:M153)</f>
        <v>491.8</v>
      </c>
      <c r="N154" s="4">
        <f>SUM(N151:N153)</f>
        <v>55.739999999999995</v>
      </c>
      <c r="O154" s="4">
        <f>SUM(O151:O153)</f>
        <v>21</v>
      </c>
      <c r="P154" s="4">
        <f>SUM(P151:P153)</f>
        <v>19.100000000000001</v>
      </c>
      <c r="Q154" s="12">
        <f>N154/(O154+P154)</f>
        <v>1.3900249376558602</v>
      </c>
    </row>
    <row r="156" spans="1:18" ht="15.75" thickBot="1" x14ac:dyDescent="0.3"/>
    <row r="157" spans="1:18" x14ac:dyDescent="0.25">
      <c r="A157" s="19">
        <v>43172</v>
      </c>
      <c r="B157" s="2">
        <v>1</v>
      </c>
      <c r="C157" s="17" t="s">
        <v>60</v>
      </c>
      <c r="D157" s="2" t="s">
        <v>59</v>
      </c>
      <c r="E157" s="2">
        <v>120</v>
      </c>
      <c r="F157" s="17">
        <v>24</v>
      </c>
      <c r="G157" s="17">
        <v>1.5</v>
      </c>
      <c r="H157" s="2">
        <v>3</v>
      </c>
      <c r="I157" s="2"/>
      <c r="J157" s="2">
        <v>1</v>
      </c>
      <c r="K157" s="2">
        <v>1</v>
      </c>
      <c r="L157" s="2"/>
      <c r="M157" s="2">
        <f>J157*K157*E157</f>
        <v>120</v>
      </c>
      <c r="N157" s="2">
        <f>J157*K157*F157</f>
        <v>24</v>
      </c>
      <c r="O157" s="2">
        <f>J157*K157*G157</f>
        <v>1.5</v>
      </c>
      <c r="P157" s="15">
        <f>J157*K157*H157</f>
        <v>3</v>
      </c>
      <c r="Q157" s="16">
        <f>F157/H157</f>
        <v>8</v>
      </c>
      <c r="R157" s="11">
        <f>E157/F157</f>
        <v>5</v>
      </c>
    </row>
    <row r="158" spans="1:18" x14ac:dyDescent="0.25">
      <c r="A158" s="3"/>
      <c r="B158" s="4"/>
      <c r="C158" s="4" t="s">
        <v>30</v>
      </c>
      <c r="D158" s="4" t="s">
        <v>40</v>
      </c>
      <c r="E158" s="4">
        <v>190</v>
      </c>
      <c r="F158" s="4">
        <v>3</v>
      </c>
      <c r="G158" s="4">
        <v>7</v>
      </c>
      <c r="H158" s="4">
        <v>29</v>
      </c>
      <c r="I158" s="4"/>
      <c r="J158" s="4">
        <v>0.5</v>
      </c>
      <c r="K158" s="4">
        <v>1</v>
      </c>
      <c r="L158" s="4"/>
      <c r="M158" s="4">
        <f t="shared" ref="M158" si="143">J158*K158*E158</f>
        <v>95</v>
      </c>
      <c r="N158" s="4">
        <f t="shared" ref="N158" si="144">J158*K158*F158</f>
        <v>1.5</v>
      </c>
      <c r="O158" s="4">
        <f t="shared" ref="O158" si="145">J158*K158*G158</f>
        <v>3.5</v>
      </c>
      <c r="P158" s="5">
        <f t="shared" ref="P158" si="146">J158*K158*H158</f>
        <v>14.5</v>
      </c>
      <c r="Q158" s="16">
        <f>F158/H158</f>
        <v>0.10344827586206896</v>
      </c>
      <c r="R158" s="11">
        <f t="shared" ref="R158:R160" si="147">E158/F158</f>
        <v>63.333333333333336</v>
      </c>
    </row>
    <row r="159" spans="1:18" x14ac:dyDescent="0.25">
      <c r="A159" s="6"/>
      <c r="B159" s="4">
        <v>2</v>
      </c>
      <c r="C159" s="10" t="s">
        <v>72</v>
      </c>
      <c r="D159" s="10" t="s">
        <v>51</v>
      </c>
      <c r="E159" s="10">
        <v>165</v>
      </c>
      <c r="F159" s="10">
        <v>31</v>
      </c>
      <c r="G159" s="10">
        <v>3.6</v>
      </c>
      <c r="H159" s="10">
        <v>1</v>
      </c>
      <c r="I159" s="10"/>
      <c r="J159" s="10">
        <v>1</v>
      </c>
      <c r="K159" s="10">
        <v>1</v>
      </c>
      <c r="L159" s="10"/>
      <c r="M159" s="4">
        <f>J159*K159*E159</f>
        <v>165</v>
      </c>
      <c r="N159" s="4">
        <f>J159*K159*F159</f>
        <v>31</v>
      </c>
      <c r="O159" s="4">
        <f>J159*K159*G159</f>
        <v>3.6</v>
      </c>
      <c r="P159" s="5">
        <f>J159*K159*H159</f>
        <v>1</v>
      </c>
      <c r="Q159" s="16">
        <f>F159/H159</f>
        <v>31</v>
      </c>
      <c r="R159" s="18">
        <f t="shared" si="147"/>
        <v>5.32258064516129</v>
      </c>
    </row>
    <row r="160" spans="1:18" ht="15.75" thickBot="1" x14ac:dyDescent="0.3">
      <c r="A160" s="7"/>
      <c r="B160" s="8"/>
      <c r="C160" s="8" t="s">
        <v>42</v>
      </c>
      <c r="D160" s="8" t="s">
        <v>32</v>
      </c>
      <c r="E160" s="8">
        <v>210</v>
      </c>
      <c r="F160" s="8">
        <v>6</v>
      </c>
      <c r="G160" s="8">
        <v>16</v>
      </c>
      <c r="H160" s="8">
        <v>14</v>
      </c>
      <c r="I160" s="8"/>
      <c r="J160" s="8">
        <v>0.5</v>
      </c>
      <c r="K160" s="8">
        <v>1</v>
      </c>
      <c r="L160" s="8"/>
      <c r="M160" s="8">
        <f t="shared" ref="M160" si="148">J160*K160*E160</f>
        <v>105</v>
      </c>
      <c r="N160" s="8">
        <f t="shared" ref="N160" si="149">J160*K160*F160</f>
        <v>3</v>
      </c>
      <c r="O160" s="8">
        <f t="shared" ref="O160" si="150">J160*K160*G160</f>
        <v>8</v>
      </c>
      <c r="P160" s="9">
        <f t="shared" ref="P160" si="151">J160*K160*H160</f>
        <v>7</v>
      </c>
      <c r="Q160" s="16">
        <f>F160/H160</f>
        <v>0.42857142857142855</v>
      </c>
      <c r="R160" s="18">
        <f t="shared" si="147"/>
        <v>35</v>
      </c>
    </row>
    <row r="161" spans="1:18" x14ac:dyDescent="0.25">
      <c r="A161" s="4"/>
      <c r="B161" s="4"/>
      <c r="C161" s="10" t="s">
        <v>44</v>
      </c>
      <c r="D161" s="4"/>
      <c r="E161" s="4"/>
      <c r="F161" s="4"/>
      <c r="G161" s="4"/>
      <c r="H161" s="4"/>
      <c r="I161" s="4"/>
      <c r="J161" s="4"/>
      <c r="K161" s="4"/>
      <c r="L161" s="4"/>
      <c r="M161" s="4">
        <f>SUM(M157:M160)</f>
        <v>485</v>
      </c>
      <c r="N161" s="4">
        <f t="shared" ref="N161:P161" si="152">SUM(N157:N160)</f>
        <v>59.5</v>
      </c>
      <c r="O161" s="4">
        <f t="shared" si="152"/>
        <v>16.600000000000001</v>
      </c>
      <c r="P161" s="4">
        <f t="shared" si="152"/>
        <v>25.5</v>
      </c>
      <c r="Q161" s="12">
        <f>N161/(O161+P161)</f>
        <v>1.4133016627078385</v>
      </c>
    </row>
    <row r="163" spans="1:18" ht="15.75" thickBot="1" x14ac:dyDescent="0.3"/>
    <row r="164" spans="1:18" x14ac:dyDescent="0.25">
      <c r="A164" s="19">
        <v>43173</v>
      </c>
      <c r="B164" s="2">
        <v>1</v>
      </c>
      <c r="C164" s="2" t="s">
        <v>30</v>
      </c>
      <c r="D164" s="2" t="s">
        <v>40</v>
      </c>
      <c r="E164" s="2">
        <v>190</v>
      </c>
      <c r="F164" s="2">
        <v>3</v>
      </c>
      <c r="G164" s="2">
        <v>7</v>
      </c>
      <c r="H164" s="2">
        <v>29</v>
      </c>
      <c r="I164" s="2"/>
      <c r="J164" s="2">
        <v>0.5</v>
      </c>
      <c r="K164" s="2">
        <v>1</v>
      </c>
      <c r="L164" s="2"/>
      <c r="M164" s="2">
        <f t="shared" ref="M164" si="153">J164*K164*E164</f>
        <v>95</v>
      </c>
      <c r="N164" s="2">
        <f t="shared" ref="N164" si="154">J164*K164*F164</f>
        <v>1.5</v>
      </c>
      <c r="O164" s="2">
        <f t="shared" ref="O164" si="155">J164*K164*G164</f>
        <v>3.5</v>
      </c>
      <c r="P164" s="15">
        <f t="shared" ref="P164" si="156">J164*K164*H164</f>
        <v>14.5</v>
      </c>
      <c r="Q164" s="16">
        <f>F164/H164</f>
        <v>0.10344827586206896</v>
      </c>
      <c r="R164" s="16">
        <f t="shared" ref="R164:R166" si="157">E164/F164</f>
        <v>63.333333333333336</v>
      </c>
    </row>
    <row r="165" spans="1:18" x14ac:dyDescent="0.25">
      <c r="A165" s="3"/>
      <c r="B165" s="4"/>
      <c r="C165" s="10" t="s">
        <v>72</v>
      </c>
      <c r="D165" s="10" t="s">
        <v>51</v>
      </c>
      <c r="E165" s="10">
        <v>165</v>
      </c>
      <c r="F165" s="10">
        <v>31</v>
      </c>
      <c r="G165" s="10">
        <v>3.6</v>
      </c>
      <c r="H165" s="10">
        <v>1</v>
      </c>
      <c r="I165" s="10"/>
      <c r="J165" s="10">
        <v>1</v>
      </c>
      <c r="K165" s="10">
        <v>1</v>
      </c>
      <c r="L165" s="10"/>
      <c r="M165" s="4">
        <f>J165*K165*E165</f>
        <v>165</v>
      </c>
      <c r="N165" s="4">
        <f>J165*K165*F165</f>
        <v>31</v>
      </c>
      <c r="O165" s="4">
        <f>J165*K165*G165</f>
        <v>3.6</v>
      </c>
      <c r="P165" s="5">
        <f>J165*K165*H165</f>
        <v>1</v>
      </c>
      <c r="Q165" s="16">
        <f>F165/H165</f>
        <v>31</v>
      </c>
      <c r="R165" s="20">
        <f t="shared" si="157"/>
        <v>5.32258064516129</v>
      </c>
    </row>
    <row r="166" spans="1:18" ht="15.75" thickBot="1" x14ac:dyDescent="0.3">
      <c r="A166" s="7"/>
      <c r="B166" s="8"/>
      <c r="C166" s="8" t="s">
        <v>42</v>
      </c>
      <c r="D166" s="8" t="s">
        <v>32</v>
      </c>
      <c r="E166" s="8">
        <v>210</v>
      </c>
      <c r="F166" s="8">
        <v>6</v>
      </c>
      <c r="G166" s="8">
        <v>16</v>
      </c>
      <c r="H166" s="8">
        <v>14</v>
      </c>
      <c r="I166" s="8"/>
      <c r="J166" s="8">
        <v>0.5</v>
      </c>
      <c r="K166" s="8">
        <v>1</v>
      </c>
      <c r="L166" s="8"/>
      <c r="M166" s="8">
        <f t="shared" ref="M166" si="158">J166*K166*E166</f>
        <v>105</v>
      </c>
      <c r="N166" s="8">
        <f t="shared" ref="N166" si="159">J166*K166*F166</f>
        <v>3</v>
      </c>
      <c r="O166" s="8">
        <f t="shared" ref="O166" si="160">J166*K166*G166</f>
        <v>8</v>
      </c>
      <c r="P166" s="9">
        <f t="shared" ref="P166" si="161">J166*K166*H166</f>
        <v>7</v>
      </c>
      <c r="Q166" s="16">
        <f>F166/H166</f>
        <v>0.42857142857142855</v>
      </c>
      <c r="R166" s="20">
        <f t="shared" si="157"/>
        <v>35</v>
      </c>
    </row>
    <row r="167" spans="1:18" x14ac:dyDescent="0.25">
      <c r="A167" s="4"/>
      <c r="B167" s="4"/>
      <c r="C167" s="10" t="s">
        <v>44</v>
      </c>
      <c r="D167" s="4"/>
      <c r="E167" s="4"/>
      <c r="F167" s="4"/>
      <c r="G167" s="4"/>
      <c r="H167" s="4"/>
      <c r="I167" s="4"/>
      <c r="J167" s="4"/>
      <c r="K167" s="4"/>
      <c r="L167" s="4"/>
      <c r="M167" s="4">
        <f>SUM(M164:M166)</f>
        <v>365</v>
      </c>
      <c r="N167" s="4">
        <f>SUM(N164:N166)</f>
        <v>35.5</v>
      </c>
      <c r="O167" s="4">
        <f>SUM(O164:O166)</f>
        <v>15.1</v>
      </c>
      <c r="P167" s="4">
        <f>SUM(P164:P166)</f>
        <v>22.5</v>
      </c>
      <c r="Q167" s="21">
        <f>N167/(O167+P167)</f>
        <v>0.94414893617021278</v>
      </c>
      <c r="R167" s="4"/>
    </row>
    <row r="168" spans="1:18" x14ac:dyDescent="0.25">
      <c r="A168" s="4"/>
      <c r="B168" s="4"/>
    </row>
    <row r="169" spans="1:18" ht="15.75" thickBot="1" x14ac:dyDescent="0.3"/>
    <row r="170" spans="1:18" x14ac:dyDescent="0.25">
      <c r="A170" s="19">
        <v>43174</v>
      </c>
      <c r="B170" s="2">
        <v>1</v>
      </c>
      <c r="C170" s="2" t="s">
        <v>30</v>
      </c>
      <c r="D170" s="2" t="s">
        <v>40</v>
      </c>
      <c r="E170" s="2">
        <v>190</v>
      </c>
      <c r="F170" s="2">
        <v>3</v>
      </c>
      <c r="G170" s="2">
        <v>7</v>
      </c>
      <c r="H170" s="2">
        <v>29</v>
      </c>
      <c r="I170" s="2"/>
      <c r="J170" s="2">
        <v>0.5</v>
      </c>
      <c r="K170" s="2">
        <v>1</v>
      </c>
      <c r="L170" s="2"/>
      <c r="M170" s="2">
        <f t="shared" ref="M170" si="162">J170*K170*E170</f>
        <v>95</v>
      </c>
      <c r="N170" s="2">
        <f t="shared" ref="N170" si="163">J170*K170*F170</f>
        <v>1.5</v>
      </c>
      <c r="O170" s="2">
        <f t="shared" ref="O170" si="164">J170*K170*G170</f>
        <v>3.5</v>
      </c>
      <c r="P170" s="15">
        <f t="shared" ref="P170" si="165">J170*K170*H170</f>
        <v>14.5</v>
      </c>
      <c r="Q170" s="16">
        <f>F170/H170</f>
        <v>0.10344827586206896</v>
      </c>
      <c r="R170" s="16">
        <f t="shared" ref="R170" si="166">E170/F170</f>
        <v>63.333333333333336</v>
      </c>
    </row>
    <row r="171" spans="1:18" x14ac:dyDescent="0.25">
      <c r="A171" s="3"/>
      <c r="B171" s="4"/>
      <c r="C171" s="10" t="s">
        <v>72</v>
      </c>
      <c r="D171" s="10" t="s">
        <v>51</v>
      </c>
      <c r="E171" s="10">
        <v>165</v>
      </c>
      <c r="F171" s="10">
        <v>31</v>
      </c>
      <c r="G171" s="10">
        <v>3.6</v>
      </c>
      <c r="H171" s="10">
        <v>1</v>
      </c>
      <c r="I171" s="10"/>
      <c r="J171" s="10">
        <v>0.5</v>
      </c>
      <c r="K171" s="10">
        <v>1</v>
      </c>
      <c r="L171" s="10"/>
      <c r="M171" s="4">
        <f>J171*K171*E171</f>
        <v>82.5</v>
      </c>
      <c r="N171" s="4">
        <f>J171*K171*F171</f>
        <v>15.5</v>
      </c>
      <c r="O171" s="4">
        <f>J171*K171*G171</f>
        <v>1.8</v>
      </c>
      <c r="P171" s="5">
        <f>J171*K171*H171</f>
        <v>0.5</v>
      </c>
      <c r="Q171" s="16">
        <f>F171/H171</f>
        <v>31</v>
      </c>
      <c r="R171" s="20">
        <f>E171/F171</f>
        <v>5.32258064516129</v>
      </c>
    </row>
    <row r="172" spans="1:18" ht="15.75" thickBot="1" x14ac:dyDescent="0.3">
      <c r="A172" s="7"/>
      <c r="B172" s="8"/>
      <c r="C172" s="8" t="s">
        <v>37</v>
      </c>
      <c r="D172" s="8" t="s">
        <v>38</v>
      </c>
      <c r="E172" s="8">
        <v>60</v>
      </c>
      <c r="F172" s="8">
        <v>9</v>
      </c>
      <c r="G172" s="8">
        <v>1</v>
      </c>
      <c r="H172" s="8">
        <v>5</v>
      </c>
      <c r="I172" s="8"/>
      <c r="J172" s="8">
        <v>2</v>
      </c>
      <c r="K172" s="8">
        <v>1</v>
      </c>
      <c r="L172" s="8"/>
      <c r="M172" s="8">
        <f t="shared" ref="M172" si="167">J172*K172*E172</f>
        <v>120</v>
      </c>
      <c r="N172" s="8">
        <f t="shared" ref="N172" si="168">J172*K172*F172</f>
        <v>18</v>
      </c>
      <c r="O172" s="8">
        <f t="shared" ref="O172" si="169">J172*K172*G172</f>
        <v>2</v>
      </c>
      <c r="P172" s="9">
        <f t="shared" ref="P172" si="170">J172*K172*H172</f>
        <v>10</v>
      </c>
      <c r="Q172" s="16">
        <f>F172/H172</f>
        <v>1.8</v>
      </c>
      <c r="R172" s="20">
        <f>E172/F172</f>
        <v>6.666666666666667</v>
      </c>
    </row>
    <row r="173" spans="1:18" x14ac:dyDescent="0.25">
      <c r="A173" s="4"/>
      <c r="B173" s="4"/>
      <c r="C173" s="10" t="s">
        <v>44</v>
      </c>
      <c r="D173" s="4"/>
      <c r="E173" s="4"/>
      <c r="F173" s="4"/>
      <c r="G173" s="4"/>
      <c r="H173" s="4"/>
      <c r="I173" s="4"/>
      <c r="J173" s="4"/>
      <c r="K173" s="4"/>
      <c r="L173" s="4"/>
      <c r="M173" s="4">
        <f>SUM(M170:M172)</f>
        <v>297.5</v>
      </c>
      <c r="N173" s="4">
        <f>SUM(N170:N172)</f>
        <v>35</v>
      </c>
      <c r="O173" s="4">
        <f>SUM(O170:O172)</f>
        <v>7.3</v>
      </c>
      <c r="P173" s="4">
        <f>SUM(P170:P172)</f>
        <v>25</v>
      </c>
      <c r="Q173" s="21">
        <f>N173/(O173+P173)</f>
        <v>1.0835913312693499</v>
      </c>
      <c r="R173" s="4"/>
    </row>
    <row r="175" spans="1:18" ht="15.75" thickBot="1" x14ac:dyDescent="0.3"/>
    <row r="176" spans="1:18" x14ac:dyDescent="0.25">
      <c r="A176" s="19">
        <v>43175</v>
      </c>
      <c r="B176" s="2">
        <v>1</v>
      </c>
      <c r="C176" s="2" t="s">
        <v>39</v>
      </c>
      <c r="D176" s="2" t="s">
        <v>32</v>
      </c>
      <c r="E176" s="2">
        <v>190</v>
      </c>
      <c r="F176" s="2">
        <v>21</v>
      </c>
      <c r="G176" s="2">
        <v>7</v>
      </c>
      <c r="H176" s="2">
        <v>22</v>
      </c>
      <c r="I176" s="2"/>
      <c r="J176" s="2">
        <v>1</v>
      </c>
      <c r="K176" s="2">
        <v>1</v>
      </c>
      <c r="L176" s="2"/>
      <c r="M176" s="2">
        <f t="shared" ref="M176" si="171">J176*K176*E176</f>
        <v>190</v>
      </c>
      <c r="N176" s="2">
        <f t="shared" ref="N176" si="172">J176*K176*F176</f>
        <v>21</v>
      </c>
      <c r="O176" s="2">
        <f t="shared" ref="O176" si="173">J176*K176*G176</f>
        <v>7</v>
      </c>
      <c r="P176" s="15">
        <f t="shared" ref="P176" si="174">J176*K176*H176</f>
        <v>22</v>
      </c>
      <c r="Q176" s="16">
        <f>F176/H176</f>
        <v>0.95454545454545459</v>
      </c>
      <c r="R176" s="16">
        <f t="shared" ref="R176" si="175">E176/F176</f>
        <v>9.0476190476190474</v>
      </c>
    </row>
    <row r="177" spans="1:18" ht="15.75" thickBot="1" x14ac:dyDescent="0.3">
      <c r="A177" s="7"/>
      <c r="B177" s="8"/>
      <c r="C177" s="8" t="s">
        <v>37</v>
      </c>
      <c r="D177" s="8" t="s">
        <v>38</v>
      </c>
      <c r="E177" s="8">
        <v>60</v>
      </c>
      <c r="F177" s="8">
        <v>9</v>
      </c>
      <c r="G177" s="8">
        <v>1</v>
      </c>
      <c r="H177" s="8">
        <v>5</v>
      </c>
      <c r="I177" s="8"/>
      <c r="J177" s="8">
        <v>2</v>
      </c>
      <c r="K177" s="8">
        <v>1</v>
      </c>
      <c r="L177" s="8"/>
      <c r="M177" s="8">
        <f t="shared" ref="M177" si="176">J177*K177*E177</f>
        <v>120</v>
      </c>
      <c r="N177" s="8">
        <f t="shared" ref="N177" si="177">J177*K177*F177</f>
        <v>18</v>
      </c>
      <c r="O177" s="8">
        <f t="shared" ref="O177" si="178">J177*K177*G177</f>
        <v>2</v>
      </c>
      <c r="P177" s="9">
        <f t="shared" ref="P177" si="179">J177*K177*H177</f>
        <v>10</v>
      </c>
      <c r="Q177" s="16">
        <f>F177/H177</f>
        <v>1.8</v>
      </c>
      <c r="R177" s="20">
        <f>E177/F177</f>
        <v>6.666666666666667</v>
      </c>
    </row>
    <row r="178" spans="1:18" x14ac:dyDescent="0.25">
      <c r="A178" s="4"/>
      <c r="B178" s="4"/>
      <c r="C178" s="10" t="s">
        <v>44</v>
      </c>
      <c r="D178" s="4"/>
      <c r="E178" s="4"/>
      <c r="F178" s="4"/>
      <c r="G178" s="4"/>
      <c r="H178" s="4"/>
      <c r="I178" s="4"/>
      <c r="J178" s="4"/>
      <c r="K178" s="4"/>
      <c r="L178" s="4"/>
      <c r="M178" s="4">
        <f>SUM(M176:M177)</f>
        <v>310</v>
      </c>
      <c r="N178" s="4">
        <f>SUM(N176:N177)</f>
        <v>39</v>
      </c>
      <c r="O178" s="4">
        <f>SUM(O176:O177)</f>
        <v>9</v>
      </c>
      <c r="P178" s="4">
        <f>SUM(P176:P177)</f>
        <v>32</v>
      </c>
      <c r="Q178" s="21">
        <f>N178/(O178+P178)</f>
        <v>0.95121951219512191</v>
      </c>
      <c r="R178" s="4"/>
    </row>
    <row r="180" spans="1:18" ht="15.75" thickBot="1" x14ac:dyDescent="0.3"/>
    <row r="181" spans="1:18" x14ac:dyDescent="0.25">
      <c r="A181" s="19">
        <v>43176</v>
      </c>
      <c r="B181" s="2">
        <v>1</v>
      </c>
      <c r="C181" s="17" t="s">
        <v>60</v>
      </c>
      <c r="D181" s="2" t="s">
        <v>59</v>
      </c>
      <c r="E181" s="2">
        <v>120</v>
      </c>
      <c r="F181" s="17">
        <v>24</v>
      </c>
      <c r="G181" s="17">
        <v>1.5</v>
      </c>
      <c r="H181" s="2">
        <v>3</v>
      </c>
      <c r="I181" s="2"/>
      <c r="J181" s="2">
        <v>1</v>
      </c>
      <c r="K181" s="2">
        <v>1</v>
      </c>
      <c r="L181" s="2"/>
      <c r="M181" s="2">
        <f>J181*K181*E181</f>
        <v>120</v>
      </c>
      <c r="N181" s="2">
        <f>J181*K181*F181</f>
        <v>24</v>
      </c>
      <c r="O181" s="2">
        <f>J181*K181*G181</f>
        <v>1.5</v>
      </c>
      <c r="P181" s="15">
        <f>J181*K181*H181</f>
        <v>3</v>
      </c>
      <c r="Q181" s="16">
        <f>F181/H181</f>
        <v>8</v>
      </c>
      <c r="R181" s="11">
        <f>E181/F181</f>
        <v>5</v>
      </c>
    </row>
    <row r="182" spans="1:18" x14ac:dyDescent="0.25">
      <c r="A182" s="3"/>
      <c r="B182" s="4"/>
      <c r="C182" s="4" t="s">
        <v>30</v>
      </c>
      <c r="D182" s="4" t="s">
        <v>40</v>
      </c>
      <c r="E182" s="4">
        <v>190</v>
      </c>
      <c r="F182" s="4">
        <v>3</v>
      </c>
      <c r="G182" s="4">
        <v>7</v>
      </c>
      <c r="H182" s="4">
        <v>29</v>
      </c>
      <c r="I182" s="4"/>
      <c r="J182" s="4">
        <v>0.5</v>
      </c>
      <c r="K182" s="4">
        <v>1</v>
      </c>
      <c r="L182" s="4"/>
      <c r="M182" s="4">
        <f t="shared" ref="M182" si="180">J182*K182*E182</f>
        <v>95</v>
      </c>
      <c r="N182" s="4">
        <f t="shared" ref="N182:N184" si="181">J182*K182*F182</f>
        <v>1.5</v>
      </c>
      <c r="O182" s="4">
        <f t="shared" ref="O182" si="182">J182*K182*G182</f>
        <v>3.5</v>
      </c>
      <c r="P182" s="5">
        <f t="shared" ref="P182" si="183">J182*K182*H182</f>
        <v>14.5</v>
      </c>
      <c r="Q182" s="16">
        <f>F182/H182</f>
        <v>0.10344827586206896</v>
      </c>
      <c r="R182" s="11">
        <f t="shared" ref="R182:R183" si="184">E182/F182</f>
        <v>63.333333333333336</v>
      </c>
    </row>
    <row r="183" spans="1:18" x14ac:dyDescent="0.25">
      <c r="A183" s="6"/>
      <c r="B183" s="4">
        <v>2</v>
      </c>
      <c r="C183" s="10" t="s">
        <v>64</v>
      </c>
      <c r="D183" s="10" t="s">
        <v>51</v>
      </c>
      <c r="E183" s="10">
        <v>173</v>
      </c>
      <c r="F183" s="10">
        <v>18.899999999999999</v>
      </c>
      <c r="G183" s="10">
        <v>10</v>
      </c>
      <c r="H183" s="10">
        <v>1</v>
      </c>
      <c r="I183" s="10"/>
      <c r="J183" s="10">
        <v>1</v>
      </c>
      <c r="K183" s="10">
        <v>1</v>
      </c>
      <c r="L183" s="10"/>
      <c r="M183" s="4">
        <f>J183*K183*E183</f>
        <v>173</v>
      </c>
      <c r="N183" s="4">
        <f t="shared" si="181"/>
        <v>18.899999999999999</v>
      </c>
      <c r="O183" s="4">
        <f>J183*K183*G183</f>
        <v>10</v>
      </c>
      <c r="P183" s="5">
        <f>J183*K183*H183</f>
        <v>1</v>
      </c>
      <c r="Q183" s="16">
        <f>F183/H183</f>
        <v>18.899999999999999</v>
      </c>
      <c r="R183" s="18">
        <f t="shared" si="184"/>
        <v>9.1534391534391535</v>
      </c>
    </row>
    <row r="184" spans="1:18" ht="15.75" thickBot="1" x14ac:dyDescent="0.3">
      <c r="A184" s="7"/>
      <c r="B184" s="8"/>
      <c r="C184" s="8" t="s">
        <v>73</v>
      </c>
      <c r="D184" s="8" t="s">
        <v>47</v>
      </c>
      <c r="E184" s="8">
        <v>95</v>
      </c>
      <c r="F184" s="8">
        <v>1</v>
      </c>
      <c r="G184" s="8">
        <v>1</v>
      </c>
      <c r="H184" s="8">
        <v>25</v>
      </c>
      <c r="I184" s="13"/>
      <c r="J184" s="13">
        <v>0.5</v>
      </c>
      <c r="K184" s="13">
        <v>1</v>
      </c>
      <c r="L184" s="13"/>
      <c r="M184" s="8">
        <f>J184*K184*E184</f>
        <v>47.5</v>
      </c>
      <c r="N184" s="8">
        <f t="shared" si="181"/>
        <v>0.5</v>
      </c>
      <c r="O184" s="8">
        <f>J184*K184*G184</f>
        <v>0.5</v>
      </c>
      <c r="P184" s="9">
        <f>J184*K184*H184</f>
        <v>12.5</v>
      </c>
      <c r="Q184" s="16">
        <f>F184/H184</f>
        <v>0.04</v>
      </c>
      <c r="R184" s="18">
        <f t="shared" ref="R184" si="185">E184/F184</f>
        <v>95</v>
      </c>
    </row>
    <row r="185" spans="1:18" x14ac:dyDescent="0.25">
      <c r="A185" s="4"/>
      <c r="B185" s="4"/>
      <c r="C185" s="10" t="s">
        <v>44</v>
      </c>
      <c r="D185" s="4"/>
      <c r="E185" s="4"/>
      <c r="F185" s="4"/>
      <c r="G185" s="4"/>
      <c r="H185" s="4"/>
      <c r="I185" s="4"/>
      <c r="J185" s="4"/>
      <c r="K185" s="4"/>
      <c r="L185" s="4"/>
      <c r="M185" s="4">
        <f>SUM(M181:M184)</f>
        <v>435.5</v>
      </c>
      <c r="N185" s="4">
        <f t="shared" ref="N185:P185" si="186">SUM(N181:N184)</f>
        <v>44.9</v>
      </c>
      <c r="O185" s="4">
        <f t="shared" si="186"/>
        <v>15.5</v>
      </c>
      <c r="P185" s="4">
        <f t="shared" si="186"/>
        <v>31</v>
      </c>
      <c r="Q185" s="12">
        <f>N185/(O185+P185)</f>
        <v>0.96559139784946235</v>
      </c>
    </row>
    <row r="187" spans="1:18" ht="15.75" thickBot="1" x14ac:dyDescent="0.3"/>
    <row r="188" spans="1:18" x14ac:dyDescent="0.25">
      <c r="A188" s="19">
        <v>43177</v>
      </c>
      <c r="B188" s="2">
        <v>1</v>
      </c>
      <c r="C188" s="17" t="s">
        <v>60</v>
      </c>
      <c r="D188" s="2" t="s">
        <v>59</v>
      </c>
      <c r="E188" s="2">
        <v>120</v>
      </c>
      <c r="F188" s="17">
        <v>24</v>
      </c>
      <c r="G188" s="17">
        <v>1.5</v>
      </c>
      <c r="H188" s="2">
        <v>3</v>
      </c>
      <c r="I188" s="2"/>
      <c r="J188" s="2">
        <v>1</v>
      </c>
      <c r="K188" s="2">
        <v>1</v>
      </c>
      <c r="L188" s="2"/>
      <c r="M188" s="2">
        <f>J188*K188*E188</f>
        <v>120</v>
      </c>
      <c r="N188" s="2">
        <f>J188*K188*F188</f>
        <v>24</v>
      </c>
      <c r="O188" s="2">
        <f>J188*K188*G188</f>
        <v>1.5</v>
      </c>
      <c r="P188" s="15">
        <f>J188*K188*H188</f>
        <v>3</v>
      </c>
      <c r="Q188" s="16">
        <f>F188/H188</f>
        <v>8</v>
      </c>
      <c r="R188" s="11">
        <f>E188/F188</f>
        <v>5</v>
      </c>
    </row>
    <row r="189" spans="1:18" x14ac:dyDescent="0.25">
      <c r="A189" s="3"/>
      <c r="B189" s="4"/>
      <c r="C189" s="4" t="s">
        <v>30</v>
      </c>
      <c r="D189" s="4" t="s">
        <v>40</v>
      </c>
      <c r="E189" s="4">
        <v>190</v>
      </c>
      <c r="F189" s="4">
        <v>3</v>
      </c>
      <c r="G189" s="4">
        <v>7</v>
      </c>
      <c r="H189" s="4">
        <v>29</v>
      </c>
      <c r="I189" s="4"/>
      <c r="J189" s="4">
        <v>0.5</v>
      </c>
      <c r="K189" s="4">
        <v>1</v>
      </c>
      <c r="L189" s="4"/>
      <c r="M189" s="4">
        <f t="shared" ref="M189" si="187">J189*K189*E189</f>
        <v>95</v>
      </c>
      <c r="N189" s="4">
        <f t="shared" ref="N189:N192" si="188">J189*K189*F189</f>
        <v>1.5</v>
      </c>
      <c r="O189" s="4">
        <f t="shared" ref="O189" si="189">J189*K189*G189</f>
        <v>3.5</v>
      </c>
      <c r="P189" s="5">
        <f t="shared" ref="P189" si="190">J189*K189*H189</f>
        <v>14.5</v>
      </c>
      <c r="Q189" s="16">
        <f>F189/H189</f>
        <v>0.10344827586206896</v>
      </c>
      <c r="R189" s="11">
        <f t="shared" ref="R189:R192" si="191">E189/F189</f>
        <v>63.333333333333336</v>
      </c>
    </row>
    <row r="190" spans="1:18" x14ac:dyDescent="0.25">
      <c r="A190" s="6"/>
      <c r="B190" s="4">
        <v>2</v>
      </c>
      <c r="C190" s="10" t="s">
        <v>64</v>
      </c>
      <c r="D190" s="10" t="s">
        <v>51</v>
      </c>
      <c r="E190" s="10">
        <v>173</v>
      </c>
      <c r="F190" s="10">
        <v>18.899999999999999</v>
      </c>
      <c r="G190" s="10">
        <v>10</v>
      </c>
      <c r="H190" s="10">
        <v>1</v>
      </c>
      <c r="I190" s="10"/>
      <c r="J190" s="10">
        <v>1</v>
      </c>
      <c r="K190" s="10">
        <v>1</v>
      </c>
      <c r="L190" s="10"/>
      <c r="M190" s="4">
        <f>J190*K190*E190</f>
        <v>173</v>
      </c>
      <c r="N190" s="4">
        <f t="shared" si="188"/>
        <v>18.899999999999999</v>
      </c>
      <c r="O190" s="4">
        <f>J190*K190*G190</f>
        <v>10</v>
      </c>
      <c r="P190" s="5">
        <f>J190*K190*H190</f>
        <v>1</v>
      </c>
      <c r="Q190" s="16">
        <f>F190/H190</f>
        <v>18.899999999999999</v>
      </c>
      <c r="R190" s="18">
        <f t="shared" si="191"/>
        <v>9.1534391534391535</v>
      </c>
    </row>
    <row r="191" spans="1:18" x14ac:dyDescent="0.25">
      <c r="A191" s="6"/>
      <c r="B191" s="4"/>
      <c r="C191" s="10" t="s">
        <v>74</v>
      </c>
      <c r="D191" s="10" t="s">
        <v>76</v>
      </c>
      <c r="E191" s="10">
        <v>45</v>
      </c>
      <c r="F191" s="10">
        <v>1</v>
      </c>
      <c r="G191" s="10">
        <v>3</v>
      </c>
      <c r="H191" s="10">
        <v>3</v>
      </c>
      <c r="I191" s="10"/>
      <c r="J191" s="10">
        <v>1</v>
      </c>
      <c r="K191" s="10">
        <v>1</v>
      </c>
      <c r="L191" s="10"/>
      <c r="M191" s="4">
        <f t="shared" ref="M191:M192" si="192">J191*K191*E191</f>
        <v>45</v>
      </c>
      <c r="N191" s="4">
        <f t="shared" si="188"/>
        <v>1</v>
      </c>
      <c r="O191" s="4">
        <f t="shared" ref="O191:O192" si="193">J191*K191*G191</f>
        <v>3</v>
      </c>
      <c r="P191" s="5">
        <f t="shared" ref="P191:P192" si="194">J191*K191*H191</f>
        <v>3</v>
      </c>
      <c r="Q191" s="16">
        <f>F191/H191</f>
        <v>0.33333333333333331</v>
      </c>
      <c r="R191" s="18">
        <f t="shared" ref="R191" si="195">E191/F191</f>
        <v>45</v>
      </c>
    </row>
    <row r="192" spans="1:18" ht="15.75" thickBot="1" x14ac:dyDescent="0.3">
      <c r="A192" s="7"/>
      <c r="B192" s="8"/>
      <c r="C192" s="8" t="s">
        <v>73</v>
      </c>
      <c r="D192" s="8" t="s">
        <v>47</v>
      </c>
      <c r="E192" s="8">
        <v>95</v>
      </c>
      <c r="F192" s="8">
        <v>1</v>
      </c>
      <c r="G192" s="8">
        <v>1</v>
      </c>
      <c r="H192" s="8">
        <v>25</v>
      </c>
      <c r="I192" s="13"/>
      <c r="J192" s="13">
        <v>0.5</v>
      </c>
      <c r="K192" s="13">
        <v>1</v>
      </c>
      <c r="L192" s="13"/>
      <c r="M192" s="8">
        <f t="shared" si="192"/>
        <v>47.5</v>
      </c>
      <c r="N192" s="8">
        <f t="shared" si="188"/>
        <v>0.5</v>
      </c>
      <c r="O192" s="8">
        <f t="shared" si="193"/>
        <v>0.5</v>
      </c>
      <c r="P192" s="9">
        <f t="shared" si="194"/>
        <v>12.5</v>
      </c>
      <c r="Q192" s="16">
        <f>F192/H192</f>
        <v>0.04</v>
      </c>
      <c r="R192" s="18">
        <f t="shared" si="191"/>
        <v>95</v>
      </c>
    </row>
    <row r="193" spans="1:18" x14ac:dyDescent="0.25">
      <c r="A193" s="4"/>
      <c r="B193" s="4"/>
      <c r="C193" s="10" t="s">
        <v>44</v>
      </c>
      <c r="D193" s="4"/>
      <c r="E193" s="4"/>
      <c r="F193" s="4"/>
      <c r="G193" s="4"/>
      <c r="H193" s="4"/>
      <c r="I193" s="4"/>
      <c r="J193" s="4"/>
      <c r="K193" s="4"/>
      <c r="L193" s="4"/>
      <c r="M193" s="4">
        <f>SUM(M188:M192)</f>
        <v>480.5</v>
      </c>
      <c r="N193" s="4">
        <f t="shared" ref="N193" si="196">SUM(N188:N192)</f>
        <v>45.9</v>
      </c>
      <c r="O193" s="4">
        <f t="shared" ref="O193" si="197">SUM(O188:O192)</f>
        <v>18.5</v>
      </c>
      <c r="P193" s="4">
        <f t="shared" ref="P193" si="198">SUM(P188:P192)</f>
        <v>34</v>
      </c>
      <c r="Q193" s="12">
        <f>N193/(O193+P193)</f>
        <v>0.87428571428571422</v>
      </c>
    </row>
    <row r="195" spans="1:18" ht="15.75" thickBot="1" x14ac:dyDescent="0.3"/>
    <row r="196" spans="1:18" x14ac:dyDescent="0.25">
      <c r="A196" s="19">
        <v>43178</v>
      </c>
      <c r="B196" s="2">
        <v>1</v>
      </c>
      <c r="C196" s="2" t="s">
        <v>30</v>
      </c>
      <c r="D196" s="2" t="s">
        <v>40</v>
      </c>
      <c r="E196" s="2">
        <v>190</v>
      </c>
      <c r="F196" s="2">
        <v>3</v>
      </c>
      <c r="G196" s="2">
        <v>7</v>
      </c>
      <c r="H196" s="2">
        <v>29</v>
      </c>
      <c r="I196" s="2"/>
      <c r="J196" s="2">
        <v>0.5</v>
      </c>
      <c r="K196" s="2">
        <v>1</v>
      </c>
      <c r="L196" s="2"/>
      <c r="M196" s="2">
        <f t="shared" ref="M196" si="199">J196*K196*E196</f>
        <v>95</v>
      </c>
      <c r="N196" s="2">
        <f t="shared" ref="N196" si="200">J196*K196*F196</f>
        <v>1.5</v>
      </c>
      <c r="O196" s="2">
        <f t="shared" ref="O196" si="201">J196*K196*G196</f>
        <v>3.5</v>
      </c>
      <c r="P196" s="15">
        <f t="shared" ref="P196" si="202">J196*K196*H196</f>
        <v>14.5</v>
      </c>
      <c r="Q196" s="16">
        <f>F196/H196</f>
        <v>0.10344827586206896</v>
      </c>
      <c r="R196" s="11">
        <f>E196/F196</f>
        <v>63.333333333333336</v>
      </c>
    </row>
    <row r="197" spans="1:18" x14ac:dyDescent="0.25">
      <c r="A197" s="3"/>
      <c r="B197" s="4"/>
      <c r="C197" s="10" t="s">
        <v>72</v>
      </c>
      <c r="D197" s="10" t="s">
        <v>51</v>
      </c>
      <c r="E197" s="10">
        <v>165</v>
      </c>
      <c r="F197" s="10">
        <v>31</v>
      </c>
      <c r="G197" s="10">
        <v>3.6</v>
      </c>
      <c r="H197" s="10">
        <v>1</v>
      </c>
      <c r="I197" s="10"/>
      <c r="J197" s="10">
        <v>0.5</v>
      </c>
      <c r="K197" s="10">
        <v>1</v>
      </c>
      <c r="L197" s="10"/>
      <c r="M197" s="4">
        <f>J197*K197*E197</f>
        <v>82.5</v>
      </c>
      <c r="N197" s="4">
        <f>J197*K197*F197</f>
        <v>15.5</v>
      </c>
      <c r="O197" s="4">
        <f>J197*K197*G197</f>
        <v>1.8</v>
      </c>
      <c r="P197" s="5">
        <f>J197*K197*H197</f>
        <v>0.5</v>
      </c>
      <c r="Q197" s="16">
        <f>F197/H197</f>
        <v>31</v>
      </c>
      <c r="R197" s="11">
        <f t="shared" ref="R197:R198" si="203">E197/F197</f>
        <v>5.32258064516129</v>
      </c>
    </row>
    <row r="198" spans="1:18" ht="15.75" thickBot="1" x14ac:dyDescent="0.3">
      <c r="A198" s="7"/>
      <c r="B198" s="8"/>
      <c r="C198" s="13" t="s">
        <v>75</v>
      </c>
      <c r="D198" s="13" t="s">
        <v>76</v>
      </c>
      <c r="E198" s="13">
        <v>80</v>
      </c>
      <c r="F198" s="13">
        <v>1</v>
      </c>
      <c r="G198" s="13">
        <v>8</v>
      </c>
      <c r="H198" s="13">
        <v>2</v>
      </c>
      <c r="I198" s="13"/>
      <c r="J198" s="13">
        <v>1</v>
      </c>
      <c r="K198" s="13">
        <v>1</v>
      </c>
      <c r="L198" s="13"/>
      <c r="M198" s="8">
        <f t="shared" ref="M198" si="204">J198*K198*E198</f>
        <v>80</v>
      </c>
      <c r="N198" s="8">
        <f t="shared" ref="N198" si="205">J198*K198*F198</f>
        <v>1</v>
      </c>
      <c r="O198" s="8">
        <f t="shared" ref="O198" si="206">J198*K198*G198</f>
        <v>8</v>
      </c>
      <c r="P198" s="9">
        <f t="shared" ref="P198" si="207">J198*K198*H198</f>
        <v>2</v>
      </c>
      <c r="Q198" s="16">
        <f>F198/H198</f>
        <v>0.5</v>
      </c>
      <c r="R198" s="18">
        <f t="shared" si="203"/>
        <v>80</v>
      </c>
    </row>
    <row r="199" spans="1:18" x14ac:dyDescent="0.25">
      <c r="A199" s="4"/>
      <c r="B199" s="4"/>
      <c r="C199" s="10" t="s">
        <v>44</v>
      </c>
      <c r="D199" s="4"/>
      <c r="E199" s="4"/>
      <c r="F199" s="4"/>
      <c r="G199" s="4"/>
      <c r="H199" s="4"/>
      <c r="I199" s="4"/>
      <c r="J199" s="4"/>
      <c r="K199" s="4"/>
      <c r="L199" s="4"/>
      <c r="M199" s="4">
        <f>SUM(M196:M198)</f>
        <v>257.5</v>
      </c>
      <c r="N199" s="4">
        <f>SUM(N196:N198)</f>
        <v>18</v>
      </c>
      <c r="O199" s="4">
        <f>SUM(O196:O198)</f>
        <v>13.3</v>
      </c>
      <c r="P199" s="4">
        <f>SUM(P196:P198)</f>
        <v>17</v>
      </c>
      <c r="Q199" s="12">
        <f>N199/(O199+P199)</f>
        <v>0.59405940594059403</v>
      </c>
    </row>
    <row r="201" spans="1:18" ht="15.75" thickBot="1" x14ac:dyDescent="0.3"/>
    <row r="202" spans="1:18" x14ac:dyDescent="0.25">
      <c r="A202" s="19">
        <v>43179</v>
      </c>
      <c r="B202" s="2">
        <v>1</v>
      </c>
      <c r="C202" s="2" t="s">
        <v>30</v>
      </c>
      <c r="D202" s="2" t="s">
        <v>40</v>
      </c>
      <c r="E202" s="2">
        <v>190</v>
      </c>
      <c r="F202" s="2">
        <v>3</v>
      </c>
      <c r="G202" s="2">
        <v>7</v>
      </c>
      <c r="H202" s="2">
        <v>29</v>
      </c>
      <c r="I202" s="2"/>
      <c r="J202" s="2">
        <v>0.5</v>
      </c>
      <c r="K202" s="2">
        <v>1</v>
      </c>
      <c r="L202" s="2"/>
      <c r="M202" s="2">
        <f t="shared" ref="M202" si="208">J202*K202*E202</f>
        <v>95</v>
      </c>
      <c r="N202" s="2">
        <f t="shared" ref="N202" si="209">J202*K202*F202</f>
        <v>1.5</v>
      </c>
      <c r="O202" s="2">
        <f t="shared" ref="O202" si="210">J202*K202*G202</f>
        <v>3.5</v>
      </c>
      <c r="P202" s="15">
        <f t="shared" ref="P202" si="211">J202*K202*H202</f>
        <v>14.5</v>
      </c>
      <c r="Q202" s="16">
        <f>F202/H202</f>
        <v>0.10344827586206896</v>
      </c>
      <c r="R202" s="11">
        <f>E202/F202</f>
        <v>63.333333333333336</v>
      </c>
    </row>
    <row r="203" spans="1:18" x14ac:dyDescent="0.25">
      <c r="A203" s="3"/>
      <c r="B203" s="4"/>
      <c r="C203" s="10" t="s">
        <v>72</v>
      </c>
      <c r="D203" s="10" t="s">
        <v>51</v>
      </c>
      <c r="E203" s="10">
        <v>165</v>
      </c>
      <c r="F203" s="10">
        <v>31</v>
      </c>
      <c r="G203" s="10">
        <v>3.6</v>
      </c>
      <c r="H203" s="10">
        <v>1</v>
      </c>
      <c r="I203" s="10"/>
      <c r="J203" s="10">
        <v>0.5</v>
      </c>
      <c r="K203" s="10">
        <v>1</v>
      </c>
      <c r="L203" s="10"/>
      <c r="M203" s="4">
        <f>J203*K203*E203</f>
        <v>82.5</v>
      </c>
      <c r="N203" s="4">
        <f>J203*K203*F203</f>
        <v>15.5</v>
      </c>
      <c r="O203" s="4">
        <f>J203*K203*G203</f>
        <v>1.8</v>
      </c>
      <c r="P203" s="5">
        <f>J203*K203*H203</f>
        <v>0.5</v>
      </c>
      <c r="Q203" s="16">
        <f>F203/H203</f>
        <v>31</v>
      </c>
      <c r="R203" s="11">
        <f t="shared" ref="R203:R204" si="212">E203/F203</f>
        <v>5.32258064516129</v>
      </c>
    </row>
    <row r="204" spans="1:18" ht="15.75" thickBot="1" x14ac:dyDescent="0.3">
      <c r="A204" s="7"/>
      <c r="B204" s="8"/>
      <c r="C204" s="13" t="s">
        <v>75</v>
      </c>
      <c r="D204" s="13" t="s">
        <v>76</v>
      </c>
      <c r="E204" s="13">
        <v>80</v>
      </c>
      <c r="F204" s="13">
        <v>1</v>
      </c>
      <c r="G204" s="13">
        <v>8</v>
      </c>
      <c r="H204" s="13">
        <v>2</v>
      </c>
      <c r="I204" s="13"/>
      <c r="J204" s="13">
        <v>1</v>
      </c>
      <c r="K204" s="13">
        <v>1</v>
      </c>
      <c r="L204" s="13"/>
      <c r="M204" s="8">
        <f t="shared" ref="M204" si="213">J204*K204*E204</f>
        <v>80</v>
      </c>
      <c r="N204" s="8">
        <f t="shared" ref="N204" si="214">J204*K204*F204</f>
        <v>1</v>
      </c>
      <c r="O204" s="8">
        <f t="shared" ref="O204" si="215">J204*K204*G204</f>
        <v>8</v>
      </c>
      <c r="P204" s="9">
        <f t="shared" ref="P204" si="216">J204*K204*H204</f>
        <v>2</v>
      </c>
      <c r="Q204" s="16">
        <f>F204/H204</f>
        <v>0.5</v>
      </c>
      <c r="R204" s="18">
        <f t="shared" si="212"/>
        <v>80</v>
      </c>
    </row>
    <row r="205" spans="1:18" x14ac:dyDescent="0.25">
      <c r="A205" s="4"/>
      <c r="B205" s="4"/>
      <c r="C205" s="10" t="s">
        <v>44</v>
      </c>
      <c r="D205" s="4"/>
      <c r="E205" s="4"/>
      <c r="F205" s="4"/>
      <c r="G205" s="4"/>
      <c r="H205" s="4"/>
      <c r="I205" s="4"/>
      <c r="J205" s="4"/>
      <c r="K205" s="4"/>
      <c r="L205" s="4"/>
      <c r="M205" s="4">
        <f>SUM(M202:M204)</f>
        <v>257.5</v>
      </c>
      <c r="N205" s="4">
        <f>SUM(N202:N204)</f>
        <v>18</v>
      </c>
      <c r="O205" s="4">
        <f>SUM(O202:O204)</f>
        <v>13.3</v>
      </c>
      <c r="P205" s="4">
        <f>SUM(P202:P204)</f>
        <v>17</v>
      </c>
      <c r="Q205" s="12">
        <f>N205/(O205+P205)</f>
        <v>0.59405940594059403</v>
      </c>
    </row>
    <row r="207" spans="1:18" ht="15.75" thickBot="1" x14ac:dyDescent="0.3"/>
    <row r="208" spans="1:18" x14ac:dyDescent="0.25">
      <c r="A208" s="19">
        <v>43180</v>
      </c>
      <c r="B208" s="2">
        <v>1</v>
      </c>
      <c r="C208" s="2" t="s">
        <v>30</v>
      </c>
      <c r="D208" s="2" t="s">
        <v>40</v>
      </c>
      <c r="E208" s="2">
        <v>190</v>
      </c>
      <c r="F208" s="2">
        <v>3</v>
      </c>
      <c r="G208" s="2">
        <v>7</v>
      </c>
      <c r="H208" s="2">
        <v>29</v>
      </c>
      <c r="I208" s="2"/>
      <c r="J208" s="2">
        <v>0.5</v>
      </c>
      <c r="K208" s="2">
        <v>1</v>
      </c>
      <c r="L208" s="2"/>
      <c r="M208" s="2">
        <f t="shared" ref="M208" si="217">J208*K208*E208</f>
        <v>95</v>
      </c>
      <c r="N208" s="2">
        <f t="shared" ref="N208" si="218">J208*K208*F208</f>
        <v>1.5</v>
      </c>
      <c r="O208" s="2">
        <f t="shared" ref="O208" si="219">J208*K208*G208</f>
        <v>3.5</v>
      </c>
      <c r="P208" s="15">
        <f t="shared" ref="P208" si="220">J208*K208*H208</f>
        <v>14.5</v>
      </c>
      <c r="Q208" s="16">
        <f>F208/H208</f>
        <v>0.10344827586206896</v>
      </c>
      <c r="R208" s="11">
        <f>E208/F208</f>
        <v>63.333333333333336</v>
      </c>
    </row>
    <row r="209" spans="1:18" x14ac:dyDescent="0.25">
      <c r="A209" s="3"/>
      <c r="B209" s="4"/>
      <c r="C209" s="10" t="s">
        <v>72</v>
      </c>
      <c r="D209" s="10" t="s">
        <v>51</v>
      </c>
      <c r="E209" s="10">
        <v>165</v>
      </c>
      <c r="F209" s="10">
        <v>31</v>
      </c>
      <c r="G209" s="10">
        <v>3.6</v>
      </c>
      <c r="H209" s="10">
        <v>1</v>
      </c>
      <c r="I209" s="10"/>
      <c r="J209" s="10">
        <v>0.5</v>
      </c>
      <c r="K209" s="10">
        <v>1</v>
      </c>
      <c r="L209" s="10"/>
      <c r="M209" s="4">
        <f>J209*K209*E209</f>
        <v>82.5</v>
      </c>
      <c r="N209" s="4">
        <f>J209*K209*F209</f>
        <v>15.5</v>
      </c>
      <c r="O209" s="4">
        <f>J209*K209*G209</f>
        <v>1.8</v>
      </c>
      <c r="P209" s="5">
        <f>J209*K209*H209</f>
        <v>0.5</v>
      </c>
      <c r="Q209" s="16">
        <f>F209/H209</f>
        <v>31</v>
      </c>
      <c r="R209" s="11">
        <f t="shared" ref="R209:R210" si="221">E209/F209</f>
        <v>5.32258064516129</v>
      </c>
    </row>
    <row r="210" spans="1:18" ht="15.75" thickBot="1" x14ac:dyDescent="0.3">
      <c r="A210" s="7"/>
      <c r="B210" s="8"/>
      <c r="C210" s="13" t="s">
        <v>74</v>
      </c>
      <c r="D210" s="13" t="s">
        <v>76</v>
      </c>
      <c r="E210" s="13">
        <v>45</v>
      </c>
      <c r="F210" s="13">
        <v>1</v>
      </c>
      <c r="G210" s="13">
        <v>3</v>
      </c>
      <c r="H210" s="13">
        <v>3</v>
      </c>
      <c r="I210" s="13"/>
      <c r="J210" s="13">
        <v>1</v>
      </c>
      <c r="K210" s="13">
        <v>1</v>
      </c>
      <c r="L210" s="13"/>
      <c r="M210" s="8">
        <f t="shared" ref="M210" si="222">J210*K210*E210</f>
        <v>45</v>
      </c>
      <c r="N210" s="8">
        <f t="shared" ref="N210" si="223">J210*K210*F210</f>
        <v>1</v>
      </c>
      <c r="O210" s="8">
        <f t="shared" ref="O210" si="224">J210*K210*G210</f>
        <v>3</v>
      </c>
      <c r="P210" s="9">
        <f t="shared" ref="P210" si="225">J210*K210*H210</f>
        <v>3</v>
      </c>
      <c r="Q210" s="16">
        <f>F210/H210</f>
        <v>0.33333333333333331</v>
      </c>
      <c r="R210" s="18">
        <f t="shared" si="221"/>
        <v>45</v>
      </c>
    </row>
    <row r="211" spans="1:18" x14ac:dyDescent="0.25">
      <c r="A211" s="4"/>
      <c r="B211" s="4"/>
      <c r="C211" s="10" t="s">
        <v>44</v>
      </c>
      <c r="D211" s="4"/>
      <c r="E211" s="4"/>
      <c r="F211" s="4"/>
      <c r="G211" s="4"/>
      <c r="H211" s="4"/>
      <c r="I211" s="4"/>
      <c r="J211" s="4"/>
      <c r="K211" s="4"/>
      <c r="L211" s="4"/>
      <c r="M211" s="4">
        <f>SUM(M208:M210)</f>
        <v>222.5</v>
      </c>
      <c r="N211" s="4">
        <f>SUM(N208:N210)</f>
        <v>18</v>
      </c>
      <c r="O211" s="4">
        <f>SUM(O208:O210)</f>
        <v>8.3000000000000007</v>
      </c>
      <c r="P211" s="4">
        <f>SUM(P208:P210)</f>
        <v>18</v>
      </c>
      <c r="Q211" s="12">
        <f>N211/(O211+P211)</f>
        <v>0.68441064638783267</v>
      </c>
    </row>
  </sheetData>
  <pageMargins left="0.7" right="0.7" top="0.75" bottom="0.75" header="0.3" footer="0.3"/>
  <ignoredErrors>
    <ignoredError sqref="N18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2018-03-21T15:48:24Z</dcterms:modified>
</cp:coreProperties>
</file>