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63" i="3" l="1"/>
  <c r="O363" i="3"/>
  <c r="N363" i="3"/>
  <c r="M363" i="3"/>
  <c r="P362" i="3"/>
  <c r="O362" i="3"/>
  <c r="N362" i="3"/>
  <c r="M362" i="3"/>
  <c r="P361" i="3"/>
  <c r="O361" i="3"/>
  <c r="N361" i="3"/>
  <c r="M361" i="3"/>
  <c r="P360" i="3"/>
  <c r="O360" i="3"/>
  <c r="N360" i="3"/>
  <c r="M360" i="3"/>
  <c r="P359" i="3"/>
  <c r="O359" i="3"/>
  <c r="N359" i="3"/>
  <c r="M359" i="3"/>
  <c r="P358" i="3"/>
  <c r="O358" i="3"/>
  <c r="N358" i="3"/>
  <c r="M358" i="3"/>
  <c r="Q357" i="3"/>
  <c r="P357" i="3"/>
  <c r="O357" i="3"/>
  <c r="N357" i="3"/>
  <c r="M357" i="3"/>
  <c r="P356" i="3"/>
  <c r="O356" i="3"/>
  <c r="N356" i="3"/>
  <c r="M356" i="3"/>
  <c r="Q355" i="3"/>
  <c r="P355" i="3"/>
  <c r="O355" i="3"/>
  <c r="N355" i="3"/>
  <c r="M355" i="3"/>
  <c r="Q354" i="3"/>
  <c r="P354" i="3"/>
  <c r="O354" i="3"/>
  <c r="N354" i="3"/>
  <c r="M354" i="3"/>
  <c r="Q353" i="3"/>
  <c r="P353" i="3"/>
  <c r="O353" i="3"/>
  <c r="N353" i="3"/>
  <c r="M353" i="3"/>
  <c r="P352" i="3"/>
  <c r="O352" i="3"/>
  <c r="N352" i="3"/>
  <c r="M352" i="3"/>
  <c r="Q351" i="3"/>
  <c r="P351" i="3"/>
  <c r="O351" i="3"/>
  <c r="N351" i="3"/>
  <c r="M351" i="3"/>
  <c r="Q350" i="3"/>
  <c r="P350" i="3"/>
  <c r="O350" i="3"/>
  <c r="N350" i="3"/>
  <c r="M350" i="3"/>
  <c r="Q349" i="3"/>
  <c r="P349" i="3"/>
  <c r="O349" i="3"/>
  <c r="N349" i="3"/>
  <c r="M349" i="3"/>
  <c r="Q348" i="3"/>
  <c r="P348" i="3"/>
  <c r="O348" i="3"/>
  <c r="N348" i="3"/>
  <c r="M348" i="3"/>
  <c r="Q347" i="3"/>
  <c r="P347" i="3"/>
  <c r="P364" i="3" s="1"/>
  <c r="O347" i="3"/>
  <c r="O364" i="3" s="1"/>
  <c r="N347" i="3"/>
  <c r="N364" i="3" s="1"/>
  <c r="Q364" i="3" s="1"/>
  <c r="M347" i="3"/>
  <c r="M364" i="3" s="1"/>
  <c r="P342" i="3"/>
  <c r="O342" i="3"/>
  <c r="N342" i="3"/>
  <c r="M342" i="3"/>
  <c r="P341" i="3"/>
  <c r="O341" i="3"/>
  <c r="N341" i="3"/>
  <c r="M341" i="3"/>
  <c r="P340" i="3"/>
  <c r="O340" i="3"/>
  <c r="N340" i="3"/>
  <c r="M340" i="3"/>
  <c r="P339" i="3"/>
  <c r="O339" i="3"/>
  <c r="N339" i="3"/>
  <c r="M339" i="3"/>
  <c r="P338" i="3"/>
  <c r="O338" i="3"/>
  <c r="N338" i="3"/>
  <c r="M338" i="3"/>
  <c r="P337" i="3"/>
  <c r="O337" i="3"/>
  <c r="N337" i="3"/>
  <c r="M337" i="3"/>
  <c r="Q336" i="3"/>
  <c r="P336" i="3"/>
  <c r="O336" i="3"/>
  <c r="N336" i="3"/>
  <c r="M336" i="3"/>
  <c r="P335" i="3"/>
  <c r="O335" i="3"/>
  <c r="N335" i="3"/>
  <c r="M335" i="3"/>
  <c r="Q334" i="3"/>
  <c r="P334" i="3"/>
  <c r="O334" i="3"/>
  <c r="N334" i="3"/>
  <c r="M334" i="3"/>
  <c r="Q333" i="3"/>
  <c r="P333" i="3"/>
  <c r="O333" i="3"/>
  <c r="N333" i="3"/>
  <c r="M333" i="3"/>
  <c r="Q332" i="3"/>
  <c r="P332" i="3"/>
  <c r="O332" i="3"/>
  <c r="N332" i="3"/>
  <c r="M332" i="3"/>
  <c r="P331" i="3"/>
  <c r="O331" i="3"/>
  <c r="N331" i="3"/>
  <c r="M331" i="3"/>
  <c r="Q330" i="3"/>
  <c r="P330" i="3"/>
  <c r="O330" i="3"/>
  <c r="N330" i="3"/>
  <c r="M330" i="3"/>
  <c r="Q329" i="3"/>
  <c r="P329" i="3"/>
  <c r="O329" i="3"/>
  <c r="N329" i="3"/>
  <c r="M329" i="3"/>
  <c r="Q328" i="3"/>
  <c r="P328" i="3"/>
  <c r="O328" i="3"/>
  <c r="N328" i="3"/>
  <c r="M328" i="3"/>
  <c r="Q327" i="3"/>
  <c r="P327" i="3"/>
  <c r="O327" i="3"/>
  <c r="N327" i="3"/>
  <c r="M327" i="3"/>
  <c r="Q326" i="3"/>
  <c r="P326" i="3"/>
  <c r="P343" i="3" s="1"/>
  <c r="O326" i="3"/>
  <c r="O343" i="3" s="1"/>
  <c r="N326" i="3"/>
  <c r="N343" i="3" s="1"/>
  <c r="Q343" i="3" s="1"/>
  <c r="M326" i="3"/>
  <c r="M343" i="3" s="1"/>
  <c r="P299" i="3" l="1"/>
  <c r="O299" i="3"/>
  <c r="N299" i="3"/>
  <c r="M299" i="3"/>
  <c r="P300" i="3"/>
  <c r="O300" i="3"/>
  <c r="N300" i="3"/>
  <c r="M300" i="3"/>
  <c r="P298" i="3"/>
  <c r="O298" i="3"/>
  <c r="N298" i="3"/>
  <c r="M298" i="3"/>
  <c r="P297" i="3"/>
  <c r="O297" i="3"/>
  <c r="N297" i="3"/>
  <c r="M297" i="3"/>
  <c r="P296" i="3"/>
  <c r="O296" i="3"/>
  <c r="N296" i="3"/>
  <c r="M296" i="3"/>
  <c r="P320" i="3"/>
  <c r="O320" i="3"/>
  <c r="N320" i="3"/>
  <c r="M320" i="3"/>
  <c r="P321" i="3"/>
  <c r="O321" i="3"/>
  <c r="N321" i="3"/>
  <c r="M321" i="3"/>
  <c r="P318" i="3"/>
  <c r="O318" i="3"/>
  <c r="N318" i="3"/>
  <c r="M318" i="3"/>
  <c r="P317" i="3"/>
  <c r="O317" i="3"/>
  <c r="N317" i="3"/>
  <c r="M317" i="3"/>
  <c r="P316" i="3"/>
  <c r="O316" i="3"/>
  <c r="N316" i="3"/>
  <c r="M316" i="3"/>
  <c r="P315" i="3"/>
  <c r="O315" i="3"/>
  <c r="N315" i="3"/>
  <c r="M315" i="3"/>
  <c r="M294" i="3"/>
  <c r="N294" i="3"/>
  <c r="O294" i="3"/>
  <c r="P294" i="3"/>
  <c r="R306" i="3"/>
  <c r="Q306" i="3"/>
  <c r="P306" i="3"/>
  <c r="O306" i="3"/>
  <c r="N306" i="3"/>
  <c r="M306" i="3"/>
  <c r="P319" i="3"/>
  <c r="O319" i="3"/>
  <c r="N319" i="3"/>
  <c r="M319" i="3"/>
  <c r="R315" i="3"/>
  <c r="Q315" i="3"/>
  <c r="P314" i="3"/>
  <c r="O314" i="3"/>
  <c r="N314" i="3"/>
  <c r="M314" i="3"/>
  <c r="R313" i="3"/>
  <c r="Q313" i="3"/>
  <c r="P313" i="3"/>
  <c r="O313" i="3"/>
  <c r="N313" i="3"/>
  <c r="M313" i="3"/>
  <c r="R312" i="3"/>
  <c r="Q312" i="3"/>
  <c r="P312" i="3"/>
  <c r="O312" i="3"/>
  <c r="N312" i="3"/>
  <c r="M312" i="3"/>
  <c r="R311" i="3"/>
  <c r="Q311" i="3"/>
  <c r="P311" i="3"/>
  <c r="O311" i="3"/>
  <c r="N311" i="3"/>
  <c r="M311" i="3"/>
  <c r="P310" i="3"/>
  <c r="O310" i="3"/>
  <c r="N310" i="3"/>
  <c r="M310" i="3"/>
  <c r="R309" i="3"/>
  <c r="Q309" i="3"/>
  <c r="P309" i="3"/>
  <c r="O309" i="3"/>
  <c r="N309" i="3"/>
  <c r="M309" i="3"/>
  <c r="R308" i="3"/>
  <c r="Q308" i="3"/>
  <c r="P308" i="3"/>
  <c r="O308" i="3"/>
  <c r="N308" i="3"/>
  <c r="M308" i="3"/>
  <c r="R307" i="3"/>
  <c r="Q307" i="3"/>
  <c r="P307" i="3"/>
  <c r="O307" i="3"/>
  <c r="N307" i="3"/>
  <c r="M307" i="3"/>
  <c r="R305" i="3"/>
  <c r="Q305" i="3"/>
  <c r="P305" i="3"/>
  <c r="P322" i="3" s="1"/>
  <c r="O305" i="3"/>
  <c r="O322" i="3" s="1"/>
  <c r="N305" i="3"/>
  <c r="N322" i="3" s="1"/>
  <c r="Q322" i="3" s="1"/>
  <c r="M305" i="3"/>
  <c r="M322" i="3" s="1"/>
  <c r="M295" i="3" l="1"/>
  <c r="N295" i="3"/>
  <c r="O295" i="3"/>
  <c r="P295" i="3"/>
  <c r="Q295" i="3"/>
  <c r="R295" i="3"/>
  <c r="R294" i="3"/>
  <c r="Q294" i="3"/>
  <c r="R292" i="3"/>
  <c r="Q292" i="3"/>
  <c r="P292" i="3"/>
  <c r="O292" i="3"/>
  <c r="N292" i="3"/>
  <c r="M292" i="3"/>
  <c r="R285" i="3"/>
  <c r="Q285" i="3"/>
  <c r="P285" i="3"/>
  <c r="O285" i="3"/>
  <c r="N285" i="3"/>
  <c r="M285" i="3"/>
  <c r="R287" i="3"/>
  <c r="Q287" i="3"/>
  <c r="P287" i="3"/>
  <c r="O287" i="3"/>
  <c r="N287" i="3"/>
  <c r="M287" i="3"/>
  <c r="R286" i="3"/>
  <c r="Q286" i="3"/>
  <c r="P286" i="3"/>
  <c r="O286" i="3"/>
  <c r="N286" i="3"/>
  <c r="M286" i="3"/>
  <c r="R290" i="3"/>
  <c r="Q290" i="3"/>
  <c r="P290" i="3"/>
  <c r="O290" i="3"/>
  <c r="N290" i="3"/>
  <c r="M290" i="3"/>
  <c r="P293" i="3"/>
  <c r="O293" i="3"/>
  <c r="N293" i="3"/>
  <c r="M293" i="3"/>
  <c r="R291" i="3"/>
  <c r="Q291" i="3"/>
  <c r="P291" i="3"/>
  <c r="O291" i="3"/>
  <c r="N291" i="3"/>
  <c r="M291" i="3"/>
  <c r="P289" i="3"/>
  <c r="O289" i="3"/>
  <c r="N289" i="3"/>
  <c r="M289" i="3"/>
  <c r="R288" i="3"/>
  <c r="Q288" i="3"/>
  <c r="P288" i="3"/>
  <c r="O288" i="3"/>
  <c r="N288" i="3"/>
  <c r="M288" i="3"/>
  <c r="M301" i="3" l="1"/>
  <c r="N301" i="3"/>
  <c r="O301" i="3"/>
  <c r="P301" i="3"/>
  <c r="Q301" i="3"/>
  <c r="R279" i="3"/>
  <c r="Q279" i="3"/>
  <c r="P279" i="3"/>
  <c r="O279" i="3"/>
  <c r="N279" i="3"/>
  <c r="M279" i="3"/>
  <c r="R280" i="3"/>
  <c r="Q280" i="3"/>
  <c r="P280" i="3"/>
  <c r="O280" i="3"/>
  <c r="N280" i="3"/>
  <c r="M280" i="3"/>
  <c r="P278" i="3"/>
  <c r="O278" i="3"/>
  <c r="N278" i="3"/>
  <c r="M278" i="3"/>
  <c r="R277" i="3"/>
  <c r="Q277" i="3"/>
  <c r="P277" i="3"/>
  <c r="O277" i="3"/>
  <c r="N277" i="3"/>
  <c r="M277" i="3"/>
  <c r="R276" i="3"/>
  <c r="Q276" i="3"/>
  <c r="P276" i="3"/>
  <c r="O276" i="3"/>
  <c r="N276" i="3"/>
  <c r="M276" i="3"/>
  <c r="P275" i="3"/>
  <c r="O275" i="3"/>
  <c r="N275" i="3"/>
  <c r="M275" i="3"/>
  <c r="M274" i="3"/>
  <c r="N274" i="3"/>
  <c r="O274" i="3"/>
  <c r="P274" i="3"/>
  <c r="M273" i="3"/>
  <c r="N273" i="3"/>
  <c r="O273" i="3"/>
  <c r="P273" i="3"/>
  <c r="R272" i="3"/>
  <c r="Q272" i="3"/>
  <c r="P272" i="3"/>
  <c r="O272" i="3"/>
  <c r="N272" i="3"/>
  <c r="M272" i="3"/>
  <c r="M270" i="3"/>
  <c r="N270" i="3"/>
  <c r="O270" i="3"/>
  <c r="P270" i="3"/>
  <c r="R269" i="3"/>
  <c r="Q269" i="3"/>
  <c r="P269" i="3"/>
  <c r="O269" i="3"/>
  <c r="N269" i="3"/>
  <c r="M269" i="3"/>
  <c r="R271" i="3"/>
  <c r="Q271" i="3"/>
  <c r="P271" i="3"/>
  <c r="O271" i="3"/>
  <c r="N271" i="3"/>
  <c r="M271" i="3"/>
  <c r="K2" i="4"/>
  <c r="L2" i="4"/>
  <c r="M2" i="4"/>
  <c r="N2" i="4"/>
  <c r="K3" i="4"/>
  <c r="L3" i="4"/>
  <c r="M3" i="4"/>
  <c r="N3" i="4"/>
  <c r="N4" i="4"/>
  <c r="M4" i="4"/>
  <c r="L4" i="4"/>
  <c r="K4" i="4"/>
  <c r="M281" i="3" l="1"/>
  <c r="N281" i="3"/>
  <c r="O281" i="3"/>
  <c r="P281" i="3"/>
  <c r="N5" i="4"/>
  <c r="F8" i="4" s="1"/>
  <c r="M5" i="4"/>
  <c r="E8" i="4" s="1"/>
  <c r="L5" i="4"/>
  <c r="D8" i="4" s="1"/>
  <c r="K5" i="4"/>
  <c r="C8" i="4" s="1"/>
  <c r="M263" i="3"/>
  <c r="N263" i="3"/>
  <c r="O263" i="3"/>
  <c r="P263" i="3"/>
  <c r="Q263" i="3"/>
  <c r="R263" i="3"/>
  <c r="M261" i="3"/>
  <c r="N261" i="3"/>
  <c r="O261" i="3"/>
  <c r="P261" i="3"/>
  <c r="Q261" i="3"/>
  <c r="R261" i="3"/>
  <c r="M257" i="3"/>
  <c r="N257" i="3"/>
  <c r="O257" i="3"/>
  <c r="P257" i="3"/>
  <c r="Q257" i="3"/>
  <c r="R256" i="3"/>
  <c r="Q256" i="3"/>
  <c r="P256" i="3"/>
  <c r="O256" i="3"/>
  <c r="N256" i="3"/>
  <c r="M256" i="3"/>
  <c r="R254" i="3"/>
  <c r="Q254" i="3"/>
  <c r="P254" i="3"/>
  <c r="O254" i="3"/>
  <c r="N254" i="3"/>
  <c r="M254" i="3"/>
  <c r="R255" i="3"/>
  <c r="Q255" i="3"/>
  <c r="P255" i="3"/>
  <c r="O255" i="3"/>
  <c r="N255" i="3"/>
  <c r="M255" i="3"/>
  <c r="R262" i="3"/>
  <c r="Q262" i="3"/>
  <c r="P262" i="3"/>
  <c r="O262" i="3"/>
  <c r="N262" i="3"/>
  <c r="M262" i="3"/>
  <c r="R260" i="3"/>
  <c r="Q260" i="3"/>
  <c r="P260" i="3"/>
  <c r="O260" i="3"/>
  <c r="N260" i="3"/>
  <c r="M260" i="3"/>
  <c r="R259" i="3"/>
  <c r="Q259" i="3"/>
  <c r="P259" i="3"/>
  <c r="O259" i="3"/>
  <c r="N259" i="3"/>
  <c r="M259" i="3"/>
  <c r="R258" i="3"/>
  <c r="Q258" i="3"/>
  <c r="P258" i="3"/>
  <c r="O258" i="3"/>
  <c r="N258" i="3"/>
  <c r="M258" i="3"/>
  <c r="R253" i="3"/>
  <c r="Q253" i="3"/>
  <c r="P253" i="3"/>
  <c r="O253" i="3"/>
  <c r="N253" i="3"/>
  <c r="M253" i="3"/>
  <c r="R252" i="3"/>
  <c r="Q252" i="3"/>
  <c r="P252" i="3"/>
  <c r="O252" i="3"/>
  <c r="N252" i="3"/>
  <c r="M252" i="3"/>
  <c r="R251" i="3"/>
  <c r="Q251" i="3"/>
  <c r="P251" i="3"/>
  <c r="O251" i="3"/>
  <c r="N251" i="3"/>
  <c r="M251" i="3"/>
  <c r="R250" i="3"/>
  <c r="Q250" i="3"/>
  <c r="P250" i="3"/>
  <c r="O250" i="3"/>
  <c r="N250" i="3"/>
  <c r="M250" i="3"/>
  <c r="R249" i="3"/>
  <c r="Q249" i="3"/>
  <c r="P249" i="3"/>
  <c r="O249" i="3"/>
  <c r="N249" i="3"/>
  <c r="M249" i="3"/>
  <c r="Q244" i="3"/>
  <c r="Q230" i="3"/>
  <c r="R243" i="3"/>
  <c r="Q243" i="3"/>
  <c r="P243" i="3"/>
  <c r="O243" i="3"/>
  <c r="N243" i="3"/>
  <c r="M243" i="3"/>
  <c r="R244" i="3"/>
  <c r="P244" i="3"/>
  <c r="O244" i="3"/>
  <c r="N244" i="3"/>
  <c r="M244" i="3"/>
  <c r="R242" i="3"/>
  <c r="Q242" i="3"/>
  <c r="P242" i="3"/>
  <c r="O242" i="3"/>
  <c r="N242" i="3"/>
  <c r="M242" i="3"/>
  <c r="R241" i="3"/>
  <c r="Q241" i="3"/>
  <c r="P241" i="3"/>
  <c r="O241" i="3"/>
  <c r="N241" i="3"/>
  <c r="M241" i="3"/>
  <c r="R240" i="3"/>
  <c r="Q240" i="3"/>
  <c r="P240" i="3"/>
  <c r="O240" i="3"/>
  <c r="N240" i="3"/>
  <c r="M240" i="3"/>
  <c r="R239" i="3"/>
  <c r="Q239" i="3"/>
  <c r="P239" i="3"/>
  <c r="O239" i="3"/>
  <c r="N239" i="3"/>
  <c r="M239" i="3"/>
  <c r="R238" i="3"/>
  <c r="Q238" i="3"/>
  <c r="P238" i="3"/>
  <c r="O238" i="3"/>
  <c r="N238" i="3"/>
  <c r="M238" i="3"/>
  <c r="Q237" i="3"/>
  <c r="R236" i="3"/>
  <c r="Q236" i="3"/>
  <c r="P236" i="3"/>
  <c r="O236" i="3"/>
  <c r="N236" i="3"/>
  <c r="M236" i="3"/>
  <c r="R234" i="3"/>
  <c r="Q234" i="3"/>
  <c r="P234" i="3"/>
  <c r="O234" i="3"/>
  <c r="N234" i="3"/>
  <c r="M234" i="3"/>
  <c r="R232" i="3"/>
  <c r="Q232" i="3"/>
  <c r="P232" i="3"/>
  <c r="O232" i="3"/>
  <c r="N232" i="3"/>
  <c r="M232" i="3"/>
  <c r="R231" i="3"/>
  <c r="Q231" i="3"/>
  <c r="P231" i="3"/>
  <c r="O231" i="3"/>
  <c r="N231" i="3"/>
  <c r="M231" i="3"/>
  <c r="R230" i="3"/>
  <c r="P230" i="3"/>
  <c r="O230" i="3"/>
  <c r="N230" i="3"/>
  <c r="M230" i="3"/>
  <c r="R237" i="3"/>
  <c r="P237" i="3"/>
  <c r="O237" i="3"/>
  <c r="N237" i="3"/>
  <c r="M237" i="3"/>
  <c r="R235" i="3"/>
  <c r="Q235" i="3"/>
  <c r="P235" i="3"/>
  <c r="O235" i="3"/>
  <c r="N235" i="3"/>
  <c r="M235" i="3"/>
  <c r="R233" i="3"/>
  <c r="Q233" i="3"/>
  <c r="P233" i="3"/>
  <c r="O233" i="3"/>
  <c r="N233" i="3"/>
  <c r="M233" i="3"/>
  <c r="Q281" i="3" l="1"/>
  <c r="M264" i="3"/>
  <c r="N264" i="3"/>
  <c r="O264" i="3"/>
  <c r="P264" i="3"/>
  <c r="Q264" i="3"/>
  <c r="M245" i="3"/>
  <c r="N245" i="3"/>
  <c r="O245" i="3"/>
  <c r="P245" i="3"/>
  <c r="R227" i="3"/>
  <c r="Q227" i="3"/>
  <c r="P227" i="3"/>
  <c r="O227" i="3"/>
  <c r="N227" i="3"/>
  <c r="M227" i="3"/>
  <c r="R224" i="3"/>
  <c r="Q224" i="3"/>
  <c r="P224" i="3"/>
  <c r="O224" i="3"/>
  <c r="N224" i="3"/>
  <c r="M224" i="3"/>
  <c r="R221" i="3"/>
  <c r="R222" i="3"/>
  <c r="R223" i="3"/>
  <c r="R225" i="3"/>
  <c r="R226" i="3"/>
  <c r="Q221" i="3"/>
  <c r="Q222" i="3"/>
  <c r="Q223" i="3"/>
  <c r="Q225" i="3"/>
  <c r="Q226" i="3"/>
  <c r="P222" i="3"/>
  <c r="O222" i="3"/>
  <c r="N222" i="3"/>
  <c r="M222" i="3"/>
  <c r="P221" i="3"/>
  <c r="O221" i="3"/>
  <c r="N221" i="3"/>
  <c r="M221" i="3"/>
  <c r="P223" i="3"/>
  <c r="P225" i="3"/>
  <c r="P226" i="3"/>
  <c r="O223" i="3"/>
  <c r="O225" i="3"/>
  <c r="O226" i="3"/>
  <c r="N223" i="3"/>
  <c r="N225" i="3"/>
  <c r="N226" i="3"/>
  <c r="M223" i="3"/>
  <c r="M225" i="3"/>
  <c r="M226" i="3"/>
  <c r="R220" i="3"/>
  <c r="Q220" i="3"/>
  <c r="P220" i="3"/>
  <c r="P228" i="3" s="1"/>
  <c r="O220" i="3"/>
  <c r="O228" i="3" s="1"/>
  <c r="N220" i="3"/>
  <c r="M220" i="3"/>
  <c r="M228" i="3" s="1"/>
  <c r="R216" i="3"/>
  <c r="Q216" i="3"/>
  <c r="P216" i="3"/>
  <c r="O216" i="3"/>
  <c r="N216" i="3"/>
  <c r="M216" i="3"/>
  <c r="R215" i="3"/>
  <c r="Q215" i="3"/>
  <c r="P215" i="3"/>
  <c r="O215" i="3"/>
  <c r="N215" i="3"/>
  <c r="M215" i="3"/>
  <c r="R214" i="3"/>
  <c r="Q214" i="3"/>
  <c r="P214" i="3"/>
  <c r="P217" i="3" s="1"/>
  <c r="O214" i="3"/>
  <c r="O217" i="3" s="1"/>
  <c r="N214" i="3"/>
  <c r="N217" i="3" s="1"/>
  <c r="Q217" i="3" s="1"/>
  <c r="M214" i="3"/>
  <c r="M217" i="3" s="1"/>
  <c r="Q245" i="3" l="1"/>
  <c r="N228" i="3"/>
  <c r="Q228" i="3" s="1"/>
  <c r="P210" i="3"/>
  <c r="O210" i="3"/>
  <c r="N210" i="3"/>
  <c r="M210" i="3"/>
  <c r="R210" i="3"/>
  <c r="Q210" i="3"/>
  <c r="R209" i="3"/>
  <c r="Q209" i="3"/>
  <c r="P209" i="3"/>
  <c r="O209" i="3"/>
  <c r="N209" i="3"/>
  <c r="M209" i="3"/>
  <c r="R208" i="3"/>
  <c r="Q208" i="3"/>
  <c r="P208" i="3"/>
  <c r="P211" i="3" s="1"/>
  <c r="O208" i="3"/>
  <c r="O211" i="3" s="1"/>
  <c r="N208" i="3"/>
  <c r="N211" i="3" s="1"/>
  <c r="Q211" i="3" s="1"/>
  <c r="M208" i="3"/>
  <c r="M211" i="3" s="1"/>
  <c r="R204" i="3" l="1"/>
  <c r="Q204" i="3"/>
  <c r="P204" i="3"/>
  <c r="O204" i="3"/>
  <c r="N204" i="3"/>
  <c r="M204" i="3"/>
  <c r="R203" i="3"/>
  <c r="Q203" i="3"/>
  <c r="P203" i="3"/>
  <c r="O203" i="3"/>
  <c r="N203" i="3"/>
  <c r="M203" i="3"/>
  <c r="R202" i="3"/>
  <c r="Q202" i="3"/>
  <c r="P202" i="3"/>
  <c r="P205" i="3" s="1"/>
  <c r="O202" i="3"/>
  <c r="O205" i="3" s="1"/>
  <c r="N202" i="3"/>
  <c r="N205" i="3" s="1"/>
  <c r="Q205" i="3" s="1"/>
  <c r="M202" i="3"/>
  <c r="M205" i="3" s="1"/>
  <c r="P198" i="3" l="1"/>
  <c r="O198" i="3"/>
  <c r="N198" i="3"/>
  <c r="M198" i="3"/>
  <c r="P197" i="3"/>
  <c r="O197" i="3"/>
  <c r="N197" i="3"/>
  <c r="M197" i="3"/>
  <c r="P196" i="3"/>
  <c r="O196" i="3"/>
  <c r="N196" i="3"/>
  <c r="M196" i="3"/>
  <c r="R198" i="3"/>
  <c r="Q198" i="3"/>
  <c r="R197" i="3"/>
  <c r="Q197" i="3"/>
  <c r="R196" i="3"/>
  <c r="Q196" i="3"/>
  <c r="P199" i="3"/>
  <c r="O199" i="3"/>
  <c r="N199" i="3"/>
  <c r="Q199" i="3" s="1"/>
  <c r="M199" i="3"/>
  <c r="Q191" i="3"/>
  <c r="R191" i="3"/>
  <c r="P191" i="3"/>
  <c r="P192" i="3"/>
  <c r="O191" i="3"/>
  <c r="O192" i="3"/>
  <c r="N191" i="3"/>
  <c r="N192" i="3"/>
  <c r="M191" i="3"/>
  <c r="M192" i="3"/>
  <c r="R192" i="3"/>
  <c r="Q192" i="3"/>
  <c r="R190" i="3"/>
  <c r="Q190" i="3"/>
  <c r="P190" i="3"/>
  <c r="O190" i="3"/>
  <c r="N190" i="3"/>
  <c r="M190" i="3"/>
  <c r="R189" i="3"/>
  <c r="Q189" i="3"/>
  <c r="P189" i="3"/>
  <c r="O189" i="3"/>
  <c r="N189" i="3"/>
  <c r="M189" i="3"/>
  <c r="R188" i="3"/>
  <c r="Q188" i="3"/>
  <c r="P188" i="3"/>
  <c r="P193" i="3" s="1"/>
  <c r="O188" i="3"/>
  <c r="O193" i="3" s="1"/>
  <c r="N188" i="3"/>
  <c r="N193" i="3" s="1"/>
  <c r="Q193" i="3" s="1"/>
  <c r="M188" i="3"/>
  <c r="M193" i="3" s="1"/>
  <c r="P184" i="3"/>
  <c r="O184" i="3"/>
  <c r="N184" i="3"/>
  <c r="Q184" i="3"/>
  <c r="R184" i="3"/>
  <c r="N182" i="3"/>
  <c r="N183" i="3"/>
  <c r="M184" i="3"/>
  <c r="R183" i="3"/>
  <c r="Q183" i="3"/>
  <c r="P183" i="3"/>
  <c r="O183" i="3"/>
  <c r="M183" i="3"/>
  <c r="R182" i="3"/>
  <c r="Q182" i="3"/>
  <c r="P182" i="3"/>
  <c r="O182" i="3"/>
  <c r="M182" i="3"/>
  <c r="R181" i="3"/>
  <c r="Q181" i="3"/>
  <c r="P181" i="3"/>
  <c r="P185" i="3" s="1"/>
  <c r="O181" i="3"/>
  <c r="O185" i="3" s="1"/>
  <c r="N181" i="3"/>
  <c r="M181" i="3"/>
  <c r="M185" i="3" s="1"/>
  <c r="N185" i="3" l="1"/>
  <c r="Q185" i="3"/>
  <c r="P176" i="3"/>
  <c r="O176" i="3"/>
  <c r="N176" i="3"/>
  <c r="M176" i="3"/>
  <c r="R177" i="3"/>
  <c r="Q177" i="3"/>
  <c r="P177" i="3"/>
  <c r="O177" i="3"/>
  <c r="N177" i="3"/>
  <c r="M177" i="3"/>
  <c r="R176" i="3"/>
  <c r="Q176" i="3"/>
  <c r="P178" i="3"/>
  <c r="O178" i="3"/>
  <c r="N178" i="3"/>
  <c r="Q178" i="3" s="1"/>
  <c r="M178" i="3"/>
  <c r="R172" i="3" l="1"/>
  <c r="R171" i="3"/>
  <c r="P172" i="3"/>
  <c r="O172" i="3"/>
  <c r="N172" i="3"/>
  <c r="M172" i="3"/>
  <c r="Q172" i="3"/>
  <c r="Q171" i="3"/>
  <c r="P171" i="3"/>
  <c r="O171" i="3"/>
  <c r="N171" i="3"/>
  <c r="M171" i="3"/>
  <c r="R170" i="3"/>
  <c r="Q170" i="3"/>
  <c r="P170" i="3"/>
  <c r="P173" i="3" s="1"/>
  <c r="O170" i="3"/>
  <c r="O173" i="3" s="1"/>
  <c r="N170" i="3"/>
  <c r="N173" i="3" s="1"/>
  <c r="Q173" i="3" s="1"/>
  <c r="M170" i="3"/>
  <c r="M173" i="3" s="1"/>
  <c r="R166" i="3" l="1"/>
  <c r="Q166" i="3"/>
  <c r="P166" i="3"/>
  <c r="O166" i="3"/>
  <c r="N166" i="3"/>
  <c r="M166" i="3"/>
  <c r="R165" i="3"/>
  <c r="Q165" i="3"/>
  <c r="P165" i="3"/>
  <c r="O165" i="3"/>
  <c r="N165" i="3"/>
  <c r="M165" i="3"/>
  <c r="R164" i="3"/>
  <c r="Q164" i="3"/>
  <c r="P164" i="3"/>
  <c r="O164" i="3"/>
  <c r="N164" i="3"/>
  <c r="M164" i="3"/>
  <c r="P167" i="3"/>
  <c r="O167" i="3"/>
  <c r="N167" i="3"/>
  <c r="Q167" i="3" s="1"/>
  <c r="M167" i="3"/>
  <c r="R160" i="3" l="1"/>
  <c r="Q160" i="3"/>
  <c r="P160" i="3"/>
  <c r="O160" i="3"/>
  <c r="N160" i="3"/>
  <c r="M160" i="3"/>
  <c r="P153" i="3"/>
  <c r="O153" i="3"/>
  <c r="N153" i="3"/>
  <c r="M153" i="3"/>
  <c r="R159" i="3"/>
  <c r="Q159" i="3"/>
  <c r="P159" i="3"/>
  <c r="O159" i="3"/>
  <c r="N159" i="3"/>
  <c r="M159" i="3"/>
  <c r="R158" i="3"/>
  <c r="Q158" i="3"/>
  <c r="P158" i="3"/>
  <c r="O158" i="3"/>
  <c r="N158" i="3"/>
  <c r="M158" i="3"/>
  <c r="R157" i="3"/>
  <c r="Q157" i="3"/>
  <c r="P157" i="3"/>
  <c r="O157" i="3"/>
  <c r="N157" i="3"/>
  <c r="M157" i="3"/>
  <c r="M161" i="3" l="1"/>
  <c r="N161" i="3"/>
  <c r="O161" i="3"/>
  <c r="P161" i="3"/>
  <c r="Q161" i="3"/>
  <c r="R153" i="3"/>
  <c r="Q153" i="3"/>
  <c r="R152" i="3"/>
  <c r="Q152" i="3"/>
  <c r="P152" i="3"/>
  <c r="O152" i="3"/>
  <c r="N152" i="3"/>
  <c r="M152" i="3"/>
  <c r="R151" i="3"/>
  <c r="Q151" i="3"/>
  <c r="P151" i="3"/>
  <c r="P154" i="3" s="1"/>
  <c r="O151" i="3"/>
  <c r="O154" i="3" s="1"/>
  <c r="N151" i="3"/>
  <c r="N154" i="3" s="1"/>
  <c r="Q154" i="3" s="1"/>
  <c r="M151" i="3"/>
  <c r="M154" i="3" s="1"/>
  <c r="P147" i="3"/>
  <c r="O147" i="3"/>
  <c r="N147" i="3"/>
  <c r="M147" i="3"/>
  <c r="P140" i="3"/>
  <c r="O140" i="3"/>
  <c r="N140" i="3"/>
  <c r="M140" i="3"/>
  <c r="R147" i="3"/>
  <c r="Q147" i="3"/>
  <c r="R146" i="3"/>
  <c r="Q146" i="3"/>
  <c r="P146" i="3"/>
  <c r="O146" i="3"/>
  <c r="N146" i="3"/>
  <c r="M146" i="3"/>
  <c r="R145" i="3"/>
  <c r="Q145" i="3"/>
  <c r="P145" i="3"/>
  <c r="O145" i="3"/>
  <c r="N145" i="3"/>
  <c r="M145" i="3"/>
  <c r="R144" i="3"/>
  <c r="Q144" i="3"/>
  <c r="P144" i="3"/>
  <c r="P148" i="3" s="1"/>
  <c r="O144" i="3"/>
  <c r="O148" i="3" s="1"/>
  <c r="N144" i="3"/>
  <c r="N148" i="3" s="1"/>
  <c r="Q148" i="3" s="1"/>
  <c r="M144" i="3"/>
  <c r="M148" i="3" s="1"/>
  <c r="R140" i="3"/>
  <c r="Q140" i="3"/>
  <c r="R139" i="3"/>
  <c r="Q139" i="3"/>
  <c r="P139" i="3"/>
  <c r="O139" i="3"/>
  <c r="N139" i="3"/>
  <c r="M139" i="3"/>
  <c r="R138" i="3"/>
  <c r="Q138" i="3"/>
  <c r="P138" i="3"/>
  <c r="O138" i="3"/>
  <c r="N138" i="3"/>
  <c r="M138" i="3"/>
  <c r="R137" i="3"/>
  <c r="Q137" i="3"/>
  <c r="P137" i="3"/>
  <c r="P141" i="3" s="1"/>
  <c r="O137" i="3"/>
  <c r="O141" i="3" s="1"/>
  <c r="N137" i="3"/>
  <c r="N141" i="3" s="1"/>
  <c r="Q141" i="3" s="1"/>
  <c r="M137" i="3"/>
  <c r="M141" i="3" s="1"/>
  <c r="R133" i="3" l="1"/>
  <c r="Q133" i="3"/>
  <c r="P133" i="3"/>
  <c r="O133" i="3"/>
  <c r="N133" i="3"/>
  <c r="M133" i="3"/>
  <c r="R132" i="3"/>
  <c r="Q132" i="3"/>
  <c r="P132" i="3"/>
  <c r="O132" i="3"/>
  <c r="N132" i="3"/>
  <c r="M132" i="3"/>
  <c r="R131" i="3"/>
  <c r="Q131" i="3"/>
  <c r="P131" i="3"/>
  <c r="O131" i="3"/>
  <c r="N131" i="3"/>
  <c r="M131" i="3"/>
  <c r="R130" i="3"/>
  <c r="Q130" i="3"/>
  <c r="P130" i="3"/>
  <c r="P134" i="3" s="1"/>
  <c r="O130" i="3"/>
  <c r="O134" i="3" s="1"/>
  <c r="N130" i="3"/>
  <c r="N134" i="3" s="1"/>
  <c r="Q134" i="3" s="1"/>
  <c r="M130" i="3"/>
  <c r="M134" i="3" s="1"/>
  <c r="R126" i="3"/>
  <c r="Q126" i="3"/>
  <c r="P126" i="3"/>
  <c r="O126" i="3"/>
  <c r="N126" i="3"/>
  <c r="M126" i="3"/>
  <c r="R125" i="3"/>
  <c r="Q125" i="3"/>
  <c r="P125" i="3"/>
  <c r="O125" i="3"/>
  <c r="N125" i="3"/>
  <c r="M125" i="3"/>
  <c r="R124" i="3"/>
  <c r="Q124" i="3"/>
  <c r="P124" i="3"/>
  <c r="O124" i="3"/>
  <c r="N124" i="3"/>
  <c r="M124" i="3"/>
  <c r="R123" i="3"/>
  <c r="Q123" i="3"/>
  <c r="P123" i="3"/>
  <c r="P127" i="3" s="1"/>
  <c r="O123" i="3"/>
  <c r="O127" i="3" s="1"/>
  <c r="N123" i="3"/>
  <c r="N127" i="3" s="1"/>
  <c r="Q127" i="3" s="1"/>
  <c r="M123" i="3"/>
  <c r="M127" i="3" s="1"/>
  <c r="P118" i="3"/>
  <c r="O118" i="3"/>
  <c r="N118" i="3"/>
  <c r="M118" i="3"/>
  <c r="P116" i="3"/>
  <c r="O116" i="3"/>
  <c r="N116" i="3"/>
  <c r="M116" i="3"/>
  <c r="R119" i="3"/>
  <c r="Q119" i="3"/>
  <c r="P119" i="3"/>
  <c r="O119" i="3"/>
  <c r="N119" i="3"/>
  <c r="M119" i="3"/>
  <c r="R118" i="3"/>
  <c r="Q118" i="3"/>
  <c r="R117" i="3"/>
  <c r="Q117" i="3"/>
  <c r="P117" i="3"/>
  <c r="O117" i="3"/>
  <c r="N117" i="3"/>
  <c r="M117" i="3"/>
  <c r="R116" i="3"/>
  <c r="Q116" i="3"/>
  <c r="M120" i="3" l="1"/>
  <c r="N120" i="3"/>
  <c r="O120" i="3"/>
  <c r="P120" i="3"/>
  <c r="R112" i="3"/>
  <c r="Q112" i="3"/>
  <c r="Q105" i="3"/>
  <c r="R105" i="3"/>
  <c r="P112" i="3"/>
  <c r="O112" i="3"/>
  <c r="N112" i="3"/>
  <c r="M112" i="3"/>
  <c r="P105" i="3"/>
  <c r="O105" i="3"/>
  <c r="N105" i="3"/>
  <c r="M105" i="3"/>
  <c r="R111" i="3"/>
  <c r="Q111" i="3"/>
  <c r="P111" i="3"/>
  <c r="O111" i="3"/>
  <c r="N111" i="3"/>
  <c r="M111" i="3"/>
  <c r="R110" i="3"/>
  <c r="Q110" i="3"/>
  <c r="P110" i="3"/>
  <c r="O110" i="3"/>
  <c r="N110" i="3"/>
  <c r="M110" i="3"/>
  <c r="R109" i="3"/>
  <c r="Q109" i="3"/>
  <c r="P109" i="3"/>
  <c r="P113" i="3" s="1"/>
  <c r="O109" i="3"/>
  <c r="O113" i="3" s="1"/>
  <c r="N109" i="3"/>
  <c r="N113" i="3" s="1"/>
  <c r="Q113" i="3" s="1"/>
  <c r="M109" i="3"/>
  <c r="M113" i="3" s="1"/>
  <c r="P104" i="3"/>
  <c r="O104" i="3"/>
  <c r="N104" i="3"/>
  <c r="M104" i="3"/>
  <c r="R104" i="3"/>
  <c r="Q104" i="3"/>
  <c r="R103" i="3"/>
  <c r="Q103" i="3"/>
  <c r="P103" i="3"/>
  <c r="O103" i="3"/>
  <c r="N103" i="3"/>
  <c r="M103" i="3"/>
  <c r="R102" i="3"/>
  <c r="Q102" i="3"/>
  <c r="P102" i="3"/>
  <c r="P106" i="3" s="1"/>
  <c r="O102" i="3"/>
  <c r="O106" i="3" s="1"/>
  <c r="N102" i="3"/>
  <c r="N106" i="3" s="1"/>
  <c r="Q106" i="3" s="1"/>
  <c r="M102" i="3"/>
  <c r="M106" i="3" s="1"/>
  <c r="R99" i="3"/>
  <c r="Q99" i="3"/>
  <c r="P99" i="3"/>
  <c r="O99" i="3"/>
  <c r="N99" i="3"/>
  <c r="M99" i="3"/>
  <c r="R98" i="3"/>
  <c r="Q98" i="3"/>
  <c r="P98" i="3"/>
  <c r="O98" i="3"/>
  <c r="N98" i="3"/>
  <c r="M98" i="3"/>
  <c r="R97" i="3"/>
  <c r="Q97" i="3"/>
  <c r="P97" i="3"/>
  <c r="O97" i="3"/>
  <c r="N97" i="3"/>
  <c r="M97" i="3"/>
  <c r="R96" i="3"/>
  <c r="Q96" i="3"/>
  <c r="P96" i="3"/>
  <c r="P100" i="3" s="1"/>
  <c r="O96" i="3"/>
  <c r="O100" i="3" s="1"/>
  <c r="N96" i="3"/>
  <c r="N100" i="3" s="1"/>
  <c r="Q100" i="3" s="1"/>
  <c r="M96" i="3"/>
  <c r="M100" i="3" s="1"/>
  <c r="P91" i="3"/>
  <c r="O91" i="3"/>
  <c r="N91" i="3"/>
  <c r="M91" i="3"/>
  <c r="M84" i="3"/>
  <c r="N84" i="3"/>
  <c r="O84" i="3"/>
  <c r="P84" i="3"/>
  <c r="R92" i="3"/>
  <c r="Q92" i="3"/>
  <c r="P92" i="3"/>
  <c r="O92" i="3"/>
  <c r="N92" i="3"/>
  <c r="M92" i="3"/>
  <c r="R91" i="3"/>
  <c r="Q91" i="3"/>
  <c r="R90" i="3"/>
  <c r="Q90" i="3"/>
  <c r="P90" i="3"/>
  <c r="O90" i="3"/>
  <c r="N90" i="3"/>
  <c r="M90" i="3"/>
  <c r="R89" i="3"/>
  <c r="Q89" i="3"/>
  <c r="P89" i="3"/>
  <c r="P93" i="3" s="1"/>
  <c r="O89" i="3"/>
  <c r="O93" i="3" s="1"/>
  <c r="N89" i="3"/>
  <c r="N93" i="3" s="1"/>
  <c r="Q93" i="3" s="1"/>
  <c r="M89" i="3"/>
  <c r="M93" i="3" s="1"/>
  <c r="Q120" i="3" l="1"/>
  <c r="R85" i="3"/>
  <c r="Q85" i="3"/>
  <c r="P85" i="3"/>
  <c r="O85" i="3"/>
  <c r="N85" i="3"/>
  <c r="M85" i="3"/>
  <c r="R84" i="3"/>
  <c r="Q84" i="3"/>
  <c r="R83" i="3"/>
  <c r="Q83" i="3"/>
  <c r="P83" i="3"/>
  <c r="O83" i="3"/>
  <c r="N83" i="3"/>
  <c r="M83" i="3"/>
  <c r="R82" i="3"/>
  <c r="Q82" i="3"/>
  <c r="P82" i="3"/>
  <c r="P86" i="3" s="1"/>
  <c r="O82" i="3"/>
  <c r="O86" i="3" s="1"/>
  <c r="N82" i="3"/>
  <c r="N86" i="3" s="1"/>
  <c r="Q86" i="3" s="1"/>
  <c r="M82" i="3"/>
  <c r="M86" i="3" s="1"/>
  <c r="P76" i="3" l="1"/>
  <c r="O76" i="3"/>
  <c r="N76" i="3"/>
  <c r="M76" i="3"/>
  <c r="P77" i="3"/>
  <c r="R78" i="3"/>
  <c r="Q78" i="3"/>
  <c r="P78" i="3"/>
  <c r="O78" i="3"/>
  <c r="N78" i="3"/>
  <c r="M78" i="3"/>
  <c r="R77" i="3"/>
  <c r="Q77" i="3"/>
  <c r="O77" i="3"/>
  <c r="N77" i="3"/>
  <c r="M77" i="3"/>
  <c r="R76" i="3"/>
  <c r="Q76" i="3"/>
  <c r="R75" i="3"/>
  <c r="Q75" i="3"/>
  <c r="P75" i="3"/>
  <c r="P79" i="3" s="1"/>
  <c r="O75" i="3"/>
  <c r="O79" i="3" s="1"/>
  <c r="N75" i="3"/>
  <c r="N79" i="3" s="1"/>
  <c r="Q79" i="3" s="1"/>
  <c r="M75" i="3"/>
  <c r="M79" i="3" s="1"/>
  <c r="P71" i="3" l="1"/>
  <c r="O71" i="3"/>
  <c r="N71" i="3"/>
  <c r="M71" i="3"/>
  <c r="P68" i="3"/>
  <c r="O68" i="3"/>
  <c r="N68" i="3"/>
  <c r="M68" i="3"/>
  <c r="P69" i="3"/>
  <c r="O69" i="3"/>
  <c r="N69" i="3"/>
  <c r="M69" i="3"/>
  <c r="R71" i="3"/>
  <c r="Q71" i="3"/>
  <c r="R70" i="3"/>
  <c r="Q70" i="3"/>
  <c r="P70" i="3"/>
  <c r="O70" i="3"/>
  <c r="N70" i="3"/>
  <c r="M70" i="3"/>
  <c r="R69" i="3"/>
  <c r="Q69" i="3"/>
  <c r="R68" i="3"/>
  <c r="Q68" i="3"/>
  <c r="P72" i="3"/>
  <c r="O72" i="3"/>
  <c r="N72" i="3"/>
  <c r="Q72" i="3" s="1"/>
  <c r="M72" i="3"/>
  <c r="R63" i="3" l="1"/>
  <c r="Q63" i="3"/>
  <c r="P63" i="3"/>
  <c r="O63" i="3"/>
  <c r="N63" i="3"/>
  <c r="M63" i="3"/>
  <c r="P62" i="3"/>
  <c r="O62" i="3"/>
  <c r="N62" i="3"/>
  <c r="M62" i="3"/>
  <c r="R60" i="3" l="1"/>
  <c r="P60" i="3"/>
  <c r="O60" i="3"/>
  <c r="N60" i="3"/>
  <c r="M60" i="3"/>
  <c r="R64" i="3"/>
  <c r="Q64" i="3"/>
  <c r="P64" i="3"/>
  <c r="O64" i="3"/>
  <c r="N64" i="3"/>
  <c r="M64" i="3"/>
  <c r="R62" i="3"/>
  <c r="Q62" i="3"/>
  <c r="R61" i="3"/>
  <c r="Q61" i="3"/>
  <c r="P61" i="3"/>
  <c r="O61" i="3"/>
  <c r="N61" i="3"/>
  <c r="M61" i="3"/>
  <c r="Q60" i="3"/>
  <c r="P65" i="3"/>
  <c r="N65" i="3"/>
  <c r="M65" i="3" l="1"/>
  <c r="O65" i="3"/>
  <c r="Q65" i="3" s="1"/>
  <c r="Q55" i="3"/>
  <c r="R55" i="3"/>
  <c r="Q54" i="3"/>
  <c r="P55" i="3"/>
  <c r="O55" i="3"/>
  <c r="N55" i="3"/>
  <c r="M55" i="3"/>
  <c r="P54" i="3"/>
  <c r="O54" i="3"/>
  <c r="N54" i="3"/>
  <c r="M54" i="3"/>
  <c r="P53" i="3"/>
  <c r="O53" i="3"/>
  <c r="N53" i="3"/>
  <c r="M53" i="3"/>
  <c r="R56" i="3"/>
  <c r="Q56" i="3"/>
  <c r="P56" i="3"/>
  <c r="O56" i="3"/>
  <c r="N56" i="3"/>
  <c r="M56" i="3"/>
  <c r="R54" i="3"/>
  <c r="R53" i="3"/>
  <c r="Q53" i="3"/>
  <c r="R52" i="3"/>
  <c r="Q52" i="3"/>
  <c r="P52" i="3"/>
  <c r="P57" i="3" s="1"/>
  <c r="O52" i="3"/>
  <c r="O57" i="3" s="1"/>
  <c r="N52" i="3"/>
  <c r="N57" i="3" s="1"/>
  <c r="Q57" i="3" s="1"/>
  <c r="M52" i="3"/>
  <c r="M57" i="3" s="1"/>
  <c r="R2" i="3" l="1"/>
  <c r="R3" i="3"/>
  <c r="R4" i="3"/>
  <c r="R5" i="3"/>
  <c r="R6" i="3"/>
  <c r="R7" i="3"/>
  <c r="R8" i="3"/>
  <c r="R12" i="3"/>
  <c r="R13" i="3"/>
  <c r="R14" i="3"/>
  <c r="R15" i="3"/>
  <c r="R16" i="3"/>
  <c r="R17" i="3"/>
  <c r="R18" i="3"/>
  <c r="R22" i="3"/>
  <c r="R23" i="3"/>
  <c r="R24" i="3"/>
  <c r="R25" i="3"/>
  <c r="R27" i="3"/>
  <c r="R28" i="3"/>
  <c r="R32" i="3"/>
  <c r="R33" i="3"/>
  <c r="R34" i="3"/>
  <c r="R35" i="3"/>
  <c r="R38" i="3"/>
  <c r="R39" i="3"/>
  <c r="R40" i="3"/>
  <c r="R41" i="3"/>
  <c r="R45" i="3"/>
  <c r="R46" i="3"/>
  <c r="R47" i="3"/>
  <c r="R48" i="3"/>
  <c r="R26" i="3"/>
  <c r="Q48" i="3"/>
  <c r="Q47" i="3"/>
  <c r="Q46" i="3"/>
  <c r="Q45" i="3"/>
  <c r="Q28" i="3"/>
  <c r="Q26" i="3"/>
  <c r="P35" i="3"/>
  <c r="P47" i="3"/>
  <c r="O47" i="3"/>
  <c r="N47" i="3"/>
  <c r="M47" i="3"/>
  <c r="P48" i="3"/>
  <c r="O48" i="3"/>
  <c r="N48" i="3"/>
  <c r="M48" i="3"/>
  <c r="P46" i="3"/>
  <c r="O46" i="3"/>
  <c r="N46" i="3"/>
  <c r="M46" i="3"/>
  <c r="P45" i="3"/>
  <c r="P49" i="3" s="1"/>
  <c r="O45" i="3"/>
  <c r="O49" i="3" s="1"/>
  <c r="N45" i="3"/>
  <c r="N49" i="3" s="1"/>
  <c r="Q49" i="3" s="1"/>
  <c r="M45" i="3"/>
  <c r="M49" i="3" s="1"/>
  <c r="Q41" i="3"/>
  <c r="P41" i="3"/>
  <c r="O41" i="3"/>
  <c r="N41" i="3"/>
  <c r="M41" i="3"/>
  <c r="Q40" i="3"/>
  <c r="P40" i="3"/>
  <c r="O40" i="3"/>
  <c r="N40" i="3"/>
  <c r="M40" i="3"/>
  <c r="Q39" i="3"/>
  <c r="P39" i="3"/>
  <c r="O39" i="3"/>
  <c r="N39" i="3"/>
  <c r="M39" i="3"/>
  <c r="Q38" i="3"/>
  <c r="P38" i="3"/>
  <c r="P42" i="3" s="1"/>
  <c r="O38" i="3"/>
  <c r="O42" i="3" s="1"/>
  <c r="N38" i="3"/>
  <c r="N42" i="3" s="1"/>
  <c r="Q42" i="3" s="1"/>
  <c r="M38" i="3"/>
  <c r="M42" i="3" s="1"/>
  <c r="Q35" i="3"/>
  <c r="O35" i="3"/>
  <c r="N35" i="3"/>
  <c r="M35" i="3"/>
  <c r="Q34" i="3"/>
  <c r="P34" i="3"/>
  <c r="O34" i="3"/>
  <c r="N34" i="3"/>
  <c r="M34" i="3"/>
  <c r="Q33" i="3"/>
  <c r="P33" i="3"/>
  <c r="O33" i="3"/>
  <c r="N33" i="3"/>
  <c r="M33" i="3"/>
  <c r="Q32" i="3"/>
  <c r="P32" i="3"/>
  <c r="P36" i="3" s="1"/>
  <c r="O32" i="3"/>
  <c r="O36" i="3" s="1"/>
  <c r="N32" i="3"/>
  <c r="N36" i="3" s="1"/>
  <c r="Q36" i="3" s="1"/>
  <c r="M32" i="3"/>
  <c r="M36" i="3" s="1"/>
  <c r="Q18" i="3"/>
  <c r="P26" i="3"/>
  <c r="O26" i="3"/>
  <c r="N26" i="3"/>
  <c r="M26" i="3"/>
  <c r="P28" i="3"/>
  <c r="O28" i="3"/>
  <c r="N28" i="3"/>
  <c r="M28" i="3"/>
  <c r="Q27" i="3"/>
  <c r="P27" i="3"/>
  <c r="O27" i="3"/>
  <c r="N27" i="3"/>
  <c r="M27" i="3"/>
  <c r="Q25" i="3"/>
  <c r="P25" i="3"/>
  <c r="O25" i="3"/>
  <c r="N25" i="3"/>
  <c r="M25" i="3"/>
  <c r="Q24" i="3"/>
  <c r="P24" i="3"/>
  <c r="O24" i="3"/>
  <c r="N24" i="3"/>
  <c r="M24" i="3"/>
  <c r="Q23" i="3"/>
  <c r="P23" i="3"/>
  <c r="O23" i="3"/>
  <c r="N23" i="3"/>
  <c r="M23" i="3"/>
  <c r="Q22" i="3"/>
  <c r="P22" i="3"/>
  <c r="P29" i="3" s="1"/>
  <c r="O22" i="3"/>
  <c r="O29" i="3" s="1"/>
  <c r="N22" i="3"/>
  <c r="N29" i="3" s="1"/>
  <c r="Q29" i="3" s="1"/>
  <c r="M22" i="3"/>
  <c r="M29" i="3" s="1"/>
  <c r="Q17" i="3" l="1"/>
  <c r="Q16" i="3"/>
  <c r="Q15" i="3"/>
  <c r="Q14" i="3"/>
  <c r="Q13" i="3"/>
  <c r="Q12" i="3"/>
  <c r="P18" i="3"/>
  <c r="P15" i="3"/>
  <c r="P14" i="3"/>
  <c r="P13" i="3"/>
  <c r="P12" i="3"/>
  <c r="M2" i="3"/>
  <c r="M3" i="3"/>
  <c r="M4" i="3"/>
  <c r="M5" i="3"/>
  <c r="M6" i="3"/>
  <c r="M7" i="3"/>
  <c r="M8" i="3"/>
  <c r="M9" i="3"/>
  <c r="M12" i="3"/>
  <c r="M13" i="3"/>
  <c r="M14" i="3"/>
  <c r="M15" i="3"/>
  <c r="M16" i="3"/>
  <c r="M17" i="3"/>
  <c r="M18" i="3"/>
  <c r="M19" i="3"/>
  <c r="N13" i="3" l="1"/>
  <c r="Q3" i="3"/>
  <c r="Q4" i="3"/>
  <c r="Q5" i="3"/>
  <c r="Q6" i="3"/>
  <c r="Q7" i="3"/>
  <c r="Q8" i="3"/>
  <c r="P16" i="3"/>
  <c r="P17" i="3"/>
  <c r="O13" i="3"/>
  <c r="O14" i="3"/>
  <c r="O15" i="3"/>
  <c r="O16" i="3"/>
  <c r="O17" i="3"/>
  <c r="O18" i="3"/>
  <c r="N14" i="3"/>
  <c r="N15" i="3"/>
  <c r="N16" i="3"/>
  <c r="N17" i="3"/>
  <c r="N18" i="3"/>
  <c r="P3" i="3"/>
  <c r="P4" i="3"/>
  <c r="P5" i="3"/>
  <c r="P6" i="3"/>
  <c r="P7" i="3"/>
  <c r="P8" i="3"/>
  <c r="O3" i="3"/>
  <c r="O4" i="3"/>
  <c r="O5" i="3"/>
  <c r="O6" i="3"/>
  <c r="O7" i="3"/>
  <c r="O8" i="3"/>
  <c r="N3" i="3"/>
  <c r="N4" i="3"/>
  <c r="N5" i="3"/>
  <c r="N6" i="3"/>
  <c r="N7" i="3"/>
  <c r="N8" i="3"/>
  <c r="P19" i="3"/>
  <c r="O12" i="3"/>
  <c r="O19" i="3" s="1"/>
  <c r="N12" i="3"/>
  <c r="N19" i="3" s="1"/>
  <c r="Q19" i="3" s="1"/>
  <c r="O2" i="3"/>
  <c r="O9" i="3" s="1"/>
  <c r="N2" i="3"/>
  <c r="N9" i="3" s="1"/>
  <c r="P2" i="3"/>
  <c r="P9" i="3" s="1"/>
  <c r="Q2" i="3"/>
  <c r="Q9" i="3" l="1"/>
  <c r="D17" i="2"/>
  <c r="E17" i="2" l="1"/>
  <c r="D16" i="2"/>
  <c r="G17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" i="2"/>
  <c r="E3" i="2"/>
</calcChain>
</file>

<file path=xl/sharedStrings.xml><?xml version="1.0" encoding="utf-8"?>
<sst xmlns="http://schemas.openxmlformats.org/spreadsheetml/2006/main" count="583" uniqueCount="108">
  <si>
    <t>30 songs</t>
  </si>
  <si>
    <t>Comtemporary Pop</t>
  </si>
  <si>
    <t>Class Rock</t>
  </si>
  <si>
    <t>Rewarded</t>
  </si>
  <si>
    <t>Jazz Classic</t>
  </si>
  <si>
    <t>10's Top hits</t>
  </si>
  <si>
    <t>00's Top hits</t>
  </si>
  <si>
    <t>90's Top hits</t>
  </si>
  <si>
    <t>80's Top hits</t>
  </si>
  <si>
    <t>70's Top hits</t>
  </si>
  <si>
    <t>Folk</t>
  </si>
  <si>
    <t>Comtemporary Rock</t>
  </si>
  <si>
    <t>income</t>
  </si>
  <si>
    <t>DayCare</t>
  </si>
  <si>
    <t>HealthCare</t>
  </si>
  <si>
    <t>Fitness</t>
  </si>
  <si>
    <t>Netflix</t>
  </si>
  <si>
    <t>internet</t>
  </si>
  <si>
    <t>MS office</t>
  </si>
  <si>
    <t>Utility</t>
  </si>
  <si>
    <t xml:space="preserve">Rent </t>
  </si>
  <si>
    <t>Telephone</t>
  </si>
  <si>
    <t xml:space="preserve">Gas </t>
  </si>
  <si>
    <t>Car Insurance</t>
  </si>
  <si>
    <t>Item</t>
  </si>
  <si>
    <t>quantity</t>
  </si>
  <si>
    <t>Adjuster</t>
  </si>
  <si>
    <t>Cal</t>
  </si>
  <si>
    <t>Date</t>
  </si>
  <si>
    <t>Meal</t>
  </si>
  <si>
    <t>Oats Bar</t>
  </si>
  <si>
    <t>Costco pretzel Slider Bun</t>
  </si>
  <si>
    <t>1 bar</t>
  </si>
  <si>
    <t>1 bun</t>
  </si>
  <si>
    <t>Prot(g)</t>
  </si>
  <si>
    <t>Fat(g)</t>
  </si>
  <si>
    <t>Carb(g)</t>
  </si>
  <si>
    <t>Steak Strip</t>
  </si>
  <si>
    <t>1 oz</t>
  </si>
  <si>
    <t xml:space="preserve">Kirkland Protein Bar </t>
  </si>
  <si>
    <t>2 bar</t>
  </si>
  <si>
    <t>Size</t>
  </si>
  <si>
    <t xml:space="preserve">Kirkland Nuts Bar </t>
  </si>
  <si>
    <t>Orange</t>
  </si>
  <si>
    <t>Total</t>
  </si>
  <si>
    <t>Prot : Carb</t>
  </si>
  <si>
    <t>Banana</t>
  </si>
  <si>
    <t>1 Medium</t>
  </si>
  <si>
    <t>GNC Rebuild Mass Protein Powder</t>
  </si>
  <si>
    <t>3 scoops</t>
  </si>
  <si>
    <t>Steam White Rice</t>
  </si>
  <si>
    <t>100 g</t>
  </si>
  <si>
    <t>Egg</t>
  </si>
  <si>
    <t>1 large</t>
  </si>
  <si>
    <t>Beef Shank</t>
  </si>
  <si>
    <t>Actual Cal</t>
  </si>
  <si>
    <t>Actual Prot</t>
  </si>
  <si>
    <t>Actual Fat</t>
  </si>
  <si>
    <t>Actual Carb</t>
  </si>
  <si>
    <t>1 scoop</t>
  </si>
  <si>
    <t>ON Gold Standard Protein Powder</t>
  </si>
  <si>
    <t>Avocado</t>
  </si>
  <si>
    <t>1 (201g)</t>
  </si>
  <si>
    <t>Beef for Stew</t>
  </si>
  <si>
    <t>Raw Skinless Salmon</t>
  </si>
  <si>
    <t>Tomato Soup</t>
  </si>
  <si>
    <t>1 Cup (248g)</t>
  </si>
  <si>
    <t>Egg Drop Soup</t>
  </si>
  <si>
    <t>1 Cup (241g)</t>
  </si>
  <si>
    <t>Cal:Prot</t>
  </si>
  <si>
    <t>Blueberry</t>
  </si>
  <si>
    <t>Tomato</t>
  </si>
  <si>
    <t>Chicken Breast</t>
  </si>
  <si>
    <t>Apple</t>
  </si>
  <si>
    <t>Salad Sauce (Bolthouse Salsa Ranch)</t>
  </si>
  <si>
    <t>Salad Sauce (Margetti Ranch light)</t>
  </si>
  <si>
    <t>2 tbsp(30 g)</t>
  </si>
  <si>
    <t>Salad Sauce (Hidden Vellay Ranch light)</t>
  </si>
  <si>
    <t>Milk (Essential 2% Reduced)</t>
  </si>
  <si>
    <t>2 tbsp(30 ml)</t>
  </si>
  <si>
    <t>1 cup(240 ml)</t>
  </si>
  <si>
    <t>Tuna</t>
  </si>
  <si>
    <t>Roll (Met)</t>
  </si>
  <si>
    <t>1 roll (43 g)</t>
  </si>
  <si>
    <t>Olive oil</t>
  </si>
  <si>
    <t>1 tsp</t>
  </si>
  <si>
    <t>Cheddar cheese</t>
  </si>
  <si>
    <t>1 cubic inch (17g)</t>
  </si>
  <si>
    <t>Cottage Cheese</t>
  </si>
  <si>
    <t>1/2 cup</t>
  </si>
  <si>
    <t>#Tuna Egg Rice bowl</t>
  </si>
  <si>
    <t>Potato</t>
  </si>
  <si>
    <t>100g</t>
  </si>
  <si>
    <t>1 cup</t>
  </si>
  <si>
    <t>Total  output</t>
  </si>
  <si>
    <t>cup</t>
  </si>
  <si>
    <t>Date Cooked</t>
  </si>
  <si>
    <t xml:space="preserve">Beef Soup </t>
  </si>
  <si>
    <t>Beef Soup (032418)</t>
  </si>
  <si>
    <t>Pure Oatmeal</t>
  </si>
  <si>
    <t>0.5 cup</t>
  </si>
  <si>
    <t>Artisan Cracker (Met)</t>
  </si>
  <si>
    <t>6 crackers</t>
  </si>
  <si>
    <t>Cheddar Cheese</t>
  </si>
  <si>
    <t>Fat Free Milk (Essential)</t>
  </si>
  <si>
    <t>Egg White</t>
  </si>
  <si>
    <t>Whole Wheat Toaster</t>
  </si>
  <si>
    <t>1 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</si>
</sst>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2" xfId="0" applyBorder="1"/>
    <xf numFmtId="14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2" fontId="0" fillId="0" borderId="0" xfId="0" applyNumberFormat="1"/>
    <xf numFmtId="9" fontId="0" fillId="0" borderId="0" xfId="1" applyFont="1"/>
    <xf numFmtId="0" fontId="0" fillId="0" borderId="7" xfId="0" applyFill="1" applyBorder="1"/>
    <xf numFmtId="14" fontId="0" fillId="0" borderId="1" xfId="0" applyNumberFormat="1" applyBorder="1"/>
    <xf numFmtId="0" fontId="0" fillId="0" borderId="3" xfId="0" applyBorder="1"/>
    <xf numFmtId="2" fontId="0" fillId="0" borderId="0" xfId="0" applyNumberFormat="1" applyBorder="1"/>
    <xf numFmtId="0" fontId="0" fillId="0" borderId="2" xfId="0" applyFill="1" applyBorder="1"/>
    <xf numFmtId="164" fontId="0" fillId="0" borderId="0" xfId="0" applyNumberFormat="1"/>
    <xf numFmtId="14" fontId="0" fillId="0" borderId="1" xfId="0" applyNumberFormat="1" applyBorder="1" applyAlignment="1">
      <alignment horizontal="right"/>
    </xf>
    <xf numFmtId="164" fontId="0" fillId="0" borderId="0" xfId="0" applyNumberFormat="1" applyBorder="1"/>
    <xf numFmtId="9" fontId="0" fillId="0" borderId="0" xfId="1" applyFont="1" applyBorder="1"/>
    <xf numFmtId="14" fontId="0" fillId="0" borderId="4" xfId="0" applyNumberFormat="1" applyBorder="1" applyAlignment="1">
      <alignment horizontal="right"/>
    </xf>
    <xf numFmtId="0" fontId="0" fillId="0" borderId="8" xfId="0" applyFill="1" applyBorder="1"/>
    <xf numFmtId="14" fontId="0" fillId="0" borderId="0" xfId="0" applyNumberFormat="1"/>
    <xf numFmtId="164" fontId="0" fillId="0" borderId="0" xfId="0" applyNumberFormat="1" applyFill="1" applyBorder="1"/>
    <xf numFmtId="1" fontId="0" fillId="0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21" sqref="B21"/>
    </sheetView>
  </sheetViews>
  <sheetFormatPr defaultRowHeight="15" x14ac:dyDescent="0.25"/>
  <cols>
    <col min="1" max="1" width="25.140625" customWidth="1"/>
    <col min="2" max="2" width="29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3</v>
      </c>
    </row>
    <row r="4" spans="1:2" x14ac:dyDescent="0.25">
      <c r="A4" t="s">
        <v>11</v>
      </c>
      <c r="B4">
        <v>3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AB40-31D0-4F19-AC4B-A20F89B376F6}">
  <dimension ref="A1:G17"/>
  <sheetViews>
    <sheetView workbookViewId="0">
      <selection activeCell="F23" sqref="F23"/>
    </sheetView>
  </sheetViews>
  <sheetFormatPr defaultRowHeight="15" x14ac:dyDescent="0.25"/>
  <cols>
    <col min="1" max="1" width="29.85546875" customWidth="1"/>
    <col min="2" max="2" width="30.140625" customWidth="1"/>
    <col min="4" max="4" width="26.42578125" customWidth="1"/>
  </cols>
  <sheetData>
    <row r="1" spans="1:5" x14ac:dyDescent="0.25">
      <c r="A1" t="s">
        <v>12</v>
      </c>
      <c r="B1">
        <v>2130</v>
      </c>
      <c r="C1">
        <v>1</v>
      </c>
      <c r="D1">
        <f>B1*C1</f>
        <v>2130</v>
      </c>
    </row>
    <row r="2" spans="1:5" x14ac:dyDescent="0.25">
      <c r="A2" t="s">
        <v>12</v>
      </c>
      <c r="B2">
        <v>2130</v>
      </c>
      <c r="C2">
        <v>1</v>
      </c>
      <c r="D2">
        <f t="shared" ref="D2:D16" si="0">B2*C2</f>
        <v>2130</v>
      </c>
    </row>
    <row r="3" spans="1:5" x14ac:dyDescent="0.25">
      <c r="D3">
        <f t="shared" si="0"/>
        <v>0</v>
      </c>
      <c r="E3">
        <f>D1+D2</f>
        <v>4260</v>
      </c>
    </row>
    <row r="4" spans="1:5" x14ac:dyDescent="0.25">
      <c r="A4" t="s">
        <v>13</v>
      </c>
      <c r="B4">
        <v>296</v>
      </c>
      <c r="C4">
        <v>4</v>
      </c>
      <c r="D4">
        <f t="shared" si="0"/>
        <v>1184</v>
      </c>
    </row>
    <row r="5" spans="1:5" x14ac:dyDescent="0.25">
      <c r="A5" t="s">
        <v>14</v>
      </c>
      <c r="B5">
        <v>323</v>
      </c>
      <c r="C5">
        <v>1</v>
      </c>
      <c r="D5">
        <f t="shared" si="0"/>
        <v>323</v>
      </c>
    </row>
    <row r="6" spans="1:5" x14ac:dyDescent="0.25">
      <c r="D6">
        <f t="shared" si="0"/>
        <v>0</v>
      </c>
    </row>
    <row r="7" spans="1:5" x14ac:dyDescent="0.25">
      <c r="A7" t="s">
        <v>21</v>
      </c>
      <c r="B7">
        <v>73</v>
      </c>
      <c r="C7">
        <v>1</v>
      </c>
      <c r="D7">
        <f t="shared" si="0"/>
        <v>73</v>
      </c>
    </row>
    <row r="8" spans="1:5" x14ac:dyDescent="0.25">
      <c r="D8">
        <f t="shared" si="0"/>
        <v>0</v>
      </c>
    </row>
    <row r="9" spans="1:5" x14ac:dyDescent="0.25">
      <c r="A9" t="s">
        <v>15</v>
      </c>
      <c r="B9">
        <v>48</v>
      </c>
      <c r="C9">
        <v>1</v>
      </c>
      <c r="D9">
        <f t="shared" si="0"/>
        <v>48</v>
      </c>
    </row>
    <row r="10" spans="1:5" x14ac:dyDescent="0.25">
      <c r="D10">
        <f t="shared" si="0"/>
        <v>0</v>
      </c>
    </row>
    <row r="11" spans="1:5" x14ac:dyDescent="0.25">
      <c r="A11" t="s">
        <v>16</v>
      </c>
      <c r="B11">
        <v>13</v>
      </c>
      <c r="C11">
        <v>1</v>
      </c>
      <c r="D11">
        <f t="shared" si="0"/>
        <v>13</v>
      </c>
    </row>
    <row r="12" spans="1:5" x14ac:dyDescent="0.25">
      <c r="A12" t="s">
        <v>17</v>
      </c>
      <c r="B12">
        <v>48</v>
      </c>
      <c r="C12">
        <v>1</v>
      </c>
      <c r="D12">
        <f t="shared" si="0"/>
        <v>48</v>
      </c>
    </row>
    <row r="13" spans="1:5" x14ac:dyDescent="0.25">
      <c r="A13" t="s">
        <v>18</v>
      </c>
      <c r="B13">
        <v>8</v>
      </c>
      <c r="C13">
        <v>1</v>
      </c>
      <c r="D13">
        <f t="shared" si="0"/>
        <v>8</v>
      </c>
    </row>
    <row r="14" spans="1:5" x14ac:dyDescent="0.25">
      <c r="A14" t="s">
        <v>19</v>
      </c>
      <c r="B14">
        <v>72</v>
      </c>
      <c r="C14">
        <v>1</v>
      </c>
      <c r="D14" s="1">
        <f t="shared" si="0"/>
        <v>72</v>
      </c>
    </row>
    <row r="15" spans="1:5" x14ac:dyDescent="0.25">
      <c r="A15" t="s">
        <v>20</v>
      </c>
      <c r="B15">
        <v>830</v>
      </c>
      <c r="C15">
        <v>1</v>
      </c>
      <c r="D15">
        <f t="shared" si="0"/>
        <v>830</v>
      </c>
    </row>
    <row r="16" spans="1:5" x14ac:dyDescent="0.25">
      <c r="A16" t="s">
        <v>22</v>
      </c>
      <c r="B16">
        <v>80</v>
      </c>
      <c r="C16">
        <v>1</v>
      </c>
      <c r="D16">
        <f t="shared" si="0"/>
        <v>80</v>
      </c>
    </row>
    <row r="17" spans="1:7" x14ac:dyDescent="0.25">
      <c r="A17" t="s">
        <v>23</v>
      </c>
      <c r="B17">
        <v>100</v>
      </c>
      <c r="C17">
        <v>1</v>
      </c>
      <c r="D17">
        <f>B17*C17</f>
        <v>100</v>
      </c>
      <c r="E17">
        <f>SUM(D4:D27)</f>
        <v>2779</v>
      </c>
      <c r="G17">
        <f>E3-E17</f>
        <v>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DD2A-CF47-4634-8593-F7E9BCE1A862}">
  <dimension ref="A1:R364"/>
  <sheetViews>
    <sheetView tabSelected="1" workbookViewId="0">
      <pane ySplit="1" topLeftCell="A276" activePane="bottomLeft" state="frozen"/>
      <selection pane="bottomLeft" activeCell="C281" sqref="C281"/>
    </sheetView>
  </sheetViews>
  <sheetFormatPr defaultRowHeight="15" x14ac:dyDescent="0.25"/>
  <cols>
    <col min="1" max="1" width="42" customWidth="1"/>
    <col min="2" max="2" width="7.28515625" customWidth="1"/>
    <col min="3" max="3" width="60.5703125" customWidth="1"/>
    <col min="4" max="4" width="18.42578125" customWidth="1"/>
    <col min="13" max="13" width="13" customWidth="1"/>
    <col min="14" max="14" width="12.140625" customWidth="1"/>
    <col min="15" max="15" width="12.85546875" customWidth="1"/>
    <col min="16" max="16" width="12.42578125" customWidth="1"/>
    <col min="17" max="17" width="17.140625" customWidth="1"/>
    <col min="18" max="18" width="18.140625" customWidth="1"/>
  </cols>
  <sheetData>
    <row r="1" spans="1:18" ht="15.75" thickBot="1" x14ac:dyDescent="0.3">
      <c r="A1" s="4" t="s">
        <v>28</v>
      </c>
      <c r="B1" s="4" t="s">
        <v>29</v>
      </c>
      <c r="C1" s="4" t="s">
        <v>24</v>
      </c>
      <c r="D1" s="4" t="s">
        <v>41</v>
      </c>
      <c r="E1" s="4" t="s">
        <v>27</v>
      </c>
      <c r="F1" s="4" t="s">
        <v>34</v>
      </c>
      <c r="G1" s="4" t="s">
        <v>35</v>
      </c>
      <c r="H1" s="4" t="s">
        <v>36</v>
      </c>
      <c r="I1" s="4"/>
      <c r="J1" s="4" t="s">
        <v>25</v>
      </c>
      <c r="K1" s="4" t="s">
        <v>26</v>
      </c>
      <c r="L1" s="4"/>
      <c r="M1" s="4" t="s">
        <v>55</v>
      </c>
      <c r="N1" s="4" t="s">
        <v>56</v>
      </c>
      <c r="O1" s="4" t="s">
        <v>57</v>
      </c>
      <c r="P1" s="10" t="s">
        <v>58</v>
      </c>
      <c r="Q1" s="10" t="s">
        <v>45</v>
      </c>
      <c r="R1" s="10" t="s">
        <v>69</v>
      </c>
    </row>
    <row r="2" spans="1:18" x14ac:dyDescent="0.25">
      <c r="A2" s="14">
        <v>43152</v>
      </c>
      <c r="B2" s="2">
        <v>1</v>
      </c>
      <c r="C2" s="2" t="s">
        <v>30</v>
      </c>
      <c r="D2" s="2" t="s">
        <v>40</v>
      </c>
      <c r="E2" s="2">
        <v>190</v>
      </c>
      <c r="F2" s="2">
        <v>3</v>
      </c>
      <c r="G2" s="2">
        <v>7</v>
      </c>
      <c r="H2" s="2">
        <v>29</v>
      </c>
      <c r="I2" s="2"/>
      <c r="J2" s="2">
        <v>0.5</v>
      </c>
      <c r="K2" s="2">
        <v>1</v>
      </c>
      <c r="L2" s="2"/>
      <c r="M2" s="2">
        <f t="shared" ref="M2:M8" si="0">J2*K2*E2</f>
        <v>95</v>
      </c>
      <c r="N2" s="2">
        <f t="shared" ref="N2:N8" si="1">J2*K2*F2</f>
        <v>1.5</v>
      </c>
      <c r="O2" s="2">
        <f t="shared" ref="O2:O8" si="2">J2*K2*G2</f>
        <v>3.5</v>
      </c>
      <c r="P2" s="15">
        <f t="shared" ref="P2:P8" si="3">J2*K2*H2</f>
        <v>14.5</v>
      </c>
      <c r="Q2" s="11">
        <f t="shared" ref="Q2:Q8" si="4">F2/H2</f>
        <v>0.10344827586206896</v>
      </c>
      <c r="R2" s="18">
        <f t="shared" ref="R2:R25" si="5">E2/F2</f>
        <v>63.333333333333336</v>
      </c>
    </row>
    <row r="3" spans="1:18" x14ac:dyDescent="0.25">
      <c r="A3" s="3"/>
      <c r="B3" s="4"/>
      <c r="C3" s="10" t="s">
        <v>52</v>
      </c>
      <c r="D3" s="4" t="s">
        <v>53</v>
      </c>
      <c r="E3" s="4">
        <v>78</v>
      </c>
      <c r="F3" s="10">
        <v>6</v>
      </c>
      <c r="G3" s="10">
        <v>5</v>
      </c>
      <c r="H3" s="4">
        <v>1</v>
      </c>
      <c r="I3" s="4"/>
      <c r="J3" s="4">
        <v>1</v>
      </c>
      <c r="K3" s="4">
        <v>1.2</v>
      </c>
      <c r="L3" s="4"/>
      <c r="M3" s="4">
        <f t="shared" si="0"/>
        <v>93.6</v>
      </c>
      <c r="N3" s="4">
        <f t="shared" si="1"/>
        <v>7.1999999999999993</v>
      </c>
      <c r="O3" s="4">
        <f t="shared" si="2"/>
        <v>6</v>
      </c>
      <c r="P3" s="5">
        <f t="shared" si="3"/>
        <v>1.2</v>
      </c>
      <c r="Q3" s="11">
        <f t="shared" si="4"/>
        <v>6</v>
      </c>
      <c r="R3">
        <f t="shared" si="5"/>
        <v>13</v>
      </c>
    </row>
    <row r="4" spans="1:18" x14ac:dyDescent="0.25">
      <c r="A4" s="6"/>
      <c r="B4" s="4"/>
      <c r="C4" s="4" t="s">
        <v>31</v>
      </c>
      <c r="D4" s="4" t="s">
        <v>33</v>
      </c>
      <c r="E4" s="4">
        <v>200</v>
      </c>
      <c r="F4" s="4">
        <v>6</v>
      </c>
      <c r="G4" s="4">
        <v>6</v>
      </c>
      <c r="H4" s="4">
        <v>37</v>
      </c>
      <c r="I4" s="4"/>
      <c r="J4" s="4">
        <v>0.5</v>
      </c>
      <c r="K4" s="4">
        <v>1</v>
      </c>
      <c r="L4" s="4"/>
      <c r="M4" s="4">
        <f t="shared" si="0"/>
        <v>100</v>
      </c>
      <c r="N4" s="4">
        <f t="shared" si="1"/>
        <v>3</v>
      </c>
      <c r="O4" s="4">
        <f t="shared" si="2"/>
        <v>3</v>
      </c>
      <c r="P4" s="5">
        <f t="shared" si="3"/>
        <v>18.5</v>
      </c>
      <c r="Q4" s="11">
        <f t="shared" si="4"/>
        <v>0.16216216216216217</v>
      </c>
      <c r="R4" s="18">
        <f t="shared" si="5"/>
        <v>33.333333333333336</v>
      </c>
    </row>
    <row r="5" spans="1:18" x14ac:dyDescent="0.25">
      <c r="A5" s="6"/>
      <c r="B5" s="4"/>
      <c r="C5" s="4" t="s">
        <v>37</v>
      </c>
      <c r="D5" s="4" t="s">
        <v>38</v>
      </c>
      <c r="E5" s="4">
        <v>60</v>
      </c>
      <c r="F5" s="4">
        <v>9</v>
      </c>
      <c r="G5" s="4">
        <v>1</v>
      </c>
      <c r="H5" s="4">
        <v>5</v>
      </c>
      <c r="I5" s="4"/>
      <c r="J5" s="4">
        <v>2</v>
      </c>
      <c r="K5" s="4">
        <v>1</v>
      </c>
      <c r="L5" s="4"/>
      <c r="M5" s="4">
        <f t="shared" si="0"/>
        <v>120</v>
      </c>
      <c r="N5" s="4">
        <f t="shared" si="1"/>
        <v>18</v>
      </c>
      <c r="O5" s="4">
        <f t="shared" si="2"/>
        <v>2</v>
      </c>
      <c r="P5" s="5">
        <f t="shared" si="3"/>
        <v>10</v>
      </c>
      <c r="Q5" s="11">
        <f t="shared" si="4"/>
        <v>1.8</v>
      </c>
      <c r="R5" s="18">
        <f t="shared" si="5"/>
        <v>6.666666666666667</v>
      </c>
    </row>
    <row r="6" spans="1:18" x14ac:dyDescent="0.25">
      <c r="A6" s="6"/>
      <c r="B6" s="4"/>
      <c r="C6" s="4" t="s">
        <v>39</v>
      </c>
      <c r="D6" s="4" t="s">
        <v>32</v>
      </c>
      <c r="E6" s="4">
        <v>190</v>
      </c>
      <c r="F6" s="4">
        <v>21</v>
      </c>
      <c r="G6" s="4">
        <v>7</v>
      </c>
      <c r="H6" s="4">
        <v>22</v>
      </c>
      <c r="I6" s="4"/>
      <c r="J6" s="4">
        <v>0.5</v>
      </c>
      <c r="K6" s="4">
        <v>1</v>
      </c>
      <c r="L6" s="4"/>
      <c r="M6" s="4">
        <f t="shared" si="0"/>
        <v>95</v>
      </c>
      <c r="N6" s="4">
        <f t="shared" si="1"/>
        <v>10.5</v>
      </c>
      <c r="O6" s="4">
        <f t="shared" si="2"/>
        <v>3.5</v>
      </c>
      <c r="P6" s="5">
        <f t="shared" si="3"/>
        <v>11</v>
      </c>
      <c r="Q6" s="11">
        <f t="shared" si="4"/>
        <v>0.95454545454545459</v>
      </c>
      <c r="R6" s="18">
        <f t="shared" si="5"/>
        <v>9.0476190476190474</v>
      </c>
    </row>
    <row r="7" spans="1:18" x14ac:dyDescent="0.25">
      <c r="A7" s="6"/>
      <c r="B7" s="4"/>
      <c r="C7" s="4" t="s">
        <v>42</v>
      </c>
      <c r="D7" s="4" t="s">
        <v>32</v>
      </c>
      <c r="E7" s="4">
        <v>210</v>
      </c>
      <c r="F7" s="4">
        <v>6</v>
      </c>
      <c r="G7" s="4">
        <v>16</v>
      </c>
      <c r="H7" s="4">
        <v>14</v>
      </c>
      <c r="I7" s="4"/>
      <c r="J7" s="4">
        <v>0.5</v>
      </c>
      <c r="K7" s="4">
        <v>1</v>
      </c>
      <c r="L7" s="4"/>
      <c r="M7" s="4">
        <f t="shared" si="0"/>
        <v>105</v>
      </c>
      <c r="N7" s="4">
        <f t="shared" si="1"/>
        <v>3</v>
      </c>
      <c r="O7" s="4">
        <f t="shared" si="2"/>
        <v>8</v>
      </c>
      <c r="P7" s="5">
        <f t="shared" si="3"/>
        <v>7</v>
      </c>
      <c r="Q7" s="11">
        <f t="shared" si="4"/>
        <v>0.42857142857142855</v>
      </c>
      <c r="R7" s="18">
        <f t="shared" si="5"/>
        <v>35</v>
      </c>
    </row>
    <row r="8" spans="1:18" ht="15.75" thickBot="1" x14ac:dyDescent="0.3">
      <c r="A8" s="7"/>
      <c r="B8" s="8"/>
      <c r="C8" s="8" t="s">
        <v>43</v>
      </c>
      <c r="D8" s="8" t="s">
        <v>47</v>
      </c>
      <c r="E8" s="8">
        <v>45</v>
      </c>
      <c r="F8" s="8">
        <v>1</v>
      </c>
      <c r="G8" s="8">
        <v>0.1</v>
      </c>
      <c r="H8" s="8">
        <v>11</v>
      </c>
      <c r="I8" s="8"/>
      <c r="J8" s="8">
        <v>1</v>
      </c>
      <c r="K8" s="8">
        <v>1</v>
      </c>
      <c r="L8" s="8"/>
      <c r="M8" s="8">
        <f t="shared" si="0"/>
        <v>45</v>
      </c>
      <c r="N8" s="8">
        <f t="shared" si="1"/>
        <v>1</v>
      </c>
      <c r="O8" s="8">
        <f t="shared" si="2"/>
        <v>0.1</v>
      </c>
      <c r="P8" s="9">
        <f t="shared" si="3"/>
        <v>11</v>
      </c>
      <c r="Q8" s="11">
        <f t="shared" si="4"/>
        <v>9.0909090909090912E-2</v>
      </c>
      <c r="R8">
        <f t="shared" si="5"/>
        <v>45</v>
      </c>
    </row>
    <row r="9" spans="1:18" x14ac:dyDescent="0.25">
      <c r="C9" s="10" t="s">
        <v>44</v>
      </c>
      <c r="M9">
        <f>SUM(M2:M8)</f>
        <v>653.6</v>
      </c>
      <c r="N9">
        <f>SUM(N2:N8)</f>
        <v>44.2</v>
      </c>
      <c r="O9">
        <f>SUM(O2:O8)</f>
        <v>26.1</v>
      </c>
      <c r="P9">
        <f t="shared" ref="P9" si="6">SUM(P2:P8)</f>
        <v>73.2</v>
      </c>
      <c r="Q9" s="12">
        <f>N9/(O9+P9)</f>
        <v>0.44511581067472306</v>
      </c>
    </row>
    <row r="10" spans="1:18" x14ac:dyDescent="0.25">
      <c r="R10" s="18"/>
    </row>
    <row r="11" spans="1:18" ht="15.75" thickBot="1" x14ac:dyDescent="0.3"/>
    <row r="12" spans="1:18" x14ac:dyDescent="0.25">
      <c r="A12" s="14">
        <v>43153</v>
      </c>
      <c r="B12" s="2">
        <v>1</v>
      </c>
      <c r="C12" s="2" t="s">
        <v>30</v>
      </c>
      <c r="D12" s="2" t="s">
        <v>40</v>
      </c>
      <c r="E12" s="2">
        <v>190</v>
      </c>
      <c r="F12" s="2">
        <v>3</v>
      </c>
      <c r="G12" s="2">
        <v>7</v>
      </c>
      <c r="H12" s="2">
        <v>29</v>
      </c>
      <c r="I12" s="2"/>
      <c r="J12" s="2">
        <v>0.5</v>
      </c>
      <c r="K12" s="2">
        <v>1</v>
      </c>
      <c r="L12" s="2"/>
      <c r="M12" s="2">
        <f t="shared" ref="M12:M18" si="7">J12*K12*E12</f>
        <v>95</v>
      </c>
      <c r="N12" s="2">
        <f t="shared" ref="N12:N18" si="8">J12*K12*F12</f>
        <v>1.5</v>
      </c>
      <c r="O12" s="2">
        <f t="shared" ref="O12:O18" si="9">J12*K12*G12</f>
        <v>3.5</v>
      </c>
      <c r="P12" s="15">
        <f t="shared" ref="P12:P18" si="10">J12*K12*H12</f>
        <v>14.5</v>
      </c>
      <c r="Q12" s="11">
        <f t="shared" ref="Q12:Q17" si="11">F12/H12</f>
        <v>0.10344827586206896</v>
      </c>
      <c r="R12" s="18">
        <f t="shared" si="5"/>
        <v>63.333333333333336</v>
      </c>
    </row>
    <row r="13" spans="1:18" x14ac:dyDescent="0.25">
      <c r="A13" s="3"/>
      <c r="B13" s="4"/>
      <c r="C13" s="10" t="s">
        <v>48</v>
      </c>
      <c r="D13" s="4" t="s">
        <v>49</v>
      </c>
      <c r="E13" s="4">
        <v>880</v>
      </c>
      <c r="F13" s="10">
        <v>60</v>
      </c>
      <c r="G13" s="10">
        <v>9</v>
      </c>
      <c r="H13" s="4">
        <v>140</v>
      </c>
      <c r="I13" s="4"/>
      <c r="J13" s="4">
        <v>0.33</v>
      </c>
      <c r="K13" s="4">
        <v>1</v>
      </c>
      <c r="L13" s="4"/>
      <c r="M13" s="4">
        <f t="shared" si="7"/>
        <v>290.40000000000003</v>
      </c>
      <c r="N13" s="4">
        <f t="shared" si="8"/>
        <v>19.8</v>
      </c>
      <c r="O13" s="4">
        <f t="shared" si="9"/>
        <v>2.97</v>
      </c>
      <c r="P13" s="5">
        <f t="shared" si="10"/>
        <v>46.2</v>
      </c>
      <c r="Q13" s="11">
        <f t="shared" si="11"/>
        <v>0.42857142857142855</v>
      </c>
      <c r="R13" s="18">
        <f t="shared" si="5"/>
        <v>14.666666666666666</v>
      </c>
    </row>
    <row r="14" spans="1:18" x14ac:dyDescent="0.25">
      <c r="A14" s="6"/>
      <c r="B14" s="4"/>
      <c r="C14" s="4" t="s">
        <v>50</v>
      </c>
      <c r="D14" s="4" t="s">
        <v>51</v>
      </c>
      <c r="E14" s="4">
        <v>151</v>
      </c>
      <c r="F14" s="10">
        <v>2.7</v>
      </c>
      <c r="G14" s="4">
        <v>0.3</v>
      </c>
      <c r="H14" s="4">
        <v>28</v>
      </c>
      <c r="I14" s="4"/>
      <c r="J14" s="4">
        <v>1</v>
      </c>
      <c r="K14" s="4">
        <v>1</v>
      </c>
      <c r="L14" s="4"/>
      <c r="M14" s="4">
        <f t="shared" si="7"/>
        <v>151</v>
      </c>
      <c r="N14" s="4">
        <f t="shared" si="8"/>
        <v>2.7</v>
      </c>
      <c r="O14" s="4">
        <f t="shared" si="9"/>
        <v>0.3</v>
      </c>
      <c r="P14" s="5">
        <f t="shared" si="10"/>
        <v>28</v>
      </c>
      <c r="Q14" s="11">
        <f t="shared" si="11"/>
        <v>9.6428571428571433E-2</v>
      </c>
      <c r="R14" s="18">
        <f t="shared" si="5"/>
        <v>55.925925925925924</v>
      </c>
    </row>
    <row r="15" spans="1:18" x14ac:dyDescent="0.25">
      <c r="A15" s="6"/>
      <c r="B15" s="4"/>
      <c r="C15" s="4" t="s">
        <v>39</v>
      </c>
      <c r="D15" s="4" t="s">
        <v>32</v>
      </c>
      <c r="E15" s="4">
        <v>190</v>
      </c>
      <c r="F15" s="4">
        <v>21</v>
      </c>
      <c r="G15" s="4">
        <v>7</v>
      </c>
      <c r="H15" s="4">
        <v>22</v>
      </c>
      <c r="I15" s="4"/>
      <c r="J15" s="4">
        <v>0.5</v>
      </c>
      <c r="K15" s="4">
        <v>1</v>
      </c>
      <c r="L15" s="4"/>
      <c r="M15" s="4">
        <f t="shared" si="7"/>
        <v>95</v>
      </c>
      <c r="N15" s="4">
        <f t="shared" si="8"/>
        <v>10.5</v>
      </c>
      <c r="O15" s="4">
        <f t="shared" si="9"/>
        <v>3.5</v>
      </c>
      <c r="P15" s="5">
        <f t="shared" si="10"/>
        <v>11</v>
      </c>
      <c r="Q15" s="11">
        <f t="shared" si="11"/>
        <v>0.95454545454545459</v>
      </c>
      <c r="R15" s="18">
        <f t="shared" si="5"/>
        <v>9.0476190476190474</v>
      </c>
    </row>
    <row r="16" spans="1:18" x14ac:dyDescent="0.25">
      <c r="A16" s="6"/>
      <c r="B16" s="4"/>
      <c r="C16" s="4" t="s">
        <v>46</v>
      </c>
      <c r="D16" s="4" t="s">
        <v>47</v>
      </c>
      <c r="E16" s="4">
        <v>105</v>
      </c>
      <c r="F16" s="4">
        <v>2.7</v>
      </c>
      <c r="G16" s="4">
        <v>0.4</v>
      </c>
      <c r="H16" s="4">
        <v>27</v>
      </c>
      <c r="I16" s="4"/>
      <c r="J16" s="4">
        <v>1</v>
      </c>
      <c r="K16" s="4">
        <v>1</v>
      </c>
      <c r="L16" s="4"/>
      <c r="M16" s="4">
        <f t="shared" si="7"/>
        <v>105</v>
      </c>
      <c r="N16" s="4">
        <f t="shared" si="8"/>
        <v>2.7</v>
      </c>
      <c r="O16" s="4">
        <f t="shared" si="9"/>
        <v>0.4</v>
      </c>
      <c r="P16" s="5">
        <f t="shared" si="10"/>
        <v>27</v>
      </c>
      <c r="Q16" s="11">
        <f t="shared" si="11"/>
        <v>0.1</v>
      </c>
      <c r="R16" s="18">
        <f t="shared" si="5"/>
        <v>38.888888888888886</v>
      </c>
    </row>
    <row r="17" spans="1:18" x14ac:dyDescent="0.25">
      <c r="A17" s="6"/>
      <c r="B17" s="4">
        <v>2</v>
      </c>
      <c r="C17" s="10" t="s">
        <v>52</v>
      </c>
      <c r="D17" s="4" t="s">
        <v>53</v>
      </c>
      <c r="E17" s="4">
        <v>78</v>
      </c>
      <c r="F17" s="10">
        <v>6</v>
      </c>
      <c r="G17" s="10">
        <v>5</v>
      </c>
      <c r="H17" s="4">
        <v>1</v>
      </c>
      <c r="I17" s="4"/>
      <c r="J17" s="4">
        <v>2</v>
      </c>
      <c r="K17" s="4">
        <v>1.2</v>
      </c>
      <c r="L17" s="4"/>
      <c r="M17" s="4">
        <f t="shared" si="7"/>
        <v>187.2</v>
      </c>
      <c r="N17" s="4">
        <f t="shared" si="8"/>
        <v>14.399999999999999</v>
      </c>
      <c r="O17" s="4">
        <f t="shared" si="9"/>
        <v>12</v>
      </c>
      <c r="P17" s="5">
        <f t="shared" si="10"/>
        <v>2.4</v>
      </c>
      <c r="Q17" s="11">
        <f t="shared" si="11"/>
        <v>6</v>
      </c>
      <c r="R17">
        <f t="shared" si="5"/>
        <v>13</v>
      </c>
    </row>
    <row r="18" spans="1:18" ht="15.75" thickBot="1" x14ac:dyDescent="0.3">
      <c r="A18" s="7"/>
      <c r="B18" s="8"/>
      <c r="C18" s="13" t="s">
        <v>54</v>
      </c>
      <c r="D18" s="13" t="s">
        <v>51</v>
      </c>
      <c r="E18" s="13">
        <v>201</v>
      </c>
      <c r="F18" s="13">
        <v>34</v>
      </c>
      <c r="G18" s="13">
        <v>6</v>
      </c>
      <c r="H18" s="13">
        <v>1</v>
      </c>
      <c r="I18" s="13"/>
      <c r="J18" s="13">
        <v>1.2</v>
      </c>
      <c r="K18" s="13">
        <v>1.2</v>
      </c>
      <c r="L18" s="13"/>
      <c r="M18" s="8">
        <f t="shared" si="7"/>
        <v>289.44</v>
      </c>
      <c r="N18" s="8">
        <f t="shared" si="8"/>
        <v>48.96</v>
      </c>
      <c r="O18" s="8">
        <f t="shared" si="9"/>
        <v>8.64</v>
      </c>
      <c r="P18" s="9">
        <f t="shared" si="10"/>
        <v>1.44</v>
      </c>
      <c r="Q18" s="11">
        <f>F18/H18</f>
        <v>34</v>
      </c>
      <c r="R18" s="18">
        <f t="shared" si="5"/>
        <v>5.9117647058823533</v>
      </c>
    </row>
    <row r="19" spans="1:18" x14ac:dyDescent="0.25">
      <c r="C19" s="10" t="s">
        <v>44</v>
      </c>
      <c r="M19">
        <f>SUM(M12:M18)</f>
        <v>1213.0400000000002</v>
      </c>
      <c r="N19">
        <f>SUM(N12:N18)</f>
        <v>100.56</v>
      </c>
      <c r="O19">
        <f>SUM(O12:O18)</f>
        <v>31.310000000000002</v>
      </c>
      <c r="P19">
        <f t="shared" ref="P19" si="12">SUM(P12:P18)</f>
        <v>130.54</v>
      </c>
      <c r="Q19" s="12">
        <f>N19/(O19+P19)</f>
        <v>0.62131603336422614</v>
      </c>
      <c r="R19" s="18"/>
    </row>
    <row r="21" spans="1:18" ht="15.75" thickBot="1" x14ac:dyDescent="0.3"/>
    <row r="22" spans="1:18" x14ac:dyDescent="0.25">
      <c r="A22" s="14">
        <v>43154</v>
      </c>
      <c r="B22" s="2">
        <v>1</v>
      </c>
      <c r="C22" s="2" t="s">
        <v>30</v>
      </c>
      <c r="D22" s="2" t="s">
        <v>40</v>
      </c>
      <c r="E22" s="2">
        <v>190</v>
      </c>
      <c r="F22" s="2">
        <v>3</v>
      </c>
      <c r="G22" s="2">
        <v>7</v>
      </c>
      <c r="H22" s="2">
        <v>29</v>
      </c>
      <c r="I22" s="2"/>
      <c r="J22" s="2">
        <v>0.5</v>
      </c>
      <c r="K22" s="2">
        <v>1</v>
      </c>
      <c r="L22" s="2"/>
      <c r="M22" s="2">
        <f t="shared" ref="M22:M28" si="13">J22*K22*E22</f>
        <v>95</v>
      </c>
      <c r="N22" s="2">
        <f t="shared" ref="N22:N28" si="14">J22*K22*F22</f>
        <v>1.5</v>
      </c>
      <c r="O22" s="2">
        <f t="shared" ref="O22:O28" si="15">J22*K22*G22</f>
        <v>3.5</v>
      </c>
      <c r="P22" s="15">
        <f t="shared" ref="P22:P28" si="16">J22*K22*H22</f>
        <v>14.5</v>
      </c>
      <c r="Q22" s="11">
        <f t="shared" ref="Q22:Q27" si="17">F22/H22</f>
        <v>0.10344827586206896</v>
      </c>
      <c r="R22" s="18">
        <f t="shared" si="5"/>
        <v>63.333333333333336</v>
      </c>
    </row>
    <row r="23" spans="1:18" x14ac:dyDescent="0.25">
      <c r="A23" s="3"/>
      <c r="B23" s="4"/>
      <c r="C23" s="10" t="s">
        <v>48</v>
      </c>
      <c r="D23" s="4" t="s">
        <v>49</v>
      </c>
      <c r="E23" s="4">
        <v>880</v>
      </c>
      <c r="F23" s="10">
        <v>60</v>
      </c>
      <c r="G23" s="10">
        <v>9</v>
      </c>
      <c r="H23" s="4">
        <v>140</v>
      </c>
      <c r="I23" s="4"/>
      <c r="J23" s="4">
        <v>0.33</v>
      </c>
      <c r="K23" s="4">
        <v>1</v>
      </c>
      <c r="L23" s="4"/>
      <c r="M23" s="4">
        <f t="shared" si="13"/>
        <v>290.40000000000003</v>
      </c>
      <c r="N23" s="4">
        <f t="shared" si="14"/>
        <v>19.8</v>
      </c>
      <c r="O23" s="4">
        <f t="shared" si="15"/>
        <v>2.97</v>
      </c>
      <c r="P23" s="5">
        <f t="shared" si="16"/>
        <v>46.2</v>
      </c>
      <c r="Q23" s="11">
        <f t="shared" si="17"/>
        <v>0.42857142857142855</v>
      </c>
      <c r="R23" s="18">
        <f t="shared" si="5"/>
        <v>14.666666666666666</v>
      </c>
    </row>
    <row r="24" spans="1:18" x14ac:dyDescent="0.25">
      <c r="A24" s="6"/>
      <c r="B24" s="4"/>
      <c r="C24" s="4" t="s">
        <v>50</v>
      </c>
      <c r="D24" s="4" t="s">
        <v>51</v>
      </c>
      <c r="E24" s="4">
        <v>151</v>
      </c>
      <c r="F24" s="10">
        <v>2.7</v>
      </c>
      <c r="G24" s="4">
        <v>0.3</v>
      </c>
      <c r="H24" s="4">
        <v>28</v>
      </c>
      <c r="I24" s="4"/>
      <c r="J24" s="4">
        <v>1</v>
      </c>
      <c r="K24" s="4">
        <v>1</v>
      </c>
      <c r="L24" s="4"/>
      <c r="M24" s="4">
        <f t="shared" si="13"/>
        <v>151</v>
      </c>
      <c r="N24" s="4">
        <f t="shared" si="14"/>
        <v>2.7</v>
      </c>
      <c r="O24" s="4">
        <f t="shared" si="15"/>
        <v>0.3</v>
      </c>
      <c r="P24" s="5">
        <f t="shared" si="16"/>
        <v>28</v>
      </c>
      <c r="Q24" s="11">
        <f t="shared" si="17"/>
        <v>9.6428571428571433E-2</v>
      </c>
      <c r="R24" s="18">
        <f t="shared" si="5"/>
        <v>55.925925925925924</v>
      </c>
    </row>
    <row r="25" spans="1:18" x14ac:dyDescent="0.25">
      <c r="A25" s="6"/>
      <c r="B25" s="4"/>
      <c r="C25" s="4" t="s">
        <v>39</v>
      </c>
      <c r="D25" s="4" t="s">
        <v>32</v>
      </c>
      <c r="E25" s="4">
        <v>190</v>
      </c>
      <c r="F25" s="4">
        <v>21</v>
      </c>
      <c r="G25" s="4">
        <v>7</v>
      </c>
      <c r="H25" s="4">
        <v>22</v>
      </c>
      <c r="I25" s="4"/>
      <c r="J25" s="4">
        <v>0.5</v>
      </c>
      <c r="K25" s="4">
        <v>1</v>
      </c>
      <c r="L25" s="4"/>
      <c r="M25" s="4">
        <f t="shared" si="13"/>
        <v>95</v>
      </c>
      <c r="N25" s="4">
        <f t="shared" si="14"/>
        <v>10.5</v>
      </c>
      <c r="O25" s="4">
        <f t="shared" si="15"/>
        <v>3.5</v>
      </c>
      <c r="P25" s="5">
        <f t="shared" si="16"/>
        <v>11</v>
      </c>
      <c r="Q25" s="11">
        <f t="shared" si="17"/>
        <v>0.95454545454545459</v>
      </c>
      <c r="R25" s="18">
        <f t="shared" si="5"/>
        <v>9.0476190476190474</v>
      </c>
    </row>
    <row r="26" spans="1:18" x14ac:dyDescent="0.25">
      <c r="A26" s="6"/>
      <c r="B26" s="4"/>
      <c r="C26" s="4" t="s">
        <v>43</v>
      </c>
      <c r="D26" s="4" t="s">
        <v>47</v>
      </c>
      <c r="E26" s="4">
        <v>45</v>
      </c>
      <c r="F26" s="4">
        <v>1</v>
      </c>
      <c r="G26" s="4">
        <v>0.1</v>
      </c>
      <c r="H26" s="4">
        <v>11</v>
      </c>
      <c r="I26" s="4"/>
      <c r="J26" s="4">
        <v>1</v>
      </c>
      <c r="K26" s="4">
        <v>1</v>
      </c>
      <c r="L26" s="4"/>
      <c r="M26" s="4">
        <f t="shared" si="13"/>
        <v>45</v>
      </c>
      <c r="N26" s="4">
        <f t="shared" si="14"/>
        <v>1</v>
      </c>
      <c r="O26" s="4">
        <f t="shared" si="15"/>
        <v>0.1</v>
      </c>
      <c r="P26" s="5">
        <f t="shared" si="16"/>
        <v>11</v>
      </c>
      <c r="Q26" s="11">
        <f>F26/H26</f>
        <v>9.0909090909090912E-2</v>
      </c>
      <c r="R26">
        <f>E26/F26</f>
        <v>45</v>
      </c>
    </row>
    <row r="27" spans="1:18" x14ac:dyDescent="0.25">
      <c r="A27" s="6"/>
      <c r="B27" s="4">
        <v>2</v>
      </c>
      <c r="C27" s="10" t="s">
        <v>52</v>
      </c>
      <c r="D27" s="4" t="s">
        <v>53</v>
      </c>
      <c r="E27" s="4">
        <v>78</v>
      </c>
      <c r="F27" s="10">
        <v>6</v>
      </c>
      <c r="G27" s="10">
        <v>5</v>
      </c>
      <c r="H27" s="4">
        <v>1</v>
      </c>
      <c r="I27" s="4"/>
      <c r="J27" s="4">
        <v>2</v>
      </c>
      <c r="K27" s="4">
        <v>1.2</v>
      </c>
      <c r="L27" s="4"/>
      <c r="M27" s="4">
        <f t="shared" si="13"/>
        <v>187.2</v>
      </c>
      <c r="N27" s="4">
        <f t="shared" si="14"/>
        <v>14.399999999999999</v>
      </c>
      <c r="O27" s="4">
        <f t="shared" si="15"/>
        <v>12</v>
      </c>
      <c r="P27" s="5">
        <f t="shared" si="16"/>
        <v>2.4</v>
      </c>
      <c r="Q27" s="11">
        <f t="shared" si="17"/>
        <v>6</v>
      </c>
      <c r="R27">
        <f t="shared" ref="R27:R48" si="18">E27/F27</f>
        <v>13</v>
      </c>
    </row>
    <row r="28" spans="1:18" ht="15.75" thickBot="1" x14ac:dyDescent="0.3">
      <c r="A28" s="7"/>
      <c r="B28" s="8"/>
      <c r="C28" s="13" t="s">
        <v>54</v>
      </c>
      <c r="D28" s="13" t="s">
        <v>51</v>
      </c>
      <c r="E28" s="13">
        <v>201</v>
      </c>
      <c r="F28" s="13">
        <v>34</v>
      </c>
      <c r="G28" s="13">
        <v>6</v>
      </c>
      <c r="H28" s="13">
        <v>1</v>
      </c>
      <c r="I28" s="13"/>
      <c r="J28" s="13">
        <v>1.2</v>
      </c>
      <c r="K28" s="13">
        <v>1.2</v>
      </c>
      <c r="L28" s="13"/>
      <c r="M28" s="8">
        <f t="shared" si="13"/>
        <v>289.44</v>
      </c>
      <c r="N28" s="8">
        <f t="shared" si="14"/>
        <v>48.96</v>
      </c>
      <c r="O28" s="8">
        <f t="shared" si="15"/>
        <v>8.64</v>
      </c>
      <c r="P28" s="9">
        <f t="shared" si="16"/>
        <v>1.44</v>
      </c>
      <c r="Q28" s="11">
        <f>F28/H28</f>
        <v>34</v>
      </c>
      <c r="R28" s="18">
        <f t="shared" si="18"/>
        <v>5.9117647058823533</v>
      </c>
    </row>
    <row r="29" spans="1:18" x14ac:dyDescent="0.25">
      <c r="C29" s="10" t="s">
        <v>44</v>
      </c>
      <c r="M29">
        <f>SUM(M22:M28)</f>
        <v>1153.0400000000002</v>
      </c>
      <c r="N29">
        <f>SUM(N22:N28)</f>
        <v>98.86</v>
      </c>
      <c r="O29">
        <f>SUM(O22:O28)</f>
        <v>31.009999999999998</v>
      </c>
      <c r="P29">
        <f t="shared" ref="P29" si="19">SUM(P22:P28)</f>
        <v>114.54</v>
      </c>
      <c r="Q29" s="12">
        <f>N29/(O29+P29)</f>
        <v>0.67921676399862585</v>
      </c>
    </row>
    <row r="31" spans="1:18" ht="15.75" thickBot="1" x14ac:dyDescent="0.3"/>
    <row r="32" spans="1:18" x14ac:dyDescent="0.25">
      <c r="A32" s="14">
        <v>43155</v>
      </c>
      <c r="B32" s="2">
        <v>1</v>
      </c>
      <c r="C32" s="17" t="s">
        <v>60</v>
      </c>
      <c r="D32" s="2" t="s">
        <v>59</v>
      </c>
      <c r="E32" s="2">
        <v>120</v>
      </c>
      <c r="F32" s="17">
        <v>24</v>
      </c>
      <c r="G32" s="17">
        <v>1.5</v>
      </c>
      <c r="H32" s="2">
        <v>3</v>
      </c>
      <c r="I32" s="2"/>
      <c r="J32" s="2">
        <v>1</v>
      </c>
      <c r="K32" s="2">
        <v>1</v>
      </c>
      <c r="L32" s="2"/>
      <c r="M32" s="2">
        <f>J32*K32*E32</f>
        <v>120</v>
      </c>
      <c r="N32" s="2">
        <f>J32*K32*F32</f>
        <v>24</v>
      </c>
      <c r="O32" s="2">
        <f>J32*K32*G32</f>
        <v>1.5</v>
      </c>
      <c r="P32" s="15">
        <f>J32*K32*H32</f>
        <v>3</v>
      </c>
      <c r="Q32" s="16">
        <f>F32/H32</f>
        <v>8</v>
      </c>
      <c r="R32">
        <f t="shared" si="18"/>
        <v>5</v>
      </c>
    </row>
    <row r="33" spans="1:18" x14ac:dyDescent="0.25">
      <c r="A33" s="3"/>
      <c r="B33" s="4"/>
      <c r="C33" s="4" t="s">
        <v>61</v>
      </c>
      <c r="D33" s="4" t="s">
        <v>62</v>
      </c>
      <c r="E33" s="4">
        <v>322</v>
      </c>
      <c r="F33" s="10">
        <v>4</v>
      </c>
      <c r="G33" s="4">
        <v>29</v>
      </c>
      <c r="H33" s="4">
        <v>17</v>
      </c>
      <c r="I33" s="4"/>
      <c r="J33" s="4">
        <v>0.5</v>
      </c>
      <c r="K33" s="4">
        <v>1</v>
      </c>
      <c r="L33" s="4"/>
      <c r="M33" s="4">
        <f>J33*K33*E33</f>
        <v>161</v>
      </c>
      <c r="N33" s="4">
        <f>J33*K33*F33</f>
        <v>2</v>
      </c>
      <c r="O33" s="4">
        <f>J33*K33*G33</f>
        <v>14.5</v>
      </c>
      <c r="P33" s="5">
        <f>J33*K33*H33</f>
        <v>8.5</v>
      </c>
      <c r="Q33" s="16">
        <f>F33/H33</f>
        <v>0.23529411764705882</v>
      </c>
      <c r="R33">
        <f t="shared" si="18"/>
        <v>80.5</v>
      </c>
    </row>
    <row r="34" spans="1:18" x14ac:dyDescent="0.25">
      <c r="A34" s="6"/>
      <c r="B34" s="4">
        <v>2</v>
      </c>
      <c r="C34" s="10" t="s">
        <v>54</v>
      </c>
      <c r="D34" s="10" t="s">
        <v>51</v>
      </c>
      <c r="E34" s="10">
        <v>201</v>
      </c>
      <c r="F34" s="10">
        <v>34</v>
      </c>
      <c r="G34" s="10">
        <v>6</v>
      </c>
      <c r="H34" s="10">
        <v>1</v>
      </c>
      <c r="I34" s="10"/>
      <c r="J34" s="10">
        <v>1</v>
      </c>
      <c r="K34" s="10">
        <v>1.2</v>
      </c>
      <c r="L34" s="10"/>
      <c r="M34" s="4">
        <f>J34*K34*E34</f>
        <v>241.2</v>
      </c>
      <c r="N34" s="4">
        <f>J34*K34*F34</f>
        <v>40.799999999999997</v>
      </c>
      <c r="O34" s="4">
        <f>J34*K34*G34</f>
        <v>7.1999999999999993</v>
      </c>
      <c r="P34" s="5">
        <f>J34*K34*H34</f>
        <v>1.2</v>
      </c>
      <c r="Q34" s="16">
        <f>F34/H34</f>
        <v>34</v>
      </c>
      <c r="R34" s="18">
        <f t="shared" si="18"/>
        <v>5.9117647058823533</v>
      </c>
    </row>
    <row r="35" spans="1:18" ht="15.75" thickBot="1" x14ac:dyDescent="0.3">
      <c r="A35" s="7"/>
      <c r="B35" s="8"/>
      <c r="C35" s="13" t="s">
        <v>63</v>
      </c>
      <c r="D35" s="13" t="s">
        <v>51</v>
      </c>
      <c r="E35" s="13">
        <v>188</v>
      </c>
      <c r="F35" s="13">
        <v>27</v>
      </c>
      <c r="G35" s="13">
        <v>8.1999999999999993</v>
      </c>
      <c r="H35" s="13">
        <v>1</v>
      </c>
      <c r="I35" s="13"/>
      <c r="J35" s="13">
        <v>0.2</v>
      </c>
      <c r="K35" s="13">
        <v>1</v>
      </c>
      <c r="L35" s="13"/>
      <c r="M35" s="8">
        <f>J35*K35*E35</f>
        <v>37.6</v>
      </c>
      <c r="N35" s="8">
        <f>J35*K35*F35</f>
        <v>5.4</v>
      </c>
      <c r="O35" s="8">
        <f>J35*K35*G35</f>
        <v>1.64</v>
      </c>
      <c r="P35" s="9">
        <f>J35*K35*H35</f>
        <v>0.2</v>
      </c>
      <c r="Q35" s="16">
        <f>F35/H35</f>
        <v>27</v>
      </c>
      <c r="R35" s="18">
        <f t="shared" si="18"/>
        <v>6.9629629629629628</v>
      </c>
    </row>
    <row r="36" spans="1:18" x14ac:dyDescent="0.25">
      <c r="A36" s="4"/>
      <c r="B36" s="4"/>
      <c r="C36" s="10" t="s">
        <v>44</v>
      </c>
      <c r="D36" s="4"/>
      <c r="E36" s="4"/>
      <c r="F36" s="4"/>
      <c r="G36" s="4"/>
      <c r="H36" s="4"/>
      <c r="I36" s="4"/>
      <c r="J36" s="4"/>
      <c r="K36" s="4"/>
      <c r="L36" s="4"/>
      <c r="M36" s="4">
        <f>SUM(M32:M35)</f>
        <v>559.80000000000007</v>
      </c>
      <c r="N36" s="4">
        <f t="shared" ref="N36" si="20">SUM(N32:N35)</f>
        <v>72.2</v>
      </c>
      <c r="O36" s="4">
        <f t="shared" ref="O36" si="21">SUM(O32:O35)</f>
        <v>24.84</v>
      </c>
      <c r="P36" s="4">
        <f t="shared" ref="P36" si="22">SUM(P32:P35)</f>
        <v>12.899999999999999</v>
      </c>
      <c r="Q36" s="12">
        <f>N36/(O36+P36)</f>
        <v>1.9130895601483839</v>
      </c>
    </row>
    <row r="37" spans="1:18" ht="15.75" thickBot="1" x14ac:dyDescent="0.3"/>
    <row r="38" spans="1:18" x14ac:dyDescent="0.25">
      <c r="A38" s="14">
        <v>43156</v>
      </c>
      <c r="B38" s="2">
        <v>1</v>
      </c>
      <c r="C38" s="17" t="s">
        <v>60</v>
      </c>
      <c r="D38" s="2" t="s">
        <v>59</v>
      </c>
      <c r="E38" s="2">
        <v>120</v>
      </c>
      <c r="F38" s="17">
        <v>24</v>
      </c>
      <c r="G38" s="17">
        <v>1.5</v>
      </c>
      <c r="H38" s="2">
        <v>3</v>
      </c>
      <c r="I38" s="2"/>
      <c r="J38" s="2">
        <v>1</v>
      </c>
      <c r="K38" s="2">
        <v>1</v>
      </c>
      <c r="L38" s="2"/>
      <c r="M38" s="2">
        <f>J38*K38*E38</f>
        <v>120</v>
      </c>
      <c r="N38" s="2">
        <f>J38*K38*F38</f>
        <v>24</v>
      </c>
      <c r="O38" s="2">
        <f>J38*K38*G38</f>
        <v>1.5</v>
      </c>
      <c r="P38" s="15">
        <f>J38*K38*H38</f>
        <v>3</v>
      </c>
      <c r="Q38" s="16">
        <f>F38/H38</f>
        <v>8</v>
      </c>
      <c r="R38">
        <f t="shared" si="18"/>
        <v>5</v>
      </c>
    </row>
    <row r="39" spans="1:18" x14ac:dyDescent="0.25">
      <c r="A39" s="3"/>
      <c r="B39" s="4"/>
      <c r="C39" s="4" t="s">
        <v>61</v>
      </c>
      <c r="D39" s="4" t="s">
        <v>62</v>
      </c>
      <c r="E39" s="4">
        <v>322</v>
      </c>
      <c r="F39" s="10">
        <v>4</v>
      </c>
      <c r="G39" s="4">
        <v>29</v>
      </c>
      <c r="H39" s="4">
        <v>17</v>
      </c>
      <c r="I39" s="4"/>
      <c r="J39" s="4">
        <v>0.25</v>
      </c>
      <c r="K39" s="4">
        <v>1</v>
      </c>
      <c r="L39" s="4"/>
      <c r="M39" s="4">
        <f>J39*K39*E39</f>
        <v>80.5</v>
      </c>
      <c r="N39" s="4">
        <f>J39*K39*F39</f>
        <v>1</v>
      </c>
      <c r="O39" s="4">
        <f>J39*K39*G39</f>
        <v>7.25</v>
      </c>
      <c r="P39" s="5">
        <f>J39*K39*H39</f>
        <v>4.25</v>
      </c>
      <c r="Q39" s="16">
        <f>F39/H39</f>
        <v>0.23529411764705882</v>
      </c>
      <c r="R39">
        <f t="shared" si="18"/>
        <v>80.5</v>
      </c>
    </row>
    <row r="40" spans="1:18" x14ac:dyDescent="0.25">
      <c r="A40" s="6"/>
      <c r="B40" s="4">
        <v>2</v>
      </c>
      <c r="C40" s="10" t="s">
        <v>64</v>
      </c>
      <c r="D40" s="10" t="s">
        <v>51</v>
      </c>
      <c r="E40" s="10">
        <v>173</v>
      </c>
      <c r="F40" s="10">
        <v>18.899999999999999</v>
      </c>
      <c r="G40" s="10">
        <v>10</v>
      </c>
      <c r="H40" s="10">
        <v>1</v>
      </c>
      <c r="I40" s="10"/>
      <c r="J40" s="10">
        <v>1.2</v>
      </c>
      <c r="K40" s="10">
        <v>1</v>
      </c>
      <c r="L40" s="10"/>
      <c r="M40" s="4">
        <f>J40*K40*E40</f>
        <v>207.6</v>
      </c>
      <c r="N40" s="4">
        <f>J40*K40*F40</f>
        <v>22.679999999999996</v>
      </c>
      <c r="O40" s="4">
        <f>J40*K40*G40</f>
        <v>12</v>
      </c>
      <c r="P40" s="5">
        <f>J40*K40*H40</f>
        <v>1.2</v>
      </c>
      <c r="Q40" s="16">
        <f>F40/H40</f>
        <v>18.899999999999999</v>
      </c>
      <c r="R40" s="18">
        <f t="shared" si="18"/>
        <v>9.1534391534391535</v>
      </c>
    </row>
    <row r="41" spans="1:18" ht="15.75" thickBot="1" x14ac:dyDescent="0.3">
      <c r="A41" s="7"/>
      <c r="B41" s="8"/>
      <c r="C41" s="13" t="s">
        <v>65</v>
      </c>
      <c r="D41" s="13" t="s">
        <v>66</v>
      </c>
      <c r="E41" s="13">
        <v>74</v>
      </c>
      <c r="F41" s="13">
        <v>2</v>
      </c>
      <c r="G41" s="13">
        <v>1</v>
      </c>
      <c r="H41" s="13">
        <v>16</v>
      </c>
      <c r="I41" s="13"/>
      <c r="J41" s="13">
        <v>1</v>
      </c>
      <c r="K41" s="13">
        <v>1</v>
      </c>
      <c r="L41" s="13"/>
      <c r="M41" s="8">
        <f>J41*K41*E41</f>
        <v>74</v>
      </c>
      <c r="N41" s="8">
        <f>J41*K41*F41</f>
        <v>2</v>
      </c>
      <c r="O41" s="8">
        <f>J41*K41*G41</f>
        <v>1</v>
      </c>
      <c r="P41" s="9">
        <f>J41*K41*H41</f>
        <v>16</v>
      </c>
      <c r="Q41" s="16">
        <f>F41/H41</f>
        <v>0.125</v>
      </c>
      <c r="R41">
        <f t="shared" si="18"/>
        <v>37</v>
      </c>
    </row>
    <row r="42" spans="1:18" x14ac:dyDescent="0.25">
      <c r="A42" s="4"/>
      <c r="B42" s="4"/>
      <c r="C42" s="10" t="s">
        <v>44</v>
      </c>
      <c r="D42" s="4"/>
      <c r="E42" s="4"/>
      <c r="F42" s="4"/>
      <c r="G42" s="4"/>
      <c r="H42" s="4"/>
      <c r="I42" s="4"/>
      <c r="J42" s="4"/>
      <c r="K42" s="4"/>
      <c r="L42" s="4"/>
      <c r="M42" s="4">
        <f>SUM(M38:M41)</f>
        <v>482.1</v>
      </c>
      <c r="N42" s="4">
        <f t="shared" ref="N42" si="23">SUM(N38:N41)</f>
        <v>49.679999999999993</v>
      </c>
      <c r="O42" s="4">
        <f t="shared" ref="O42" si="24">SUM(O38:O41)</f>
        <v>21.75</v>
      </c>
      <c r="P42" s="4">
        <f t="shared" ref="P42" si="25">SUM(P38:P41)</f>
        <v>24.45</v>
      </c>
      <c r="Q42" s="12">
        <f>N42/(O42+P42)</f>
        <v>1.075324675324675</v>
      </c>
    </row>
    <row r="44" spans="1:18" ht="15.75" thickBot="1" x14ac:dyDescent="0.3"/>
    <row r="45" spans="1:18" x14ac:dyDescent="0.25">
      <c r="A45" s="14">
        <v>43157</v>
      </c>
      <c r="B45" s="2">
        <v>1</v>
      </c>
      <c r="C45" s="17" t="s">
        <v>60</v>
      </c>
      <c r="D45" s="2" t="s">
        <v>59</v>
      </c>
      <c r="E45" s="2">
        <v>120</v>
      </c>
      <c r="F45" s="17">
        <v>24</v>
      </c>
      <c r="G45" s="17">
        <v>1.5</v>
      </c>
      <c r="H45" s="2">
        <v>3</v>
      </c>
      <c r="I45" s="2"/>
      <c r="J45" s="2">
        <v>1</v>
      </c>
      <c r="K45" s="2">
        <v>1</v>
      </c>
      <c r="L45" s="2"/>
      <c r="M45" s="2">
        <f>J45*K45*E45</f>
        <v>120</v>
      </c>
      <c r="N45" s="2">
        <f>J45*K45*F45</f>
        <v>24</v>
      </c>
      <c r="O45" s="2">
        <f>J45*K45*G45</f>
        <v>1.5</v>
      </c>
      <c r="P45" s="15">
        <f>J45*K45*H45</f>
        <v>3</v>
      </c>
      <c r="Q45" s="16">
        <f>F45/H45</f>
        <v>8</v>
      </c>
      <c r="R45">
        <f t="shared" si="18"/>
        <v>5</v>
      </c>
    </row>
    <row r="46" spans="1:18" x14ac:dyDescent="0.25">
      <c r="A46" s="3"/>
      <c r="B46" s="4"/>
      <c r="C46" s="4" t="s">
        <v>61</v>
      </c>
      <c r="D46" s="4" t="s">
        <v>62</v>
      </c>
      <c r="E46" s="4">
        <v>322</v>
      </c>
      <c r="F46" s="10">
        <v>4</v>
      </c>
      <c r="G46" s="4">
        <v>29</v>
      </c>
      <c r="H46" s="4">
        <v>17</v>
      </c>
      <c r="I46" s="4"/>
      <c r="J46" s="4">
        <v>0.5</v>
      </c>
      <c r="K46" s="4">
        <v>1</v>
      </c>
      <c r="L46" s="4"/>
      <c r="M46" s="4">
        <f>J46*K46*E46</f>
        <v>161</v>
      </c>
      <c r="N46" s="4">
        <f>J46*K46*F46</f>
        <v>2</v>
      </c>
      <c r="O46" s="4">
        <f>J46*K46*G46</f>
        <v>14.5</v>
      </c>
      <c r="P46" s="5">
        <f>J46*K46*H46</f>
        <v>8.5</v>
      </c>
      <c r="Q46" s="16">
        <f>F46/H46</f>
        <v>0.23529411764705882</v>
      </c>
      <c r="R46">
        <f t="shared" si="18"/>
        <v>80.5</v>
      </c>
    </row>
    <row r="47" spans="1:18" x14ac:dyDescent="0.25">
      <c r="A47" s="6"/>
      <c r="B47" s="4">
        <v>2</v>
      </c>
      <c r="C47" s="10" t="s">
        <v>63</v>
      </c>
      <c r="D47" s="10" t="s">
        <v>51</v>
      </c>
      <c r="E47" s="10">
        <v>188</v>
      </c>
      <c r="F47" s="10">
        <v>27</v>
      </c>
      <c r="G47" s="10">
        <v>8.1999999999999993</v>
      </c>
      <c r="H47" s="10">
        <v>1</v>
      </c>
      <c r="I47" s="10"/>
      <c r="J47" s="10">
        <v>1</v>
      </c>
      <c r="K47" s="10">
        <v>1</v>
      </c>
      <c r="L47" s="10"/>
      <c r="M47" s="4">
        <f>J47*K47*E47</f>
        <v>188</v>
      </c>
      <c r="N47" s="4">
        <f>J47*K47*F47</f>
        <v>27</v>
      </c>
      <c r="O47" s="4">
        <f>J47*K47*G47</f>
        <v>8.1999999999999993</v>
      </c>
      <c r="P47" s="5">
        <f>J47*K47*H47</f>
        <v>1</v>
      </c>
      <c r="Q47" s="16">
        <f>F47/H47</f>
        <v>27</v>
      </c>
      <c r="R47" s="18">
        <f t="shared" si="18"/>
        <v>6.9629629629629628</v>
      </c>
    </row>
    <row r="48" spans="1:18" ht="15.75" thickBot="1" x14ac:dyDescent="0.3">
      <c r="A48" s="7"/>
      <c r="B48" s="8"/>
      <c r="C48" s="13" t="s">
        <v>67</v>
      </c>
      <c r="D48" s="13" t="s">
        <v>68</v>
      </c>
      <c r="E48" s="13">
        <v>66</v>
      </c>
      <c r="F48" s="13">
        <v>2.8</v>
      </c>
      <c r="G48" s="13">
        <v>1.5</v>
      </c>
      <c r="H48" s="13">
        <v>10</v>
      </c>
      <c r="I48" s="13"/>
      <c r="J48" s="13">
        <v>1</v>
      </c>
      <c r="K48" s="13">
        <v>1</v>
      </c>
      <c r="L48" s="13"/>
      <c r="M48" s="8">
        <f>J48*K48*E48</f>
        <v>66</v>
      </c>
      <c r="N48" s="8">
        <f>J48*K48*F48</f>
        <v>2.8</v>
      </c>
      <c r="O48" s="8">
        <f>J48*K48*G48</f>
        <v>1.5</v>
      </c>
      <c r="P48" s="9">
        <f>J48*K48*H48</f>
        <v>10</v>
      </c>
      <c r="Q48" s="16">
        <f>F48/H48</f>
        <v>0.27999999999999997</v>
      </c>
      <c r="R48" s="18">
        <f t="shared" si="18"/>
        <v>23.571428571428573</v>
      </c>
    </row>
    <row r="49" spans="1:18" x14ac:dyDescent="0.25">
      <c r="A49" s="4"/>
      <c r="B49" s="4"/>
      <c r="C49" s="10" t="s">
        <v>44</v>
      </c>
      <c r="D49" s="4"/>
      <c r="E49" s="4"/>
      <c r="F49" s="4"/>
      <c r="G49" s="4"/>
      <c r="H49" s="4"/>
      <c r="I49" s="4"/>
      <c r="J49" s="4"/>
      <c r="K49" s="4"/>
      <c r="L49" s="4"/>
      <c r="M49" s="4">
        <f>SUM(M45:M48)</f>
        <v>535</v>
      </c>
      <c r="N49" s="4">
        <f t="shared" ref="N49" si="26">SUM(N45:N48)</f>
        <v>55.8</v>
      </c>
      <c r="O49" s="4">
        <f t="shared" ref="O49" si="27">SUM(O45:O48)</f>
        <v>25.7</v>
      </c>
      <c r="P49" s="4">
        <f t="shared" ref="P49" si="28">SUM(P45:P48)</f>
        <v>22.5</v>
      </c>
      <c r="Q49" s="12">
        <f>N49/(O49+P49)</f>
        <v>1.1576763485477177</v>
      </c>
    </row>
    <row r="51" spans="1:18" ht="15.75" thickBot="1" x14ac:dyDescent="0.3"/>
    <row r="52" spans="1:18" x14ac:dyDescent="0.25">
      <c r="A52" s="14">
        <v>43158</v>
      </c>
      <c r="B52" s="2">
        <v>1</v>
      </c>
      <c r="C52" s="17" t="s">
        <v>60</v>
      </c>
      <c r="D52" s="2" t="s">
        <v>59</v>
      </c>
      <c r="E52" s="2">
        <v>120</v>
      </c>
      <c r="F52" s="17">
        <v>24</v>
      </c>
      <c r="G52" s="17">
        <v>1.5</v>
      </c>
      <c r="H52" s="2">
        <v>3</v>
      </c>
      <c r="I52" s="2"/>
      <c r="J52" s="2">
        <v>1</v>
      </c>
      <c r="K52" s="2">
        <v>1</v>
      </c>
      <c r="L52" s="2"/>
      <c r="M52" s="2">
        <f>J52*K52*E52</f>
        <v>120</v>
      </c>
      <c r="N52" s="2">
        <f>J52*K52*F52</f>
        <v>24</v>
      </c>
      <c r="O52" s="2">
        <f>J52*K52*G52</f>
        <v>1.5</v>
      </c>
      <c r="P52" s="15">
        <f>J52*K52*H52</f>
        <v>3</v>
      </c>
      <c r="Q52" s="16">
        <f>F52/H52</f>
        <v>8</v>
      </c>
      <c r="R52">
        <f t="shared" ref="R52:R56" si="29">E52/F52</f>
        <v>5</v>
      </c>
    </row>
    <row r="53" spans="1:18" x14ac:dyDescent="0.25">
      <c r="A53" s="3"/>
      <c r="B53" s="4"/>
      <c r="C53" s="4" t="s">
        <v>43</v>
      </c>
      <c r="D53" s="4" t="s">
        <v>47</v>
      </c>
      <c r="E53" s="4">
        <v>45</v>
      </c>
      <c r="F53" s="4">
        <v>1</v>
      </c>
      <c r="G53" s="4">
        <v>0.1</v>
      </c>
      <c r="H53" s="4">
        <v>11</v>
      </c>
      <c r="I53" s="4"/>
      <c r="J53" s="4">
        <v>1</v>
      </c>
      <c r="K53" s="4">
        <v>1</v>
      </c>
      <c r="L53" s="4"/>
      <c r="M53" s="4">
        <f t="shared" ref="M53:M55" si="30">J53*K53*E53</f>
        <v>45</v>
      </c>
      <c r="N53" s="4">
        <f t="shared" ref="N53:N55" si="31">J53*K53*F53</f>
        <v>1</v>
      </c>
      <c r="O53" s="4">
        <f t="shared" ref="O53:O55" si="32">J53*K53*G53</f>
        <v>0.1</v>
      </c>
      <c r="P53" s="5">
        <f t="shared" ref="P53:P55" si="33">J53*K53*H53</f>
        <v>11</v>
      </c>
      <c r="Q53" s="16">
        <f>F53/H53</f>
        <v>9.0909090909090912E-2</v>
      </c>
      <c r="R53">
        <f t="shared" si="29"/>
        <v>45</v>
      </c>
    </row>
    <row r="54" spans="1:18" x14ac:dyDescent="0.25">
      <c r="A54" s="6"/>
      <c r="B54" s="4">
        <v>2</v>
      </c>
      <c r="C54" s="10" t="s">
        <v>52</v>
      </c>
      <c r="D54" s="4" t="s">
        <v>53</v>
      </c>
      <c r="E54" s="4">
        <v>78</v>
      </c>
      <c r="F54" s="10">
        <v>6</v>
      </c>
      <c r="G54" s="10">
        <v>5</v>
      </c>
      <c r="H54" s="4">
        <v>1</v>
      </c>
      <c r="I54" s="4"/>
      <c r="J54" s="4">
        <v>3</v>
      </c>
      <c r="K54" s="4">
        <v>1.2</v>
      </c>
      <c r="L54" s="4"/>
      <c r="M54" s="4">
        <f t="shared" si="30"/>
        <v>280.79999999999995</v>
      </c>
      <c r="N54" s="4">
        <f t="shared" si="31"/>
        <v>21.599999999999998</v>
      </c>
      <c r="O54" s="4">
        <f t="shared" si="32"/>
        <v>18</v>
      </c>
      <c r="P54" s="5">
        <f t="shared" si="33"/>
        <v>3.5999999999999996</v>
      </c>
      <c r="Q54" s="16">
        <f>F54/H54</f>
        <v>6</v>
      </c>
      <c r="R54" s="18">
        <f t="shared" si="29"/>
        <v>13</v>
      </c>
    </row>
    <row r="55" spans="1:18" x14ac:dyDescent="0.25">
      <c r="A55" s="6"/>
      <c r="B55" s="4"/>
      <c r="C55" s="4" t="s">
        <v>37</v>
      </c>
      <c r="D55" s="4" t="s">
        <v>38</v>
      </c>
      <c r="E55" s="4">
        <v>60</v>
      </c>
      <c r="F55" s="4">
        <v>9</v>
      </c>
      <c r="G55" s="4">
        <v>1</v>
      </c>
      <c r="H55" s="4">
        <v>5</v>
      </c>
      <c r="I55" s="4"/>
      <c r="J55" s="4">
        <v>1</v>
      </c>
      <c r="K55" s="4">
        <v>1</v>
      </c>
      <c r="L55" s="4"/>
      <c r="M55" s="4">
        <f t="shared" si="30"/>
        <v>60</v>
      </c>
      <c r="N55" s="4">
        <f t="shared" si="31"/>
        <v>9</v>
      </c>
      <c r="O55" s="4">
        <f t="shared" si="32"/>
        <v>1</v>
      </c>
      <c r="P55" s="5">
        <f t="shared" si="33"/>
        <v>5</v>
      </c>
      <c r="Q55" s="16">
        <f>F55/H55</f>
        <v>1.8</v>
      </c>
      <c r="R55" s="18">
        <f t="shared" ref="R55" si="34">E55/F55</f>
        <v>6.666666666666667</v>
      </c>
    </row>
    <row r="56" spans="1:18" ht="15.75" thickBot="1" x14ac:dyDescent="0.3">
      <c r="A56" s="7"/>
      <c r="B56" s="8"/>
      <c r="C56" s="13" t="s">
        <v>67</v>
      </c>
      <c r="D56" s="13" t="s">
        <v>68</v>
      </c>
      <c r="E56" s="13">
        <v>66</v>
      </c>
      <c r="F56" s="13">
        <v>2.8</v>
      </c>
      <c r="G56" s="13">
        <v>1.5</v>
      </c>
      <c r="H56" s="13">
        <v>10</v>
      </c>
      <c r="I56" s="13"/>
      <c r="J56" s="13">
        <v>1</v>
      </c>
      <c r="K56" s="13">
        <v>1</v>
      </c>
      <c r="L56" s="13"/>
      <c r="M56" s="8">
        <f>J56*K56*E56</f>
        <v>66</v>
      </c>
      <c r="N56" s="8">
        <f>J56*K56*F56</f>
        <v>2.8</v>
      </c>
      <c r="O56" s="8">
        <f>J56*K56*G56</f>
        <v>1.5</v>
      </c>
      <c r="P56" s="9">
        <f>J56*K56*H56</f>
        <v>10</v>
      </c>
      <c r="Q56" s="16">
        <f>F56/H56</f>
        <v>0.27999999999999997</v>
      </c>
      <c r="R56" s="18">
        <f t="shared" si="29"/>
        <v>23.571428571428573</v>
      </c>
    </row>
    <row r="57" spans="1:18" x14ac:dyDescent="0.25">
      <c r="A57" s="4"/>
      <c r="B57" s="4"/>
      <c r="C57" s="10" t="s">
        <v>44</v>
      </c>
      <c r="D57" s="4"/>
      <c r="E57" s="4"/>
      <c r="F57" s="4"/>
      <c r="G57" s="4"/>
      <c r="H57" s="4"/>
      <c r="I57" s="4"/>
      <c r="J57" s="4"/>
      <c r="K57" s="4"/>
      <c r="L57" s="4"/>
      <c r="M57" s="4">
        <f>SUM(M52:M56)</f>
        <v>571.79999999999995</v>
      </c>
      <c r="N57" s="4">
        <f t="shared" ref="N57:P57" si="35">SUM(N52:N56)</f>
        <v>58.399999999999991</v>
      </c>
      <c r="O57" s="4">
        <f t="shared" si="35"/>
        <v>22.1</v>
      </c>
      <c r="P57" s="4">
        <f t="shared" si="35"/>
        <v>32.6</v>
      </c>
      <c r="Q57" s="12">
        <f>N57/(O57+P57)</f>
        <v>1.0676416819012795</v>
      </c>
    </row>
    <row r="59" spans="1:18" ht="15.75" thickBot="1" x14ac:dyDescent="0.3"/>
    <row r="60" spans="1:18" x14ac:dyDescent="0.25">
      <c r="A60" s="14">
        <v>43159</v>
      </c>
      <c r="B60" s="2">
        <v>1</v>
      </c>
      <c r="C60" s="2" t="s">
        <v>39</v>
      </c>
      <c r="D60" s="2" t="s">
        <v>32</v>
      </c>
      <c r="E60" s="2">
        <v>190</v>
      </c>
      <c r="F60" s="2">
        <v>21</v>
      </c>
      <c r="G60" s="2">
        <v>7</v>
      </c>
      <c r="H60" s="2">
        <v>22</v>
      </c>
      <c r="I60" s="2"/>
      <c r="J60" s="2">
        <v>0.5</v>
      </c>
      <c r="K60" s="2">
        <v>1</v>
      </c>
      <c r="L60" s="2"/>
      <c r="M60" s="2">
        <f t="shared" ref="M60" si="36">J60*K60*E60</f>
        <v>95</v>
      </c>
      <c r="N60" s="2">
        <f t="shared" ref="N60" si="37">J60*K60*F60</f>
        <v>10.5</v>
      </c>
      <c r="O60" s="2">
        <f t="shared" ref="O60" si="38">J60*K60*G60</f>
        <v>3.5</v>
      </c>
      <c r="P60" s="15">
        <f t="shared" ref="P60" si="39">J60*K60*H60</f>
        <v>11</v>
      </c>
      <c r="Q60" s="16">
        <f>F60/H60</f>
        <v>0.95454545454545459</v>
      </c>
      <c r="R60" s="11">
        <f>E60/F60</f>
        <v>9.0476190476190474</v>
      </c>
    </row>
    <row r="61" spans="1:18" x14ac:dyDescent="0.25">
      <c r="A61" s="3"/>
      <c r="B61" s="4"/>
      <c r="C61" s="4" t="s">
        <v>70</v>
      </c>
      <c r="D61" s="4" t="s">
        <v>51</v>
      </c>
      <c r="E61" s="4">
        <v>57</v>
      </c>
      <c r="F61" s="4">
        <v>0.7</v>
      </c>
      <c r="G61" s="4">
        <v>0.3</v>
      </c>
      <c r="H61" s="4">
        <v>14</v>
      </c>
      <c r="I61" s="4"/>
      <c r="J61" s="4">
        <v>1</v>
      </c>
      <c r="K61" s="4">
        <v>1</v>
      </c>
      <c r="L61" s="4"/>
      <c r="M61" s="4">
        <f t="shared" ref="M61" si="40">J61*K61*E61</f>
        <v>57</v>
      </c>
      <c r="N61" s="4">
        <f t="shared" ref="N61" si="41">J61*K61*F61</f>
        <v>0.7</v>
      </c>
      <c r="O61" s="4">
        <f t="shared" ref="O61" si="42">J61*K61*G61</f>
        <v>0.3</v>
      </c>
      <c r="P61" s="5">
        <f t="shared" ref="P61" si="43">J61*K61*H61</f>
        <v>14</v>
      </c>
      <c r="Q61" s="16">
        <f>F61/H61</f>
        <v>4.9999999999999996E-2</v>
      </c>
      <c r="R61" s="11">
        <f t="shared" ref="R61:R64" si="44">E61/F61</f>
        <v>81.428571428571431</v>
      </c>
    </row>
    <row r="62" spans="1:18" x14ac:dyDescent="0.25">
      <c r="A62" s="6"/>
      <c r="B62" s="4">
        <v>2</v>
      </c>
      <c r="C62" s="10" t="s">
        <v>64</v>
      </c>
      <c r="D62" s="10" t="s">
        <v>51</v>
      </c>
      <c r="E62" s="10">
        <v>173</v>
      </c>
      <c r="F62" s="10">
        <v>18.899999999999999</v>
      </c>
      <c r="G62" s="10">
        <v>10</v>
      </c>
      <c r="H62" s="10">
        <v>1</v>
      </c>
      <c r="I62" s="10"/>
      <c r="J62" s="10">
        <v>1.2</v>
      </c>
      <c r="K62" s="10">
        <v>1</v>
      </c>
      <c r="L62" s="10"/>
      <c r="M62" s="4">
        <f>J62*K62*E62</f>
        <v>207.6</v>
      </c>
      <c r="N62" s="4">
        <f>J62*K62*F62</f>
        <v>22.679999999999996</v>
      </c>
      <c r="O62" s="4">
        <f>J62*K62*G62</f>
        <v>12</v>
      </c>
      <c r="P62" s="5">
        <f>J62*K62*H62</f>
        <v>1.2</v>
      </c>
      <c r="Q62" s="16">
        <f>F62/H62</f>
        <v>18.899999999999999</v>
      </c>
      <c r="R62" s="18">
        <f t="shared" si="44"/>
        <v>9.1534391534391535</v>
      </c>
    </row>
    <row r="63" spans="1:18" x14ac:dyDescent="0.25">
      <c r="A63" s="6"/>
      <c r="B63" s="4"/>
      <c r="C63" s="4" t="s">
        <v>42</v>
      </c>
      <c r="D63" s="4" t="s">
        <v>32</v>
      </c>
      <c r="E63" s="4">
        <v>210</v>
      </c>
      <c r="F63" s="4">
        <v>6</v>
      </c>
      <c r="G63" s="4">
        <v>16</v>
      </c>
      <c r="H63" s="4">
        <v>14</v>
      </c>
      <c r="I63" s="4"/>
      <c r="J63" s="4">
        <v>0.5</v>
      </c>
      <c r="K63" s="4">
        <v>1</v>
      </c>
      <c r="L63" s="4"/>
      <c r="M63" s="4">
        <f t="shared" ref="M63" si="45">J63*K63*E63</f>
        <v>105</v>
      </c>
      <c r="N63" s="4">
        <f t="shared" ref="N63" si="46">J63*K63*F63</f>
        <v>3</v>
      </c>
      <c r="O63" s="4">
        <f t="shared" ref="O63" si="47">J63*K63*G63</f>
        <v>8</v>
      </c>
      <c r="P63" s="5">
        <f t="shared" ref="P63" si="48">J63*K63*H63</f>
        <v>7</v>
      </c>
      <c r="Q63" s="11">
        <f t="shared" ref="Q63" si="49">F63/H63</f>
        <v>0.42857142857142855</v>
      </c>
      <c r="R63" s="18">
        <f t="shared" si="44"/>
        <v>35</v>
      </c>
    </row>
    <row r="64" spans="1:18" ht="15.75" thickBot="1" x14ac:dyDescent="0.3">
      <c r="A64" s="7"/>
      <c r="B64" s="8"/>
      <c r="C64" s="13" t="s">
        <v>71</v>
      </c>
      <c r="D64" s="13" t="s">
        <v>47</v>
      </c>
      <c r="E64" s="13">
        <v>22</v>
      </c>
      <c r="F64" s="13">
        <v>1.1000000000000001</v>
      </c>
      <c r="G64" s="13">
        <v>0.2</v>
      </c>
      <c r="H64" s="13">
        <v>4.8</v>
      </c>
      <c r="I64" s="13"/>
      <c r="J64" s="13">
        <v>1</v>
      </c>
      <c r="K64" s="13">
        <v>1</v>
      </c>
      <c r="L64" s="13"/>
      <c r="M64" s="8">
        <f>J64*K64*E64</f>
        <v>22</v>
      </c>
      <c r="N64" s="8">
        <f>J64*K64*F64</f>
        <v>1.1000000000000001</v>
      </c>
      <c r="O64" s="8">
        <f>J64*K64*G64</f>
        <v>0.2</v>
      </c>
      <c r="P64" s="9">
        <f>J64*K64*H64</f>
        <v>4.8</v>
      </c>
      <c r="Q64" s="16">
        <f>F64/H64</f>
        <v>0.22916666666666669</v>
      </c>
      <c r="R64" s="18">
        <f t="shared" si="44"/>
        <v>20</v>
      </c>
    </row>
    <row r="65" spans="1:18" x14ac:dyDescent="0.25">
      <c r="A65" s="4"/>
      <c r="B65" s="4"/>
      <c r="C65" s="10" t="s">
        <v>44</v>
      </c>
      <c r="D65" s="4"/>
      <c r="E65" s="4"/>
      <c r="F65" s="4"/>
      <c r="G65" s="4"/>
      <c r="H65" s="4"/>
      <c r="I65" s="4"/>
      <c r="J65" s="4"/>
      <c r="K65" s="4"/>
      <c r="L65" s="4"/>
      <c r="M65" s="4">
        <f>SUM(M60:M64)</f>
        <v>486.6</v>
      </c>
      <c r="N65" s="4">
        <f>SUM(N60:N64)</f>
        <v>37.979999999999997</v>
      </c>
      <c r="O65" s="4">
        <f>SUM(O60:O64)</f>
        <v>24</v>
      </c>
      <c r="P65" s="4">
        <f>SUM(P60:P64)</f>
        <v>38</v>
      </c>
      <c r="Q65" s="12">
        <f>N65/(O65+P65)</f>
        <v>0.61258064516129029</v>
      </c>
    </row>
    <row r="67" spans="1:18" ht="15.75" thickBot="1" x14ac:dyDescent="0.3"/>
    <row r="68" spans="1:18" x14ac:dyDescent="0.25">
      <c r="A68" s="14">
        <v>43160</v>
      </c>
      <c r="B68" s="2">
        <v>1</v>
      </c>
      <c r="C68" s="17" t="s">
        <v>60</v>
      </c>
      <c r="D68" s="2" t="s">
        <v>59</v>
      </c>
      <c r="E68" s="2">
        <v>120</v>
      </c>
      <c r="F68" s="17">
        <v>24</v>
      </c>
      <c r="G68" s="17">
        <v>1.5</v>
      </c>
      <c r="H68" s="2">
        <v>3</v>
      </c>
      <c r="I68" s="2"/>
      <c r="J68" s="2">
        <v>1</v>
      </c>
      <c r="K68" s="2">
        <v>1</v>
      </c>
      <c r="L68" s="2"/>
      <c r="M68" s="2">
        <f>J68*K68*E68</f>
        <v>120</v>
      </c>
      <c r="N68" s="2">
        <f>J68*K68*F68</f>
        <v>24</v>
      </c>
      <c r="O68" s="2">
        <f>J68*K68*G68</f>
        <v>1.5</v>
      </c>
      <c r="P68" s="15">
        <f>J68*K68*H68</f>
        <v>3</v>
      </c>
      <c r="Q68" s="16">
        <f>F68/H68</f>
        <v>8</v>
      </c>
      <c r="R68" s="11">
        <f>E68/F68</f>
        <v>5</v>
      </c>
    </row>
    <row r="69" spans="1:18" x14ac:dyDescent="0.25">
      <c r="A69" s="3"/>
      <c r="B69" s="4"/>
      <c r="C69" s="4" t="s">
        <v>43</v>
      </c>
      <c r="D69" s="4" t="s">
        <v>47</v>
      </c>
      <c r="E69" s="4">
        <v>45</v>
      </c>
      <c r="F69" s="4">
        <v>1</v>
      </c>
      <c r="G69" s="4">
        <v>0.1</v>
      </c>
      <c r="H69" s="4">
        <v>11</v>
      </c>
      <c r="I69" s="4"/>
      <c r="J69" s="4">
        <v>1</v>
      </c>
      <c r="K69" s="4">
        <v>1</v>
      </c>
      <c r="L69" s="4"/>
      <c r="M69" s="4">
        <f t="shared" ref="M69" si="50">J69*K69*E69</f>
        <v>45</v>
      </c>
      <c r="N69" s="4">
        <f t="shared" ref="N69" si="51">J69*K69*F69</f>
        <v>1</v>
      </c>
      <c r="O69" s="4">
        <f t="shared" ref="O69" si="52">J69*K69*G69</f>
        <v>0.1</v>
      </c>
      <c r="P69" s="5">
        <f t="shared" ref="P69" si="53">J69*K69*H69</f>
        <v>11</v>
      </c>
      <c r="Q69" s="16">
        <f>F69/H69</f>
        <v>9.0909090909090912E-2</v>
      </c>
      <c r="R69" s="11">
        <f t="shared" ref="R69:R71" si="54">E69/F69</f>
        <v>45</v>
      </c>
    </row>
    <row r="70" spans="1:18" x14ac:dyDescent="0.25">
      <c r="A70" s="6"/>
      <c r="B70" s="4">
        <v>2</v>
      </c>
      <c r="C70" s="10" t="s">
        <v>72</v>
      </c>
      <c r="D70" s="10" t="s">
        <v>51</v>
      </c>
      <c r="E70" s="10">
        <v>165</v>
      </c>
      <c r="F70" s="10">
        <v>31</v>
      </c>
      <c r="G70" s="10">
        <v>3.6</v>
      </c>
      <c r="H70" s="10">
        <v>1</v>
      </c>
      <c r="I70" s="10"/>
      <c r="J70" s="10">
        <v>1.2</v>
      </c>
      <c r="K70" s="10">
        <v>1</v>
      </c>
      <c r="L70" s="10"/>
      <c r="M70" s="4">
        <f>J70*K70*E70</f>
        <v>198</v>
      </c>
      <c r="N70" s="4">
        <f>J70*K70*F70</f>
        <v>37.199999999999996</v>
      </c>
      <c r="O70" s="4">
        <f>J70*K70*G70</f>
        <v>4.32</v>
      </c>
      <c r="P70" s="5">
        <f>J70*K70*H70</f>
        <v>1.2</v>
      </c>
      <c r="Q70" s="16">
        <f>F70/H70</f>
        <v>31</v>
      </c>
      <c r="R70" s="18">
        <f t="shared" si="54"/>
        <v>5.32258064516129</v>
      </c>
    </row>
    <row r="71" spans="1:18" ht="15.75" thickBot="1" x14ac:dyDescent="0.3">
      <c r="A71" s="7"/>
      <c r="B71" s="8"/>
      <c r="C71" s="8" t="s">
        <v>61</v>
      </c>
      <c r="D71" s="8" t="s">
        <v>62</v>
      </c>
      <c r="E71" s="8">
        <v>322</v>
      </c>
      <c r="F71" s="13">
        <v>4</v>
      </c>
      <c r="G71" s="8">
        <v>29</v>
      </c>
      <c r="H71" s="8">
        <v>17</v>
      </c>
      <c r="I71" s="8"/>
      <c r="J71" s="8">
        <v>0.5</v>
      </c>
      <c r="K71" s="8">
        <v>1</v>
      </c>
      <c r="L71" s="8"/>
      <c r="M71" s="8">
        <f>J71*K71*E71</f>
        <v>161</v>
      </c>
      <c r="N71" s="8">
        <f>J71*K71*F71</f>
        <v>2</v>
      </c>
      <c r="O71" s="8">
        <f>J71*K71*G71</f>
        <v>14.5</v>
      </c>
      <c r="P71" s="9">
        <f>J71*K71*H71</f>
        <v>8.5</v>
      </c>
      <c r="Q71" s="11">
        <f t="shared" ref="Q71" si="55">F71/H71</f>
        <v>0.23529411764705882</v>
      </c>
      <c r="R71" s="18">
        <f t="shared" si="54"/>
        <v>80.5</v>
      </c>
    </row>
    <row r="72" spans="1:18" x14ac:dyDescent="0.25">
      <c r="A72" s="4"/>
      <c r="B72" s="4"/>
      <c r="C72" s="10" t="s">
        <v>44</v>
      </c>
      <c r="D72" s="4"/>
      <c r="E72" s="4"/>
      <c r="F72" s="4"/>
      <c r="G72" s="4"/>
      <c r="H72" s="4"/>
      <c r="I72" s="4"/>
      <c r="J72" s="4"/>
      <c r="K72" s="4"/>
      <c r="L72" s="4"/>
      <c r="M72" s="4">
        <f>SUM(M68:M71)</f>
        <v>524</v>
      </c>
      <c r="N72" s="4">
        <f>SUM(N68:N71)</f>
        <v>64.199999999999989</v>
      </c>
      <c r="O72" s="4">
        <f>SUM(O68:O71)</f>
        <v>20.420000000000002</v>
      </c>
      <c r="P72" s="4">
        <f>SUM(P68:P71)</f>
        <v>23.7</v>
      </c>
      <c r="Q72" s="12">
        <f>N72/(O72+P72)</f>
        <v>1.4551223934723478</v>
      </c>
    </row>
    <row r="74" spans="1:18" ht="15.75" thickBot="1" x14ac:dyDescent="0.3"/>
    <row r="75" spans="1:18" x14ac:dyDescent="0.25">
      <c r="A75" s="14">
        <v>43161</v>
      </c>
      <c r="B75" s="2">
        <v>1</v>
      </c>
      <c r="C75" s="17" t="s">
        <v>60</v>
      </c>
      <c r="D75" s="2" t="s">
        <v>59</v>
      </c>
      <c r="E75" s="2">
        <v>120</v>
      </c>
      <c r="F75" s="17">
        <v>24</v>
      </c>
      <c r="G75" s="17">
        <v>1.5</v>
      </c>
      <c r="H75" s="2">
        <v>3</v>
      </c>
      <c r="I75" s="2"/>
      <c r="J75" s="2">
        <v>1</v>
      </c>
      <c r="K75" s="2">
        <v>1</v>
      </c>
      <c r="L75" s="2"/>
      <c r="M75" s="2">
        <f>J75*K75*E75</f>
        <v>120</v>
      </c>
      <c r="N75" s="2">
        <f>J75*K75*F75</f>
        <v>24</v>
      </c>
      <c r="O75" s="2">
        <f>J75*K75*G75</f>
        <v>1.5</v>
      </c>
      <c r="P75" s="15">
        <f>J75*K75*H75</f>
        <v>3</v>
      </c>
      <c r="Q75" s="16">
        <f>F75/H75</f>
        <v>8</v>
      </c>
      <c r="R75" s="11">
        <f>E75/F75</f>
        <v>5</v>
      </c>
    </row>
    <row r="76" spans="1:18" x14ac:dyDescent="0.25">
      <c r="A76" s="3"/>
      <c r="B76" s="4"/>
      <c r="C76" s="4" t="s">
        <v>30</v>
      </c>
      <c r="D76" s="4" t="s">
        <v>40</v>
      </c>
      <c r="E76" s="4">
        <v>190</v>
      </c>
      <c r="F76" s="4">
        <v>3</v>
      </c>
      <c r="G76" s="4">
        <v>7</v>
      </c>
      <c r="H76" s="4">
        <v>29</v>
      </c>
      <c r="I76" s="4"/>
      <c r="J76" s="4">
        <v>0.5</v>
      </c>
      <c r="K76" s="4">
        <v>1</v>
      </c>
      <c r="L76" s="4"/>
      <c r="M76" s="4">
        <f t="shared" ref="M76" si="56">J76*K76*E76</f>
        <v>95</v>
      </c>
      <c r="N76" s="4">
        <f t="shared" ref="N76" si="57">J76*K76*F76</f>
        <v>1.5</v>
      </c>
      <c r="O76" s="4">
        <f t="shared" ref="O76" si="58">J76*K76*G76</f>
        <v>3.5</v>
      </c>
      <c r="P76" s="4">
        <f t="shared" ref="P76" si="59">J76*K76*H76</f>
        <v>14.5</v>
      </c>
      <c r="Q76" s="16">
        <f>F76/H76</f>
        <v>0.10344827586206896</v>
      </c>
      <c r="R76" s="11">
        <f t="shared" ref="R76:R78" si="60">E76/F76</f>
        <v>63.333333333333336</v>
      </c>
    </row>
    <row r="77" spans="1:18" x14ac:dyDescent="0.25">
      <c r="A77" s="6"/>
      <c r="B77" s="4">
        <v>2</v>
      </c>
      <c r="C77" s="10" t="s">
        <v>72</v>
      </c>
      <c r="D77" s="10" t="s">
        <v>51</v>
      </c>
      <c r="E77" s="10">
        <v>165</v>
      </c>
      <c r="F77" s="10">
        <v>31</v>
      </c>
      <c r="G77" s="10">
        <v>3.6</v>
      </c>
      <c r="H77" s="10">
        <v>1</v>
      </c>
      <c r="I77" s="10"/>
      <c r="J77" s="10">
        <v>1.2</v>
      </c>
      <c r="K77" s="10">
        <v>1</v>
      </c>
      <c r="L77" s="10"/>
      <c r="M77" s="4">
        <f>J77*K77*E77</f>
        <v>198</v>
      </c>
      <c r="N77" s="4">
        <f>J77*K77*F77</f>
        <v>37.199999999999996</v>
      </c>
      <c r="O77" s="4">
        <f>J77*K77*G77</f>
        <v>4.32</v>
      </c>
      <c r="P77" s="5">
        <f>J77*K77*H77</f>
        <v>1.2</v>
      </c>
      <c r="Q77" s="16">
        <f>F77/H77</f>
        <v>31</v>
      </c>
      <c r="R77" s="18">
        <f t="shared" si="60"/>
        <v>5.32258064516129</v>
      </c>
    </row>
    <row r="78" spans="1:18" ht="15.75" thickBot="1" x14ac:dyDescent="0.3">
      <c r="A78" s="7"/>
      <c r="B78" s="8"/>
      <c r="C78" s="8" t="s">
        <v>61</v>
      </c>
      <c r="D78" s="8" t="s">
        <v>62</v>
      </c>
      <c r="E78" s="8">
        <v>322</v>
      </c>
      <c r="F78" s="13">
        <v>4</v>
      </c>
      <c r="G78" s="8">
        <v>29</v>
      </c>
      <c r="H78" s="8">
        <v>17</v>
      </c>
      <c r="I78" s="8"/>
      <c r="J78" s="8">
        <v>0.5</v>
      </c>
      <c r="K78" s="8">
        <v>1</v>
      </c>
      <c r="L78" s="8"/>
      <c r="M78" s="8">
        <f>J78*K78*E78</f>
        <v>161</v>
      </c>
      <c r="N78" s="8">
        <f>J78*K78*F78</f>
        <v>2</v>
      </c>
      <c r="O78" s="8">
        <f>J78*K78*G78</f>
        <v>14.5</v>
      </c>
      <c r="P78" s="9">
        <f>J78*K78*H78</f>
        <v>8.5</v>
      </c>
      <c r="Q78" s="11">
        <f t="shared" ref="Q78" si="61">F78/H78</f>
        <v>0.23529411764705882</v>
      </c>
      <c r="R78" s="18">
        <f t="shared" si="60"/>
        <v>80.5</v>
      </c>
    </row>
    <row r="79" spans="1:18" x14ac:dyDescent="0.25">
      <c r="A79" s="4"/>
      <c r="B79" s="4"/>
      <c r="C79" s="10" t="s">
        <v>44</v>
      </c>
      <c r="D79" s="4"/>
      <c r="E79" s="4"/>
      <c r="F79" s="4"/>
      <c r="G79" s="4"/>
      <c r="H79" s="4"/>
      <c r="I79" s="4"/>
      <c r="J79" s="4"/>
      <c r="K79" s="4"/>
      <c r="L79" s="4"/>
      <c r="M79" s="4">
        <f>SUM(M75:M78)</f>
        <v>574</v>
      </c>
      <c r="N79" s="4">
        <f>SUM(N75:N78)</f>
        <v>64.699999999999989</v>
      </c>
      <c r="O79" s="4">
        <f>SUM(O75:O78)</f>
        <v>23.82</v>
      </c>
      <c r="P79" s="4">
        <f>SUM(P75:P78)</f>
        <v>27.2</v>
      </c>
      <c r="Q79" s="12">
        <f>N79/(O79+P79)</f>
        <v>1.2681301450411602</v>
      </c>
    </row>
    <row r="81" spans="1:18" ht="15.75" thickBot="1" x14ac:dyDescent="0.3"/>
    <row r="82" spans="1:18" x14ac:dyDescent="0.25">
      <c r="A82" s="14">
        <v>43161</v>
      </c>
      <c r="B82" s="2">
        <v>1</v>
      </c>
      <c r="C82" s="17" t="s">
        <v>60</v>
      </c>
      <c r="D82" s="2" t="s">
        <v>59</v>
      </c>
      <c r="E82" s="2">
        <v>120</v>
      </c>
      <c r="F82" s="17">
        <v>24</v>
      </c>
      <c r="G82" s="17">
        <v>1.5</v>
      </c>
      <c r="H82" s="2">
        <v>3</v>
      </c>
      <c r="I82" s="2"/>
      <c r="J82" s="2">
        <v>1</v>
      </c>
      <c r="K82" s="2">
        <v>1</v>
      </c>
      <c r="L82" s="2"/>
      <c r="M82" s="2">
        <f>J82*K82*E82</f>
        <v>120</v>
      </c>
      <c r="N82" s="2">
        <f>J82*K82*F82</f>
        <v>24</v>
      </c>
      <c r="O82" s="2">
        <f>J82*K82*G82</f>
        <v>1.5</v>
      </c>
      <c r="P82" s="15">
        <f>J82*K82*H82</f>
        <v>3</v>
      </c>
      <c r="Q82" s="16">
        <f>F82/H82</f>
        <v>8</v>
      </c>
      <c r="R82" s="11">
        <f>E82/F82</f>
        <v>5</v>
      </c>
    </row>
    <row r="83" spans="1:18" x14ac:dyDescent="0.25">
      <c r="A83" s="3"/>
      <c r="B83" s="4"/>
      <c r="C83" s="4" t="s">
        <v>30</v>
      </c>
      <c r="D83" s="4" t="s">
        <v>40</v>
      </c>
      <c r="E83" s="4">
        <v>190</v>
      </c>
      <c r="F83" s="4">
        <v>3</v>
      </c>
      <c r="G83" s="4">
        <v>7</v>
      </c>
      <c r="H83" s="4">
        <v>29</v>
      </c>
      <c r="I83" s="4"/>
      <c r="J83" s="4">
        <v>0.5</v>
      </c>
      <c r="K83" s="4">
        <v>1</v>
      </c>
      <c r="L83" s="4"/>
      <c r="M83" s="4">
        <f t="shared" ref="M83" si="62">J83*K83*E83</f>
        <v>95</v>
      </c>
      <c r="N83" s="4">
        <f t="shared" ref="N83" si="63">J83*K83*F83</f>
        <v>1.5</v>
      </c>
      <c r="O83" s="4">
        <f t="shared" ref="O83" si="64">J83*K83*G83</f>
        <v>3.5</v>
      </c>
      <c r="P83" s="5">
        <f t="shared" ref="P83" si="65">J83*K83*H83</f>
        <v>14.5</v>
      </c>
      <c r="Q83" s="16">
        <f>F83/H83</f>
        <v>0.10344827586206896</v>
      </c>
      <c r="R83" s="11">
        <f t="shared" ref="R83:R85" si="66">E83/F83</f>
        <v>63.333333333333336</v>
      </c>
    </row>
    <row r="84" spans="1:18" x14ac:dyDescent="0.25">
      <c r="A84" s="6"/>
      <c r="B84" s="4">
        <v>2</v>
      </c>
      <c r="C84" s="10" t="s">
        <v>72</v>
      </c>
      <c r="D84" s="10" t="s">
        <v>51</v>
      </c>
      <c r="E84" s="10">
        <v>165</v>
      </c>
      <c r="F84" s="10">
        <v>31</v>
      </c>
      <c r="G84" s="10">
        <v>3.6</v>
      </c>
      <c r="H84" s="10">
        <v>1</v>
      </c>
      <c r="I84" s="10"/>
      <c r="J84" s="10">
        <v>1.2</v>
      </c>
      <c r="K84" s="10">
        <v>1</v>
      </c>
      <c r="L84" s="10"/>
      <c r="M84" s="4">
        <f>J84*K84*E84</f>
        <v>198</v>
      </c>
      <c r="N84" s="4">
        <f>J84*K84*F84</f>
        <v>37.199999999999996</v>
      </c>
      <c r="O84" s="4">
        <f>J84*K84*G84</f>
        <v>4.32</v>
      </c>
      <c r="P84" s="5">
        <f>J84*K84*H84</f>
        <v>1.2</v>
      </c>
      <c r="Q84" s="16">
        <f>F84/H84</f>
        <v>31</v>
      </c>
      <c r="R84" s="18">
        <f t="shared" si="66"/>
        <v>5.32258064516129</v>
      </c>
    </row>
    <row r="85" spans="1:18" ht="15.75" thickBot="1" x14ac:dyDescent="0.3">
      <c r="A85" s="7"/>
      <c r="B85" s="8"/>
      <c r="C85" s="8" t="s">
        <v>61</v>
      </c>
      <c r="D85" s="8" t="s">
        <v>62</v>
      </c>
      <c r="E85" s="8">
        <v>322</v>
      </c>
      <c r="F85" s="13">
        <v>4</v>
      </c>
      <c r="G85" s="8">
        <v>29</v>
      </c>
      <c r="H85" s="8">
        <v>17</v>
      </c>
      <c r="I85" s="8"/>
      <c r="J85" s="8">
        <v>0.5</v>
      </c>
      <c r="K85" s="8">
        <v>1</v>
      </c>
      <c r="L85" s="8"/>
      <c r="M85" s="8">
        <f>J85*K85*E85</f>
        <v>161</v>
      </c>
      <c r="N85" s="8">
        <f>J85*K85*F85</f>
        <v>2</v>
      </c>
      <c r="O85" s="8">
        <f>J85*K85*G85</f>
        <v>14.5</v>
      </c>
      <c r="P85" s="9">
        <f>J85*K85*H85</f>
        <v>8.5</v>
      </c>
      <c r="Q85" s="11">
        <f t="shared" ref="Q85" si="67">F85/H85</f>
        <v>0.23529411764705882</v>
      </c>
      <c r="R85" s="18">
        <f t="shared" si="66"/>
        <v>80.5</v>
      </c>
    </row>
    <row r="86" spans="1:18" x14ac:dyDescent="0.25">
      <c r="A86" s="4"/>
      <c r="B86" s="4"/>
      <c r="C86" s="10" t="s">
        <v>44</v>
      </c>
      <c r="D86" s="4"/>
      <c r="E86" s="4"/>
      <c r="F86" s="4"/>
      <c r="G86" s="4"/>
      <c r="H86" s="4"/>
      <c r="I86" s="4"/>
      <c r="J86" s="4"/>
      <c r="K86" s="4"/>
      <c r="L86" s="4"/>
      <c r="M86" s="4">
        <f>SUM(M82:M85)</f>
        <v>574</v>
      </c>
      <c r="N86" s="4">
        <f>SUM(N82:N85)</f>
        <v>64.699999999999989</v>
      </c>
      <c r="O86" s="4">
        <f>SUM(O82:O85)</f>
        <v>23.82</v>
      </c>
      <c r="P86" s="4">
        <f>SUM(P82:P85)</f>
        <v>27.2</v>
      </c>
      <c r="Q86" s="12">
        <f>N86/(O86+P86)</f>
        <v>1.2681301450411602</v>
      </c>
    </row>
    <row r="88" spans="1:18" ht="15.75" thickBot="1" x14ac:dyDescent="0.3"/>
    <row r="89" spans="1:18" x14ac:dyDescent="0.25">
      <c r="A89" s="14">
        <v>43162</v>
      </c>
      <c r="B89" s="2">
        <v>1</v>
      </c>
      <c r="C89" s="17" t="s">
        <v>60</v>
      </c>
      <c r="D89" s="2" t="s">
        <v>59</v>
      </c>
      <c r="E89" s="2">
        <v>120</v>
      </c>
      <c r="F89" s="17">
        <v>24</v>
      </c>
      <c r="G89" s="17">
        <v>1.5</v>
      </c>
      <c r="H89" s="2">
        <v>3</v>
      </c>
      <c r="I89" s="2"/>
      <c r="J89" s="2">
        <v>1</v>
      </c>
      <c r="K89" s="2">
        <v>1</v>
      </c>
      <c r="L89" s="2"/>
      <c r="M89" s="2">
        <f>J89*K89*E89</f>
        <v>120</v>
      </c>
      <c r="N89" s="2">
        <f>J89*K89*F89</f>
        <v>24</v>
      </c>
      <c r="O89" s="2">
        <f>J89*K89*G89</f>
        <v>1.5</v>
      </c>
      <c r="P89" s="15">
        <f>J89*K89*H89</f>
        <v>3</v>
      </c>
      <c r="Q89" s="16">
        <f>F89/H89</f>
        <v>8</v>
      </c>
      <c r="R89" s="11">
        <f>E89/F89</f>
        <v>5</v>
      </c>
    </row>
    <row r="90" spans="1:18" x14ac:dyDescent="0.25">
      <c r="A90" s="3"/>
      <c r="B90" s="4"/>
      <c r="C90" s="4" t="s">
        <v>30</v>
      </c>
      <c r="D90" s="4" t="s">
        <v>40</v>
      </c>
      <c r="E90" s="4">
        <v>190</v>
      </c>
      <c r="F90" s="4">
        <v>3</v>
      </c>
      <c r="G90" s="4">
        <v>7</v>
      </c>
      <c r="H90" s="4">
        <v>29</v>
      </c>
      <c r="I90" s="4"/>
      <c r="J90" s="4">
        <v>0.5</v>
      </c>
      <c r="K90" s="4">
        <v>1</v>
      </c>
      <c r="L90" s="4"/>
      <c r="M90" s="4">
        <f t="shared" ref="M90" si="68">J90*K90*E90</f>
        <v>95</v>
      </c>
      <c r="N90" s="4">
        <f t="shared" ref="N90" si="69">J90*K90*F90</f>
        <v>1.5</v>
      </c>
      <c r="O90" s="4">
        <f t="shared" ref="O90" si="70">J90*K90*G90</f>
        <v>3.5</v>
      </c>
      <c r="P90" s="5">
        <f t="shared" ref="P90" si="71">J90*K90*H90</f>
        <v>14.5</v>
      </c>
      <c r="Q90" s="16">
        <f>F90/H90</f>
        <v>0.10344827586206896</v>
      </c>
      <c r="R90" s="11">
        <f t="shared" ref="R90:R92" si="72">E90/F90</f>
        <v>63.333333333333336</v>
      </c>
    </row>
    <row r="91" spans="1:18" x14ac:dyDescent="0.25">
      <c r="A91" s="6"/>
      <c r="B91" s="4">
        <v>2</v>
      </c>
      <c r="C91" s="10" t="s">
        <v>63</v>
      </c>
      <c r="D91" s="10" t="s">
        <v>51</v>
      </c>
      <c r="E91" s="10">
        <v>188</v>
      </c>
      <c r="F91" s="10">
        <v>27</v>
      </c>
      <c r="G91" s="10">
        <v>8.1999999999999993</v>
      </c>
      <c r="H91" s="10">
        <v>1</v>
      </c>
      <c r="I91" s="10"/>
      <c r="J91" s="10">
        <v>1</v>
      </c>
      <c r="K91" s="10">
        <v>1</v>
      </c>
      <c r="L91" s="10"/>
      <c r="M91" s="4">
        <f>J91*K91*E91</f>
        <v>188</v>
      </c>
      <c r="N91" s="4">
        <f>J91*K91*F91</f>
        <v>27</v>
      </c>
      <c r="O91" s="4">
        <f>J91*K91*G91</f>
        <v>8.1999999999999993</v>
      </c>
      <c r="P91" s="5">
        <f>J91*K91*H91</f>
        <v>1</v>
      </c>
      <c r="Q91" s="16">
        <f>F91/H91</f>
        <v>27</v>
      </c>
      <c r="R91" s="18">
        <f t="shared" si="72"/>
        <v>6.9629629629629628</v>
      </c>
    </row>
    <row r="92" spans="1:18" ht="15.75" thickBot="1" x14ac:dyDescent="0.3">
      <c r="A92" s="7"/>
      <c r="B92" s="8"/>
      <c r="C92" s="8" t="s">
        <v>61</v>
      </c>
      <c r="D92" s="8" t="s">
        <v>62</v>
      </c>
      <c r="E92" s="8">
        <v>322</v>
      </c>
      <c r="F92" s="13">
        <v>4</v>
      </c>
      <c r="G92" s="8">
        <v>29</v>
      </c>
      <c r="H92" s="8">
        <v>17</v>
      </c>
      <c r="I92" s="8"/>
      <c r="J92" s="8">
        <v>0.5</v>
      </c>
      <c r="K92" s="8">
        <v>1</v>
      </c>
      <c r="L92" s="8"/>
      <c r="M92" s="8">
        <f>J92*K92*E92</f>
        <v>161</v>
      </c>
      <c r="N92" s="8">
        <f>J92*K92*F92</f>
        <v>2</v>
      </c>
      <c r="O92" s="8">
        <f>J92*K92*G92</f>
        <v>14.5</v>
      </c>
      <c r="P92" s="9">
        <f>J92*K92*H92</f>
        <v>8.5</v>
      </c>
      <c r="Q92" s="11">
        <f t="shared" ref="Q92" si="73">F92/H92</f>
        <v>0.23529411764705882</v>
      </c>
      <c r="R92" s="18">
        <f t="shared" si="72"/>
        <v>80.5</v>
      </c>
    </row>
    <row r="93" spans="1:18" x14ac:dyDescent="0.25">
      <c r="A93" s="4"/>
      <c r="B93" s="4"/>
      <c r="C93" s="10" t="s">
        <v>44</v>
      </c>
      <c r="D93" s="4"/>
      <c r="E93" s="4"/>
      <c r="F93" s="4"/>
      <c r="G93" s="4"/>
      <c r="H93" s="4"/>
      <c r="I93" s="4"/>
      <c r="J93" s="4"/>
      <c r="K93" s="4"/>
      <c r="L93" s="4"/>
      <c r="M93" s="4">
        <f>SUM(M89:M92)</f>
        <v>564</v>
      </c>
      <c r="N93" s="4">
        <f>SUM(N89:N92)</f>
        <v>54.5</v>
      </c>
      <c r="O93" s="4">
        <f>SUM(O89:O92)</f>
        <v>27.7</v>
      </c>
      <c r="P93" s="4">
        <f>SUM(P89:P92)</f>
        <v>27</v>
      </c>
      <c r="Q93" s="12">
        <f>N93/(O93+P93)</f>
        <v>0.99634369287020108</v>
      </c>
    </row>
    <row r="95" spans="1:18" ht="15.75" thickBot="1" x14ac:dyDescent="0.3"/>
    <row r="96" spans="1:18" x14ac:dyDescent="0.25">
      <c r="A96" s="14">
        <v>43163</v>
      </c>
      <c r="B96" s="2">
        <v>1</v>
      </c>
      <c r="C96" s="17" t="s">
        <v>60</v>
      </c>
      <c r="D96" s="2" t="s">
        <v>59</v>
      </c>
      <c r="E96" s="2">
        <v>120</v>
      </c>
      <c r="F96" s="17">
        <v>24</v>
      </c>
      <c r="G96" s="17">
        <v>1.5</v>
      </c>
      <c r="H96" s="2">
        <v>3</v>
      </c>
      <c r="I96" s="2"/>
      <c r="J96" s="2">
        <v>1</v>
      </c>
      <c r="K96" s="2">
        <v>1</v>
      </c>
      <c r="L96" s="2"/>
      <c r="M96" s="2">
        <f>J96*K96*E96</f>
        <v>120</v>
      </c>
      <c r="N96" s="2">
        <f>J96*K96*F96</f>
        <v>24</v>
      </c>
      <c r="O96" s="2">
        <f>J96*K96*G96</f>
        <v>1.5</v>
      </c>
      <c r="P96" s="15">
        <f>J96*K96*H96</f>
        <v>3</v>
      </c>
      <c r="Q96" s="16">
        <f>F96/H96</f>
        <v>8</v>
      </c>
      <c r="R96" s="11">
        <f>E96/F96</f>
        <v>5</v>
      </c>
    </row>
    <row r="97" spans="1:18" x14ac:dyDescent="0.25">
      <c r="A97" s="3"/>
      <c r="B97" s="4"/>
      <c r="C97" s="4" t="s">
        <v>30</v>
      </c>
      <c r="D97" s="4" t="s">
        <v>40</v>
      </c>
      <c r="E97" s="4">
        <v>190</v>
      </c>
      <c r="F97" s="4">
        <v>3</v>
      </c>
      <c r="G97" s="4">
        <v>7</v>
      </c>
      <c r="H97" s="4">
        <v>29</v>
      </c>
      <c r="I97" s="4"/>
      <c r="J97" s="4">
        <v>0.5</v>
      </c>
      <c r="K97" s="4">
        <v>1</v>
      </c>
      <c r="L97" s="4"/>
      <c r="M97" s="4">
        <f t="shared" ref="M97" si="74">J97*K97*E97</f>
        <v>95</v>
      </c>
      <c r="N97" s="4">
        <f t="shared" ref="N97" si="75">J97*K97*F97</f>
        <v>1.5</v>
      </c>
      <c r="O97" s="4">
        <f t="shared" ref="O97" si="76">J97*K97*G97</f>
        <v>3.5</v>
      </c>
      <c r="P97" s="5">
        <f t="shared" ref="P97" si="77">J97*K97*H97</f>
        <v>14.5</v>
      </c>
      <c r="Q97" s="16">
        <f>F97/H97</f>
        <v>0.10344827586206896</v>
      </c>
      <c r="R97" s="11">
        <f t="shared" ref="R97:R99" si="78">E97/F97</f>
        <v>63.333333333333336</v>
      </c>
    </row>
    <row r="98" spans="1:18" x14ac:dyDescent="0.25">
      <c r="A98" s="6"/>
      <c r="B98" s="4">
        <v>2</v>
      </c>
      <c r="C98" s="10" t="s">
        <v>63</v>
      </c>
      <c r="D98" s="10" t="s">
        <v>51</v>
      </c>
      <c r="E98" s="10">
        <v>188</v>
      </c>
      <c r="F98" s="10">
        <v>27</v>
      </c>
      <c r="G98" s="10">
        <v>8.1999999999999993</v>
      </c>
      <c r="H98" s="10">
        <v>1</v>
      </c>
      <c r="I98" s="10"/>
      <c r="J98" s="10">
        <v>1</v>
      </c>
      <c r="K98" s="10">
        <v>1</v>
      </c>
      <c r="L98" s="10"/>
      <c r="M98" s="4">
        <f>J98*K98*E98</f>
        <v>188</v>
      </c>
      <c r="N98" s="4">
        <f>J98*K98*F98</f>
        <v>27</v>
      </c>
      <c r="O98" s="4">
        <f>J98*K98*G98</f>
        <v>8.1999999999999993</v>
      </c>
      <c r="P98" s="5">
        <f>J98*K98*H98</f>
        <v>1</v>
      </c>
      <c r="Q98" s="16">
        <f>F98/H98</f>
        <v>27</v>
      </c>
      <c r="R98" s="18">
        <f t="shared" si="78"/>
        <v>6.9629629629629628</v>
      </c>
    </row>
    <row r="99" spans="1:18" ht="15.75" thickBot="1" x14ac:dyDescent="0.3">
      <c r="A99" s="7"/>
      <c r="B99" s="8"/>
      <c r="C99" s="8" t="s">
        <v>61</v>
      </c>
      <c r="D99" s="8" t="s">
        <v>62</v>
      </c>
      <c r="E99" s="8">
        <v>322</v>
      </c>
      <c r="F99" s="13">
        <v>4</v>
      </c>
      <c r="G99" s="8">
        <v>29</v>
      </c>
      <c r="H99" s="8">
        <v>17</v>
      </c>
      <c r="I99" s="8"/>
      <c r="J99" s="8">
        <v>0.5</v>
      </c>
      <c r="K99" s="8">
        <v>1</v>
      </c>
      <c r="L99" s="8"/>
      <c r="M99" s="8">
        <f>J99*K99*E99</f>
        <v>161</v>
      </c>
      <c r="N99" s="8">
        <f>J99*K99*F99</f>
        <v>2</v>
      </c>
      <c r="O99" s="8">
        <f>J99*K99*G99</f>
        <v>14.5</v>
      </c>
      <c r="P99" s="9">
        <f>J99*K99*H99</f>
        <v>8.5</v>
      </c>
      <c r="Q99" s="11">
        <f t="shared" ref="Q99" si="79">F99/H99</f>
        <v>0.23529411764705882</v>
      </c>
      <c r="R99" s="18">
        <f t="shared" si="78"/>
        <v>80.5</v>
      </c>
    </row>
    <row r="100" spans="1:18" x14ac:dyDescent="0.25">
      <c r="A100" s="4"/>
      <c r="B100" s="4"/>
      <c r="C100" s="10" t="s">
        <v>44</v>
      </c>
      <c r="D100" s="4"/>
      <c r="E100" s="4"/>
      <c r="F100" s="4"/>
      <c r="G100" s="4"/>
      <c r="H100" s="4"/>
      <c r="I100" s="4"/>
      <c r="J100" s="4"/>
      <c r="K100" s="4"/>
      <c r="L100" s="4"/>
      <c r="M100" s="4">
        <f>SUM(M96:M99)</f>
        <v>564</v>
      </c>
      <c r="N100" s="4">
        <f>SUM(N96:N99)</f>
        <v>54.5</v>
      </c>
      <c r="O100" s="4">
        <f>SUM(O96:O99)</f>
        <v>27.7</v>
      </c>
      <c r="P100" s="4">
        <f>SUM(P96:P99)</f>
        <v>27</v>
      </c>
      <c r="Q100" s="12">
        <f>N100/(O100+P100)</f>
        <v>0.99634369287020108</v>
      </c>
    </row>
    <row r="101" spans="1:18" ht="15.75" thickBot="1" x14ac:dyDescent="0.3"/>
    <row r="102" spans="1:18" x14ac:dyDescent="0.25">
      <c r="A102" s="14">
        <v>43164</v>
      </c>
      <c r="B102" s="2">
        <v>1</v>
      </c>
      <c r="C102" s="17" t="s">
        <v>60</v>
      </c>
      <c r="D102" s="2" t="s">
        <v>59</v>
      </c>
      <c r="E102" s="2">
        <v>120</v>
      </c>
      <c r="F102" s="17">
        <v>24</v>
      </c>
      <c r="G102" s="17">
        <v>1.5</v>
      </c>
      <c r="H102" s="2">
        <v>3</v>
      </c>
      <c r="I102" s="2"/>
      <c r="J102" s="2">
        <v>1</v>
      </c>
      <c r="K102" s="2">
        <v>1</v>
      </c>
      <c r="L102" s="2"/>
      <c r="M102" s="2">
        <f>J102*K102*E102</f>
        <v>120</v>
      </c>
      <c r="N102" s="2">
        <f>J102*K102*F102</f>
        <v>24</v>
      </c>
      <c r="O102" s="2">
        <f>J102*K102*G102</f>
        <v>1.5</v>
      </c>
      <c r="P102" s="15">
        <f>J102*K102*H102</f>
        <v>3</v>
      </c>
      <c r="Q102" s="16">
        <f>F102/H102</f>
        <v>8</v>
      </c>
      <c r="R102" s="11">
        <f>E102/F102</f>
        <v>5</v>
      </c>
    </row>
    <row r="103" spans="1:18" x14ac:dyDescent="0.25">
      <c r="A103" s="3"/>
      <c r="B103" s="4"/>
      <c r="C103" s="4" t="s">
        <v>30</v>
      </c>
      <c r="D103" s="4" t="s">
        <v>40</v>
      </c>
      <c r="E103" s="4">
        <v>190</v>
      </c>
      <c r="F103" s="4">
        <v>3</v>
      </c>
      <c r="G103" s="4">
        <v>7</v>
      </c>
      <c r="H103" s="4">
        <v>29</v>
      </c>
      <c r="I103" s="4"/>
      <c r="J103" s="4">
        <v>0.5</v>
      </c>
      <c r="K103" s="4">
        <v>1</v>
      </c>
      <c r="L103" s="4"/>
      <c r="M103" s="4">
        <f t="shared" ref="M103" si="80">J103*K103*E103</f>
        <v>95</v>
      </c>
      <c r="N103" s="4">
        <f t="shared" ref="N103" si="81">J103*K103*F103</f>
        <v>1.5</v>
      </c>
      <c r="O103" s="4">
        <f t="shared" ref="O103" si="82">J103*K103*G103</f>
        <v>3.5</v>
      </c>
      <c r="P103" s="5">
        <f t="shared" ref="P103" si="83">J103*K103*H103</f>
        <v>14.5</v>
      </c>
      <c r="Q103" s="16">
        <f>F103/H103</f>
        <v>0.10344827586206896</v>
      </c>
      <c r="R103" s="11">
        <f t="shared" ref="R103:R104" si="84">E103/F103</f>
        <v>63.333333333333336</v>
      </c>
    </row>
    <row r="104" spans="1:18" x14ac:dyDescent="0.25">
      <c r="A104" s="6"/>
      <c r="B104" s="4">
        <v>2</v>
      </c>
      <c r="C104" s="10" t="s">
        <v>72</v>
      </c>
      <c r="D104" s="10" t="s">
        <v>51</v>
      </c>
      <c r="E104" s="10">
        <v>165</v>
      </c>
      <c r="F104" s="10">
        <v>31</v>
      </c>
      <c r="G104" s="10">
        <v>3.6</v>
      </c>
      <c r="H104" s="10">
        <v>1</v>
      </c>
      <c r="I104" s="10"/>
      <c r="J104" s="10">
        <v>0.8</v>
      </c>
      <c r="K104" s="10">
        <v>1</v>
      </c>
      <c r="L104" s="10"/>
      <c r="M104" s="4">
        <f>J104*K104*E104</f>
        <v>132</v>
      </c>
      <c r="N104" s="4">
        <f>J104*K104*F104</f>
        <v>24.8</v>
      </c>
      <c r="O104" s="4">
        <f>J104*K104*G104</f>
        <v>2.8800000000000003</v>
      </c>
      <c r="P104" s="5">
        <f>J104*K104*H104</f>
        <v>0.8</v>
      </c>
      <c r="Q104" s="16">
        <f>F104/H104</f>
        <v>31</v>
      </c>
      <c r="R104" s="18">
        <f t="shared" si="84"/>
        <v>5.32258064516129</v>
      </c>
    </row>
    <row r="105" spans="1:18" ht="15.75" thickBot="1" x14ac:dyDescent="0.3">
      <c r="A105" s="7"/>
      <c r="B105" s="8"/>
      <c r="C105" s="8" t="s">
        <v>42</v>
      </c>
      <c r="D105" s="8" t="s">
        <v>32</v>
      </c>
      <c r="E105" s="8">
        <v>210</v>
      </c>
      <c r="F105" s="8">
        <v>6</v>
      </c>
      <c r="G105" s="8">
        <v>16</v>
      </c>
      <c r="H105" s="8">
        <v>14</v>
      </c>
      <c r="I105" s="8"/>
      <c r="J105" s="8">
        <v>0.5</v>
      </c>
      <c r="K105" s="8">
        <v>1</v>
      </c>
      <c r="L105" s="8"/>
      <c r="M105" s="8">
        <f t="shared" ref="M105" si="85">J105*K105*E105</f>
        <v>105</v>
      </c>
      <c r="N105" s="8">
        <f t="shared" ref="N105" si="86">J105*K105*F105</f>
        <v>3</v>
      </c>
      <c r="O105" s="8">
        <f t="shared" ref="O105" si="87">J105*K105*G105</f>
        <v>8</v>
      </c>
      <c r="P105" s="9">
        <f t="shared" ref="P105" si="88">J105*K105*H105</f>
        <v>7</v>
      </c>
      <c r="Q105" s="16">
        <f>F105/H105</f>
        <v>0.42857142857142855</v>
      </c>
      <c r="R105" s="18">
        <f t="shared" ref="R105" si="89">E105/F105</f>
        <v>35</v>
      </c>
    </row>
    <row r="106" spans="1:18" x14ac:dyDescent="0.25">
      <c r="A106" s="4"/>
      <c r="B106" s="4"/>
      <c r="C106" s="10" t="s">
        <v>44</v>
      </c>
      <c r="D106" s="4"/>
      <c r="E106" s="4"/>
      <c r="F106" s="4"/>
      <c r="G106" s="4"/>
      <c r="H106" s="4"/>
      <c r="I106" s="4"/>
      <c r="J106" s="4"/>
      <c r="K106" s="4"/>
      <c r="L106" s="4"/>
      <c r="M106" s="4">
        <f>SUM(M102:M105)</f>
        <v>452</v>
      </c>
      <c r="N106" s="4">
        <f t="shared" ref="N106:P106" si="90">SUM(N102:N105)</f>
        <v>53.3</v>
      </c>
      <c r="O106" s="4">
        <f t="shared" si="90"/>
        <v>15.88</v>
      </c>
      <c r="P106" s="4">
        <f t="shared" si="90"/>
        <v>25.3</v>
      </c>
      <c r="Q106" s="12">
        <f>N106/(O106+P106)</f>
        <v>1.2943176299174355</v>
      </c>
    </row>
    <row r="108" spans="1:18" ht="15.75" thickBot="1" x14ac:dyDescent="0.3"/>
    <row r="109" spans="1:18" x14ac:dyDescent="0.25">
      <c r="A109" s="19">
        <v>43165</v>
      </c>
      <c r="B109" s="2">
        <v>1</v>
      </c>
      <c r="C109" s="17" t="s">
        <v>60</v>
      </c>
      <c r="D109" s="2" t="s">
        <v>59</v>
      </c>
      <c r="E109" s="2">
        <v>120</v>
      </c>
      <c r="F109" s="17">
        <v>24</v>
      </c>
      <c r="G109" s="17">
        <v>1.5</v>
      </c>
      <c r="H109" s="2">
        <v>3</v>
      </c>
      <c r="I109" s="2"/>
      <c r="J109" s="2">
        <v>1</v>
      </c>
      <c r="K109" s="2">
        <v>1</v>
      </c>
      <c r="L109" s="2"/>
      <c r="M109" s="2">
        <f>J109*K109*E109</f>
        <v>120</v>
      </c>
      <c r="N109" s="2">
        <f>J109*K109*F109</f>
        <v>24</v>
      </c>
      <c r="O109" s="2">
        <f>J109*K109*G109</f>
        <v>1.5</v>
      </c>
      <c r="P109" s="15">
        <f>J109*K109*H109</f>
        <v>3</v>
      </c>
      <c r="Q109" s="16">
        <f>F109/H109</f>
        <v>8</v>
      </c>
      <c r="R109" s="11">
        <f>E109/F109</f>
        <v>5</v>
      </c>
    </row>
    <row r="110" spans="1:18" x14ac:dyDescent="0.25">
      <c r="A110" s="3"/>
      <c r="B110" s="4"/>
      <c r="C110" s="4" t="s">
        <v>30</v>
      </c>
      <c r="D110" s="4" t="s">
        <v>40</v>
      </c>
      <c r="E110" s="4">
        <v>190</v>
      </c>
      <c r="F110" s="4">
        <v>3</v>
      </c>
      <c r="G110" s="4">
        <v>7</v>
      </c>
      <c r="H110" s="4">
        <v>29</v>
      </c>
      <c r="I110" s="4"/>
      <c r="J110" s="4">
        <v>0.5</v>
      </c>
      <c r="K110" s="4">
        <v>1</v>
      </c>
      <c r="L110" s="4"/>
      <c r="M110" s="4">
        <f t="shared" ref="M110" si="91">J110*K110*E110</f>
        <v>95</v>
      </c>
      <c r="N110" s="4">
        <f t="shared" ref="N110" si="92">J110*K110*F110</f>
        <v>1.5</v>
      </c>
      <c r="O110" s="4">
        <f t="shared" ref="O110" si="93">J110*K110*G110</f>
        <v>3.5</v>
      </c>
      <c r="P110" s="5">
        <f t="shared" ref="P110" si="94">J110*K110*H110</f>
        <v>14.5</v>
      </c>
      <c r="Q110" s="16">
        <f>F110/H110</f>
        <v>0.10344827586206896</v>
      </c>
      <c r="R110" s="11">
        <f t="shared" ref="R110:R111" si="95">E110/F110</f>
        <v>63.333333333333336</v>
      </c>
    </row>
    <row r="111" spans="1:18" x14ac:dyDescent="0.25">
      <c r="A111" s="6"/>
      <c r="B111" s="4">
        <v>2</v>
      </c>
      <c r="C111" s="10" t="s">
        <v>72</v>
      </c>
      <c r="D111" s="10" t="s">
        <v>51</v>
      </c>
      <c r="E111" s="10">
        <v>165</v>
      </c>
      <c r="F111" s="10">
        <v>31</v>
      </c>
      <c r="G111" s="10">
        <v>3.6</v>
      </c>
      <c r="H111" s="10">
        <v>1</v>
      </c>
      <c r="I111" s="10"/>
      <c r="J111" s="10">
        <v>0.8</v>
      </c>
      <c r="K111" s="10">
        <v>1</v>
      </c>
      <c r="L111" s="10"/>
      <c r="M111" s="4">
        <f>J111*K111*E111</f>
        <v>132</v>
      </c>
      <c r="N111" s="4">
        <f>J111*K111*F111</f>
        <v>24.8</v>
      </c>
      <c r="O111" s="4">
        <f>J111*K111*G111</f>
        <v>2.8800000000000003</v>
      </c>
      <c r="P111" s="5">
        <f>J111*K111*H111</f>
        <v>0.8</v>
      </c>
      <c r="Q111" s="16">
        <f>F111/H111</f>
        <v>31</v>
      </c>
      <c r="R111" s="18">
        <f t="shared" si="95"/>
        <v>5.32258064516129</v>
      </c>
    </row>
    <row r="112" spans="1:18" ht="15.75" thickBot="1" x14ac:dyDescent="0.3">
      <c r="A112" s="7"/>
      <c r="B112" s="8"/>
      <c r="C112" s="8" t="s">
        <v>42</v>
      </c>
      <c r="D112" s="8" t="s">
        <v>32</v>
      </c>
      <c r="E112" s="8">
        <v>210</v>
      </c>
      <c r="F112" s="8">
        <v>6</v>
      </c>
      <c r="G112" s="8">
        <v>16</v>
      </c>
      <c r="H112" s="8">
        <v>14</v>
      </c>
      <c r="I112" s="8"/>
      <c r="J112" s="8">
        <v>0.5</v>
      </c>
      <c r="K112" s="8">
        <v>1</v>
      </c>
      <c r="L112" s="8"/>
      <c r="M112" s="8">
        <f t="shared" ref="M112" si="96">J112*K112*E112</f>
        <v>105</v>
      </c>
      <c r="N112" s="8">
        <f t="shared" ref="N112" si="97">J112*K112*F112</f>
        <v>3</v>
      </c>
      <c r="O112" s="8">
        <f t="shared" ref="O112" si="98">J112*K112*G112</f>
        <v>8</v>
      </c>
      <c r="P112" s="9">
        <f t="shared" ref="P112" si="99">J112*K112*H112</f>
        <v>7</v>
      </c>
      <c r="Q112" s="16">
        <f>F112/H112</f>
        <v>0.42857142857142855</v>
      </c>
      <c r="R112" s="18">
        <f>E112/F112</f>
        <v>35</v>
      </c>
    </row>
    <row r="113" spans="1:18" x14ac:dyDescent="0.25">
      <c r="A113" s="4"/>
      <c r="B113" s="4"/>
      <c r="C113" s="10" t="s">
        <v>44</v>
      </c>
      <c r="D113" s="4"/>
      <c r="E113" s="4"/>
      <c r="F113" s="4"/>
      <c r="G113" s="4"/>
      <c r="H113" s="4"/>
      <c r="I113" s="4"/>
      <c r="J113" s="4"/>
      <c r="K113" s="4"/>
      <c r="L113" s="4"/>
      <c r="M113" s="4">
        <f>SUM(M109:M112)</f>
        <v>452</v>
      </c>
      <c r="N113" s="4">
        <f t="shared" ref="N113:O113" si="100">SUM(N109:N112)</f>
        <v>53.3</v>
      </c>
      <c r="O113" s="4">
        <f t="shared" si="100"/>
        <v>15.88</v>
      </c>
      <c r="P113" s="4">
        <f>SUM(P109:P112)</f>
        <v>25.3</v>
      </c>
      <c r="Q113" s="12">
        <f>N113/(O113+P113)</f>
        <v>1.2943176299174355</v>
      </c>
    </row>
    <row r="115" spans="1:18" ht="15.75" thickBot="1" x14ac:dyDescent="0.3"/>
    <row r="116" spans="1:18" x14ac:dyDescent="0.25">
      <c r="A116" s="19">
        <v>43166</v>
      </c>
      <c r="B116" s="2">
        <v>1</v>
      </c>
      <c r="C116" s="2" t="s">
        <v>39</v>
      </c>
      <c r="D116" s="2" t="s">
        <v>32</v>
      </c>
      <c r="E116" s="2">
        <v>190</v>
      </c>
      <c r="F116" s="2">
        <v>21</v>
      </c>
      <c r="G116" s="2">
        <v>7</v>
      </c>
      <c r="H116" s="2">
        <v>22</v>
      </c>
      <c r="I116" s="2"/>
      <c r="J116" s="2">
        <v>0.5</v>
      </c>
      <c r="K116" s="2">
        <v>1</v>
      </c>
      <c r="L116" s="2"/>
      <c r="M116" s="2">
        <f t="shared" ref="M116" si="101">J116*K116*E116</f>
        <v>95</v>
      </c>
      <c r="N116" s="2">
        <f t="shared" ref="N116" si="102">J116*K116*F116</f>
        <v>10.5</v>
      </c>
      <c r="O116" s="2">
        <f t="shared" ref="O116" si="103">J116*K116*G116</f>
        <v>3.5</v>
      </c>
      <c r="P116" s="15">
        <f t="shared" ref="P116" si="104">J116*K116*H116</f>
        <v>11</v>
      </c>
      <c r="Q116" s="16">
        <f>F116/H116</f>
        <v>0.95454545454545459</v>
      </c>
      <c r="R116" s="11">
        <f>E116/F116</f>
        <v>9.0476190476190474</v>
      </c>
    </row>
    <row r="117" spans="1:18" x14ac:dyDescent="0.25">
      <c r="A117" s="3"/>
      <c r="B117" s="4"/>
      <c r="C117" s="4" t="s">
        <v>30</v>
      </c>
      <c r="D117" s="4" t="s">
        <v>40</v>
      </c>
      <c r="E117" s="4">
        <v>190</v>
      </c>
      <c r="F117" s="4">
        <v>3</v>
      </c>
      <c r="G117" s="4">
        <v>7</v>
      </c>
      <c r="H117" s="4">
        <v>29</v>
      </c>
      <c r="I117" s="4"/>
      <c r="J117" s="4">
        <v>0.5</v>
      </c>
      <c r="K117" s="4">
        <v>1</v>
      </c>
      <c r="L117" s="4"/>
      <c r="M117" s="4">
        <f t="shared" ref="M117:M118" si="105">J117*K117*E117</f>
        <v>95</v>
      </c>
      <c r="N117" s="4">
        <f t="shared" ref="N117:N118" si="106">J117*K117*F117</f>
        <v>1.5</v>
      </c>
      <c r="O117" s="4">
        <f t="shared" ref="O117:O118" si="107">J117*K117*G117</f>
        <v>3.5</v>
      </c>
      <c r="P117" s="5">
        <f t="shared" ref="P117:P118" si="108">J117*K117*H117</f>
        <v>14.5</v>
      </c>
      <c r="Q117" s="16">
        <f>F117/H117</f>
        <v>0.10344827586206896</v>
      </c>
      <c r="R117" s="11">
        <f t="shared" ref="R117:R118" si="109">E117/F117</f>
        <v>63.333333333333336</v>
      </c>
    </row>
    <row r="118" spans="1:18" x14ac:dyDescent="0.25">
      <c r="A118" s="6"/>
      <c r="B118" s="4">
        <v>2</v>
      </c>
      <c r="C118" s="4" t="s">
        <v>39</v>
      </c>
      <c r="D118" s="4" t="s">
        <v>32</v>
      </c>
      <c r="E118" s="4">
        <v>190</v>
      </c>
      <c r="F118" s="4">
        <v>21</v>
      </c>
      <c r="G118" s="4">
        <v>7</v>
      </c>
      <c r="H118" s="4">
        <v>22</v>
      </c>
      <c r="I118" s="4"/>
      <c r="J118" s="4">
        <v>0.5</v>
      </c>
      <c r="K118" s="4">
        <v>1</v>
      </c>
      <c r="L118" s="4"/>
      <c r="M118" s="4">
        <f t="shared" si="105"/>
        <v>95</v>
      </c>
      <c r="N118" s="4">
        <f t="shared" si="106"/>
        <v>10.5</v>
      </c>
      <c r="O118" s="4">
        <f t="shared" si="107"/>
        <v>3.5</v>
      </c>
      <c r="P118" s="5">
        <f t="shared" si="108"/>
        <v>11</v>
      </c>
      <c r="Q118" s="16">
        <f>F118/H118</f>
        <v>0.95454545454545459</v>
      </c>
      <c r="R118" s="18">
        <f t="shared" si="109"/>
        <v>9.0476190476190474</v>
      </c>
    </row>
    <row r="119" spans="1:18" ht="15.75" thickBot="1" x14ac:dyDescent="0.3">
      <c r="A119" s="7"/>
      <c r="B119" s="8"/>
      <c r="C119" s="8" t="s">
        <v>42</v>
      </c>
      <c r="D119" s="8" t="s">
        <v>32</v>
      </c>
      <c r="E119" s="8">
        <v>210</v>
      </c>
      <c r="F119" s="8">
        <v>6</v>
      </c>
      <c r="G119" s="8">
        <v>16</v>
      </c>
      <c r="H119" s="8">
        <v>14</v>
      </c>
      <c r="I119" s="8"/>
      <c r="J119" s="8">
        <v>1</v>
      </c>
      <c r="K119" s="8">
        <v>1</v>
      </c>
      <c r="L119" s="8"/>
      <c r="M119" s="8">
        <f t="shared" ref="M119" si="110">J119*K119*E119</f>
        <v>210</v>
      </c>
      <c r="N119" s="8">
        <f t="shared" ref="N119" si="111">J119*K119*F119</f>
        <v>6</v>
      </c>
      <c r="O119" s="8">
        <f t="shared" ref="O119" si="112">J119*K119*G119</f>
        <v>16</v>
      </c>
      <c r="P119" s="9">
        <f t="shared" ref="P119" si="113">J119*K119*H119</f>
        <v>14</v>
      </c>
      <c r="Q119" s="16">
        <f>F119/H119</f>
        <v>0.42857142857142855</v>
      </c>
      <c r="R119" s="18">
        <f>E119/F119</f>
        <v>35</v>
      </c>
    </row>
    <row r="120" spans="1:18" x14ac:dyDescent="0.25">
      <c r="A120" s="4"/>
      <c r="B120" s="4"/>
      <c r="C120" s="10" t="s">
        <v>44</v>
      </c>
      <c r="D120" s="4"/>
      <c r="E120" s="4"/>
      <c r="F120" s="4"/>
      <c r="G120" s="4"/>
      <c r="H120" s="4"/>
      <c r="I120" s="4"/>
      <c r="J120" s="4"/>
      <c r="K120" s="4"/>
      <c r="L120" s="4"/>
      <c r="M120" s="4">
        <f>SUM(M116:M119)</f>
        <v>495</v>
      </c>
      <c r="N120" s="4">
        <f>SUM(N116:N119)</f>
        <v>28.5</v>
      </c>
      <c r="O120" s="4">
        <f>SUM(O116:O119)</f>
        <v>26.5</v>
      </c>
      <c r="P120" s="4">
        <f>SUM(P116:P119)</f>
        <v>50.5</v>
      </c>
      <c r="Q120" s="12">
        <f>N120/(O120+P120)</f>
        <v>0.37012987012987014</v>
      </c>
    </row>
    <row r="122" spans="1:18" ht="15.75" thickBot="1" x14ac:dyDescent="0.3"/>
    <row r="123" spans="1:18" x14ac:dyDescent="0.25">
      <c r="A123" s="14">
        <v>43167</v>
      </c>
      <c r="B123" s="2">
        <v>1</v>
      </c>
      <c r="C123" s="17" t="s">
        <v>60</v>
      </c>
      <c r="D123" s="2" t="s">
        <v>59</v>
      </c>
      <c r="E123" s="2">
        <v>120</v>
      </c>
      <c r="F123" s="17">
        <v>24</v>
      </c>
      <c r="G123" s="17">
        <v>1.5</v>
      </c>
      <c r="H123" s="2">
        <v>3</v>
      </c>
      <c r="I123" s="2"/>
      <c r="J123" s="2">
        <v>1</v>
      </c>
      <c r="K123" s="2">
        <v>1</v>
      </c>
      <c r="L123" s="2"/>
      <c r="M123" s="2">
        <f>J123*K123*E123</f>
        <v>120</v>
      </c>
      <c r="N123" s="2">
        <f>J123*K123*F123</f>
        <v>24</v>
      </c>
      <c r="O123" s="2">
        <f>J123*K123*G123</f>
        <v>1.5</v>
      </c>
      <c r="P123" s="15">
        <f>J123*K123*H123</f>
        <v>3</v>
      </c>
      <c r="Q123" s="16">
        <f>F123/H123</f>
        <v>8</v>
      </c>
      <c r="R123" s="11">
        <f>E123/F123</f>
        <v>5</v>
      </c>
    </row>
    <row r="124" spans="1:18" x14ac:dyDescent="0.25">
      <c r="A124" s="3"/>
      <c r="B124" s="4"/>
      <c r="C124" s="4" t="s">
        <v>30</v>
      </c>
      <c r="D124" s="4" t="s">
        <v>40</v>
      </c>
      <c r="E124" s="4">
        <v>190</v>
      </c>
      <c r="F124" s="4">
        <v>3</v>
      </c>
      <c r="G124" s="4">
        <v>7</v>
      </c>
      <c r="H124" s="4">
        <v>29</v>
      </c>
      <c r="I124" s="4"/>
      <c r="J124" s="4">
        <v>0.5</v>
      </c>
      <c r="K124" s="4">
        <v>1</v>
      </c>
      <c r="L124" s="4"/>
      <c r="M124" s="4">
        <f t="shared" ref="M124" si="114">J124*K124*E124</f>
        <v>95</v>
      </c>
      <c r="N124" s="4">
        <f t="shared" ref="N124" si="115">J124*K124*F124</f>
        <v>1.5</v>
      </c>
      <c r="O124" s="4">
        <f t="shared" ref="O124" si="116">J124*K124*G124</f>
        <v>3.5</v>
      </c>
      <c r="P124" s="5">
        <f t="shared" ref="P124" si="117">J124*K124*H124</f>
        <v>14.5</v>
      </c>
      <c r="Q124" s="16">
        <f>F124/H124</f>
        <v>0.10344827586206896</v>
      </c>
      <c r="R124" s="11">
        <f t="shared" ref="R124:R126" si="118">E124/F124</f>
        <v>63.333333333333336</v>
      </c>
    </row>
    <row r="125" spans="1:18" x14ac:dyDescent="0.25">
      <c r="A125" s="6"/>
      <c r="B125" s="4">
        <v>2</v>
      </c>
      <c r="C125" s="10" t="s">
        <v>63</v>
      </c>
      <c r="D125" s="10" t="s">
        <v>51</v>
      </c>
      <c r="E125" s="10">
        <v>188</v>
      </c>
      <c r="F125" s="10">
        <v>27</v>
      </c>
      <c r="G125" s="10">
        <v>8.1999999999999993</v>
      </c>
      <c r="H125" s="10">
        <v>1</v>
      </c>
      <c r="I125" s="10"/>
      <c r="J125" s="10">
        <v>1</v>
      </c>
      <c r="K125" s="10">
        <v>1</v>
      </c>
      <c r="L125" s="10"/>
      <c r="M125" s="4">
        <f>J125*K125*E125</f>
        <v>188</v>
      </c>
      <c r="N125" s="4">
        <f>J125*K125*F125</f>
        <v>27</v>
      </c>
      <c r="O125" s="4">
        <f>J125*K125*G125</f>
        <v>8.1999999999999993</v>
      </c>
      <c r="P125" s="5">
        <f>J125*K125*H125</f>
        <v>1</v>
      </c>
      <c r="Q125" s="16">
        <f>F125/H125</f>
        <v>27</v>
      </c>
      <c r="R125" s="18">
        <f t="shared" si="118"/>
        <v>6.9629629629629628</v>
      </c>
    </row>
    <row r="126" spans="1:18" ht="15.75" thickBot="1" x14ac:dyDescent="0.3">
      <c r="A126" s="7"/>
      <c r="B126" s="8"/>
      <c r="C126" s="8" t="s">
        <v>61</v>
      </c>
      <c r="D126" s="8" t="s">
        <v>62</v>
      </c>
      <c r="E126" s="8">
        <v>322</v>
      </c>
      <c r="F126" s="13">
        <v>4</v>
      </c>
      <c r="G126" s="8">
        <v>29</v>
      </c>
      <c r="H126" s="8">
        <v>17</v>
      </c>
      <c r="I126" s="8"/>
      <c r="J126" s="8">
        <v>0.5</v>
      </c>
      <c r="K126" s="8">
        <v>1</v>
      </c>
      <c r="L126" s="8"/>
      <c r="M126" s="8">
        <f>J126*K126*E126</f>
        <v>161</v>
      </c>
      <c r="N126" s="8">
        <f>J126*K126*F126</f>
        <v>2</v>
      </c>
      <c r="O126" s="8">
        <f>J126*K126*G126</f>
        <v>14.5</v>
      </c>
      <c r="P126" s="9">
        <f>J126*K126*H126</f>
        <v>8.5</v>
      </c>
      <c r="Q126" s="11">
        <f t="shared" ref="Q126" si="119">F126/H126</f>
        <v>0.23529411764705882</v>
      </c>
      <c r="R126" s="18">
        <f t="shared" si="118"/>
        <v>80.5</v>
      </c>
    </row>
    <row r="127" spans="1:18" x14ac:dyDescent="0.25">
      <c r="A127" s="4"/>
      <c r="B127" s="4"/>
      <c r="C127" s="10" t="s">
        <v>44</v>
      </c>
      <c r="D127" s="4"/>
      <c r="E127" s="4"/>
      <c r="F127" s="4"/>
      <c r="G127" s="4"/>
      <c r="H127" s="4"/>
      <c r="I127" s="4"/>
      <c r="J127" s="4"/>
      <c r="K127" s="4"/>
      <c r="L127" s="4"/>
      <c r="M127" s="4">
        <f>SUM(M123:M126)</f>
        <v>564</v>
      </c>
      <c r="N127" s="4">
        <f>SUM(N123:N126)</f>
        <v>54.5</v>
      </c>
      <c r="O127" s="4">
        <f>SUM(O123:O126)</f>
        <v>27.7</v>
      </c>
      <c r="P127" s="4">
        <f>SUM(P123:P126)</f>
        <v>27</v>
      </c>
      <c r="Q127" s="12">
        <f>N127/(O127+P127)</f>
        <v>0.99634369287020108</v>
      </c>
    </row>
    <row r="129" spans="1:18" ht="15.75" thickBot="1" x14ac:dyDescent="0.3"/>
    <row r="130" spans="1:18" x14ac:dyDescent="0.25">
      <c r="A130" s="14">
        <v>43168</v>
      </c>
      <c r="B130" s="2">
        <v>1</v>
      </c>
      <c r="C130" s="17" t="s">
        <v>60</v>
      </c>
      <c r="D130" s="2" t="s">
        <v>59</v>
      </c>
      <c r="E130" s="2">
        <v>120</v>
      </c>
      <c r="F130" s="17">
        <v>24</v>
      </c>
      <c r="G130" s="17">
        <v>1.5</v>
      </c>
      <c r="H130" s="2">
        <v>3</v>
      </c>
      <c r="I130" s="2"/>
      <c r="J130" s="2">
        <v>1</v>
      </c>
      <c r="K130" s="2">
        <v>1</v>
      </c>
      <c r="L130" s="2"/>
      <c r="M130" s="2">
        <f>J130*K130*E130</f>
        <v>120</v>
      </c>
      <c r="N130" s="2">
        <f>J130*K130*F130</f>
        <v>24</v>
      </c>
      <c r="O130" s="2">
        <f>J130*K130*G130</f>
        <v>1.5</v>
      </c>
      <c r="P130" s="15">
        <f>J130*K130*H130</f>
        <v>3</v>
      </c>
      <c r="Q130" s="16">
        <f>F130/H130</f>
        <v>8</v>
      </c>
      <c r="R130" s="11">
        <f>E130/F130</f>
        <v>5</v>
      </c>
    </row>
    <row r="131" spans="1:18" x14ac:dyDescent="0.25">
      <c r="A131" s="3"/>
      <c r="B131" s="4"/>
      <c r="C131" s="4" t="s">
        <v>30</v>
      </c>
      <c r="D131" s="4" t="s">
        <v>40</v>
      </c>
      <c r="E131" s="4">
        <v>190</v>
      </c>
      <c r="F131" s="4">
        <v>3</v>
      </c>
      <c r="G131" s="4">
        <v>7</v>
      </c>
      <c r="H131" s="4">
        <v>29</v>
      </c>
      <c r="I131" s="4"/>
      <c r="J131" s="4">
        <v>0.5</v>
      </c>
      <c r="K131" s="4">
        <v>1</v>
      </c>
      <c r="L131" s="4"/>
      <c r="M131" s="4">
        <f t="shared" ref="M131" si="120">J131*K131*E131</f>
        <v>95</v>
      </c>
      <c r="N131" s="4">
        <f t="shared" ref="N131" si="121">J131*K131*F131</f>
        <v>1.5</v>
      </c>
      <c r="O131" s="4">
        <f t="shared" ref="O131" si="122">J131*K131*G131</f>
        <v>3.5</v>
      </c>
      <c r="P131" s="5">
        <f t="shared" ref="P131" si="123">J131*K131*H131</f>
        <v>14.5</v>
      </c>
      <c r="Q131" s="16">
        <f>F131/H131</f>
        <v>0.10344827586206896</v>
      </c>
      <c r="R131" s="11">
        <f t="shared" ref="R131:R133" si="124">E131/F131</f>
        <v>63.333333333333336</v>
      </c>
    </row>
    <row r="132" spans="1:18" x14ac:dyDescent="0.25">
      <c r="A132" s="6"/>
      <c r="B132" s="4">
        <v>2</v>
      </c>
      <c r="C132" s="10" t="s">
        <v>63</v>
      </c>
      <c r="D132" s="10" t="s">
        <v>51</v>
      </c>
      <c r="E132" s="10">
        <v>188</v>
      </c>
      <c r="F132" s="10">
        <v>27</v>
      </c>
      <c r="G132" s="10">
        <v>8.1999999999999993</v>
      </c>
      <c r="H132" s="10">
        <v>1</v>
      </c>
      <c r="I132" s="10"/>
      <c r="J132" s="10">
        <v>1</v>
      </c>
      <c r="K132" s="10">
        <v>1</v>
      </c>
      <c r="L132" s="10"/>
      <c r="M132" s="4">
        <f>J132*K132*E132</f>
        <v>188</v>
      </c>
      <c r="N132" s="4">
        <f>J132*K132*F132</f>
        <v>27</v>
      </c>
      <c r="O132" s="4">
        <f>J132*K132*G132</f>
        <v>8.1999999999999993</v>
      </c>
      <c r="P132" s="5">
        <f>J132*K132*H132</f>
        <v>1</v>
      </c>
      <c r="Q132" s="16">
        <f>F132/H132</f>
        <v>27</v>
      </c>
      <c r="R132" s="18">
        <f t="shared" si="124"/>
        <v>6.9629629629629628</v>
      </c>
    </row>
    <row r="133" spans="1:18" ht="15.75" thickBot="1" x14ac:dyDescent="0.3">
      <c r="A133" s="7"/>
      <c r="B133" s="8"/>
      <c r="C133" s="8" t="s">
        <v>61</v>
      </c>
      <c r="D133" s="8" t="s">
        <v>62</v>
      </c>
      <c r="E133" s="8">
        <v>322</v>
      </c>
      <c r="F133" s="13">
        <v>4</v>
      </c>
      <c r="G133" s="8">
        <v>29</v>
      </c>
      <c r="H133" s="8">
        <v>17</v>
      </c>
      <c r="I133" s="8"/>
      <c r="J133" s="8">
        <v>0.5</v>
      </c>
      <c r="K133" s="8">
        <v>1</v>
      </c>
      <c r="L133" s="8"/>
      <c r="M133" s="8">
        <f>J133*K133*E133</f>
        <v>161</v>
      </c>
      <c r="N133" s="8">
        <f>J133*K133*F133</f>
        <v>2</v>
      </c>
      <c r="O133" s="8">
        <f>J133*K133*G133</f>
        <v>14.5</v>
      </c>
      <c r="P133" s="9">
        <f>J133*K133*H133</f>
        <v>8.5</v>
      </c>
      <c r="Q133" s="11">
        <f t="shared" ref="Q133" si="125">F133/H133</f>
        <v>0.23529411764705882</v>
      </c>
      <c r="R133" s="18">
        <f t="shared" si="124"/>
        <v>80.5</v>
      </c>
    </row>
    <row r="134" spans="1:18" x14ac:dyDescent="0.25">
      <c r="A134" s="4"/>
      <c r="B134" s="4"/>
      <c r="C134" s="10" t="s">
        <v>44</v>
      </c>
      <c r="D134" s="4"/>
      <c r="E134" s="4"/>
      <c r="F134" s="4"/>
      <c r="G134" s="4"/>
      <c r="H134" s="4"/>
      <c r="I134" s="4"/>
      <c r="J134" s="4"/>
      <c r="K134" s="4"/>
      <c r="L134" s="4"/>
      <c r="M134" s="4">
        <f>SUM(M130:M133)</f>
        <v>564</v>
      </c>
      <c r="N134" s="4">
        <f>SUM(N130:N133)</f>
        <v>54.5</v>
      </c>
      <c r="O134" s="4">
        <f>SUM(O130:O133)</f>
        <v>27.7</v>
      </c>
      <c r="P134" s="4">
        <f>SUM(P130:P133)</f>
        <v>27</v>
      </c>
      <c r="Q134" s="12">
        <f>N134/(O134+P134)</f>
        <v>0.99634369287020108</v>
      </c>
    </row>
    <row r="136" spans="1:18" ht="15.75" thickBot="1" x14ac:dyDescent="0.3"/>
    <row r="137" spans="1:18" x14ac:dyDescent="0.25">
      <c r="A137" s="19">
        <v>43169</v>
      </c>
      <c r="B137" s="2">
        <v>1</v>
      </c>
      <c r="C137" s="17" t="s">
        <v>60</v>
      </c>
      <c r="D137" s="2" t="s">
        <v>59</v>
      </c>
      <c r="E137" s="2">
        <v>120</v>
      </c>
      <c r="F137" s="17">
        <v>24</v>
      </c>
      <c r="G137" s="17">
        <v>1.5</v>
      </c>
      <c r="H137" s="2">
        <v>3</v>
      </c>
      <c r="I137" s="2"/>
      <c r="J137" s="2">
        <v>1</v>
      </c>
      <c r="K137" s="2">
        <v>1</v>
      </c>
      <c r="L137" s="2"/>
      <c r="M137" s="2">
        <f>J137*K137*E137</f>
        <v>120</v>
      </c>
      <c r="N137" s="2">
        <f>J137*K137*F137</f>
        <v>24</v>
      </c>
      <c r="O137" s="2">
        <f>J137*K137*G137</f>
        <v>1.5</v>
      </c>
      <c r="P137" s="15">
        <f>J137*K137*H137</f>
        <v>3</v>
      </c>
      <c r="Q137" s="16">
        <f>F137/H137</f>
        <v>8</v>
      </c>
      <c r="R137" s="11">
        <f>E137/F137</f>
        <v>5</v>
      </c>
    </row>
    <row r="138" spans="1:18" x14ac:dyDescent="0.25">
      <c r="A138" s="3"/>
      <c r="B138" s="4"/>
      <c r="C138" s="4" t="s">
        <v>30</v>
      </c>
      <c r="D138" s="4" t="s">
        <v>40</v>
      </c>
      <c r="E138" s="4">
        <v>190</v>
      </c>
      <c r="F138" s="4">
        <v>3</v>
      </c>
      <c r="G138" s="4">
        <v>7</v>
      </c>
      <c r="H138" s="4">
        <v>29</v>
      </c>
      <c r="I138" s="4"/>
      <c r="J138" s="4">
        <v>0.5</v>
      </c>
      <c r="K138" s="4">
        <v>1</v>
      </c>
      <c r="L138" s="4"/>
      <c r="M138" s="4">
        <f t="shared" ref="M138" si="126">J138*K138*E138</f>
        <v>95</v>
      </c>
      <c r="N138" s="4">
        <f t="shared" ref="N138" si="127">J138*K138*F138</f>
        <v>1.5</v>
      </c>
      <c r="O138" s="4">
        <f t="shared" ref="O138" si="128">J138*K138*G138</f>
        <v>3.5</v>
      </c>
      <c r="P138" s="5">
        <f t="shared" ref="P138" si="129">J138*K138*H138</f>
        <v>14.5</v>
      </c>
      <c r="Q138" s="16">
        <f>F138/H138</f>
        <v>0.10344827586206896</v>
      </c>
      <c r="R138" s="11">
        <f t="shared" ref="R138:R139" si="130">E138/F138</f>
        <v>63.333333333333336</v>
      </c>
    </row>
    <row r="139" spans="1:18" x14ac:dyDescent="0.25">
      <c r="A139" s="6"/>
      <c r="B139" s="4">
        <v>2</v>
      </c>
      <c r="C139" s="10" t="s">
        <v>72</v>
      </c>
      <c r="D139" s="10" t="s">
        <v>51</v>
      </c>
      <c r="E139" s="10">
        <v>165</v>
      </c>
      <c r="F139" s="10">
        <v>31</v>
      </c>
      <c r="G139" s="10">
        <v>3.6</v>
      </c>
      <c r="H139" s="10">
        <v>1</v>
      </c>
      <c r="I139" s="10"/>
      <c r="J139" s="10">
        <v>1</v>
      </c>
      <c r="K139" s="10">
        <v>1</v>
      </c>
      <c r="L139" s="10"/>
      <c r="M139" s="4">
        <f>J139*K139*E139</f>
        <v>165</v>
      </c>
      <c r="N139" s="4">
        <f>J139*K139*F139</f>
        <v>31</v>
      </c>
      <c r="O139" s="4">
        <f>J139*K139*G139</f>
        <v>3.6</v>
      </c>
      <c r="P139" s="5">
        <f>J139*K139*H139</f>
        <v>1</v>
      </c>
      <c r="Q139" s="16">
        <f>F139/H139</f>
        <v>31</v>
      </c>
      <c r="R139" s="18">
        <f t="shared" si="130"/>
        <v>5.32258064516129</v>
      </c>
    </row>
    <row r="140" spans="1:18" ht="15.75" thickBot="1" x14ac:dyDescent="0.3">
      <c r="A140" s="7"/>
      <c r="B140" s="8"/>
      <c r="C140" s="8" t="s">
        <v>61</v>
      </c>
      <c r="D140" s="8" t="s">
        <v>62</v>
      </c>
      <c r="E140" s="8">
        <v>322</v>
      </c>
      <c r="F140" s="13">
        <v>4</v>
      </c>
      <c r="G140" s="8">
        <v>29</v>
      </c>
      <c r="H140" s="8">
        <v>17</v>
      </c>
      <c r="I140" s="8"/>
      <c r="J140" s="8">
        <v>0.5</v>
      </c>
      <c r="K140" s="8">
        <v>1</v>
      </c>
      <c r="L140" s="8"/>
      <c r="M140" s="8">
        <f>J140*K140*E140</f>
        <v>161</v>
      </c>
      <c r="N140" s="8">
        <f>J140*K140*F140</f>
        <v>2</v>
      </c>
      <c r="O140" s="8">
        <f>J140*K140*G140</f>
        <v>14.5</v>
      </c>
      <c r="P140" s="9">
        <f>J140*K140*H140</f>
        <v>8.5</v>
      </c>
      <c r="Q140" s="16">
        <f>F140/H140</f>
        <v>0.23529411764705882</v>
      </c>
      <c r="R140" s="18">
        <f>E140/F140</f>
        <v>80.5</v>
      </c>
    </row>
    <row r="141" spans="1:18" x14ac:dyDescent="0.25">
      <c r="A141" s="4"/>
      <c r="B141" s="4"/>
      <c r="C141" s="10" t="s">
        <v>44</v>
      </c>
      <c r="D141" s="4"/>
      <c r="E141" s="4"/>
      <c r="F141" s="4"/>
      <c r="G141" s="4"/>
      <c r="H141" s="4"/>
      <c r="I141" s="4"/>
      <c r="J141" s="4"/>
      <c r="K141" s="4"/>
      <c r="L141" s="4"/>
      <c r="M141" s="4">
        <f>SUM(M137:M140)</f>
        <v>541</v>
      </c>
      <c r="N141" s="4">
        <f t="shared" ref="N141:O141" si="131">SUM(N137:N140)</f>
        <v>58.5</v>
      </c>
      <c r="O141" s="4">
        <f t="shared" si="131"/>
        <v>23.1</v>
      </c>
      <c r="P141" s="4">
        <f>SUM(P137:P140)</f>
        <v>27</v>
      </c>
      <c r="Q141" s="12">
        <f>N141/(O141+P141)</f>
        <v>1.1676646706586826</v>
      </c>
    </row>
    <row r="143" spans="1:18" ht="15.75" thickBot="1" x14ac:dyDescent="0.3"/>
    <row r="144" spans="1:18" x14ac:dyDescent="0.25">
      <c r="A144" s="19">
        <v>43170</v>
      </c>
      <c r="B144" s="2">
        <v>1</v>
      </c>
      <c r="C144" s="17" t="s">
        <v>60</v>
      </c>
      <c r="D144" s="2" t="s">
        <v>59</v>
      </c>
      <c r="E144" s="2">
        <v>120</v>
      </c>
      <c r="F144" s="17">
        <v>24</v>
      </c>
      <c r="G144" s="17">
        <v>1.5</v>
      </c>
      <c r="H144" s="2">
        <v>3</v>
      </c>
      <c r="I144" s="2"/>
      <c r="J144" s="2">
        <v>1</v>
      </c>
      <c r="K144" s="2">
        <v>1</v>
      </c>
      <c r="L144" s="2"/>
      <c r="M144" s="2">
        <f>J144*K144*E144</f>
        <v>120</v>
      </c>
      <c r="N144" s="2">
        <f>J144*K144*F144</f>
        <v>24</v>
      </c>
      <c r="O144" s="2">
        <f>J144*K144*G144</f>
        <v>1.5</v>
      </c>
      <c r="P144" s="15">
        <f>J144*K144*H144</f>
        <v>3</v>
      </c>
      <c r="Q144" s="16">
        <f>F144/H144</f>
        <v>8</v>
      </c>
      <c r="R144" s="11">
        <f>E144/F144</f>
        <v>5</v>
      </c>
    </row>
    <row r="145" spans="1:18" x14ac:dyDescent="0.25">
      <c r="A145" s="3"/>
      <c r="B145" s="4"/>
      <c r="C145" s="4" t="s">
        <v>30</v>
      </c>
      <c r="D145" s="4" t="s">
        <v>40</v>
      </c>
      <c r="E145" s="4">
        <v>190</v>
      </c>
      <c r="F145" s="4">
        <v>3</v>
      </c>
      <c r="G145" s="4">
        <v>7</v>
      </c>
      <c r="H145" s="4">
        <v>29</v>
      </c>
      <c r="I145" s="4"/>
      <c r="J145" s="4">
        <v>0.5</v>
      </c>
      <c r="K145" s="4">
        <v>1</v>
      </c>
      <c r="L145" s="4"/>
      <c r="M145" s="4">
        <f t="shared" ref="M145" si="132">J145*K145*E145</f>
        <v>95</v>
      </c>
      <c r="N145" s="4">
        <f t="shared" ref="N145" si="133">J145*K145*F145</f>
        <v>1.5</v>
      </c>
      <c r="O145" s="4">
        <f t="shared" ref="O145" si="134">J145*K145*G145</f>
        <v>3.5</v>
      </c>
      <c r="P145" s="5">
        <f t="shared" ref="P145" si="135">J145*K145*H145</f>
        <v>14.5</v>
      </c>
      <c r="Q145" s="16">
        <f>F145/H145</f>
        <v>0.10344827586206896</v>
      </c>
      <c r="R145" s="11">
        <f t="shared" ref="R145:R146" si="136">E145/F145</f>
        <v>63.333333333333336</v>
      </c>
    </row>
    <row r="146" spans="1:18" x14ac:dyDescent="0.25">
      <c r="A146" s="6"/>
      <c r="B146" s="4">
        <v>2</v>
      </c>
      <c r="C146" s="10" t="s">
        <v>72</v>
      </c>
      <c r="D146" s="10" t="s">
        <v>51</v>
      </c>
      <c r="E146" s="10">
        <v>165</v>
      </c>
      <c r="F146" s="10">
        <v>31</v>
      </c>
      <c r="G146" s="10">
        <v>3.6</v>
      </c>
      <c r="H146" s="10">
        <v>1</v>
      </c>
      <c r="I146" s="10"/>
      <c r="J146" s="10">
        <v>1</v>
      </c>
      <c r="K146" s="10">
        <v>1</v>
      </c>
      <c r="L146" s="10"/>
      <c r="M146" s="4">
        <f>J146*K146*E146</f>
        <v>165</v>
      </c>
      <c r="N146" s="4">
        <f>J146*K146*F146</f>
        <v>31</v>
      </c>
      <c r="O146" s="4">
        <f>J146*K146*G146</f>
        <v>3.6</v>
      </c>
      <c r="P146" s="5">
        <f>J146*K146*H146</f>
        <v>1</v>
      </c>
      <c r="Q146" s="16">
        <f>F146/H146</f>
        <v>31</v>
      </c>
      <c r="R146" s="18">
        <f t="shared" si="136"/>
        <v>5.32258064516129</v>
      </c>
    </row>
    <row r="147" spans="1:18" ht="15.75" thickBot="1" x14ac:dyDescent="0.3">
      <c r="A147" s="7"/>
      <c r="B147" s="8"/>
      <c r="C147" s="8" t="s">
        <v>61</v>
      </c>
      <c r="D147" s="8" t="s">
        <v>62</v>
      </c>
      <c r="E147" s="8">
        <v>322</v>
      </c>
      <c r="F147" s="13">
        <v>4</v>
      </c>
      <c r="G147" s="8">
        <v>29</v>
      </c>
      <c r="H147" s="8">
        <v>17</v>
      </c>
      <c r="I147" s="8"/>
      <c r="J147" s="8">
        <v>0.5</v>
      </c>
      <c r="K147" s="8">
        <v>1</v>
      </c>
      <c r="L147" s="8"/>
      <c r="M147" s="8">
        <f>J147*K147*E147</f>
        <v>161</v>
      </c>
      <c r="N147" s="8">
        <f>J147*K147*F147</f>
        <v>2</v>
      </c>
      <c r="O147" s="8">
        <f>J147*K147*G147</f>
        <v>14.5</v>
      </c>
      <c r="P147" s="9">
        <f>J147*K147*H147</f>
        <v>8.5</v>
      </c>
      <c r="Q147" s="16">
        <f>F147/H147</f>
        <v>0.23529411764705882</v>
      </c>
      <c r="R147" s="18">
        <f>E147/F147</f>
        <v>80.5</v>
      </c>
    </row>
    <row r="148" spans="1:18" x14ac:dyDescent="0.25">
      <c r="A148" s="4"/>
      <c r="B148" s="4"/>
      <c r="C148" s="10" t="s">
        <v>44</v>
      </c>
      <c r="D148" s="4"/>
      <c r="E148" s="4"/>
      <c r="F148" s="4"/>
      <c r="G148" s="4"/>
      <c r="H148" s="4"/>
      <c r="I148" s="4"/>
      <c r="J148" s="4"/>
      <c r="K148" s="4"/>
      <c r="L148" s="4"/>
      <c r="M148" s="4">
        <f>SUM(M144:M147)</f>
        <v>541</v>
      </c>
      <c r="N148" s="4">
        <f t="shared" ref="N148:O148" si="137">SUM(N144:N147)</f>
        <v>58.5</v>
      </c>
      <c r="O148" s="4">
        <f t="shared" si="137"/>
        <v>23.1</v>
      </c>
      <c r="P148" s="4">
        <f>SUM(P144:P147)</f>
        <v>27</v>
      </c>
      <c r="Q148" s="12">
        <f>N148/(O148+P148)</f>
        <v>1.1676646706586826</v>
      </c>
    </row>
    <row r="150" spans="1:18" ht="15.75" thickBot="1" x14ac:dyDescent="0.3"/>
    <row r="151" spans="1:18" x14ac:dyDescent="0.25">
      <c r="A151" s="19">
        <v>43171</v>
      </c>
      <c r="B151" s="2">
        <v>1</v>
      </c>
      <c r="C151" s="17" t="s">
        <v>60</v>
      </c>
      <c r="D151" s="2" t="s">
        <v>59</v>
      </c>
      <c r="E151" s="2">
        <v>120</v>
      </c>
      <c r="F151" s="17">
        <v>24</v>
      </c>
      <c r="G151" s="17">
        <v>1.5</v>
      </c>
      <c r="H151" s="2">
        <v>3</v>
      </c>
      <c r="I151" s="2"/>
      <c r="J151" s="2">
        <v>1</v>
      </c>
      <c r="K151" s="2">
        <v>1</v>
      </c>
      <c r="L151" s="2"/>
      <c r="M151" s="2">
        <f>J151*K151*E151</f>
        <v>120</v>
      </c>
      <c r="N151" s="2">
        <f>J151*K151*F151</f>
        <v>24</v>
      </c>
      <c r="O151" s="2">
        <f>J151*K151*G151</f>
        <v>1.5</v>
      </c>
      <c r="P151" s="15">
        <f>J151*K151*H151</f>
        <v>3</v>
      </c>
      <c r="Q151" s="16">
        <f>F151/H151</f>
        <v>8</v>
      </c>
      <c r="R151" s="11">
        <f>E151/F151</f>
        <v>5</v>
      </c>
    </row>
    <row r="152" spans="1:18" x14ac:dyDescent="0.25">
      <c r="A152" s="3"/>
      <c r="B152" s="4"/>
      <c r="C152" s="4" t="s">
        <v>30</v>
      </c>
      <c r="D152" s="4" t="s">
        <v>40</v>
      </c>
      <c r="E152" s="4">
        <v>190</v>
      </c>
      <c r="F152" s="4">
        <v>3</v>
      </c>
      <c r="G152" s="4">
        <v>7</v>
      </c>
      <c r="H152" s="4">
        <v>29</v>
      </c>
      <c r="I152" s="4"/>
      <c r="J152" s="4">
        <v>0.5</v>
      </c>
      <c r="K152" s="4">
        <v>1</v>
      </c>
      <c r="L152" s="4"/>
      <c r="M152" s="4">
        <f t="shared" ref="M152" si="138">J152*K152*E152</f>
        <v>95</v>
      </c>
      <c r="N152" s="4">
        <f t="shared" ref="N152" si="139">J152*K152*F152</f>
        <v>1.5</v>
      </c>
      <c r="O152" s="4">
        <f t="shared" ref="O152" si="140">J152*K152*G152</f>
        <v>3.5</v>
      </c>
      <c r="P152" s="5">
        <f t="shared" ref="P152" si="141">J152*K152*H152</f>
        <v>14.5</v>
      </c>
      <c r="Q152" s="16">
        <f>F152/H152</f>
        <v>0.10344827586206896</v>
      </c>
      <c r="R152" s="11">
        <f t="shared" ref="R152:R153" si="142">E152/F152</f>
        <v>63.333333333333336</v>
      </c>
    </row>
    <row r="153" spans="1:18" ht="15.75" thickBot="1" x14ac:dyDescent="0.3">
      <c r="A153" s="7"/>
      <c r="B153" s="8">
        <v>2</v>
      </c>
      <c r="C153" s="13" t="s">
        <v>64</v>
      </c>
      <c r="D153" s="13" t="s">
        <v>51</v>
      </c>
      <c r="E153" s="13">
        <v>173</v>
      </c>
      <c r="F153" s="13">
        <v>18.899999999999999</v>
      </c>
      <c r="G153" s="13">
        <v>10</v>
      </c>
      <c r="H153" s="13">
        <v>1</v>
      </c>
      <c r="I153" s="13"/>
      <c r="J153" s="13">
        <v>1.6</v>
      </c>
      <c r="K153" s="13">
        <v>1</v>
      </c>
      <c r="L153" s="13"/>
      <c r="M153" s="8">
        <f>J153*K153*E153</f>
        <v>276.8</v>
      </c>
      <c r="N153" s="8">
        <f>J153*K153*F153</f>
        <v>30.24</v>
      </c>
      <c r="O153" s="8">
        <f>J153*K153*G153</f>
        <v>16</v>
      </c>
      <c r="P153" s="9">
        <f>J153*K153*H153</f>
        <v>1.6</v>
      </c>
      <c r="Q153" s="16">
        <f>F153/H153</f>
        <v>18.899999999999999</v>
      </c>
      <c r="R153" s="18">
        <f t="shared" si="142"/>
        <v>9.1534391534391535</v>
      </c>
    </row>
    <row r="154" spans="1:18" x14ac:dyDescent="0.25">
      <c r="A154" s="4"/>
      <c r="B154" s="4"/>
      <c r="C154" s="10" t="s">
        <v>44</v>
      </c>
      <c r="D154" s="4"/>
      <c r="E154" s="4"/>
      <c r="F154" s="4"/>
      <c r="G154" s="4"/>
      <c r="H154" s="4"/>
      <c r="I154" s="4"/>
      <c r="J154" s="4"/>
      <c r="K154" s="4"/>
      <c r="L154" s="4"/>
      <c r="M154" s="4">
        <f>SUM(M151:M153)</f>
        <v>491.8</v>
      </c>
      <c r="N154" s="4">
        <f>SUM(N151:N153)</f>
        <v>55.739999999999995</v>
      </c>
      <c r="O154" s="4">
        <f>SUM(O151:O153)</f>
        <v>21</v>
      </c>
      <c r="P154" s="4">
        <f>SUM(P151:P153)</f>
        <v>19.100000000000001</v>
      </c>
      <c r="Q154" s="12">
        <f>N154/(O154+P154)</f>
        <v>1.3900249376558602</v>
      </c>
    </row>
    <row r="156" spans="1:18" ht="15.75" thickBot="1" x14ac:dyDescent="0.3"/>
    <row r="157" spans="1:18" x14ac:dyDescent="0.25">
      <c r="A157" s="19">
        <v>43172</v>
      </c>
      <c r="B157" s="2">
        <v>1</v>
      </c>
      <c r="C157" s="17" t="s">
        <v>60</v>
      </c>
      <c r="D157" s="2" t="s">
        <v>59</v>
      </c>
      <c r="E157" s="2">
        <v>120</v>
      </c>
      <c r="F157" s="17">
        <v>24</v>
      </c>
      <c r="G157" s="17">
        <v>1.5</v>
      </c>
      <c r="H157" s="2">
        <v>3</v>
      </c>
      <c r="I157" s="2"/>
      <c r="J157" s="2">
        <v>1</v>
      </c>
      <c r="K157" s="2">
        <v>1</v>
      </c>
      <c r="L157" s="2"/>
      <c r="M157" s="2">
        <f>J157*K157*E157</f>
        <v>120</v>
      </c>
      <c r="N157" s="2">
        <f>J157*K157*F157</f>
        <v>24</v>
      </c>
      <c r="O157" s="2">
        <f>J157*K157*G157</f>
        <v>1.5</v>
      </c>
      <c r="P157" s="15">
        <f>J157*K157*H157</f>
        <v>3</v>
      </c>
      <c r="Q157" s="16">
        <f>F157/H157</f>
        <v>8</v>
      </c>
      <c r="R157" s="11">
        <f>E157/F157</f>
        <v>5</v>
      </c>
    </row>
    <row r="158" spans="1:18" x14ac:dyDescent="0.25">
      <c r="A158" s="3"/>
      <c r="B158" s="4"/>
      <c r="C158" s="4" t="s">
        <v>30</v>
      </c>
      <c r="D158" s="4" t="s">
        <v>40</v>
      </c>
      <c r="E158" s="4">
        <v>190</v>
      </c>
      <c r="F158" s="4">
        <v>3</v>
      </c>
      <c r="G158" s="4">
        <v>7</v>
      </c>
      <c r="H158" s="4">
        <v>29</v>
      </c>
      <c r="I158" s="4"/>
      <c r="J158" s="4">
        <v>0.5</v>
      </c>
      <c r="K158" s="4">
        <v>1</v>
      </c>
      <c r="L158" s="4"/>
      <c r="M158" s="4">
        <f t="shared" ref="M158" si="143">J158*K158*E158</f>
        <v>95</v>
      </c>
      <c r="N158" s="4">
        <f t="shared" ref="N158" si="144">J158*K158*F158</f>
        <v>1.5</v>
      </c>
      <c r="O158" s="4">
        <f t="shared" ref="O158" si="145">J158*K158*G158</f>
        <v>3.5</v>
      </c>
      <c r="P158" s="5">
        <f t="shared" ref="P158" si="146">J158*K158*H158</f>
        <v>14.5</v>
      </c>
      <c r="Q158" s="16">
        <f>F158/H158</f>
        <v>0.10344827586206896</v>
      </c>
      <c r="R158" s="11">
        <f t="shared" ref="R158:R160" si="147">E158/F158</f>
        <v>63.333333333333336</v>
      </c>
    </row>
    <row r="159" spans="1:18" x14ac:dyDescent="0.25">
      <c r="A159" s="6"/>
      <c r="B159" s="4">
        <v>2</v>
      </c>
      <c r="C159" s="10" t="s">
        <v>72</v>
      </c>
      <c r="D159" s="10" t="s">
        <v>51</v>
      </c>
      <c r="E159" s="10">
        <v>165</v>
      </c>
      <c r="F159" s="10">
        <v>31</v>
      </c>
      <c r="G159" s="10">
        <v>3.6</v>
      </c>
      <c r="H159" s="10">
        <v>1</v>
      </c>
      <c r="I159" s="10"/>
      <c r="J159" s="10">
        <v>1</v>
      </c>
      <c r="K159" s="10">
        <v>1</v>
      </c>
      <c r="L159" s="10"/>
      <c r="M159" s="4">
        <f>J159*K159*E159</f>
        <v>165</v>
      </c>
      <c r="N159" s="4">
        <f>J159*K159*F159</f>
        <v>31</v>
      </c>
      <c r="O159" s="4">
        <f>J159*K159*G159</f>
        <v>3.6</v>
      </c>
      <c r="P159" s="5">
        <f>J159*K159*H159</f>
        <v>1</v>
      </c>
      <c r="Q159" s="16">
        <f>F159/H159</f>
        <v>31</v>
      </c>
      <c r="R159" s="18">
        <f t="shared" si="147"/>
        <v>5.32258064516129</v>
      </c>
    </row>
    <row r="160" spans="1:18" ht="15.75" thickBot="1" x14ac:dyDescent="0.3">
      <c r="A160" s="7"/>
      <c r="B160" s="8"/>
      <c r="C160" s="8" t="s">
        <v>42</v>
      </c>
      <c r="D160" s="8" t="s">
        <v>32</v>
      </c>
      <c r="E160" s="8">
        <v>210</v>
      </c>
      <c r="F160" s="8">
        <v>6</v>
      </c>
      <c r="G160" s="8">
        <v>16</v>
      </c>
      <c r="H160" s="8">
        <v>14</v>
      </c>
      <c r="I160" s="8"/>
      <c r="J160" s="8">
        <v>0.5</v>
      </c>
      <c r="K160" s="8">
        <v>1</v>
      </c>
      <c r="L160" s="8"/>
      <c r="M160" s="8">
        <f t="shared" ref="M160" si="148">J160*K160*E160</f>
        <v>105</v>
      </c>
      <c r="N160" s="8">
        <f t="shared" ref="N160" si="149">J160*K160*F160</f>
        <v>3</v>
      </c>
      <c r="O160" s="8">
        <f t="shared" ref="O160" si="150">J160*K160*G160</f>
        <v>8</v>
      </c>
      <c r="P160" s="9">
        <f t="shared" ref="P160" si="151">J160*K160*H160</f>
        <v>7</v>
      </c>
      <c r="Q160" s="16">
        <f>F160/H160</f>
        <v>0.42857142857142855</v>
      </c>
      <c r="R160" s="18">
        <f t="shared" si="147"/>
        <v>35</v>
      </c>
    </row>
    <row r="161" spans="1:18" x14ac:dyDescent="0.25">
      <c r="A161" s="4"/>
      <c r="B161" s="4"/>
      <c r="C161" s="10" t="s">
        <v>44</v>
      </c>
      <c r="D161" s="4"/>
      <c r="E161" s="4"/>
      <c r="F161" s="4"/>
      <c r="G161" s="4"/>
      <c r="H161" s="4"/>
      <c r="I161" s="4"/>
      <c r="J161" s="4"/>
      <c r="K161" s="4"/>
      <c r="L161" s="4"/>
      <c r="M161" s="4">
        <f>SUM(M157:M160)</f>
        <v>485</v>
      </c>
      <c r="N161" s="4">
        <f t="shared" ref="N161:P161" si="152">SUM(N157:N160)</f>
        <v>59.5</v>
      </c>
      <c r="O161" s="4">
        <f t="shared" si="152"/>
        <v>16.600000000000001</v>
      </c>
      <c r="P161" s="4">
        <f t="shared" si="152"/>
        <v>25.5</v>
      </c>
      <c r="Q161" s="12">
        <f>N161/(O161+P161)</f>
        <v>1.4133016627078385</v>
      </c>
    </row>
    <row r="163" spans="1:18" ht="15.75" thickBot="1" x14ac:dyDescent="0.3"/>
    <row r="164" spans="1:18" x14ac:dyDescent="0.25">
      <c r="A164" s="19">
        <v>43173</v>
      </c>
      <c r="B164" s="2">
        <v>1</v>
      </c>
      <c r="C164" s="2" t="s">
        <v>30</v>
      </c>
      <c r="D164" s="2" t="s">
        <v>40</v>
      </c>
      <c r="E164" s="2">
        <v>190</v>
      </c>
      <c r="F164" s="2">
        <v>3</v>
      </c>
      <c r="G164" s="2">
        <v>7</v>
      </c>
      <c r="H164" s="2">
        <v>29</v>
      </c>
      <c r="I164" s="2"/>
      <c r="J164" s="2">
        <v>0.5</v>
      </c>
      <c r="K164" s="2">
        <v>1</v>
      </c>
      <c r="L164" s="2"/>
      <c r="M164" s="2">
        <f t="shared" ref="M164" si="153">J164*K164*E164</f>
        <v>95</v>
      </c>
      <c r="N164" s="2">
        <f t="shared" ref="N164" si="154">J164*K164*F164</f>
        <v>1.5</v>
      </c>
      <c r="O164" s="2">
        <f t="shared" ref="O164" si="155">J164*K164*G164</f>
        <v>3.5</v>
      </c>
      <c r="P164" s="15">
        <f t="shared" ref="P164" si="156">J164*K164*H164</f>
        <v>14.5</v>
      </c>
      <c r="Q164" s="16">
        <f>F164/H164</f>
        <v>0.10344827586206896</v>
      </c>
      <c r="R164" s="16">
        <f t="shared" ref="R164:R166" si="157">E164/F164</f>
        <v>63.333333333333336</v>
      </c>
    </row>
    <row r="165" spans="1:18" x14ac:dyDescent="0.25">
      <c r="A165" s="3"/>
      <c r="B165" s="4"/>
      <c r="C165" s="10" t="s">
        <v>72</v>
      </c>
      <c r="D165" s="10" t="s">
        <v>51</v>
      </c>
      <c r="E165" s="10">
        <v>165</v>
      </c>
      <c r="F165" s="10">
        <v>31</v>
      </c>
      <c r="G165" s="10">
        <v>3.6</v>
      </c>
      <c r="H165" s="10">
        <v>1</v>
      </c>
      <c r="I165" s="10"/>
      <c r="J165" s="10">
        <v>1</v>
      </c>
      <c r="K165" s="10">
        <v>1</v>
      </c>
      <c r="L165" s="10"/>
      <c r="M165" s="4">
        <f>J165*K165*E165</f>
        <v>165</v>
      </c>
      <c r="N165" s="4">
        <f>J165*K165*F165</f>
        <v>31</v>
      </c>
      <c r="O165" s="4">
        <f>J165*K165*G165</f>
        <v>3.6</v>
      </c>
      <c r="P165" s="5">
        <f>J165*K165*H165</f>
        <v>1</v>
      </c>
      <c r="Q165" s="16">
        <f>F165/H165</f>
        <v>31</v>
      </c>
      <c r="R165" s="20">
        <f t="shared" si="157"/>
        <v>5.32258064516129</v>
      </c>
    </row>
    <row r="166" spans="1:18" ht="15.75" thickBot="1" x14ac:dyDescent="0.3">
      <c r="A166" s="7"/>
      <c r="B166" s="8"/>
      <c r="C166" s="8" t="s">
        <v>42</v>
      </c>
      <c r="D166" s="8" t="s">
        <v>32</v>
      </c>
      <c r="E166" s="8">
        <v>210</v>
      </c>
      <c r="F166" s="8">
        <v>6</v>
      </c>
      <c r="G166" s="8">
        <v>16</v>
      </c>
      <c r="H166" s="8">
        <v>14</v>
      </c>
      <c r="I166" s="8"/>
      <c r="J166" s="8">
        <v>0.5</v>
      </c>
      <c r="K166" s="8">
        <v>1</v>
      </c>
      <c r="L166" s="8"/>
      <c r="M166" s="8">
        <f t="shared" ref="M166" si="158">J166*K166*E166</f>
        <v>105</v>
      </c>
      <c r="N166" s="8">
        <f t="shared" ref="N166" si="159">J166*K166*F166</f>
        <v>3</v>
      </c>
      <c r="O166" s="8">
        <f t="shared" ref="O166" si="160">J166*K166*G166</f>
        <v>8</v>
      </c>
      <c r="P166" s="9">
        <f t="shared" ref="P166" si="161">J166*K166*H166</f>
        <v>7</v>
      </c>
      <c r="Q166" s="16">
        <f>F166/H166</f>
        <v>0.42857142857142855</v>
      </c>
      <c r="R166" s="20">
        <f t="shared" si="157"/>
        <v>35</v>
      </c>
    </row>
    <row r="167" spans="1:18" x14ac:dyDescent="0.25">
      <c r="A167" s="4"/>
      <c r="B167" s="4"/>
      <c r="C167" s="10" t="s">
        <v>44</v>
      </c>
      <c r="D167" s="4"/>
      <c r="E167" s="4"/>
      <c r="F167" s="4"/>
      <c r="G167" s="4"/>
      <c r="H167" s="4"/>
      <c r="I167" s="4"/>
      <c r="J167" s="4"/>
      <c r="K167" s="4"/>
      <c r="L167" s="4"/>
      <c r="M167" s="4">
        <f>SUM(M164:M166)</f>
        <v>365</v>
      </c>
      <c r="N167" s="4">
        <f>SUM(N164:N166)</f>
        <v>35.5</v>
      </c>
      <c r="O167" s="4">
        <f>SUM(O164:O166)</f>
        <v>15.1</v>
      </c>
      <c r="P167" s="4">
        <f>SUM(P164:P166)</f>
        <v>22.5</v>
      </c>
      <c r="Q167" s="21">
        <f>N167/(O167+P167)</f>
        <v>0.94414893617021278</v>
      </c>
      <c r="R167" s="4"/>
    </row>
    <row r="168" spans="1:18" x14ac:dyDescent="0.25">
      <c r="A168" s="4"/>
      <c r="B168" s="4"/>
    </row>
    <row r="169" spans="1:18" ht="15.75" thickBot="1" x14ac:dyDescent="0.3"/>
    <row r="170" spans="1:18" x14ac:dyDescent="0.25">
      <c r="A170" s="19">
        <v>43174</v>
      </c>
      <c r="B170" s="2">
        <v>1</v>
      </c>
      <c r="C170" s="2" t="s">
        <v>30</v>
      </c>
      <c r="D170" s="2" t="s">
        <v>40</v>
      </c>
      <c r="E170" s="2">
        <v>190</v>
      </c>
      <c r="F170" s="2">
        <v>3</v>
      </c>
      <c r="G170" s="2">
        <v>7</v>
      </c>
      <c r="H170" s="2">
        <v>29</v>
      </c>
      <c r="I170" s="2"/>
      <c r="J170" s="2">
        <v>0.5</v>
      </c>
      <c r="K170" s="2">
        <v>1</v>
      </c>
      <c r="L170" s="2"/>
      <c r="M170" s="2">
        <f t="shared" ref="M170" si="162">J170*K170*E170</f>
        <v>95</v>
      </c>
      <c r="N170" s="2">
        <f t="shared" ref="N170" si="163">J170*K170*F170</f>
        <v>1.5</v>
      </c>
      <c r="O170" s="2">
        <f t="shared" ref="O170" si="164">J170*K170*G170</f>
        <v>3.5</v>
      </c>
      <c r="P170" s="15">
        <f t="shared" ref="P170" si="165">J170*K170*H170</f>
        <v>14.5</v>
      </c>
      <c r="Q170" s="16">
        <f>F170/H170</f>
        <v>0.10344827586206896</v>
      </c>
      <c r="R170" s="16">
        <f t="shared" ref="R170" si="166">E170/F170</f>
        <v>63.333333333333336</v>
      </c>
    </row>
    <row r="171" spans="1:18" x14ac:dyDescent="0.25">
      <c r="A171" s="3"/>
      <c r="B171" s="4"/>
      <c r="C171" s="10" t="s">
        <v>72</v>
      </c>
      <c r="D171" s="10" t="s">
        <v>51</v>
      </c>
      <c r="E171" s="10">
        <v>165</v>
      </c>
      <c r="F171" s="10">
        <v>31</v>
      </c>
      <c r="G171" s="10">
        <v>3.6</v>
      </c>
      <c r="H171" s="10">
        <v>1</v>
      </c>
      <c r="I171" s="10"/>
      <c r="J171" s="10">
        <v>0.5</v>
      </c>
      <c r="K171" s="10">
        <v>1</v>
      </c>
      <c r="L171" s="10"/>
      <c r="M171" s="4">
        <f>J171*K171*E171</f>
        <v>82.5</v>
      </c>
      <c r="N171" s="4">
        <f>J171*K171*F171</f>
        <v>15.5</v>
      </c>
      <c r="O171" s="4">
        <f>J171*K171*G171</f>
        <v>1.8</v>
      </c>
      <c r="P171" s="5">
        <f>J171*K171*H171</f>
        <v>0.5</v>
      </c>
      <c r="Q171" s="16">
        <f>F171/H171</f>
        <v>31</v>
      </c>
      <c r="R171" s="20">
        <f>E171/F171</f>
        <v>5.32258064516129</v>
      </c>
    </row>
    <row r="172" spans="1:18" ht="15.75" thickBot="1" x14ac:dyDescent="0.3">
      <c r="A172" s="7"/>
      <c r="B172" s="8"/>
      <c r="C172" s="8" t="s">
        <v>37</v>
      </c>
      <c r="D172" s="8" t="s">
        <v>38</v>
      </c>
      <c r="E172" s="8">
        <v>60</v>
      </c>
      <c r="F172" s="8">
        <v>9</v>
      </c>
      <c r="G172" s="8">
        <v>1</v>
      </c>
      <c r="H172" s="8">
        <v>5</v>
      </c>
      <c r="I172" s="8"/>
      <c r="J172" s="8">
        <v>2</v>
      </c>
      <c r="K172" s="8">
        <v>1</v>
      </c>
      <c r="L172" s="8"/>
      <c r="M172" s="8">
        <f t="shared" ref="M172" si="167">J172*K172*E172</f>
        <v>120</v>
      </c>
      <c r="N172" s="8">
        <f t="shared" ref="N172" si="168">J172*K172*F172</f>
        <v>18</v>
      </c>
      <c r="O172" s="8">
        <f t="shared" ref="O172" si="169">J172*K172*G172</f>
        <v>2</v>
      </c>
      <c r="P172" s="9">
        <f t="shared" ref="P172" si="170">J172*K172*H172</f>
        <v>10</v>
      </c>
      <c r="Q172" s="16">
        <f>F172/H172</f>
        <v>1.8</v>
      </c>
      <c r="R172" s="20">
        <f>E172/F172</f>
        <v>6.666666666666667</v>
      </c>
    </row>
    <row r="173" spans="1:18" x14ac:dyDescent="0.25">
      <c r="A173" s="4"/>
      <c r="B173" s="4"/>
      <c r="C173" s="10" t="s">
        <v>44</v>
      </c>
      <c r="D173" s="4"/>
      <c r="E173" s="4"/>
      <c r="F173" s="4"/>
      <c r="G173" s="4"/>
      <c r="H173" s="4"/>
      <c r="I173" s="4"/>
      <c r="J173" s="4"/>
      <c r="K173" s="4"/>
      <c r="L173" s="4"/>
      <c r="M173" s="4">
        <f>SUM(M170:M172)</f>
        <v>297.5</v>
      </c>
      <c r="N173" s="4">
        <f>SUM(N170:N172)</f>
        <v>35</v>
      </c>
      <c r="O173" s="4">
        <f>SUM(O170:O172)</f>
        <v>7.3</v>
      </c>
      <c r="P173" s="4">
        <f>SUM(P170:P172)</f>
        <v>25</v>
      </c>
      <c r="Q173" s="21">
        <f>N173/(O173+P173)</f>
        <v>1.0835913312693499</v>
      </c>
      <c r="R173" s="4"/>
    </row>
    <row r="175" spans="1:18" ht="15.75" thickBot="1" x14ac:dyDescent="0.3"/>
    <row r="176" spans="1:18" x14ac:dyDescent="0.25">
      <c r="A176" s="19">
        <v>43175</v>
      </c>
      <c r="B176" s="2">
        <v>1</v>
      </c>
      <c r="C176" s="2" t="s">
        <v>39</v>
      </c>
      <c r="D176" s="2" t="s">
        <v>32</v>
      </c>
      <c r="E176" s="2">
        <v>190</v>
      </c>
      <c r="F176" s="2">
        <v>21</v>
      </c>
      <c r="G176" s="2">
        <v>7</v>
      </c>
      <c r="H176" s="2">
        <v>22</v>
      </c>
      <c r="I176" s="2"/>
      <c r="J176" s="2">
        <v>1</v>
      </c>
      <c r="K176" s="2">
        <v>1</v>
      </c>
      <c r="L176" s="2"/>
      <c r="M176" s="2">
        <f t="shared" ref="M176" si="171">J176*K176*E176</f>
        <v>190</v>
      </c>
      <c r="N176" s="2">
        <f t="shared" ref="N176" si="172">J176*K176*F176</f>
        <v>21</v>
      </c>
      <c r="O176" s="2">
        <f t="shared" ref="O176" si="173">J176*K176*G176</f>
        <v>7</v>
      </c>
      <c r="P176" s="15">
        <f t="shared" ref="P176" si="174">J176*K176*H176</f>
        <v>22</v>
      </c>
      <c r="Q176" s="16">
        <f>F176/H176</f>
        <v>0.95454545454545459</v>
      </c>
      <c r="R176" s="16">
        <f t="shared" ref="R176" si="175">E176/F176</f>
        <v>9.0476190476190474</v>
      </c>
    </row>
    <row r="177" spans="1:18" ht="15.75" thickBot="1" x14ac:dyDescent="0.3">
      <c r="A177" s="7"/>
      <c r="B177" s="8"/>
      <c r="C177" s="8" t="s">
        <v>37</v>
      </c>
      <c r="D177" s="8" t="s">
        <v>38</v>
      </c>
      <c r="E177" s="8">
        <v>60</v>
      </c>
      <c r="F177" s="8">
        <v>9</v>
      </c>
      <c r="G177" s="8">
        <v>1</v>
      </c>
      <c r="H177" s="8">
        <v>5</v>
      </c>
      <c r="I177" s="8"/>
      <c r="J177" s="8">
        <v>2</v>
      </c>
      <c r="K177" s="8">
        <v>1</v>
      </c>
      <c r="L177" s="8"/>
      <c r="M177" s="8">
        <f t="shared" ref="M177" si="176">J177*K177*E177</f>
        <v>120</v>
      </c>
      <c r="N177" s="8">
        <f t="shared" ref="N177" si="177">J177*K177*F177</f>
        <v>18</v>
      </c>
      <c r="O177" s="8">
        <f t="shared" ref="O177" si="178">J177*K177*G177</f>
        <v>2</v>
      </c>
      <c r="P177" s="9">
        <f t="shared" ref="P177" si="179">J177*K177*H177</f>
        <v>10</v>
      </c>
      <c r="Q177" s="16">
        <f>F177/H177</f>
        <v>1.8</v>
      </c>
      <c r="R177" s="20">
        <f>E177/F177</f>
        <v>6.666666666666667</v>
      </c>
    </row>
    <row r="178" spans="1:18" x14ac:dyDescent="0.25">
      <c r="A178" s="4"/>
      <c r="B178" s="4"/>
      <c r="C178" s="10" t="s">
        <v>44</v>
      </c>
      <c r="D178" s="4"/>
      <c r="E178" s="4"/>
      <c r="F178" s="4"/>
      <c r="G178" s="4"/>
      <c r="H178" s="4"/>
      <c r="I178" s="4"/>
      <c r="J178" s="4"/>
      <c r="K178" s="4"/>
      <c r="L178" s="4"/>
      <c r="M178" s="4">
        <f>SUM(M176:M177)</f>
        <v>310</v>
      </c>
      <c r="N178" s="4">
        <f>SUM(N176:N177)</f>
        <v>39</v>
      </c>
      <c r="O178" s="4">
        <f>SUM(O176:O177)</f>
        <v>9</v>
      </c>
      <c r="P178" s="4">
        <f>SUM(P176:P177)</f>
        <v>32</v>
      </c>
      <c r="Q178" s="21">
        <f>N178/(O178+P178)</f>
        <v>0.95121951219512191</v>
      </c>
      <c r="R178" s="4"/>
    </row>
    <row r="180" spans="1:18" ht="15.75" thickBot="1" x14ac:dyDescent="0.3"/>
    <row r="181" spans="1:18" x14ac:dyDescent="0.25">
      <c r="A181" s="19">
        <v>43176</v>
      </c>
      <c r="B181" s="2">
        <v>1</v>
      </c>
      <c r="C181" s="17" t="s">
        <v>60</v>
      </c>
      <c r="D181" s="2" t="s">
        <v>59</v>
      </c>
      <c r="E181" s="2">
        <v>120</v>
      </c>
      <c r="F181" s="17">
        <v>24</v>
      </c>
      <c r="G181" s="17">
        <v>1.5</v>
      </c>
      <c r="H181" s="2">
        <v>3</v>
      </c>
      <c r="I181" s="2"/>
      <c r="J181" s="2">
        <v>1</v>
      </c>
      <c r="K181" s="2">
        <v>1</v>
      </c>
      <c r="L181" s="2"/>
      <c r="M181" s="2">
        <f>J181*K181*E181</f>
        <v>120</v>
      </c>
      <c r="N181" s="2">
        <f>J181*K181*F181</f>
        <v>24</v>
      </c>
      <c r="O181" s="2">
        <f>J181*K181*G181</f>
        <v>1.5</v>
      </c>
      <c r="P181" s="15">
        <f>J181*K181*H181</f>
        <v>3</v>
      </c>
      <c r="Q181" s="16">
        <f>F181/H181</f>
        <v>8</v>
      </c>
      <c r="R181" s="11">
        <f>E181/F181</f>
        <v>5</v>
      </c>
    </row>
    <row r="182" spans="1:18" x14ac:dyDescent="0.25">
      <c r="A182" s="3"/>
      <c r="B182" s="4"/>
      <c r="C182" s="4" t="s">
        <v>30</v>
      </c>
      <c r="D182" s="4" t="s">
        <v>40</v>
      </c>
      <c r="E182" s="4">
        <v>190</v>
      </c>
      <c r="F182" s="4">
        <v>3</v>
      </c>
      <c r="G182" s="4">
        <v>7</v>
      </c>
      <c r="H182" s="4">
        <v>29</v>
      </c>
      <c r="I182" s="4"/>
      <c r="J182" s="4">
        <v>0.5</v>
      </c>
      <c r="K182" s="4">
        <v>1</v>
      </c>
      <c r="L182" s="4"/>
      <c r="M182" s="4">
        <f t="shared" ref="M182" si="180">J182*K182*E182</f>
        <v>95</v>
      </c>
      <c r="N182" s="4">
        <f t="shared" ref="N182:N184" si="181">J182*K182*F182</f>
        <v>1.5</v>
      </c>
      <c r="O182" s="4">
        <f t="shared" ref="O182" si="182">J182*K182*G182</f>
        <v>3.5</v>
      </c>
      <c r="P182" s="5">
        <f t="shared" ref="P182" si="183">J182*K182*H182</f>
        <v>14.5</v>
      </c>
      <c r="Q182" s="16">
        <f>F182/H182</f>
        <v>0.10344827586206896</v>
      </c>
      <c r="R182" s="11">
        <f t="shared" ref="R182:R183" si="184">E182/F182</f>
        <v>63.333333333333336</v>
      </c>
    </row>
    <row r="183" spans="1:18" x14ac:dyDescent="0.25">
      <c r="A183" s="6"/>
      <c r="B183" s="4">
        <v>2</v>
      </c>
      <c r="C183" s="10" t="s">
        <v>64</v>
      </c>
      <c r="D183" s="10" t="s">
        <v>51</v>
      </c>
      <c r="E183" s="10">
        <v>173</v>
      </c>
      <c r="F183" s="10">
        <v>18.899999999999999</v>
      </c>
      <c r="G183" s="10">
        <v>10</v>
      </c>
      <c r="H183" s="10">
        <v>1</v>
      </c>
      <c r="I183" s="10"/>
      <c r="J183" s="10">
        <v>1</v>
      </c>
      <c r="K183" s="10">
        <v>1</v>
      </c>
      <c r="L183" s="10"/>
      <c r="M183" s="4">
        <f>J183*K183*E183</f>
        <v>173</v>
      </c>
      <c r="N183" s="4">
        <f t="shared" si="181"/>
        <v>18.899999999999999</v>
      </c>
      <c r="O183" s="4">
        <f>J183*K183*G183</f>
        <v>10</v>
      </c>
      <c r="P183" s="5">
        <f>J183*K183*H183</f>
        <v>1</v>
      </c>
      <c r="Q183" s="16">
        <f>F183/H183</f>
        <v>18.899999999999999</v>
      </c>
      <c r="R183" s="18">
        <f t="shared" si="184"/>
        <v>9.1534391534391535</v>
      </c>
    </row>
    <row r="184" spans="1:18" ht="15.75" thickBot="1" x14ac:dyDescent="0.3">
      <c r="A184" s="7"/>
      <c r="B184" s="8"/>
      <c r="C184" s="8" t="s">
        <v>73</v>
      </c>
      <c r="D184" s="8" t="s">
        <v>47</v>
      </c>
      <c r="E184" s="8">
        <v>95</v>
      </c>
      <c r="F184" s="8">
        <v>1</v>
      </c>
      <c r="G184" s="8">
        <v>1</v>
      </c>
      <c r="H184" s="8">
        <v>25</v>
      </c>
      <c r="I184" s="13"/>
      <c r="J184" s="13">
        <v>0.5</v>
      </c>
      <c r="K184" s="13">
        <v>1</v>
      </c>
      <c r="L184" s="13"/>
      <c r="M184" s="8">
        <f>J184*K184*E184</f>
        <v>47.5</v>
      </c>
      <c r="N184" s="8">
        <f t="shared" si="181"/>
        <v>0.5</v>
      </c>
      <c r="O184" s="8">
        <f>J184*K184*G184</f>
        <v>0.5</v>
      </c>
      <c r="P184" s="9">
        <f>J184*K184*H184</f>
        <v>12.5</v>
      </c>
      <c r="Q184" s="16">
        <f>F184/H184</f>
        <v>0.04</v>
      </c>
      <c r="R184" s="18">
        <f t="shared" ref="R184" si="185">E184/F184</f>
        <v>95</v>
      </c>
    </row>
    <row r="185" spans="1:18" x14ac:dyDescent="0.25">
      <c r="A185" s="4"/>
      <c r="B185" s="4"/>
      <c r="C185" s="10" t="s">
        <v>44</v>
      </c>
      <c r="D185" s="4"/>
      <c r="E185" s="4"/>
      <c r="F185" s="4"/>
      <c r="G185" s="4"/>
      <c r="H185" s="4"/>
      <c r="I185" s="4"/>
      <c r="J185" s="4"/>
      <c r="K185" s="4"/>
      <c r="L185" s="4"/>
      <c r="M185" s="4">
        <f>SUM(M181:M184)</f>
        <v>435.5</v>
      </c>
      <c r="N185" s="4">
        <f t="shared" ref="N185:P185" si="186">SUM(N181:N184)</f>
        <v>44.9</v>
      </c>
      <c r="O185" s="4">
        <f t="shared" si="186"/>
        <v>15.5</v>
      </c>
      <c r="P185" s="4">
        <f t="shared" si="186"/>
        <v>31</v>
      </c>
      <c r="Q185" s="12">
        <f>N185/(O185+P185)</f>
        <v>0.96559139784946235</v>
      </c>
    </row>
    <row r="187" spans="1:18" ht="15.75" thickBot="1" x14ac:dyDescent="0.3"/>
    <row r="188" spans="1:18" x14ac:dyDescent="0.25">
      <c r="A188" s="19">
        <v>43177</v>
      </c>
      <c r="B188" s="2">
        <v>1</v>
      </c>
      <c r="C188" s="17" t="s">
        <v>60</v>
      </c>
      <c r="D188" s="2" t="s">
        <v>59</v>
      </c>
      <c r="E188" s="2">
        <v>120</v>
      </c>
      <c r="F188" s="17">
        <v>24</v>
      </c>
      <c r="G188" s="17">
        <v>1.5</v>
      </c>
      <c r="H188" s="2">
        <v>3</v>
      </c>
      <c r="I188" s="2"/>
      <c r="J188" s="2">
        <v>1</v>
      </c>
      <c r="K188" s="2">
        <v>1</v>
      </c>
      <c r="L188" s="2"/>
      <c r="M188" s="2">
        <f>J188*K188*E188</f>
        <v>120</v>
      </c>
      <c r="N188" s="2">
        <f>J188*K188*F188</f>
        <v>24</v>
      </c>
      <c r="O188" s="2">
        <f>J188*K188*G188</f>
        <v>1.5</v>
      </c>
      <c r="P188" s="15">
        <f>J188*K188*H188</f>
        <v>3</v>
      </c>
      <c r="Q188" s="16">
        <f>F188/H188</f>
        <v>8</v>
      </c>
      <c r="R188" s="11">
        <f>E188/F188</f>
        <v>5</v>
      </c>
    </row>
    <row r="189" spans="1:18" x14ac:dyDescent="0.25">
      <c r="A189" s="3"/>
      <c r="B189" s="4"/>
      <c r="C189" s="4" t="s">
        <v>30</v>
      </c>
      <c r="D189" s="4" t="s">
        <v>40</v>
      </c>
      <c r="E189" s="4">
        <v>190</v>
      </c>
      <c r="F189" s="4">
        <v>3</v>
      </c>
      <c r="G189" s="4">
        <v>7</v>
      </c>
      <c r="H189" s="4">
        <v>29</v>
      </c>
      <c r="I189" s="4"/>
      <c r="J189" s="4">
        <v>0.5</v>
      </c>
      <c r="K189" s="4">
        <v>1</v>
      </c>
      <c r="L189" s="4"/>
      <c r="M189" s="4">
        <f t="shared" ref="M189" si="187">J189*K189*E189</f>
        <v>95</v>
      </c>
      <c r="N189" s="4">
        <f t="shared" ref="N189:N192" si="188">J189*K189*F189</f>
        <v>1.5</v>
      </c>
      <c r="O189" s="4">
        <f t="shared" ref="O189" si="189">J189*K189*G189</f>
        <v>3.5</v>
      </c>
      <c r="P189" s="5">
        <f t="shared" ref="P189" si="190">J189*K189*H189</f>
        <v>14.5</v>
      </c>
      <c r="Q189" s="16">
        <f>F189/H189</f>
        <v>0.10344827586206896</v>
      </c>
      <c r="R189" s="11">
        <f t="shared" ref="R189:R192" si="191">E189/F189</f>
        <v>63.333333333333336</v>
      </c>
    </row>
    <row r="190" spans="1:18" x14ac:dyDescent="0.25">
      <c r="A190" s="6"/>
      <c r="B190" s="4">
        <v>2</v>
      </c>
      <c r="C190" s="10" t="s">
        <v>64</v>
      </c>
      <c r="D190" s="10" t="s">
        <v>51</v>
      </c>
      <c r="E190" s="10">
        <v>173</v>
      </c>
      <c r="F190" s="10">
        <v>18.899999999999999</v>
      </c>
      <c r="G190" s="10">
        <v>10</v>
      </c>
      <c r="H190" s="10">
        <v>1</v>
      </c>
      <c r="I190" s="10"/>
      <c r="J190" s="10">
        <v>1</v>
      </c>
      <c r="K190" s="10">
        <v>1</v>
      </c>
      <c r="L190" s="10"/>
      <c r="M190" s="4">
        <f>J190*K190*E190</f>
        <v>173</v>
      </c>
      <c r="N190" s="4">
        <f t="shared" si="188"/>
        <v>18.899999999999999</v>
      </c>
      <c r="O190" s="4">
        <f>J190*K190*G190</f>
        <v>10</v>
      </c>
      <c r="P190" s="5">
        <f>J190*K190*H190</f>
        <v>1</v>
      </c>
      <c r="Q190" s="16">
        <f>F190/H190</f>
        <v>18.899999999999999</v>
      </c>
      <c r="R190" s="18">
        <f t="shared" si="191"/>
        <v>9.1534391534391535</v>
      </c>
    </row>
    <row r="191" spans="1:18" x14ac:dyDescent="0.25">
      <c r="A191" s="6"/>
      <c r="B191" s="4"/>
      <c r="C191" s="10" t="s">
        <v>74</v>
      </c>
      <c r="D191" s="10" t="s">
        <v>76</v>
      </c>
      <c r="E191" s="10">
        <v>45</v>
      </c>
      <c r="F191" s="10">
        <v>1</v>
      </c>
      <c r="G191" s="10">
        <v>3</v>
      </c>
      <c r="H191" s="10">
        <v>3</v>
      </c>
      <c r="I191" s="10"/>
      <c r="J191" s="10">
        <v>1</v>
      </c>
      <c r="K191" s="10">
        <v>1</v>
      </c>
      <c r="L191" s="10"/>
      <c r="M191" s="4">
        <f t="shared" ref="M191:M192" si="192">J191*K191*E191</f>
        <v>45</v>
      </c>
      <c r="N191" s="4">
        <f t="shared" si="188"/>
        <v>1</v>
      </c>
      <c r="O191" s="4">
        <f t="shared" ref="O191:O192" si="193">J191*K191*G191</f>
        <v>3</v>
      </c>
      <c r="P191" s="5">
        <f t="shared" ref="P191:P192" si="194">J191*K191*H191</f>
        <v>3</v>
      </c>
      <c r="Q191" s="16">
        <f>F191/H191</f>
        <v>0.33333333333333331</v>
      </c>
      <c r="R191" s="18">
        <f t="shared" ref="R191" si="195">E191/F191</f>
        <v>45</v>
      </c>
    </row>
    <row r="192" spans="1:18" ht="15.75" thickBot="1" x14ac:dyDescent="0.3">
      <c r="A192" s="7"/>
      <c r="B192" s="8"/>
      <c r="C192" s="8" t="s">
        <v>73</v>
      </c>
      <c r="D192" s="8" t="s">
        <v>47</v>
      </c>
      <c r="E192" s="8">
        <v>95</v>
      </c>
      <c r="F192" s="8">
        <v>1</v>
      </c>
      <c r="G192" s="8">
        <v>1</v>
      </c>
      <c r="H192" s="8">
        <v>25</v>
      </c>
      <c r="I192" s="13"/>
      <c r="J192" s="13">
        <v>0.5</v>
      </c>
      <c r="K192" s="13">
        <v>1</v>
      </c>
      <c r="L192" s="13"/>
      <c r="M192" s="8">
        <f t="shared" si="192"/>
        <v>47.5</v>
      </c>
      <c r="N192" s="8">
        <f t="shared" si="188"/>
        <v>0.5</v>
      </c>
      <c r="O192" s="8">
        <f t="shared" si="193"/>
        <v>0.5</v>
      </c>
      <c r="P192" s="9">
        <f t="shared" si="194"/>
        <v>12.5</v>
      </c>
      <c r="Q192" s="16">
        <f>F192/H192</f>
        <v>0.04</v>
      </c>
      <c r="R192" s="18">
        <f t="shared" si="191"/>
        <v>95</v>
      </c>
    </row>
    <row r="193" spans="1:18" x14ac:dyDescent="0.25">
      <c r="A193" s="4"/>
      <c r="B193" s="4"/>
      <c r="C193" s="10" t="s">
        <v>44</v>
      </c>
      <c r="D193" s="4"/>
      <c r="E193" s="4"/>
      <c r="F193" s="4"/>
      <c r="G193" s="4"/>
      <c r="H193" s="4"/>
      <c r="I193" s="4"/>
      <c r="J193" s="4"/>
      <c r="K193" s="4"/>
      <c r="L193" s="4"/>
      <c r="M193" s="4">
        <f>SUM(M188:M192)</f>
        <v>480.5</v>
      </c>
      <c r="N193" s="4">
        <f t="shared" ref="N193" si="196">SUM(N188:N192)</f>
        <v>45.9</v>
      </c>
      <c r="O193" s="4">
        <f t="shared" ref="O193" si="197">SUM(O188:O192)</f>
        <v>18.5</v>
      </c>
      <c r="P193" s="4">
        <f t="shared" ref="P193" si="198">SUM(P188:P192)</f>
        <v>34</v>
      </c>
      <c r="Q193" s="12">
        <f>N193/(O193+P193)</f>
        <v>0.87428571428571422</v>
      </c>
    </row>
    <row r="195" spans="1:18" ht="15.75" thickBot="1" x14ac:dyDescent="0.3"/>
    <row r="196" spans="1:18" x14ac:dyDescent="0.25">
      <c r="A196" s="19">
        <v>43178</v>
      </c>
      <c r="B196" s="2">
        <v>1</v>
      </c>
      <c r="C196" s="2" t="s">
        <v>30</v>
      </c>
      <c r="D196" s="2" t="s">
        <v>40</v>
      </c>
      <c r="E196" s="2">
        <v>190</v>
      </c>
      <c r="F196" s="2">
        <v>3</v>
      </c>
      <c r="G196" s="2">
        <v>7</v>
      </c>
      <c r="H196" s="2">
        <v>29</v>
      </c>
      <c r="I196" s="2"/>
      <c r="J196" s="2">
        <v>0.5</v>
      </c>
      <c r="K196" s="2">
        <v>1</v>
      </c>
      <c r="L196" s="2"/>
      <c r="M196" s="2">
        <f t="shared" ref="M196" si="199">J196*K196*E196</f>
        <v>95</v>
      </c>
      <c r="N196" s="2">
        <f t="shared" ref="N196" si="200">J196*K196*F196</f>
        <v>1.5</v>
      </c>
      <c r="O196" s="2">
        <f t="shared" ref="O196" si="201">J196*K196*G196</f>
        <v>3.5</v>
      </c>
      <c r="P196" s="15">
        <f t="shared" ref="P196" si="202">J196*K196*H196</f>
        <v>14.5</v>
      </c>
      <c r="Q196" s="16">
        <f>F196/H196</f>
        <v>0.10344827586206896</v>
      </c>
      <c r="R196" s="11">
        <f>E196/F196</f>
        <v>63.333333333333336</v>
      </c>
    </row>
    <row r="197" spans="1:18" x14ac:dyDescent="0.25">
      <c r="A197" s="3"/>
      <c r="B197" s="4"/>
      <c r="C197" s="10" t="s">
        <v>72</v>
      </c>
      <c r="D197" s="10" t="s">
        <v>51</v>
      </c>
      <c r="E197" s="10">
        <v>165</v>
      </c>
      <c r="F197" s="10">
        <v>31</v>
      </c>
      <c r="G197" s="10">
        <v>3.6</v>
      </c>
      <c r="H197" s="10">
        <v>1</v>
      </c>
      <c r="I197" s="10"/>
      <c r="J197" s="10">
        <v>0.5</v>
      </c>
      <c r="K197" s="10">
        <v>1</v>
      </c>
      <c r="L197" s="10"/>
      <c r="M197" s="4">
        <f>J197*K197*E197</f>
        <v>82.5</v>
      </c>
      <c r="N197" s="4">
        <f>J197*K197*F197</f>
        <v>15.5</v>
      </c>
      <c r="O197" s="4">
        <f>J197*K197*G197</f>
        <v>1.8</v>
      </c>
      <c r="P197" s="5">
        <f>J197*K197*H197</f>
        <v>0.5</v>
      </c>
      <c r="Q197" s="16">
        <f>F197/H197</f>
        <v>31</v>
      </c>
      <c r="R197" s="11">
        <f t="shared" ref="R197:R198" si="203">E197/F197</f>
        <v>5.32258064516129</v>
      </c>
    </row>
    <row r="198" spans="1:18" ht="15.75" thickBot="1" x14ac:dyDescent="0.3">
      <c r="A198" s="7"/>
      <c r="B198" s="8"/>
      <c r="C198" s="13" t="s">
        <v>75</v>
      </c>
      <c r="D198" s="13" t="s">
        <v>76</v>
      </c>
      <c r="E198" s="13">
        <v>80</v>
      </c>
      <c r="F198" s="13">
        <v>1</v>
      </c>
      <c r="G198" s="13">
        <v>8</v>
      </c>
      <c r="H198" s="13">
        <v>2</v>
      </c>
      <c r="I198" s="13"/>
      <c r="J198" s="13">
        <v>1</v>
      </c>
      <c r="K198" s="13">
        <v>1</v>
      </c>
      <c r="L198" s="13"/>
      <c r="M198" s="8">
        <f t="shared" ref="M198" si="204">J198*K198*E198</f>
        <v>80</v>
      </c>
      <c r="N198" s="8">
        <f t="shared" ref="N198" si="205">J198*K198*F198</f>
        <v>1</v>
      </c>
      <c r="O198" s="8">
        <f t="shared" ref="O198" si="206">J198*K198*G198</f>
        <v>8</v>
      </c>
      <c r="P198" s="9">
        <f t="shared" ref="P198" si="207">J198*K198*H198</f>
        <v>2</v>
      </c>
      <c r="Q198" s="16">
        <f>F198/H198</f>
        <v>0.5</v>
      </c>
      <c r="R198" s="18">
        <f t="shared" si="203"/>
        <v>80</v>
      </c>
    </row>
    <row r="199" spans="1:18" x14ac:dyDescent="0.25">
      <c r="A199" s="4"/>
      <c r="B199" s="4"/>
      <c r="C199" s="10" t="s">
        <v>44</v>
      </c>
      <c r="D199" s="4"/>
      <c r="E199" s="4"/>
      <c r="F199" s="4"/>
      <c r="G199" s="4"/>
      <c r="H199" s="4"/>
      <c r="I199" s="4"/>
      <c r="J199" s="4"/>
      <c r="K199" s="4"/>
      <c r="L199" s="4"/>
      <c r="M199" s="4">
        <f>SUM(M196:M198)</f>
        <v>257.5</v>
      </c>
      <c r="N199" s="4">
        <f>SUM(N196:N198)</f>
        <v>18</v>
      </c>
      <c r="O199" s="4">
        <f>SUM(O196:O198)</f>
        <v>13.3</v>
      </c>
      <c r="P199" s="4">
        <f>SUM(P196:P198)</f>
        <v>17</v>
      </c>
      <c r="Q199" s="12">
        <f>N199/(O199+P199)</f>
        <v>0.59405940594059403</v>
      </c>
    </row>
    <row r="201" spans="1:18" ht="15.75" thickBot="1" x14ac:dyDescent="0.3"/>
    <row r="202" spans="1:18" x14ac:dyDescent="0.25">
      <c r="A202" s="19">
        <v>43179</v>
      </c>
      <c r="B202" s="2">
        <v>1</v>
      </c>
      <c r="C202" s="2" t="s">
        <v>30</v>
      </c>
      <c r="D202" s="2" t="s">
        <v>40</v>
      </c>
      <c r="E202" s="2">
        <v>190</v>
      </c>
      <c r="F202" s="2">
        <v>3</v>
      </c>
      <c r="G202" s="2">
        <v>7</v>
      </c>
      <c r="H202" s="2">
        <v>29</v>
      </c>
      <c r="I202" s="2"/>
      <c r="J202" s="2">
        <v>0.5</v>
      </c>
      <c r="K202" s="2">
        <v>1</v>
      </c>
      <c r="L202" s="2"/>
      <c r="M202" s="2">
        <f t="shared" ref="M202" si="208">J202*K202*E202</f>
        <v>95</v>
      </c>
      <c r="N202" s="2">
        <f t="shared" ref="N202" si="209">J202*K202*F202</f>
        <v>1.5</v>
      </c>
      <c r="O202" s="2">
        <f t="shared" ref="O202" si="210">J202*K202*G202</f>
        <v>3.5</v>
      </c>
      <c r="P202" s="15">
        <f t="shared" ref="P202" si="211">J202*K202*H202</f>
        <v>14.5</v>
      </c>
      <c r="Q202" s="16">
        <f>F202/H202</f>
        <v>0.10344827586206896</v>
      </c>
      <c r="R202" s="11">
        <f>E202/F202</f>
        <v>63.333333333333336</v>
      </c>
    </row>
    <row r="203" spans="1:18" x14ac:dyDescent="0.25">
      <c r="A203" s="3"/>
      <c r="B203" s="4"/>
      <c r="C203" s="10" t="s">
        <v>72</v>
      </c>
      <c r="D203" s="10" t="s">
        <v>51</v>
      </c>
      <c r="E203" s="10">
        <v>165</v>
      </c>
      <c r="F203" s="10">
        <v>31</v>
      </c>
      <c r="G203" s="10">
        <v>3.6</v>
      </c>
      <c r="H203" s="10">
        <v>1</v>
      </c>
      <c r="I203" s="10"/>
      <c r="J203" s="10">
        <v>0.5</v>
      </c>
      <c r="K203" s="10">
        <v>1</v>
      </c>
      <c r="L203" s="10"/>
      <c r="M203" s="4">
        <f>J203*K203*E203</f>
        <v>82.5</v>
      </c>
      <c r="N203" s="4">
        <f>J203*K203*F203</f>
        <v>15.5</v>
      </c>
      <c r="O203" s="4">
        <f>J203*K203*G203</f>
        <v>1.8</v>
      </c>
      <c r="P203" s="5">
        <f>J203*K203*H203</f>
        <v>0.5</v>
      </c>
      <c r="Q203" s="16">
        <f>F203/H203</f>
        <v>31</v>
      </c>
      <c r="R203" s="11">
        <f t="shared" ref="R203:R204" si="212">E203/F203</f>
        <v>5.32258064516129</v>
      </c>
    </row>
    <row r="204" spans="1:18" ht="15.75" thickBot="1" x14ac:dyDescent="0.3">
      <c r="A204" s="7"/>
      <c r="B204" s="8"/>
      <c r="C204" s="13" t="s">
        <v>75</v>
      </c>
      <c r="D204" s="13" t="s">
        <v>76</v>
      </c>
      <c r="E204" s="13">
        <v>80</v>
      </c>
      <c r="F204" s="13">
        <v>1</v>
      </c>
      <c r="G204" s="13">
        <v>8</v>
      </c>
      <c r="H204" s="13">
        <v>2</v>
      </c>
      <c r="I204" s="13"/>
      <c r="J204" s="13">
        <v>1</v>
      </c>
      <c r="K204" s="13">
        <v>1</v>
      </c>
      <c r="L204" s="13"/>
      <c r="M204" s="8">
        <f t="shared" ref="M204" si="213">J204*K204*E204</f>
        <v>80</v>
      </c>
      <c r="N204" s="8">
        <f t="shared" ref="N204" si="214">J204*K204*F204</f>
        <v>1</v>
      </c>
      <c r="O204" s="8">
        <f t="shared" ref="O204" si="215">J204*K204*G204</f>
        <v>8</v>
      </c>
      <c r="P204" s="9">
        <f t="shared" ref="P204" si="216">J204*K204*H204</f>
        <v>2</v>
      </c>
      <c r="Q204" s="16">
        <f>F204/H204</f>
        <v>0.5</v>
      </c>
      <c r="R204" s="18">
        <f t="shared" si="212"/>
        <v>80</v>
      </c>
    </row>
    <row r="205" spans="1:18" x14ac:dyDescent="0.25">
      <c r="A205" s="4"/>
      <c r="B205" s="4"/>
      <c r="C205" s="10" t="s">
        <v>44</v>
      </c>
      <c r="D205" s="4"/>
      <c r="E205" s="4"/>
      <c r="F205" s="4"/>
      <c r="G205" s="4"/>
      <c r="H205" s="4"/>
      <c r="I205" s="4"/>
      <c r="J205" s="4"/>
      <c r="K205" s="4"/>
      <c r="L205" s="4"/>
      <c r="M205" s="4">
        <f>SUM(M202:M204)</f>
        <v>257.5</v>
      </c>
      <c r="N205" s="4">
        <f>SUM(N202:N204)</f>
        <v>18</v>
      </c>
      <c r="O205" s="4">
        <f>SUM(O202:O204)</f>
        <v>13.3</v>
      </c>
      <c r="P205" s="4">
        <f>SUM(P202:P204)</f>
        <v>17</v>
      </c>
      <c r="Q205" s="12">
        <f>N205/(O205+P205)</f>
        <v>0.59405940594059403</v>
      </c>
    </row>
    <row r="207" spans="1:18" ht="15.75" thickBot="1" x14ac:dyDescent="0.3"/>
    <row r="208" spans="1:18" x14ac:dyDescent="0.25">
      <c r="A208" s="19">
        <v>43180</v>
      </c>
      <c r="B208" s="2">
        <v>1</v>
      </c>
      <c r="C208" s="2" t="s">
        <v>30</v>
      </c>
      <c r="D208" s="2" t="s">
        <v>40</v>
      </c>
      <c r="E208" s="2">
        <v>190</v>
      </c>
      <c r="F208" s="2">
        <v>3</v>
      </c>
      <c r="G208" s="2">
        <v>7</v>
      </c>
      <c r="H208" s="2">
        <v>29</v>
      </c>
      <c r="I208" s="2"/>
      <c r="J208" s="2">
        <v>0.5</v>
      </c>
      <c r="K208" s="2">
        <v>1</v>
      </c>
      <c r="L208" s="2"/>
      <c r="M208" s="2">
        <f t="shared" ref="M208" si="217">J208*K208*E208</f>
        <v>95</v>
      </c>
      <c r="N208" s="2">
        <f t="shared" ref="N208" si="218">J208*K208*F208</f>
        <v>1.5</v>
      </c>
      <c r="O208" s="2">
        <f t="shared" ref="O208" si="219">J208*K208*G208</f>
        <v>3.5</v>
      </c>
      <c r="P208" s="15">
        <f t="shared" ref="P208" si="220">J208*K208*H208</f>
        <v>14.5</v>
      </c>
      <c r="Q208" s="16">
        <f>F208/H208</f>
        <v>0.10344827586206896</v>
      </c>
      <c r="R208" s="11">
        <f>E208/F208</f>
        <v>63.333333333333336</v>
      </c>
    </row>
    <row r="209" spans="1:18" x14ac:dyDescent="0.25">
      <c r="A209" s="3"/>
      <c r="B209" s="4"/>
      <c r="C209" s="10" t="s">
        <v>72</v>
      </c>
      <c r="D209" s="10" t="s">
        <v>51</v>
      </c>
      <c r="E209" s="10">
        <v>165</v>
      </c>
      <c r="F209" s="10">
        <v>31</v>
      </c>
      <c r="G209" s="10">
        <v>3.6</v>
      </c>
      <c r="H209" s="10">
        <v>1</v>
      </c>
      <c r="I209" s="10"/>
      <c r="J209" s="10">
        <v>0.5</v>
      </c>
      <c r="K209" s="10">
        <v>1</v>
      </c>
      <c r="L209" s="10"/>
      <c r="M209" s="4">
        <f>J209*K209*E209</f>
        <v>82.5</v>
      </c>
      <c r="N209" s="4">
        <f>J209*K209*F209</f>
        <v>15.5</v>
      </c>
      <c r="O209" s="4">
        <f>J209*K209*G209</f>
        <v>1.8</v>
      </c>
      <c r="P209" s="5">
        <f>J209*K209*H209</f>
        <v>0.5</v>
      </c>
      <c r="Q209" s="16">
        <f>F209/H209</f>
        <v>31</v>
      </c>
      <c r="R209" s="11">
        <f t="shared" ref="R209:R210" si="221">E209/F209</f>
        <v>5.32258064516129</v>
      </c>
    </row>
    <row r="210" spans="1:18" ht="15.75" thickBot="1" x14ac:dyDescent="0.3">
      <c r="A210" s="7"/>
      <c r="B210" s="8"/>
      <c r="C210" s="13" t="s">
        <v>74</v>
      </c>
      <c r="D210" s="13" t="s">
        <v>76</v>
      </c>
      <c r="E210" s="13">
        <v>45</v>
      </c>
      <c r="F210" s="13">
        <v>1</v>
      </c>
      <c r="G210" s="13">
        <v>3</v>
      </c>
      <c r="H210" s="13">
        <v>3</v>
      </c>
      <c r="I210" s="13"/>
      <c r="J210" s="13">
        <v>1</v>
      </c>
      <c r="K210" s="13">
        <v>1</v>
      </c>
      <c r="L210" s="13"/>
      <c r="M210" s="8">
        <f t="shared" ref="M210" si="222">J210*K210*E210</f>
        <v>45</v>
      </c>
      <c r="N210" s="8">
        <f t="shared" ref="N210" si="223">J210*K210*F210</f>
        <v>1</v>
      </c>
      <c r="O210" s="8">
        <f t="shared" ref="O210" si="224">J210*K210*G210</f>
        <v>3</v>
      </c>
      <c r="P210" s="9">
        <f t="shared" ref="P210" si="225">J210*K210*H210</f>
        <v>3</v>
      </c>
      <c r="Q210" s="16">
        <f>F210/H210</f>
        <v>0.33333333333333331</v>
      </c>
      <c r="R210" s="18">
        <f t="shared" si="221"/>
        <v>45</v>
      </c>
    </row>
    <row r="211" spans="1:18" x14ac:dyDescent="0.25">
      <c r="A211" s="4"/>
      <c r="B211" s="4"/>
      <c r="C211" s="10" t="s">
        <v>44</v>
      </c>
      <c r="D211" s="4"/>
      <c r="E211" s="4"/>
      <c r="F211" s="4"/>
      <c r="G211" s="4"/>
      <c r="H211" s="4"/>
      <c r="I211" s="4"/>
      <c r="J211" s="4"/>
      <c r="K211" s="4"/>
      <c r="L211" s="4"/>
      <c r="M211" s="4">
        <f>SUM(M208:M210)</f>
        <v>222.5</v>
      </c>
      <c r="N211" s="4">
        <f>SUM(N208:N210)</f>
        <v>18</v>
      </c>
      <c r="O211" s="4">
        <f>SUM(O208:O210)</f>
        <v>8.3000000000000007</v>
      </c>
      <c r="P211" s="4">
        <f>SUM(P208:P210)</f>
        <v>18</v>
      </c>
      <c r="Q211" s="12">
        <f>N211/(O211+P211)</f>
        <v>0.68441064638783267</v>
      </c>
    </row>
    <row r="213" spans="1:18" ht="15.75" thickBot="1" x14ac:dyDescent="0.3"/>
    <row r="214" spans="1:18" x14ac:dyDescent="0.25">
      <c r="A214" s="19">
        <v>43181</v>
      </c>
      <c r="B214" s="2">
        <v>1</v>
      </c>
      <c r="C214" s="2" t="s">
        <v>30</v>
      </c>
      <c r="D214" s="2" t="s">
        <v>40</v>
      </c>
      <c r="E214" s="2">
        <v>190</v>
      </c>
      <c r="F214" s="2">
        <v>3</v>
      </c>
      <c r="G214" s="2">
        <v>7</v>
      </c>
      <c r="H214" s="2">
        <v>29</v>
      </c>
      <c r="I214" s="2"/>
      <c r="J214" s="2">
        <v>0.5</v>
      </c>
      <c r="K214" s="2">
        <v>1</v>
      </c>
      <c r="L214" s="2"/>
      <c r="M214" s="2">
        <f t="shared" ref="M214" si="226">J214*K214*E214</f>
        <v>95</v>
      </c>
      <c r="N214" s="2">
        <f t="shared" ref="N214" si="227">J214*K214*F214</f>
        <v>1.5</v>
      </c>
      <c r="O214" s="2">
        <f t="shared" ref="O214" si="228">J214*K214*G214</f>
        <v>3.5</v>
      </c>
      <c r="P214" s="15">
        <f t="shared" ref="P214" si="229">J214*K214*H214</f>
        <v>14.5</v>
      </c>
      <c r="Q214" s="16">
        <f>F214/H214</f>
        <v>0.10344827586206896</v>
      </c>
      <c r="R214" s="11">
        <f>E214/F214</f>
        <v>63.333333333333336</v>
      </c>
    </row>
    <row r="215" spans="1:18" x14ac:dyDescent="0.25">
      <c r="A215" s="3"/>
      <c r="B215" s="4"/>
      <c r="C215" s="10" t="s">
        <v>72</v>
      </c>
      <c r="D215" s="10" t="s">
        <v>51</v>
      </c>
      <c r="E215" s="10">
        <v>165</v>
      </c>
      <c r="F215" s="10">
        <v>31</v>
      </c>
      <c r="G215" s="10">
        <v>3.6</v>
      </c>
      <c r="H215" s="10">
        <v>1</v>
      </c>
      <c r="I215" s="10"/>
      <c r="J215" s="10">
        <v>0.5</v>
      </c>
      <c r="K215" s="10">
        <v>1</v>
      </c>
      <c r="L215" s="10"/>
      <c r="M215" s="4">
        <f>J215*K215*E215</f>
        <v>82.5</v>
      </c>
      <c r="N215" s="4">
        <f>J215*K215*F215</f>
        <v>15.5</v>
      </c>
      <c r="O215" s="4">
        <f>J215*K215*G215</f>
        <v>1.8</v>
      </c>
      <c r="P215" s="5">
        <f>J215*K215*H215</f>
        <v>0.5</v>
      </c>
      <c r="Q215" s="16">
        <f>F215/H215</f>
        <v>31</v>
      </c>
      <c r="R215" s="11">
        <f t="shared" ref="R215:R216" si="230">E215/F215</f>
        <v>5.32258064516129</v>
      </c>
    </row>
    <row r="216" spans="1:18" ht="15.75" thickBot="1" x14ac:dyDescent="0.3">
      <c r="A216" s="7"/>
      <c r="B216" s="8"/>
      <c r="C216" s="13" t="s">
        <v>77</v>
      </c>
      <c r="D216" s="13" t="s">
        <v>76</v>
      </c>
      <c r="E216" s="13">
        <v>60</v>
      </c>
      <c r="F216" s="13">
        <v>1</v>
      </c>
      <c r="G216" s="13">
        <v>5</v>
      </c>
      <c r="H216" s="13">
        <v>3</v>
      </c>
      <c r="I216" s="13"/>
      <c r="J216" s="13">
        <v>1</v>
      </c>
      <c r="K216" s="13">
        <v>1</v>
      </c>
      <c r="L216" s="13"/>
      <c r="M216" s="8">
        <f t="shared" ref="M216" si="231">J216*K216*E216</f>
        <v>60</v>
      </c>
      <c r="N216" s="8">
        <f t="shared" ref="N216" si="232">J216*K216*F216</f>
        <v>1</v>
      </c>
      <c r="O216" s="8">
        <f t="shared" ref="O216" si="233">J216*K216*G216</f>
        <v>5</v>
      </c>
      <c r="P216" s="9">
        <f t="shared" ref="P216" si="234">J216*K216*H216</f>
        <v>3</v>
      </c>
      <c r="Q216" s="16">
        <f>F216/H216</f>
        <v>0.33333333333333331</v>
      </c>
      <c r="R216" s="18">
        <f t="shared" si="230"/>
        <v>60</v>
      </c>
    </row>
    <row r="217" spans="1:18" x14ac:dyDescent="0.25">
      <c r="A217" s="4"/>
      <c r="B217" s="4"/>
      <c r="C217" s="10" t="s">
        <v>44</v>
      </c>
      <c r="D217" s="4"/>
      <c r="E217" s="4"/>
      <c r="F217" s="4"/>
      <c r="G217" s="4"/>
      <c r="H217" s="4"/>
      <c r="I217" s="4"/>
      <c r="J217" s="4"/>
      <c r="K217" s="4"/>
      <c r="L217" s="4"/>
      <c r="M217" s="4">
        <f>SUM(M214:M216)</f>
        <v>237.5</v>
      </c>
      <c r="N217" s="4">
        <f>SUM(N214:N216)</f>
        <v>18</v>
      </c>
      <c r="O217" s="4">
        <f>SUM(O214:O216)</f>
        <v>10.3</v>
      </c>
      <c r="P217" s="4">
        <f>SUM(P214:P216)</f>
        <v>18</v>
      </c>
      <c r="Q217" s="12">
        <f>N217/(O217+P217)</f>
        <v>0.63604240282685509</v>
      </c>
    </row>
    <row r="219" spans="1:18" ht="15.75" thickBot="1" x14ac:dyDescent="0.3"/>
    <row r="220" spans="1:18" x14ac:dyDescent="0.25">
      <c r="A220" s="19">
        <v>43182</v>
      </c>
      <c r="B220" s="2">
        <v>1</v>
      </c>
      <c r="C220" s="2" t="s">
        <v>30</v>
      </c>
      <c r="D220" s="2" t="s">
        <v>40</v>
      </c>
      <c r="E220" s="2">
        <v>190</v>
      </c>
      <c r="F220" s="2">
        <v>3</v>
      </c>
      <c r="G220" s="2">
        <v>7</v>
      </c>
      <c r="H220" s="2">
        <v>29</v>
      </c>
      <c r="I220" s="2"/>
      <c r="J220" s="2">
        <v>0.5</v>
      </c>
      <c r="K220" s="2">
        <v>1</v>
      </c>
      <c r="L220" s="2"/>
      <c r="M220" s="2">
        <f t="shared" ref="M220:M227" si="235">J220*K220*E220</f>
        <v>95</v>
      </c>
      <c r="N220" s="2">
        <f t="shared" ref="N220:N227" si="236">J220*K220*F220</f>
        <v>1.5</v>
      </c>
      <c r="O220" s="2">
        <f t="shared" ref="O220:O227" si="237">J220*K220*G220</f>
        <v>3.5</v>
      </c>
      <c r="P220" s="15">
        <f t="shared" ref="P220:P227" si="238">J220*K220*H220</f>
        <v>14.5</v>
      </c>
      <c r="Q220" s="16">
        <f>F220/H220</f>
        <v>0.10344827586206896</v>
      </c>
      <c r="R220" s="11">
        <f>E220/F220</f>
        <v>63.333333333333336</v>
      </c>
    </row>
    <row r="221" spans="1:18" x14ac:dyDescent="0.25">
      <c r="A221" s="22"/>
      <c r="B221" s="4"/>
      <c r="C221" s="10" t="s">
        <v>60</v>
      </c>
      <c r="D221" s="4" t="s">
        <v>59</v>
      </c>
      <c r="E221" s="4">
        <v>120</v>
      </c>
      <c r="F221" s="10">
        <v>24</v>
      </c>
      <c r="G221" s="10">
        <v>1.5</v>
      </c>
      <c r="H221" s="4">
        <v>3</v>
      </c>
      <c r="I221" s="4"/>
      <c r="J221" s="4">
        <v>1</v>
      </c>
      <c r="K221" s="4">
        <v>1</v>
      </c>
      <c r="L221" s="4"/>
      <c r="M221" s="4">
        <f>J221*K221*E221</f>
        <v>120</v>
      </c>
      <c r="N221" s="4">
        <f>J221*K221*F221</f>
        <v>24</v>
      </c>
      <c r="O221" s="4">
        <f>J221*K221*G221</f>
        <v>1.5</v>
      </c>
      <c r="P221" s="5">
        <f>J221*K221*H221</f>
        <v>3</v>
      </c>
      <c r="Q221" s="16">
        <f t="shared" ref="Q221:Q226" si="239">F221/H221</f>
        <v>8</v>
      </c>
      <c r="R221" s="11">
        <f t="shared" ref="R221:R226" si="240">E221/F221</f>
        <v>5</v>
      </c>
    </row>
    <row r="222" spans="1:18" x14ac:dyDescent="0.25">
      <c r="A222" s="22"/>
      <c r="B222" s="4"/>
      <c r="C222" s="4" t="s">
        <v>73</v>
      </c>
      <c r="D222" s="4" t="s">
        <v>47</v>
      </c>
      <c r="E222" s="4">
        <v>95</v>
      </c>
      <c r="F222" s="4">
        <v>1</v>
      </c>
      <c r="G222" s="4">
        <v>1</v>
      </c>
      <c r="H222" s="4">
        <v>25</v>
      </c>
      <c r="I222" s="10"/>
      <c r="J222" s="10">
        <v>0.5</v>
      </c>
      <c r="K222" s="10">
        <v>1</v>
      </c>
      <c r="L222" s="10"/>
      <c r="M222" s="4">
        <f t="shared" ref="M222" si="241">J222*K222*E222</f>
        <v>47.5</v>
      </c>
      <c r="N222" s="4">
        <f t="shared" ref="N222" si="242">J222*K222*F222</f>
        <v>0.5</v>
      </c>
      <c r="O222" s="4">
        <f t="shared" ref="O222" si="243">J222*K222*G222</f>
        <v>0.5</v>
      </c>
      <c r="P222" s="5">
        <f t="shared" ref="P222" si="244">J222*K222*H222</f>
        <v>12.5</v>
      </c>
      <c r="Q222" s="16">
        <f t="shared" si="239"/>
        <v>0.04</v>
      </c>
      <c r="R222" s="11">
        <f t="shared" si="240"/>
        <v>95</v>
      </c>
    </row>
    <row r="223" spans="1:18" x14ac:dyDescent="0.25">
      <c r="A223" s="22"/>
      <c r="B223" s="4"/>
      <c r="C223" s="10" t="s">
        <v>78</v>
      </c>
      <c r="D223" s="4" t="s">
        <v>80</v>
      </c>
      <c r="E223" s="4">
        <v>130</v>
      </c>
      <c r="F223" s="4">
        <v>8</v>
      </c>
      <c r="G223" s="4">
        <v>5</v>
      </c>
      <c r="H223" s="10">
        <v>12</v>
      </c>
      <c r="I223" s="4"/>
      <c r="J223" s="10">
        <v>1</v>
      </c>
      <c r="K223" s="10">
        <v>1</v>
      </c>
      <c r="L223" s="4"/>
      <c r="M223" s="4">
        <f t="shared" si="235"/>
        <v>130</v>
      </c>
      <c r="N223" s="4">
        <f t="shared" si="236"/>
        <v>8</v>
      </c>
      <c r="O223" s="4">
        <f t="shared" si="237"/>
        <v>5</v>
      </c>
      <c r="P223" s="5">
        <f t="shared" si="238"/>
        <v>12</v>
      </c>
      <c r="Q223" s="16">
        <f t="shared" si="239"/>
        <v>0.66666666666666663</v>
      </c>
      <c r="R223" s="11">
        <f t="shared" si="240"/>
        <v>16.25</v>
      </c>
    </row>
    <row r="224" spans="1:18" x14ac:dyDescent="0.25">
      <c r="A224" s="22"/>
      <c r="B224" s="4">
        <v>2</v>
      </c>
      <c r="C224" s="4" t="s">
        <v>30</v>
      </c>
      <c r="D224" s="4" t="s">
        <v>40</v>
      </c>
      <c r="E224" s="4">
        <v>190</v>
      </c>
      <c r="F224" s="4">
        <v>3</v>
      </c>
      <c r="G224" s="4">
        <v>7</v>
      </c>
      <c r="H224" s="4">
        <v>29</v>
      </c>
      <c r="I224" s="4"/>
      <c r="J224" s="4">
        <v>0.5</v>
      </c>
      <c r="K224" s="4">
        <v>1</v>
      </c>
      <c r="L224" s="4"/>
      <c r="M224" s="4">
        <f t="shared" ref="M224" si="245">J224*K224*E224</f>
        <v>95</v>
      </c>
      <c r="N224" s="4">
        <f t="shared" ref="N224" si="246">J224*K224*F224</f>
        <v>1.5</v>
      </c>
      <c r="O224" s="4">
        <f t="shared" ref="O224" si="247">J224*K224*G224</f>
        <v>3.5</v>
      </c>
      <c r="P224" s="5">
        <f t="shared" ref="P224" si="248">J224*K224*H224</f>
        <v>14.5</v>
      </c>
      <c r="Q224" s="16">
        <f>F224/H224</f>
        <v>0.10344827586206896</v>
      </c>
      <c r="R224" s="11">
        <f>E224/F224</f>
        <v>63.333333333333336</v>
      </c>
    </row>
    <row r="225" spans="1:18" x14ac:dyDescent="0.25">
      <c r="A225" s="3"/>
      <c r="B225" s="4"/>
      <c r="C225" s="10" t="s">
        <v>72</v>
      </c>
      <c r="D225" s="10" t="s">
        <v>51</v>
      </c>
      <c r="E225" s="10">
        <v>165</v>
      </c>
      <c r="F225" s="10">
        <v>31</v>
      </c>
      <c r="G225" s="10">
        <v>3.6</v>
      </c>
      <c r="H225" s="10">
        <v>1</v>
      </c>
      <c r="I225" s="10"/>
      <c r="J225" s="10">
        <v>1.2</v>
      </c>
      <c r="K225" s="10">
        <v>1</v>
      </c>
      <c r="L225" s="10"/>
      <c r="M225" s="4">
        <f t="shared" si="235"/>
        <v>198</v>
      </c>
      <c r="N225" s="4">
        <f t="shared" si="236"/>
        <v>37.199999999999996</v>
      </c>
      <c r="O225" s="4">
        <f t="shared" si="237"/>
        <v>4.32</v>
      </c>
      <c r="P225" s="5">
        <f t="shared" si="238"/>
        <v>1.2</v>
      </c>
      <c r="Q225" s="16">
        <f t="shared" si="239"/>
        <v>31</v>
      </c>
      <c r="R225" s="11">
        <f t="shared" si="240"/>
        <v>5.32258064516129</v>
      </c>
    </row>
    <row r="226" spans="1:18" x14ac:dyDescent="0.25">
      <c r="A226" s="6"/>
      <c r="B226" s="4"/>
      <c r="C226" s="10" t="s">
        <v>77</v>
      </c>
      <c r="D226" s="10" t="s">
        <v>79</v>
      </c>
      <c r="E226" s="10">
        <v>60</v>
      </c>
      <c r="F226" s="10">
        <v>1</v>
      </c>
      <c r="G226" s="10">
        <v>5</v>
      </c>
      <c r="H226" s="10">
        <v>3</v>
      </c>
      <c r="I226" s="10"/>
      <c r="J226" s="10">
        <v>2</v>
      </c>
      <c r="K226" s="10">
        <v>1</v>
      </c>
      <c r="L226" s="10"/>
      <c r="M226" s="4">
        <f t="shared" si="235"/>
        <v>120</v>
      </c>
      <c r="N226" s="4">
        <f t="shared" si="236"/>
        <v>2</v>
      </c>
      <c r="O226" s="4">
        <f t="shared" si="237"/>
        <v>10</v>
      </c>
      <c r="P226" s="5">
        <f t="shared" si="238"/>
        <v>6</v>
      </c>
      <c r="Q226" s="16">
        <f t="shared" si="239"/>
        <v>0.33333333333333331</v>
      </c>
      <c r="R226" s="11">
        <f t="shared" si="240"/>
        <v>60</v>
      </c>
    </row>
    <row r="227" spans="1:18" ht="15.75" thickBot="1" x14ac:dyDescent="0.3">
      <c r="A227" s="7"/>
      <c r="B227" s="8">
        <v>3</v>
      </c>
      <c r="C227" s="8" t="s">
        <v>73</v>
      </c>
      <c r="D227" s="8" t="s">
        <v>47</v>
      </c>
      <c r="E227" s="8">
        <v>95</v>
      </c>
      <c r="F227" s="8">
        <v>1</v>
      </c>
      <c r="G227" s="8">
        <v>1</v>
      </c>
      <c r="H227" s="8">
        <v>25</v>
      </c>
      <c r="I227" s="13"/>
      <c r="J227" s="13">
        <v>0.5</v>
      </c>
      <c r="K227" s="13">
        <v>1</v>
      </c>
      <c r="L227" s="13"/>
      <c r="M227" s="8">
        <f t="shared" si="235"/>
        <v>47.5</v>
      </c>
      <c r="N227" s="8">
        <f t="shared" si="236"/>
        <v>0.5</v>
      </c>
      <c r="O227" s="8">
        <f t="shared" si="237"/>
        <v>0.5</v>
      </c>
      <c r="P227" s="9">
        <f t="shared" si="238"/>
        <v>12.5</v>
      </c>
      <c r="Q227" s="16">
        <f t="shared" ref="Q227" si="249">F227/H227</f>
        <v>0.04</v>
      </c>
      <c r="R227" s="11">
        <f t="shared" ref="R227" si="250">E227/F227</f>
        <v>95</v>
      </c>
    </row>
    <row r="228" spans="1:18" ht="15.75" thickBot="1" x14ac:dyDescent="0.3">
      <c r="A228" s="4"/>
      <c r="B228" s="4"/>
      <c r="C228" s="10" t="s">
        <v>44</v>
      </c>
      <c r="D228" s="4"/>
      <c r="E228" s="4"/>
      <c r="F228" s="4"/>
      <c r="G228" s="4"/>
      <c r="H228" s="4"/>
      <c r="I228" s="4"/>
      <c r="J228" s="4"/>
      <c r="K228" s="4"/>
      <c r="L228" s="4"/>
      <c r="M228" s="4">
        <f>SUM(M220:M226)</f>
        <v>805.5</v>
      </c>
      <c r="N228" s="4">
        <f>SUM(N220:N226)</f>
        <v>74.699999999999989</v>
      </c>
      <c r="O228" s="4">
        <f>SUM(O220:O226)</f>
        <v>28.32</v>
      </c>
      <c r="P228" s="4">
        <f>SUM(P220:P226)</f>
        <v>63.7</v>
      </c>
      <c r="Q228" s="12">
        <f>N228/(O228+P228)</f>
        <v>0.81178004781569202</v>
      </c>
    </row>
    <row r="229" spans="1:18" x14ac:dyDescent="0.25">
      <c r="A229" s="19">
        <v>43183</v>
      </c>
      <c r="B229" s="2"/>
      <c r="C229" s="17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15"/>
      <c r="Q229" s="12"/>
    </row>
    <row r="230" spans="1:18" x14ac:dyDescent="0.25">
      <c r="A230" s="22"/>
      <c r="B230" s="4">
        <v>1</v>
      </c>
      <c r="C230" s="10" t="s">
        <v>60</v>
      </c>
      <c r="D230" s="4" t="s">
        <v>59</v>
      </c>
      <c r="E230" s="4">
        <v>120</v>
      </c>
      <c r="F230" s="10">
        <v>24</v>
      </c>
      <c r="G230" s="10">
        <v>1.5</v>
      </c>
      <c r="H230" s="4">
        <v>3</v>
      </c>
      <c r="I230" s="4"/>
      <c r="J230" s="4">
        <v>1</v>
      </c>
      <c r="K230" s="4">
        <v>1</v>
      </c>
      <c r="L230" s="4"/>
      <c r="M230" s="4">
        <f>J230*K230*E230</f>
        <v>120</v>
      </c>
      <c r="N230" s="4">
        <f>J230*K230*F230</f>
        <v>24</v>
      </c>
      <c r="O230" s="4">
        <f>J230*K230*G230</f>
        <v>1.5</v>
      </c>
      <c r="P230" s="5">
        <f>J230*K230*H230</f>
        <v>3</v>
      </c>
      <c r="Q230" s="16">
        <f>F230/H230</f>
        <v>8</v>
      </c>
      <c r="R230" s="11">
        <f t="shared" ref="R230:R232" si="251">E230/F230</f>
        <v>5</v>
      </c>
    </row>
    <row r="231" spans="1:18" x14ac:dyDescent="0.25">
      <c r="A231" s="22"/>
      <c r="B231" s="4">
        <v>2</v>
      </c>
      <c r="C231" s="10" t="s">
        <v>60</v>
      </c>
      <c r="D231" s="4" t="s">
        <v>59</v>
      </c>
      <c r="E231" s="4">
        <v>120</v>
      </c>
      <c r="F231" s="10">
        <v>24</v>
      </c>
      <c r="G231" s="10">
        <v>1.5</v>
      </c>
      <c r="H231" s="4">
        <v>3</v>
      </c>
      <c r="I231" s="4"/>
      <c r="J231" s="4">
        <v>1</v>
      </c>
      <c r="K231" s="4">
        <v>1</v>
      </c>
      <c r="L231" s="4"/>
      <c r="M231" s="4">
        <f>J231*K231*E231</f>
        <v>120</v>
      </c>
      <c r="N231" s="4">
        <f>J231*K231*F231</f>
        <v>24</v>
      </c>
      <c r="O231" s="4">
        <f>J231*K231*G231</f>
        <v>1.5</v>
      </c>
      <c r="P231" s="5">
        <f>J231*K231*H231</f>
        <v>3</v>
      </c>
      <c r="Q231" s="16">
        <f t="shared" ref="Q231:Q232" si="252">F231/H231</f>
        <v>8</v>
      </c>
      <c r="R231" s="11">
        <f t="shared" si="251"/>
        <v>5</v>
      </c>
    </row>
    <row r="232" spans="1:18" x14ac:dyDescent="0.25">
      <c r="A232" s="6"/>
      <c r="B232" s="4"/>
      <c r="C232" s="4" t="s">
        <v>46</v>
      </c>
      <c r="D232" s="4" t="s">
        <v>47</v>
      </c>
      <c r="E232" s="4">
        <v>105</v>
      </c>
      <c r="F232" s="4">
        <v>2.7</v>
      </c>
      <c r="G232" s="4">
        <v>0.4</v>
      </c>
      <c r="H232" s="4">
        <v>27</v>
      </c>
      <c r="I232" s="4"/>
      <c r="J232" s="4">
        <v>1</v>
      </c>
      <c r="K232" s="4">
        <v>1</v>
      </c>
      <c r="L232" s="4"/>
      <c r="M232" s="4">
        <f t="shared" ref="M232" si="253">J232*K232*E232</f>
        <v>105</v>
      </c>
      <c r="N232" s="4">
        <f t="shared" ref="N232" si="254">J232*K232*F232</f>
        <v>2.7</v>
      </c>
      <c r="O232" s="4">
        <f t="shared" ref="O232" si="255">J232*K232*G232</f>
        <v>0.4</v>
      </c>
      <c r="P232" s="5">
        <f t="shared" ref="P232" si="256">J232*K232*H232</f>
        <v>27</v>
      </c>
      <c r="Q232" s="11">
        <f t="shared" si="252"/>
        <v>0.1</v>
      </c>
      <c r="R232" s="18">
        <f t="shared" si="251"/>
        <v>38.888888888888886</v>
      </c>
    </row>
    <row r="233" spans="1:18" x14ac:dyDescent="0.25">
      <c r="A233" s="22"/>
      <c r="B233" s="4">
        <v>3</v>
      </c>
      <c r="C233" s="4" t="s">
        <v>30</v>
      </c>
      <c r="D233" s="4" t="s">
        <v>40</v>
      </c>
      <c r="E233" s="4">
        <v>190</v>
      </c>
      <c r="F233" s="4">
        <v>3</v>
      </c>
      <c r="G233" s="4">
        <v>7</v>
      </c>
      <c r="H233" s="4">
        <v>29</v>
      </c>
      <c r="I233" s="4"/>
      <c r="J233" s="4">
        <v>0.5</v>
      </c>
      <c r="K233" s="4">
        <v>1</v>
      </c>
      <c r="L233" s="4"/>
      <c r="M233" s="4">
        <f t="shared" ref="M233:M234" si="257">J233*K233*E233</f>
        <v>95</v>
      </c>
      <c r="N233" s="4">
        <f t="shared" ref="N233:N234" si="258">J233*K233*F233</f>
        <v>1.5</v>
      </c>
      <c r="O233" s="4">
        <f t="shared" ref="O233:O234" si="259">J233*K233*G233</f>
        <v>3.5</v>
      </c>
      <c r="P233" s="5">
        <f t="shared" ref="P233:P234" si="260">J233*K233*H233</f>
        <v>14.5</v>
      </c>
      <c r="Q233" s="16">
        <f>F233/H233</f>
        <v>0.10344827586206896</v>
      </c>
      <c r="R233" s="11">
        <f>E233/F233</f>
        <v>63.333333333333336</v>
      </c>
    </row>
    <row r="234" spans="1:18" x14ac:dyDescent="0.25">
      <c r="A234" s="6"/>
      <c r="B234" s="4"/>
      <c r="C234" s="4" t="s">
        <v>39</v>
      </c>
      <c r="D234" s="4" t="s">
        <v>32</v>
      </c>
      <c r="E234" s="4">
        <v>190</v>
      </c>
      <c r="F234" s="4">
        <v>21</v>
      </c>
      <c r="G234" s="4">
        <v>7</v>
      </c>
      <c r="H234" s="4">
        <v>22</v>
      </c>
      <c r="I234" s="4"/>
      <c r="J234" s="4">
        <v>0.5</v>
      </c>
      <c r="K234" s="4">
        <v>1</v>
      </c>
      <c r="L234" s="4"/>
      <c r="M234" s="4">
        <f t="shared" si="257"/>
        <v>95</v>
      </c>
      <c r="N234" s="4">
        <f t="shared" si="258"/>
        <v>10.5</v>
      </c>
      <c r="O234" s="4">
        <f t="shared" si="259"/>
        <v>3.5</v>
      </c>
      <c r="P234" s="5">
        <f t="shared" si="260"/>
        <v>11</v>
      </c>
      <c r="Q234" s="16">
        <f>F234/H234</f>
        <v>0.95454545454545459</v>
      </c>
      <c r="R234" s="18">
        <f t="shared" ref="R234" si="261">E234/F234</f>
        <v>9.0476190476190474</v>
      </c>
    </row>
    <row r="235" spans="1:18" x14ac:dyDescent="0.25">
      <c r="A235" s="22"/>
      <c r="B235" s="4"/>
      <c r="C235" s="4" t="s">
        <v>73</v>
      </c>
      <c r="D235" s="4" t="s">
        <v>47</v>
      </c>
      <c r="E235" s="4">
        <v>95</v>
      </c>
      <c r="F235" s="4">
        <v>1</v>
      </c>
      <c r="G235" s="4">
        <v>1</v>
      </c>
      <c r="H235" s="4">
        <v>25</v>
      </c>
      <c r="I235" s="10"/>
      <c r="J235" s="10">
        <v>1</v>
      </c>
      <c r="K235" s="10">
        <v>1</v>
      </c>
      <c r="L235" s="10"/>
      <c r="M235" s="4">
        <f t="shared" ref="M235:M243" si="262">J235*K235*E235</f>
        <v>95</v>
      </c>
      <c r="N235" s="4">
        <f t="shared" ref="N235:N243" si="263">J235*K235*F235</f>
        <v>1</v>
      </c>
      <c r="O235" s="4">
        <f t="shared" ref="O235:O243" si="264">J235*K235*G235</f>
        <v>1</v>
      </c>
      <c r="P235" s="5">
        <f t="shared" ref="P235:P243" si="265">J235*K235*H235</f>
        <v>25</v>
      </c>
      <c r="Q235" s="16">
        <f t="shared" ref="Q235" si="266">F235/H235</f>
        <v>0.04</v>
      </c>
      <c r="R235" s="11">
        <f t="shared" ref="R235:R236" si="267">E235/F235</f>
        <v>95</v>
      </c>
    </row>
    <row r="236" spans="1:18" x14ac:dyDescent="0.25">
      <c r="A236" s="6"/>
      <c r="B236" s="4">
        <v>4</v>
      </c>
      <c r="C236" s="10" t="s">
        <v>74</v>
      </c>
      <c r="D236" s="10" t="s">
        <v>76</v>
      </c>
      <c r="E236" s="10">
        <v>45</v>
      </c>
      <c r="F236" s="10">
        <v>1</v>
      </c>
      <c r="G236" s="10">
        <v>3</v>
      </c>
      <c r="H236" s="10">
        <v>3</v>
      </c>
      <c r="I236" s="10"/>
      <c r="J236" s="10">
        <v>2</v>
      </c>
      <c r="K236" s="10">
        <v>1</v>
      </c>
      <c r="L236" s="10"/>
      <c r="M236" s="4">
        <f t="shared" si="262"/>
        <v>90</v>
      </c>
      <c r="N236" s="4">
        <f t="shared" si="263"/>
        <v>2</v>
      </c>
      <c r="O236" s="4">
        <f t="shared" si="264"/>
        <v>6</v>
      </c>
      <c r="P236" s="5">
        <f t="shared" si="265"/>
        <v>6</v>
      </c>
      <c r="Q236" s="16">
        <f>F236/H236</f>
        <v>0.33333333333333331</v>
      </c>
      <c r="R236" s="18">
        <f t="shared" si="267"/>
        <v>45</v>
      </c>
    </row>
    <row r="237" spans="1:18" x14ac:dyDescent="0.25">
      <c r="A237" s="3"/>
      <c r="B237" s="4"/>
      <c r="C237" s="10" t="s">
        <v>81</v>
      </c>
      <c r="D237" s="10" t="s">
        <v>51</v>
      </c>
      <c r="E237" s="10">
        <v>184</v>
      </c>
      <c r="F237" s="10">
        <v>30</v>
      </c>
      <c r="G237" s="10">
        <v>6</v>
      </c>
      <c r="H237" s="10">
        <v>0.1</v>
      </c>
      <c r="I237" s="10"/>
      <c r="J237" s="10">
        <v>1</v>
      </c>
      <c r="K237" s="10">
        <v>1</v>
      </c>
      <c r="L237" s="10"/>
      <c r="M237" s="4">
        <f t="shared" si="262"/>
        <v>184</v>
      </c>
      <c r="N237" s="4">
        <f t="shared" si="263"/>
        <v>30</v>
      </c>
      <c r="O237" s="4">
        <f t="shared" si="264"/>
        <v>6</v>
      </c>
      <c r="P237" s="5">
        <f t="shared" si="265"/>
        <v>0.1</v>
      </c>
      <c r="Q237" s="16">
        <f>F237/H237</f>
        <v>300</v>
      </c>
      <c r="R237" s="11">
        <f t="shared" ref="R237:R238" si="268">E237/F237</f>
        <v>6.1333333333333337</v>
      </c>
    </row>
    <row r="238" spans="1:18" x14ac:dyDescent="0.25">
      <c r="A238" s="6"/>
      <c r="B238" s="4"/>
      <c r="C238" s="4" t="s">
        <v>82</v>
      </c>
      <c r="D238" s="4" t="s">
        <v>83</v>
      </c>
      <c r="E238" s="4">
        <v>120</v>
      </c>
      <c r="F238" s="4">
        <v>3</v>
      </c>
      <c r="G238" s="4">
        <v>3</v>
      </c>
      <c r="H238" s="4">
        <v>20</v>
      </c>
      <c r="I238" s="4"/>
      <c r="J238" s="4">
        <v>1</v>
      </c>
      <c r="K238" s="4">
        <v>1</v>
      </c>
      <c r="L238" s="4"/>
      <c r="M238" s="4">
        <f t="shared" si="262"/>
        <v>120</v>
      </c>
      <c r="N238" s="4">
        <f t="shared" si="263"/>
        <v>3</v>
      </c>
      <c r="O238" s="4">
        <f t="shared" si="264"/>
        <v>3</v>
      </c>
      <c r="P238" s="5">
        <f t="shared" si="265"/>
        <v>20</v>
      </c>
      <c r="Q238" s="11">
        <f t="shared" ref="Q238" si="269">F238/H238</f>
        <v>0.15</v>
      </c>
      <c r="R238" s="18">
        <f t="shared" si="268"/>
        <v>40</v>
      </c>
    </row>
    <row r="239" spans="1:18" x14ac:dyDescent="0.25">
      <c r="A239" s="22"/>
      <c r="B239" s="4">
        <v>5</v>
      </c>
      <c r="C239" s="4" t="s">
        <v>30</v>
      </c>
      <c r="D239" s="4" t="s">
        <v>40</v>
      </c>
      <c r="E239" s="4">
        <v>190</v>
      </c>
      <c r="F239" s="4">
        <v>3</v>
      </c>
      <c r="G239" s="4">
        <v>7</v>
      </c>
      <c r="H239" s="4">
        <v>29</v>
      </c>
      <c r="I239" s="4"/>
      <c r="J239" s="4">
        <v>0.5</v>
      </c>
      <c r="K239" s="4">
        <v>1</v>
      </c>
      <c r="L239" s="4"/>
      <c r="M239" s="4">
        <f t="shared" si="262"/>
        <v>95</v>
      </c>
      <c r="N239" s="4">
        <f t="shared" si="263"/>
        <v>1.5</v>
      </c>
      <c r="O239" s="4">
        <f t="shared" si="264"/>
        <v>3.5</v>
      </c>
      <c r="P239" s="5">
        <f t="shared" si="265"/>
        <v>14.5</v>
      </c>
      <c r="Q239" s="16">
        <f>F239/H239</f>
        <v>0.10344827586206896</v>
      </c>
      <c r="R239" s="11">
        <f>E239/F239</f>
        <v>63.333333333333336</v>
      </c>
    </row>
    <row r="240" spans="1:18" x14ac:dyDescent="0.25">
      <c r="A240" s="6"/>
      <c r="B240" s="4"/>
      <c r="C240" s="4" t="s">
        <v>37</v>
      </c>
      <c r="D240" s="4" t="s">
        <v>38</v>
      </c>
      <c r="E240" s="4">
        <v>60</v>
      </c>
      <c r="F240" s="4">
        <v>9</v>
      </c>
      <c r="G240" s="4">
        <v>1</v>
      </c>
      <c r="H240" s="4">
        <v>5</v>
      </c>
      <c r="I240" s="4"/>
      <c r="J240" s="4">
        <v>2.5</v>
      </c>
      <c r="K240" s="4">
        <v>1</v>
      </c>
      <c r="L240" s="4"/>
      <c r="M240" s="4">
        <f t="shared" si="262"/>
        <v>150</v>
      </c>
      <c r="N240" s="4">
        <f t="shared" si="263"/>
        <v>22.5</v>
      </c>
      <c r="O240" s="4">
        <f t="shared" si="264"/>
        <v>2.5</v>
      </c>
      <c r="P240" s="5">
        <f t="shared" si="265"/>
        <v>12.5</v>
      </c>
      <c r="Q240" s="16">
        <f>F240/H240</f>
        <v>1.8</v>
      </c>
      <c r="R240" s="20">
        <f>E240/F240</f>
        <v>6.666666666666667</v>
      </c>
    </row>
    <row r="241" spans="1:18" x14ac:dyDescent="0.25">
      <c r="A241" s="6"/>
      <c r="B241" s="4"/>
      <c r="C241" s="10" t="s">
        <v>75</v>
      </c>
      <c r="D241" s="10" t="s">
        <v>76</v>
      </c>
      <c r="E241" s="10">
        <v>80</v>
      </c>
      <c r="F241" s="10">
        <v>1</v>
      </c>
      <c r="G241" s="10">
        <v>8</v>
      </c>
      <c r="H241" s="10">
        <v>2</v>
      </c>
      <c r="I241" s="10"/>
      <c r="J241" s="10">
        <v>0.5</v>
      </c>
      <c r="K241" s="10">
        <v>1</v>
      </c>
      <c r="L241" s="10"/>
      <c r="M241" s="4">
        <f t="shared" si="262"/>
        <v>40</v>
      </c>
      <c r="N241" s="4">
        <f t="shared" si="263"/>
        <v>0.5</v>
      </c>
      <c r="O241" s="4">
        <f t="shared" si="264"/>
        <v>4</v>
      </c>
      <c r="P241" s="5">
        <f t="shared" si="265"/>
        <v>1</v>
      </c>
      <c r="Q241" s="16">
        <f>F241/H241</f>
        <v>0.5</v>
      </c>
      <c r="R241" s="18">
        <f t="shared" ref="R241:R243" si="270">E241/F241</f>
        <v>80</v>
      </c>
    </row>
    <row r="242" spans="1:18" x14ac:dyDescent="0.25">
      <c r="A242" s="6"/>
      <c r="B242" s="4"/>
      <c r="C242" s="4" t="s">
        <v>42</v>
      </c>
      <c r="D242" s="4" t="s">
        <v>32</v>
      </c>
      <c r="E242" s="4">
        <v>210</v>
      </c>
      <c r="F242" s="4">
        <v>6</v>
      </c>
      <c r="G242" s="4">
        <v>16</v>
      </c>
      <c r="H242" s="4">
        <v>14</v>
      </c>
      <c r="I242" s="4"/>
      <c r="J242" s="4">
        <v>0.5</v>
      </c>
      <c r="K242" s="4">
        <v>1</v>
      </c>
      <c r="L242" s="4"/>
      <c r="M242" s="4">
        <f t="shared" si="262"/>
        <v>105</v>
      </c>
      <c r="N242" s="4">
        <f t="shared" si="263"/>
        <v>3</v>
      </c>
      <c r="O242" s="4">
        <f t="shared" si="264"/>
        <v>8</v>
      </c>
      <c r="P242" s="5">
        <f t="shared" si="265"/>
        <v>7</v>
      </c>
      <c r="Q242" s="11">
        <f t="shared" ref="Q242" si="271">F242/H242</f>
        <v>0.42857142857142855</v>
      </c>
      <c r="R242" s="18">
        <f t="shared" si="270"/>
        <v>35</v>
      </c>
    </row>
    <row r="243" spans="1:18" x14ac:dyDescent="0.25">
      <c r="A243" s="6"/>
      <c r="B243" s="4">
        <v>6</v>
      </c>
      <c r="C243" s="4" t="s">
        <v>39</v>
      </c>
      <c r="D243" s="4" t="s">
        <v>32</v>
      </c>
      <c r="E243" s="4">
        <v>190</v>
      </c>
      <c r="F243" s="4">
        <v>21</v>
      </c>
      <c r="G243" s="4">
        <v>7</v>
      </c>
      <c r="H243" s="4">
        <v>22</v>
      </c>
      <c r="I243" s="4"/>
      <c r="J243" s="4">
        <v>0.5</v>
      </c>
      <c r="K243" s="4">
        <v>1</v>
      </c>
      <c r="L243" s="4"/>
      <c r="M243" s="4">
        <f t="shared" si="262"/>
        <v>95</v>
      </c>
      <c r="N243" s="4">
        <f t="shared" si="263"/>
        <v>10.5</v>
      </c>
      <c r="O243" s="4">
        <f t="shared" si="264"/>
        <v>3.5</v>
      </c>
      <c r="P243" s="5">
        <f t="shared" si="265"/>
        <v>11</v>
      </c>
      <c r="Q243" s="16">
        <f>F243/H243</f>
        <v>0.95454545454545459</v>
      </c>
      <c r="R243" s="18">
        <f t="shared" si="270"/>
        <v>9.0476190476190474</v>
      </c>
    </row>
    <row r="244" spans="1:18" ht="15.75" thickBot="1" x14ac:dyDescent="0.3">
      <c r="A244" s="7"/>
      <c r="B244" s="8"/>
      <c r="C244" s="8" t="s">
        <v>42</v>
      </c>
      <c r="D244" s="8" t="s">
        <v>32</v>
      </c>
      <c r="E244" s="8">
        <v>210</v>
      </c>
      <c r="F244" s="8">
        <v>6</v>
      </c>
      <c r="G244" s="8">
        <v>16</v>
      </c>
      <c r="H244" s="8">
        <v>14</v>
      </c>
      <c r="I244" s="8"/>
      <c r="J244" s="8">
        <v>0.5</v>
      </c>
      <c r="K244" s="8">
        <v>1</v>
      </c>
      <c r="L244" s="8"/>
      <c r="M244" s="8">
        <f t="shared" ref="M244" si="272">J244*K244*E244</f>
        <v>105</v>
      </c>
      <c r="N244" s="8">
        <f t="shared" ref="N244" si="273">J244*K244*F244</f>
        <v>3</v>
      </c>
      <c r="O244" s="8">
        <f t="shared" ref="O244" si="274">J244*K244*G244</f>
        <v>8</v>
      </c>
      <c r="P244" s="9">
        <f t="shared" ref="P244" si="275">J244*K244*H244</f>
        <v>7</v>
      </c>
      <c r="Q244" s="11">
        <f>F244/H244</f>
        <v>0.42857142857142855</v>
      </c>
      <c r="R244" s="18">
        <f t="shared" ref="R244" si="276">E244/F244</f>
        <v>35</v>
      </c>
    </row>
    <row r="245" spans="1:18" x14ac:dyDescent="0.25">
      <c r="A245" s="4"/>
      <c r="B245" s="4"/>
      <c r="C245" s="10" t="s">
        <v>44</v>
      </c>
      <c r="D245" s="4"/>
      <c r="E245" s="4"/>
      <c r="F245" s="4"/>
      <c r="G245" s="4"/>
      <c r="H245" s="4"/>
      <c r="I245" s="4"/>
      <c r="J245" s="4"/>
      <c r="K245" s="4"/>
      <c r="L245" s="4"/>
      <c r="M245" s="4">
        <f>SUM(M230:M244)</f>
        <v>1614</v>
      </c>
      <c r="N245" s="4">
        <f>SUM(N230:N244)</f>
        <v>139.69999999999999</v>
      </c>
      <c r="O245" s="4">
        <f>SUM(O230:O244)</f>
        <v>55.9</v>
      </c>
      <c r="P245" s="4">
        <f>SUM(P230:P244)</f>
        <v>162.6</v>
      </c>
      <c r="Q245" s="12">
        <f>N245/(O245+P245)</f>
        <v>0.63935926773455376</v>
      </c>
    </row>
    <row r="246" spans="1:18" x14ac:dyDescent="0.25">
      <c r="A246" s="4"/>
      <c r="B246" s="4"/>
      <c r="C246" s="1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2"/>
    </row>
    <row r="247" spans="1:18" ht="15.75" thickBot="1" x14ac:dyDescent="0.3"/>
    <row r="248" spans="1:18" x14ac:dyDescent="0.25">
      <c r="A248" s="19">
        <v>43184</v>
      </c>
      <c r="B248" s="2"/>
      <c r="C248" s="1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15"/>
      <c r="Q248" s="12"/>
    </row>
    <row r="249" spans="1:18" x14ac:dyDescent="0.25">
      <c r="A249" s="22"/>
      <c r="B249" s="4">
        <v>1</v>
      </c>
      <c r="C249" s="10" t="s">
        <v>60</v>
      </c>
      <c r="D249" s="4" t="s">
        <v>59</v>
      </c>
      <c r="E249" s="4">
        <v>120</v>
      </c>
      <c r="F249" s="10">
        <v>24</v>
      </c>
      <c r="G249" s="10">
        <v>1.5</v>
      </c>
      <c r="H249" s="4">
        <v>3</v>
      </c>
      <c r="I249" s="4"/>
      <c r="J249" s="4">
        <v>1</v>
      </c>
      <c r="K249" s="4">
        <v>1</v>
      </c>
      <c r="L249" s="4"/>
      <c r="M249" s="4">
        <f>J249*K249*E249</f>
        <v>120</v>
      </c>
      <c r="N249" s="4">
        <f>J249*K249*F249</f>
        <v>24</v>
      </c>
      <c r="O249" s="4">
        <f>J249*K249*G249</f>
        <v>1.5</v>
      </c>
      <c r="P249" s="5">
        <f>J249*K249*H249</f>
        <v>3</v>
      </c>
      <c r="Q249" s="16">
        <f>F249/H249</f>
        <v>8</v>
      </c>
      <c r="R249" s="11">
        <f t="shared" ref="R249:R251" si="277">E249/F249</f>
        <v>5</v>
      </c>
    </row>
    <row r="250" spans="1:18" x14ac:dyDescent="0.25">
      <c r="A250" s="22"/>
      <c r="B250" s="4">
        <v>2</v>
      </c>
      <c r="C250" s="10" t="s">
        <v>60</v>
      </c>
      <c r="D250" s="4" t="s">
        <v>59</v>
      </c>
      <c r="E250" s="4">
        <v>120</v>
      </c>
      <c r="F250" s="10">
        <v>24</v>
      </c>
      <c r="G250" s="10">
        <v>1.5</v>
      </c>
      <c r="H250" s="4">
        <v>3</v>
      </c>
      <c r="I250" s="4"/>
      <c r="J250" s="4">
        <v>1</v>
      </c>
      <c r="K250" s="4">
        <v>1</v>
      </c>
      <c r="L250" s="4"/>
      <c r="M250" s="4">
        <f>J250*K250*E250</f>
        <v>120</v>
      </c>
      <c r="N250" s="4">
        <f>J250*K250*F250</f>
        <v>24</v>
      </c>
      <c r="O250" s="4">
        <f>J250*K250*G250</f>
        <v>1.5</v>
      </c>
      <c r="P250" s="5">
        <f>J250*K250*H250</f>
        <v>3</v>
      </c>
      <c r="Q250" s="16">
        <f t="shared" ref="Q250:Q251" si="278">F250/H250</f>
        <v>8</v>
      </c>
      <c r="R250" s="11">
        <f t="shared" si="277"/>
        <v>5</v>
      </c>
    </row>
    <row r="251" spans="1:18" x14ac:dyDescent="0.25">
      <c r="A251" s="6"/>
      <c r="B251" s="4"/>
      <c r="C251" s="4" t="s">
        <v>46</v>
      </c>
      <c r="D251" s="4" t="s">
        <v>47</v>
      </c>
      <c r="E251" s="4">
        <v>105</v>
      </c>
      <c r="F251" s="4">
        <v>2.7</v>
      </c>
      <c r="G251" s="4">
        <v>0.4</v>
      </c>
      <c r="H251" s="4">
        <v>27</v>
      </c>
      <c r="I251" s="4"/>
      <c r="J251" s="4">
        <v>1</v>
      </c>
      <c r="K251" s="4">
        <v>1</v>
      </c>
      <c r="L251" s="4"/>
      <c r="M251" s="4">
        <f t="shared" ref="M251:M263" si="279">J251*K251*E251</f>
        <v>105</v>
      </c>
      <c r="N251" s="4">
        <f t="shared" ref="N251:N263" si="280">J251*K251*F251</f>
        <v>2.7</v>
      </c>
      <c r="O251" s="4">
        <f t="shared" ref="O251:O263" si="281">J251*K251*G251</f>
        <v>0.4</v>
      </c>
      <c r="P251" s="5">
        <f t="shared" ref="P251:P263" si="282">J251*K251*H251</f>
        <v>27</v>
      </c>
      <c r="Q251" s="11">
        <f t="shared" si="278"/>
        <v>0.1</v>
      </c>
      <c r="R251" s="18">
        <f t="shared" si="277"/>
        <v>38.888888888888886</v>
      </c>
    </row>
    <row r="252" spans="1:18" x14ac:dyDescent="0.25">
      <c r="A252" s="22"/>
      <c r="B252" s="4">
        <v>3</v>
      </c>
      <c r="C252" s="4" t="s">
        <v>30</v>
      </c>
      <c r="D252" s="4" t="s">
        <v>40</v>
      </c>
      <c r="E252" s="4">
        <v>190</v>
      </c>
      <c r="F252" s="4">
        <v>3</v>
      </c>
      <c r="G252" s="4">
        <v>7</v>
      </c>
      <c r="H252" s="4">
        <v>29</v>
      </c>
      <c r="I252" s="4"/>
      <c r="J252" s="4">
        <v>0.5</v>
      </c>
      <c r="K252" s="4">
        <v>1</v>
      </c>
      <c r="L252" s="4"/>
      <c r="M252" s="4">
        <f t="shared" si="279"/>
        <v>95</v>
      </c>
      <c r="N252" s="4">
        <f t="shared" si="280"/>
        <v>1.5</v>
      </c>
      <c r="O252" s="4">
        <f t="shared" si="281"/>
        <v>3.5</v>
      </c>
      <c r="P252" s="5">
        <f t="shared" si="282"/>
        <v>14.5</v>
      </c>
      <c r="Q252" s="16">
        <f>F252/H252</f>
        <v>0.10344827586206896</v>
      </c>
      <c r="R252" s="11">
        <f>E252/F252</f>
        <v>63.333333333333336</v>
      </c>
    </row>
    <row r="253" spans="1:18" x14ac:dyDescent="0.25">
      <c r="A253" s="6"/>
      <c r="B253" s="4"/>
      <c r="C253" s="4" t="s">
        <v>39</v>
      </c>
      <c r="D253" s="4" t="s">
        <v>32</v>
      </c>
      <c r="E253" s="4">
        <v>190</v>
      </c>
      <c r="F253" s="4">
        <v>21</v>
      </c>
      <c r="G253" s="4">
        <v>7</v>
      </c>
      <c r="H253" s="4">
        <v>22</v>
      </c>
      <c r="I253" s="4"/>
      <c r="J253" s="4">
        <v>0.5</v>
      </c>
      <c r="K253" s="4">
        <v>1</v>
      </c>
      <c r="L253" s="4"/>
      <c r="M253" s="4">
        <f t="shared" si="279"/>
        <v>95</v>
      </c>
      <c r="N253" s="4">
        <f t="shared" si="280"/>
        <v>10.5</v>
      </c>
      <c r="O253" s="4">
        <f t="shared" si="281"/>
        <v>3.5</v>
      </c>
      <c r="P253" s="5">
        <f t="shared" si="282"/>
        <v>11</v>
      </c>
      <c r="Q253" s="16">
        <f>F253/H253</f>
        <v>0.95454545454545459</v>
      </c>
      <c r="R253" s="18">
        <f t="shared" ref="R253:R258" si="283">E253/F253</f>
        <v>9.0476190476190474</v>
      </c>
    </row>
    <row r="254" spans="1:18" x14ac:dyDescent="0.25">
      <c r="A254" s="3" t="s">
        <v>90</v>
      </c>
      <c r="B254" s="10">
        <v>4</v>
      </c>
      <c r="C254" s="10" t="s">
        <v>81</v>
      </c>
      <c r="D254" s="10" t="s">
        <v>51</v>
      </c>
      <c r="E254" s="10">
        <v>184</v>
      </c>
      <c r="F254" s="10">
        <v>30</v>
      </c>
      <c r="G254" s="10">
        <v>6</v>
      </c>
      <c r="H254" s="10">
        <v>0.1</v>
      </c>
      <c r="I254" s="10"/>
      <c r="J254" s="10">
        <v>0.8</v>
      </c>
      <c r="K254" s="10">
        <v>1</v>
      </c>
      <c r="L254" s="10"/>
      <c r="M254" s="4">
        <f t="shared" ref="M254" si="284">J254*K254*E254</f>
        <v>147.20000000000002</v>
      </c>
      <c r="N254" s="4">
        <f t="shared" ref="N254" si="285">J254*K254*F254</f>
        <v>24</v>
      </c>
      <c r="O254" s="4">
        <f t="shared" ref="O254" si="286">J254*K254*G254</f>
        <v>4.8000000000000007</v>
      </c>
      <c r="P254" s="5">
        <f t="shared" ref="P254" si="287">J254*K254*H254</f>
        <v>8.0000000000000016E-2</v>
      </c>
      <c r="Q254" s="16">
        <f>F254/H254</f>
        <v>300</v>
      </c>
      <c r="R254" s="11">
        <f t="shared" ref="R254" si="288">E254/F254</f>
        <v>6.1333333333333337</v>
      </c>
    </row>
    <row r="255" spans="1:18" x14ac:dyDescent="0.25">
      <c r="A255" s="3"/>
      <c r="B255" s="4"/>
      <c r="C255" s="10" t="s">
        <v>52</v>
      </c>
      <c r="D255" s="4" t="s">
        <v>53</v>
      </c>
      <c r="E255" s="4">
        <v>78</v>
      </c>
      <c r="F255" s="10">
        <v>6</v>
      </c>
      <c r="G255" s="10">
        <v>5</v>
      </c>
      <c r="H255" s="4">
        <v>1</v>
      </c>
      <c r="I255" s="4"/>
      <c r="J255" s="4">
        <v>1</v>
      </c>
      <c r="K255" s="4">
        <v>1</v>
      </c>
      <c r="L255" s="4"/>
      <c r="M255" s="4">
        <f t="shared" si="279"/>
        <v>78</v>
      </c>
      <c r="N255" s="4">
        <f t="shared" si="280"/>
        <v>6</v>
      </c>
      <c r="O255" s="4">
        <f t="shared" si="281"/>
        <v>5</v>
      </c>
      <c r="P255" s="5">
        <f t="shared" si="282"/>
        <v>1</v>
      </c>
      <c r="Q255" s="11">
        <f t="shared" ref="Q255:Q257" si="289">F255/H255</f>
        <v>6</v>
      </c>
      <c r="R255">
        <f t="shared" si="283"/>
        <v>13</v>
      </c>
    </row>
    <row r="256" spans="1:18" x14ac:dyDescent="0.25">
      <c r="A256" s="6"/>
      <c r="B256" s="4"/>
      <c r="C256" s="4" t="s">
        <v>50</v>
      </c>
      <c r="D256" s="4" t="s">
        <v>51</v>
      </c>
      <c r="E256" s="4">
        <v>151</v>
      </c>
      <c r="F256" s="10">
        <v>2.7</v>
      </c>
      <c r="G256" s="4">
        <v>0.3</v>
      </c>
      <c r="H256" s="4">
        <v>28</v>
      </c>
      <c r="I256" s="4"/>
      <c r="J256" s="4">
        <v>1.2</v>
      </c>
      <c r="K256" s="4">
        <v>1</v>
      </c>
      <c r="L256" s="4"/>
      <c r="M256" s="4">
        <f t="shared" si="279"/>
        <v>181.2</v>
      </c>
      <c r="N256" s="4">
        <f t="shared" si="280"/>
        <v>3.24</v>
      </c>
      <c r="O256" s="4">
        <f t="shared" si="281"/>
        <v>0.36</v>
      </c>
      <c r="P256" s="5">
        <f t="shared" si="282"/>
        <v>33.6</v>
      </c>
      <c r="Q256" s="11">
        <f t="shared" si="289"/>
        <v>9.6428571428571433E-2</v>
      </c>
      <c r="R256" s="18">
        <f t="shared" si="283"/>
        <v>55.925925925925924</v>
      </c>
    </row>
    <row r="257" spans="1:18" x14ac:dyDescent="0.25">
      <c r="A257" s="6"/>
      <c r="B257" s="4"/>
      <c r="C257" s="10" t="s">
        <v>84</v>
      </c>
      <c r="D257" s="10" t="s">
        <v>85</v>
      </c>
      <c r="E257" s="10">
        <v>40</v>
      </c>
      <c r="F257" s="10">
        <v>0.01</v>
      </c>
      <c r="G257" s="10">
        <v>4.5</v>
      </c>
      <c r="H257" s="10">
        <v>0.01</v>
      </c>
      <c r="I257" s="4"/>
      <c r="J257" s="10">
        <v>1.5</v>
      </c>
      <c r="K257" s="10">
        <v>1</v>
      </c>
      <c r="L257" s="4"/>
      <c r="M257" s="10">
        <f t="shared" si="279"/>
        <v>60</v>
      </c>
      <c r="N257" s="10">
        <f t="shared" si="280"/>
        <v>1.4999999999999999E-2</v>
      </c>
      <c r="O257" s="10">
        <f t="shared" si="281"/>
        <v>6.75</v>
      </c>
      <c r="P257" s="5">
        <f t="shared" si="282"/>
        <v>1.4999999999999999E-2</v>
      </c>
      <c r="Q257" s="11">
        <f t="shared" si="289"/>
        <v>1</v>
      </c>
      <c r="R257" s="18"/>
    </row>
    <row r="258" spans="1:18" x14ac:dyDescent="0.25">
      <c r="A258" s="3"/>
      <c r="B258" s="4"/>
      <c r="C258" s="10" t="s">
        <v>81</v>
      </c>
      <c r="D258" s="10" t="s">
        <v>51</v>
      </c>
      <c r="E258" s="10">
        <v>184</v>
      </c>
      <c r="F258" s="10">
        <v>30</v>
      </c>
      <c r="G258" s="10">
        <v>6</v>
      </c>
      <c r="H258" s="10">
        <v>0.1</v>
      </c>
      <c r="I258" s="10"/>
      <c r="J258" s="10">
        <v>0.5</v>
      </c>
      <c r="K258" s="10">
        <v>1</v>
      </c>
      <c r="L258" s="10"/>
      <c r="M258" s="4">
        <f t="shared" si="279"/>
        <v>92</v>
      </c>
      <c r="N258" s="4">
        <f t="shared" si="280"/>
        <v>15</v>
      </c>
      <c r="O258" s="4">
        <f t="shared" si="281"/>
        <v>3</v>
      </c>
      <c r="P258" s="5">
        <f t="shared" si="282"/>
        <v>0.05</v>
      </c>
      <c r="Q258" s="16">
        <f t="shared" ref="Q258:Q263" si="290">F258/H258</f>
        <v>300</v>
      </c>
      <c r="R258" s="11">
        <f t="shared" si="283"/>
        <v>6.1333333333333337</v>
      </c>
    </row>
    <row r="259" spans="1:18" x14ac:dyDescent="0.25">
      <c r="A259" s="22"/>
      <c r="B259" s="4">
        <v>5</v>
      </c>
      <c r="C259" s="4" t="s">
        <v>30</v>
      </c>
      <c r="D259" s="4" t="s">
        <v>40</v>
      </c>
      <c r="E259" s="4">
        <v>190</v>
      </c>
      <c r="F259" s="4">
        <v>3</v>
      </c>
      <c r="G259" s="4">
        <v>7</v>
      </c>
      <c r="H259" s="4">
        <v>29</v>
      </c>
      <c r="I259" s="4"/>
      <c r="J259" s="4">
        <v>0.5</v>
      </c>
      <c r="K259" s="4">
        <v>1</v>
      </c>
      <c r="L259" s="4"/>
      <c r="M259" s="4">
        <f t="shared" si="279"/>
        <v>95</v>
      </c>
      <c r="N259" s="4">
        <f t="shared" si="280"/>
        <v>1.5</v>
      </c>
      <c r="O259" s="4">
        <f t="shared" si="281"/>
        <v>3.5</v>
      </c>
      <c r="P259" s="5">
        <f t="shared" si="282"/>
        <v>14.5</v>
      </c>
      <c r="Q259" s="16">
        <f t="shared" si="290"/>
        <v>0.10344827586206896</v>
      </c>
      <c r="R259" s="11">
        <f>E259/F259</f>
        <v>63.333333333333336</v>
      </c>
    </row>
    <row r="260" spans="1:18" x14ac:dyDescent="0.25">
      <c r="A260" s="6"/>
      <c r="B260" s="4"/>
      <c r="C260" s="10" t="s">
        <v>75</v>
      </c>
      <c r="D260" s="10" t="s">
        <v>76</v>
      </c>
      <c r="E260" s="10">
        <v>80</v>
      </c>
      <c r="F260" s="10">
        <v>1</v>
      </c>
      <c r="G260" s="10">
        <v>8</v>
      </c>
      <c r="H260" s="10">
        <v>2</v>
      </c>
      <c r="I260" s="10"/>
      <c r="J260" s="10">
        <v>0.5</v>
      </c>
      <c r="K260" s="10">
        <v>1</v>
      </c>
      <c r="L260" s="10"/>
      <c r="M260" s="4">
        <f t="shared" si="279"/>
        <v>40</v>
      </c>
      <c r="N260" s="4">
        <f t="shared" si="280"/>
        <v>0.5</v>
      </c>
      <c r="O260" s="4">
        <f t="shared" si="281"/>
        <v>4</v>
      </c>
      <c r="P260" s="5">
        <f t="shared" si="282"/>
        <v>1</v>
      </c>
      <c r="Q260" s="16">
        <f t="shared" si="290"/>
        <v>0.5</v>
      </c>
      <c r="R260" s="18">
        <f t="shared" ref="R260:R263" si="291">E260/F260</f>
        <v>80</v>
      </c>
    </row>
    <row r="261" spans="1:18" x14ac:dyDescent="0.25">
      <c r="A261" s="6"/>
      <c r="B261" s="4"/>
      <c r="C261" s="10" t="s">
        <v>86</v>
      </c>
      <c r="D261" s="10" t="s">
        <v>87</v>
      </c>
      <c r="E261" s="10">
        <v>68</v>
      </c>
      <c r="F261" s="10">
        <v>4.2</v>
      </c>
      <c r="G261" s="10">
        <v>6</v>
      </c>
      <c r="H261" s="10">
        <v>0.2</v>
      </c>
      <c r="I261" s="10"/>
      <c r="J261" s="10">
        <v>0.2</v>
      </c>
      <c r="K261" s="10">
        <v>1</v>
      </c>
      <c r="L261" s="10"/>
      <c r="M261" s="10">
        <f t="shared" si="279"/>
        <v>13.600000000000001</v>
      </c>
      <c r="N261" s="10">
        <f t="shared" si="280"/>
        <v>0.84000000000000008</v>
      </c>
      <c r="O261" s="10">
        <f t="shared" si="281"/>
        <v>1.2000000000000002</v>
      </c>
      <c r="P261" s="5">
        <f t="shared" si="282"/>
        <v>4.0000000000000008E-2</v>
      </c>
      <c r="Q261" s="16">
        <f t="shared" si="290"/>
        <v>21</v>
      </c>
      <c r="R261" s="18">
        <f t="shared" si="291"/>
        <v>16.19047619047619</v>
      </c>
    </row>
    <row r="262" spans="1:18" x14ac:dyDescent="0.25">
      <c r="A262" s="6"/>
      <c r="B262" s="4">
        <v>6</v>
      </c>
      <c r="C262" s="4" t="s">
        <v>39</v>
      </c>
      <c r="D262" s="4" t="s">
        <v>32</v>
      </c>
      <c r="E262" s="4">
        <v>190</v>
      </c>
      <c r="F262" s="4">
        <v>21</v>
      </c>
      <c r="G262" s="4">
        <v>7</v>
      </c>
      <c r="H262" s="4">
        <v>22</v>
      </c>
      <c r="I262" s="4"/>
      <c r="J262" s="4">
        <v>0.5</v>
      </c>
      <c r="K262" s="4">
        <v>1</v>
      </c>
      <c r="L262" s="4"/>
      <c r="M262" s="4">
        <f t="shared" si="279"/>
        <v>95</v>
      </c>
      <c r="N262" s="4">
        <f t="shared" si="280"/>
        <v>10.5</v>
      </c>
      <c r="O262" s="4">
        <f t="shared" si="281"/>
        <v>3.5</v>
      </c>
      <c r="P262" s="5">
        <f t="shared" si="282"/>
        <v>11</v>
      </c>
      <c r="Q262" s="16">
        <f t="shared" si="290"/>
        <v>0.95454545454545459</v>
      </c>
      <c r="R262" s="18">
        <f t="shared" si="291"/>
        <v>9.0476190476190474</v>
      </c>
    </row>
    <row r="263" spans="1:18" ht="15.75" thickBot="1" x14ac:dyDescent="0.3">
      <c r="A263" s="7"/>
      <c r="B263" s="8"/>
      <c r="C263" s="13" t="s">
        <v>88</v>
      </c>
      <c r="D263" s="13" t="s">
        <v>89</v>
      </c>
      <c r="E263" s="13">
        <v>80</v>
      </c>
      <c r="F263" s="13">
        <v>12</v>
      </c>
      <c r="G263" s="13">
        <v>1.5</v>
      </c>
      <c r="H263" s="13">
        <v>5</v>
      </c>
      <c r="I263" s="8"/>
      <c r="J263" s="13">
        <v>0.5</v>
      </c>
      <c r="K263" s="13">
        <v>1</v>
      </c>
      <c r="L263" s="8"/>
      <c r="M263" s="13">
        <f t="shared" si="279"/>
        <v>40</v>
      </c>
      <c r="N263" s="13">
        <f t="shared" si="280"/>
        <v>6</v>
      </c>
      <c r="O263" s="13">
        <f t="shared" si="281"/>
        <v>0.75</v>
      </c>
      <c r="P263" s="23">
        <f t="shared" si="282"/>
        <v>2.5</v>
      </c>
      <c r="Q263" s="16">
        <f t="shared" si="290"/>
        <v>2.4</v>
      </c>
      <c r="R263" s="18">
        <f t="shared" si="291"/>
        <v>6.666666666666667</v>
      </c>
    </row>
    <row r="264" spans="1:18" x14ac:dyDescent="0.25">
      <c r="A264" s="4"/>
      <c r="B264" s="4"/>
      <c r="C264" s="10" t="s">
        <v>44</v>
      </c>
      <c r="D264" s="4"/>
      <c r="E264" s="4"/>
      <c r="F264" s="4"/>
      <c r="G264" s="4"/>
      <c r="H264" s="4"/>
      <c r="I264" s="4"/>
      <c r="J264" s="4"/>
      <c r="K264" s="4"/>
      <c r="L264" s="4"/>
      <c r="M264" s="16">
        <f>SUM(M249:M263)</f>
        <v>1377</v>
      </c>
      <c r="N264" s="16">
        <f>SUM(N249:N263)</f>
        <v>130.29500000000002</v>
      </c>
      <c r="O264" s="16">
        <f>SUM(O249:O263)</f>
        <v>43.260000000000005</v>
      </c>
      <c r="P264" s="16">
        <f>SUM(P249:P263)</f>
        <v>122.28500000000001</v>
      </c>
      <c r="Q264" s="12">
        <f>N264/(O264+P264)</f>
        <v>0.78706696064514181</v>
      </c>
    </row>
    <row r="267" spans="1:18" ht="15.75" thickBot="1" x14ac:dyDescent="0.3"/>
    <row r="268" spans="1:18" x14ac:dyDescent="0.25">
      <c r="A268" s="19">
        <v>43185</v>
      </c>
      <c r="B268" s="2"/>
      <c r="C268" s="1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15"/>
      <c r="Q268" s="12"/>
    </row>
    <row r="269" spans="1:18" x14ac:dyDescent="0.25">
      <c r="A269" s="22"/>
      <c r="B269" s="4">
        <v>1</v>
      </c>
      <c r="C269" s="10" t="s">
        <v>78</v>
      </c>
      <c r="D269" s="4" t="s">
        <v>80</v>
      </c>
      <c r="E269" s="4">
        <v>130</v>
      </c>
      <c r="F269" s="4">
        <v>8</v>
      </c>
      <c r="G269" s="4">
        <v>5</v>
      </c>
      <c r="H269" s="10">
        <v>12</v>
      </c>
      <c r="I269" s="4"/>
      <c r="J269" s="10">
        <v>0.5</v>
      </c>
      <c r="K269" s="10">
        <v>1</v>
      </c>
      <c r="L269" s="4"/>
      <c r="M269" s="4">
        <f t="shared" ref="M269" si="292">J269*K269*E269</f>
        <v>65</v>
      </c>
      <c r="N269" s="4">
        <f t="shared" ref="N269" si="293">J269*K269*F269</f>
        <v>4</v>
      </c>
      <c r="O269" s="4">
        <f t="shared" ref="O269" si="294">J269*K269*G269</f>
        <v>2.5</v>
      </c>
      <c r="P269" s="5">
        <f t="shared" ref="P269" si="295">J269*K269*H269</f>
        <v>6</v>
      </c>
      <c r="Q269" s="16">
        <f t="shared" ref="Q269" si="296">F269/H269</f>
        <v>0.66666666666666663</v>
      </c>
      <c r="R269" s="11">
        <f t="shared" ref="R269" si="297">E269/F269</f>
        <v>16.25</v>
      </c>
    </row>
    <row r="270" spans="1:18" x14ac:dyDescent="0.25">
      <c r="A270" s="22"/>
      <c r="B270" s="4"/>
      <c r="C270" s="10" t="s">
        <v>99</v>
      </c>
      <c r="D270" s="4" t="s">
        <v>100</v>
      </c>
      <c r="E270" s="4">
        <v>100</v>
      </c>
      <c r="F270" s="4">
        <v>4</v>
      </c>
      <c r="G270" s="4">
        <v>2</v>
      </c>
      <c r="H270" s="10">
        <v>15</v>
      </c>
      <c r="I270" s="4"/>
      <c r="J270" s="10">
        <v>1</v>
      </c>
      <c r="K270" s="10">
        <v>1</v>
      </c>
      <c r="L270" s="4"/>
      <c r="M270" s="4">
        <f t="shared" ref="M270" si="298">J270*K270*E270</f>
        <v>100</v>
      </c>
      <c r="N270" s="4">
        <f t="shared" ref="N270" si="299">J270*K270*F270</f>
        <v>4</v>
      </c>
      <c r="O270" s="4">
        <f t="shared" ref="O270" si="300">J270*K270*G270</f>
        <v>2</v>
      </c>
      <c r="P270" s="5">
        <f t="shared" ref="P270" si="301">J270*K270*H270</f>
        <v>15</v>
      </c>
      <c r="Q270" s="16"/>
      <c r="R270" s="11"/>
    </row>
    <row r="271" spans="1:18" x14ac:dyDescent="0.25">
      <c r="A271" s="22"/>
      <c r="B271" s="4"/>
      <c r="C271" s="10" t="s">
        <v>60</v>
      </c>
      <c r="D271" s="4" t="s">
        <v>59</v>
      </c>
      <c r="E271" s="4">
        <v>120</v>
      </c>
      <c r="F271" s="10">
        <v>24</v>
      </c>
      <c r="G271" s="10">
        <v>1.5</v>
      </c>
      <c r="H271" s="4">
        <v>3</v>
      </c>
      <c r="I271" s="4"/>
      <c r="J271" s="4">
        <v>1</v>
      </c>
      <c r="K271" s="4">
        <v>1</v>
      </c>
      <c r="L271" s="4"/>
      <c r="M271" s="4">
        <f>J271*K271*E271</f>
        <v>120</v>
      </c>
      <c r="N271" s="4">
        <f>J271*K271*F271</f>
        <v>24</v>
      </c>
      <c r="O271" s="4">
        <f>J271*K271*G271</f>
        <v>1.5</v>
      </c>
      <c r="P271" s="5">
        <f>J271*K271*H271</f>
        <v>3</v>
      </c>
      <c r="Q271" s="16">
        <f>F271/H271</f>
        <v>8</v>
      </c>
      <c r="R271" s="11">
        <f t="shared" ref="R271:R272" si="302">E271/F271</f>
        <v>5</v>
      </c>
    </row>
    <row r="272" spans="1:18" x14ac:dyDescent="0.25">
      <c r="A272" s="3"/>
      <c r="B272" s="4"/>
      <c r="C272" s="10" t="s">
        <v>52</v>
      </c>
      <c r="D272" s="4" t="s">
        <v>53</v>
      </c>
      <c r="E272" s="4">
        <v>78</v>
      </c>
      <c r="F272" s="10">
        <v>6</v>
      </c>
      <c r="G272" s="10">
        <v>5</v>
      </c>
      <c r="H272" s="4">
        <v>1</v>
      </c>
      <c r="I272" s="4"/>
      <c r="J272" s="4">
        <v>1</v>
      </c>
      <c r="K272" s="4">
        <v>1</v>
      </c>
      <c r="L272" s="4"/>
      <c r="M272" s="4">
        <f t="shared" ref="M272:M274" si="303">J272*K272*E272</f>
        <v>78</v>
      </c>
      <c r="N272" s="4">
        <f t="shared" ref="N272:N274" si="304">J272*K272*F272</f>
        <v>6</v>
      </c>
      <c r="O272" s="4">
        <f t="shared" ref="O272:O274" si="305">J272*K272*G272</f>
        <v>5</v>
      </c>
      <c r="P272" s="5">
        <f t="shared" ref="P272:P274" si="306">J272*K272*H272</f>
        <v>1</v>
      </c>
      <c r="Q272" s="11">
        <f t="shared" ref="Q272" si="307">F272/H272</f>
        <v>6</v>
      </c>
      <c r="R272">
        <f t="shared" si="302"/>
        <v>13</v>
      </c>
    </row>
    <row r="273" spans="1:18" x14ac:dyDescent="0.25">
      <c r="A273" s="3"/>
      <c r="B273" s="4">
        <v>2</v>
      </c>
      <c r="C273" t="s">
        <v>98</v>
      </c>
      <c r="D273" t="s">
        <v>93</v>
      </c>
      <c r="E273" s="18">
        <v>300</v>
      </c>
      <c r="F273" s="18">
        <v>34</v>
      </c>
      <c r="G273" s="18">
        <v>13</v>
      </c>
      <c r="H273" s="18">
        <v>11</v>
      </c>
      <c r="I273" s="4"/>
      <c r="J273" s="25">
        <v>1.5</v>
      </c>
      <c r="K273" s="26">
        <v>1</v>
      </c>
      <c r="L273" s="4"/>
      <c r="M273" s="10">
        <f t="shared" si="303"/>
        <v>450</v>
      </c>
      <c r="N273" s="10">
        <f t="shared" si="304"/>
        <v>51</v>
      </c>
      <c r="O273" s="10">
        <f t="shared" si="305"/>
        <v>19.5</v>
      </c>
      <c r="P273" s="5">
        <f t="shared" si="306"/>
        <v>16.5</v>
      </c>
      <c r="Q273" s="11"/>
    </row>
    <row r="274" spans="1:18" x14ac:dyDescent="0.25">
      <c r="A274" s="3"/>
      <c r="B274" s="4"/>
      <c r="C274" s="10" t="s">
        <v>101</v>
      </c>
      <c r="D274" s="4" t="s">
        <v>102</v>
      </c>
      <c r="E274" s="10">
        <v>100</v>
      </c>
      <c r="F274" s="10">
        <v>2</v>
      </c>
      <c r="G274" s="10">
        <v>2.5</v>
      </c>
      <c r="H274" s="10">
        <v>17</v>
      </c>
      <c r="I274" s="4"/>
      <c r="J274" s="10">
        <v>1</v>
      </c>
      <c r="K274" s="10">
        <v>1</v>
      </c>
      <c r="L274" s="4"/>
      <c r="M274" s="10">
        <f t="shared" si="303"/>
        <v>100</v>
      </c>
      <c r="N274" s="10">
        <f t="shared" si="304"/>
        <v>2</v>
      </c>
      <c r="O274" s="10">
        <f t="shared" si="305"/>
        <v>2.5</v>
      </c>
      <c r="P274" s="5">
        <f t="shared" si="306"/>
        <v>17</v>
      </c>
      <c r="Q274" s="11"/>
    </row>
    <row r="275" spans="1:18" x14ac:dyDescent="0.25">
      <c r="A275" s="3"/>
      <c r="B275" s="4">
        <v>3</v>
      </c>
      <c r="C275" s="10" t="s">
        <v>101</v>
      </c>
      <c r="D275" s="4" t="s">
        <v>102</v>
      </c>
      <c r="E275" s="10">
        <v>100</v>
      </c>
      <c r="F275" s="10">
        <v>2</v>
      </c>
      <c r="G275" s="10">
        <v>2.5</v>
      </c>
      <c r="H275" s="10">
        <v>17</v>
      </c>
      <c r="I275" s="4"/>
      <c r="J275" s="10">
        <v>1</v>
      </c>
      <c r="K275" s="10">
        <v>1</v>
      </c>
      <c r="L275" s="4"/>
      <c r="M275" s="10">
        <f t="shared" ref="M275:M277" si="308">J275*K275*E275</f>
        <v>100</v>
      </c>
      <c r="N275" s="10">
        <f t="shared" ref="N275:N277" si="309">J275*K275*F275</f>
        <v>2</v>
      </c>
      <c r="O275" s="10">
        <f t="shared" ref="O275:O277" si="310">J275*K275*G275</f>
        <v>2.5</v>
      </c>
      <c r="P275" s="5">
        <f t="shared" ref="P275:P277" si="311">J275*K275*H275</f>
        <v>17</v>
      </c>
      <c r="Q275" s="11"/>
    </row>
    <row r="276" spans="1:18" x14ac:dyDescent="0.25">
      <c r="A276" s="6"/>
      <c r="B276" s="4"/>
      <c r="C276" s="4" t="s">
        <v>39</v>
      </c>
      <c r="D276" s="4" t="s">
        <v>32</v>
      </c>
      <c r="E276" s="4">
        <v>190</v>
      </c>
      <c r="F276" s="4">
        <v>21</v>
      </c>
      <c r="G276" s="4">
        <v>7</v>
      </c>
      <c r="H276" s="4">
        <v>22</v>
      </c>
      <c r="I276" s="4"/>
      <c r="J276" s="4">
        <v>0.5</v>
      </c>
      <c r="K276" s="4">
        <v>1</v>
      </c>
      <c r="L276" s="4"/>
      <c r="M276" s="4">
        <f t="shared" si="308"/>
        <v>95</v>
      </c>
      <c r="N276" s="4">
        <f t="shared" si="309"/>
        <v>10.5</v>
      </c>
      <c r="O276" s="4">
        <f t="shared" si="310"/>
        <v>3.5</v>
      </c>
      <c r="P276" s="5">
        <f t="shared" si="311"/>
        <v>11</v>
      </c>
      <c r="Q276" s="16">
        <f t="shared" ref="Q276:Q277" si="312">F276/H276</f>
        <v>0.95454545454545459</v>
      </c>
      <c r="R276" s="18">
        <f t="shared" ref="R276:R277" si="313">E276/F276</f>
        <v>9.0476190476190474</v>
      </c>
    </row>
    <row r="277" spans="1:18" x14ac:dyDescent="0.25">
      <c r="A277" s="6"/>
      <c r="B277" s="4">
        <v>4</v>
      </c>
      <c r="C277" s="4" t="s">
        <v>39</v>
      </c>
      <c r="D277" s="4" t="s">
        <v>32</v>
      </c>
      <c r="E277" s="4">
        <v>190</v>
      </c>
      <c r="F277" s="4">
        <v>21</v>
      </c>
      <c r="G277" s="4">
        <v>7</v>
      </c>
      <c r="H277" s="4">
        <v>22</v>
      </c>
      <c r="I277" s="4"/>
      <c r="J277" s="4">
        <v>0.5</v>
      </c>
      <c r="K277" s="4">
        <v>1</v>
      </c>
      <c r="L277" s="4"/>
      <c r="M277" s="4">
        <f t="shared" si="308"/>
        <v>95</v>
      </c>
      <c r="N277" s="4">
        <f t="shared" si="309"/>
        <v>10.5</v>
      </c>
      <c r="O277" s="4">
        <f t="shared" si="310"/>
        <v>3.5</v>
      </c>
      <c r="P277" s="5">
        <f t="shared" si="311"/>
        <v>11</v>
      </c>
      <c r="Q277" s="16">
        <f t="shared" si="312"/>
        <v>0.95454545454545459</v>
      </c>
      <c r="R277" s="18">
        <f t="shared" si="313"/>
        <v>9.0476190476190474</v>
      </c>
    </row>
    <row r="278" spans="1:18" x14ac:dyDescent="0.25">
      <c r="A278" s="3"/>
      <c r="B278" s="4"/>
      <c r="C278" s="10" t="s">
        <v>101</v>
      </c>
      <c r="D278" s="4" t="s">
        <v>102</v>
      </c>
      <c r="E278" s="10">
        <v>100</v>
      </c>
      <c r="F278" s="10">
        <v>2</v>
      </c>
      <c r="G278" s="10">
        <v>2.5</v>
      </c>
      <c r="H278" s="10">
        <v>17</v>
      </c>
      <c r="I278" s="4"/>
      <c r="J278" s="10">
        <v>1</v>
      </c>
      <c r="K278" s="10">
        <v>1</v>
      </c>
      <c r="L278" s="4"/>
      <c r="M278" s="10">
        <f t="shared" ref="M278:M279" si="314">J278*K278*E278</f>
        <v>100</v>
      </c>
      <c r="N278" s="10">
        <f t="shared" ref="N278:N279" si="315">J278*K278*F278</f>
        <v>2</v>
      </c>
      <c r="O278" s="10">
        <f t="shared" ref="O278:O279" si="316">J278*K278*G278</f>
        <v>2.5</v>
      </c>
      <c r="P278" s="5">
        <f t="shared" ref="P278:P279" si="317">J278*K278*H278</f>
        <v>17</v>
      </c>
      <c r="Q278" s="11"/>
    </row>
    <row r="279" spans="1:18" x14ac:dyDescent="0.25">
      <c r="A279" s="6"/>
      <c r="B279" s="4"/>
      <c r="C279" s="10" t="s">
        <v>103</v>
      </c>
      <c r="D279" s="10" t="s">
        <v>87</v>
      </c>
      <c r="E279" s="10">
        <v>68</v>
      </c>
      <c r="F279" s="10">
        <v>4.2</v>
      </c>
      <c r="G279" s="10">
        <v>6</v>
      </c>
      <c r="H279" s="10">
        <v>0.2</v>
      </c>
      <c r="I279" s="10"/>
      <c r="J279" s="10">
        <v>1</v>
      </c>
      <c r="K279" s="10">
        <v>1</v>
      </c>
      <c r="L279" s="10"/>
      <c r="M279" s="10">
        <f t="shared" si="314"/>
        <v>68</v>
      </c>
      <c r="N279" s="10">
        <f t="shared" si="315"/>
        <v>4.2</v>
      </c>
      <c r="O279" s="10">
        <f t="shared" si="316"/>
        <v>6</v>
      </c>
      <c r="P279" s="5">
        <f t="shared" si="317"/>
        <v>0.2</v>
      </c>
      <c r="Q279" s="16">
        <f t="shared" ref="Q279" si="318">F279/H279</f>
        <v>21</v>
      </c>
      <c r="R279" s="18">
        <f t="shared" ref="R279" si="319">E279/F279</f>
        <v>16.19047619047619</v>
      </c>
    </row>
    <row r="280" spans="1:18" ht="15.75" thickBot="1" x14ac:dyDescent="0.3">
      <c r="A280" s="7"/>
      <c r="B280" s="8"/>
      <c r="C280" s="13" t="s">
        <v>88</v>
      </c>
      <c r="D280" s="13" t="s">
        <v>89</v>
      </c>
      <c r="E280" s="13">
        <v>80</v>
      </c>
      <c r="F280" s="13">
        <v>12</v>
      </c>
      <c r="G280" s="13">
        <v>1.5</v>
      </c>
      <c r="H280" s="13">
        <v>5</v>
      </c>
      <c r="I280" s="8"/>
      <c r="J280" s="13">
        <v>0.5</v>
      </c>
      <c r="K280" s="13">
        <v>1</v>
      </c>
      <c r="L280" s="8"/>
      <c r="M280" s="13">
        <f t="shared" ref="M280" si="320">J280*K280*E280</f>
        <v>40</v>
      </c>
      <c r="N280" s="13">
        <f t="shared" ref="N280" si="321">J280*K280*F280</f>
        <v>6</v>
      </c>
      <c r="O280" s="13">
        <f t="shared" ref="O280" si="322">J280*K280*G280</f>
        <v>0.75</v>
      </c>
      <c r="P280" s="23">
        <f t="shared" ref="P280" si="323">J280*K280*H280</f>
        <v>2.5</v>
      </c>
      <c r="Q280" s="16">
        <f t="shared" ref="Q280" si="324">F280/H280</f>
        <v>2.4</v>
      </c>
      <c r="R280" s="18">
        <f t="shared" ref="R280" si="325">E280/F280</f>
        <v>6.666666666666667</v>
      </c>
    </row>
    <row r="281" spans="1:18" x14ac:dyDescent="0.25">
      <c r="A281" s="4"/>
      <c r="B281" s="4"/>
      <c r="C281" s="10" t="s">
        <v>44</v>
      </c>
      <c r="D281" s="4"/>
      <c r="E281" s="4"/>
      <c r="F281" s="4"/>
      <c r="G281" s="4"/>
      <c r="H281" s="4"/>
      <c r="I281" s="4"/>
      <c r="J281" s="4"/>
      <c r="K281" s="4"/>
      <c r="L281" s="4"/>
      <c r="M281" s="16">
        <f>SUM(M269:M280)</f>
        <v>1411</v>
      </c>
      <c r="N281" s="16">
        <f>SUM(N269:N280)</f>
        <v>126.2</v>
      </c>
      <c r="O281" s="16">
        <f>SUM(O269:O280)</f>
        <v>51.75</v>
      </c>
      <c r="P281" s="16">
        <f>SUM(P269:P280)</f>
        <v>117.2</v>
      </c>
      <c r="Q281" s="12">
        <f>N281/(O281+P281)</f>
        <v>0.74696655815329982</v>
      </c>
    </row>
    <row r="283" spans="1:18" ht="15.75" thickBot="1" x14ac:dyDescent="0.3"/>
    <row r="284" spans="1:18" x14ac:dyDescent="0.25">
      <c r="A284" s="19">
        <v>43186</v>
      </c>
      <c r="B284" s="2"/>
      <c r="C284" s="17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15"/>
      <c r="Q284" s="12"/>
    </row>
    <row r="285" spans="1:18" x14ac:dyDescent="0.25">
      <c r="A285" s="3"/>
      <c r="B285" s="4">
        <v>1</v>
      </c>
      <c r="C285" s="10" t="s">
        <v>48</v>
      </c>
      <c r="D285" s="4" t="s">
        <v>49</v>
      </c>
      <c r="E285" s="4">
        <v>880</v>
      </c>
      <c r="F285" s="10">
        <v>60</v>
      </c>
      <c r="G285" s="10">
        <v>9</v>
      </c>
      <c r="H285" s="4">
        <v>140</v>
      </c>
      <c r="I285" s="4"/>
      <c r="J285" s="4">
        <v>0.33</v>
      </c>
      <c r="K285" s="4">
        <v>1</v>
      </c>
      <c r="L285" s="4"/>
      <c r="M285" s="4">
        <f t="shared" ref="M285" si="326">J285*K285*E285</f>
        <v>290.40000000000003</v>
      </c>
      <c r="N285" s="4">
        <f t="shared" ref="N285" si="327">J285*K285*F285</f>
        <v>19.8</v>
      </c>
      <c r="O285" s="4">
        <f t="shared" ref="O285" si="328">J285*K285*G285</f>
        <v>2.97</v>
      </c>
      <c r="P285" s="5">
        <f t="shared" ref="P285" si="329">J285*K285*H285</f>
        <v>46.2</v>
      </c>
      <c r="Q285" s="11">
        <f t="shared" ref="Q285" si="330">F285/H285</f>
        <v>0.42857142857142855</v>
      </c>
      <c r="R285" s="18">
        <f t="shared" ref="R285" si="331">E285/F285</f>
        <v>14.666666666666666</v>
      </c>
    </row>
    <row r="286" spans="1:18" x14ac:dyDescent="0.25">
      <c r="A286" s="22"/>
      <c r="B286" s="4">
        <v>2</v>
      </c>
      <c r="C286" s="10" t="s">
        <v>60</v>
      </c>
      <c r="D286" s="4" t="s">
        <v>59</v>
      </c>
      <c r="E286" s="4">
        <v>120</v>
      </c>
      <c r="F286" s="10">
        <v>24</v>
      </c>
      <c r="G286" s="10">
        <v>1.5</v>
      </c>
      <c r="H286" s="4">
        <v>3</v>
      </c>
      <c r="I286" s="4"/>
      <c r="J286" s="4">
        <v>1</v>
      </c>
      <c r="K286" s="4">
        <v>1</v>
      </c>
      <c r="L286" s="4"/>
      <c r="M286" s="4">
        <f>J286*K286*E286</f>
        <v>120</v>
      </c>
      <c r="N286" s="4">
        <f>J286*K286*F286</f>
        <v>24</v>
      </c>
      <c r="O286" s="4">
        <f>J286*K286*G286</f>
        <v>1.5</v>
      </c>
      <c r="P286" s="5">
        <f>J286*K286*H286</f>
        <v>3</v>
      </c>
      <c r="Q286" s="16">
        <f>F286/H286</f>
        <v>8</v>
      </c>
      <c r="R286" s="11">
        <f t="shared" ref="R286:R287" si="332">E286/F286</f>
        <v>5</v>
      </c>
    </row>
    <row r="287" spans="1:18" x14ac:dyDescent="0.25">
      <c r="A287" s="6"/>
      <c r="B287" s="4"/>
      <c r="C287" s="4" t="s">
        <v>46</v>
      </c>
      <c r="D287" s="4" t="s">
        <v>47</v>
      </c>
      <c r="E287" s="4">
        <v>105</v>
      </c>
      <c r="F287" s="4">
        <v>2.7</v>
      </c>
      <c r="G287" s="4">
        <v>0.4</v>
      </c>
      <c r="H287" s="4">
        <v>27</v>
      </c>
      <c r="I287" s="4"/>
      <c r="J287" s="4">
        <v>1</v>
      </c>
      <c r="K287" s="4">
        <v>1</v>
      </c>
      <c r="L287" s="4"/>
      <c r="M287" s="4">
        <f t="shared" ref="M287" si="333">J287*K287*E287</f>
        <v>105</v>
      </c>
      <c r="N287" s="4">
        <f t="shared" ref="N287" si="334">J287*K287*F287</f>
        <v>2.7</v>
      </c>
      <c r="O287" s="4">
        <f t="shared" ref="O287" si="335">J287*K287*G287</f>
        <v>0.4</v>
      </c>
      <c r="P287" s="5">
        <f t="shared" ref="P287" si="336">J287*K287*H287</f>
        <v>27</v>
      </c>
      <c r="Q287" s="11">
        <f t="shared" ref="Q287" si="337">F287/H287</f>
        <v>0.1</v>
      </c>
      <c r="R287" s="18">
        <f t="shared" si="332"/>
        <v>38.888888888888886</v>
      </c>
    </row>
    <row r="288" spans="1:18" x14ac:dyDescent="0.25">
      <c r="A288" s="22"/>
      <c r="B288" s="4">
        <v>3</v>
      </c>
      <c r="C288" s="10" t="s">
        <v>104</v>
      </c>
      <c r="D288" s="4" t="s">
        <v>80</v>
      </c>
      <c r="E288" s="4">
        <v>90</v>
      </c>
      <c r="F288" s="4">
        <v>8</v>
      </c>
      <c r="G288" s="4">
        <v>0.01</v>
      </c>
      <c r="H288" s="10">
        <v>13</v>
      </c>
      <c r="I288" s="4"/>
      <c r="J288" s="10">
        <v>1</v>
      </c>
      <c r="K288" s="10">
        <v>1</v>
      </c>
      <c r="L288" s="4"/>
      <c r="M288" s="4">
        <f t="shared" ref="M288:M290" si="338">J288*K288*E288</f>
        <v>90</v>
      </c>
      <c r="N288" s="4">
        <f t="shared" ref="N288:N290" si="339">J288*K288*F288</f>
        <v>8</v>
      </c>
      <c r="O288" s="4">
        <f t="shared" ref="O288:O290" si="340">J288*K288*G288</f>
        <v>0.01</v>
      </c>
      <c r="P288" s="5">
        <f t="shared" ref="P288:P290" si="341">J288*K288*H288</f>
        <v>13</v>
      </c>
      <c r="Q288" s="16">
        <f t="shared" ref="Q288" si="342">F288/H288</f>
        <v>0.61538461538461542</v>
      </c>
      <c r="R288" s="11">
        <f t="shared" ref="R288" si="343">E288/F288</f>
        <v>11.25</v>
      </c>
    </row>
    <row r="289" spans="1:18" x14ac:dyDescent="0.25">
      <c r="A289" s="22"/>
      <c r="B289" s="4"/>
      <c r="C289" s="10" t="s">
        <v>99</v>
      </c>
      <c r="D289" s="4" t="s">
        <v>100</v>
      </c>
      <c r="E289" s="4">
        <v>100</v>
      </c>
      <c r="F289" s="4">
        <v>4</v>
      </c>
      <c r="G289" s="4">
        <v>2</v>
      </c>
      <c r="H289" s="10">
        <v>15</v>
      </c>
      <c r="I289" s="4"/>
      <c r="J289" s="10">
        <v>1</v>
      </c>
      <c r="K289" s="10">
        <v>1</v>
      </c>
      <c r="L289" s="4"/>
      <c r="M289" s="4">
        <f t="shared" si="338"/>
        <v>100</v>
      </c>
      <c r="N289" s="4">
        <f t="shared" si="339"/>
        <v>4</v>
      </c>
      <c r="O289" s="4">
        <f t="shared" si="340"/>
        <v>2</v>
      </c>
      <c r="P289" s="5">
        <f t="shared" si="341"/>
        <v>15</v>
      </c>
      <c r="Q289" s="16"/>
      <c r="R289" s="11"/>
    </row>
    <row r="290" spans="1:18" x14ac:dyDescent="0.25">
      <c r="A290" s="22"/>
      <c r="B290" s="4"/>
      <c r="C290" s="4" t="s">
        <v>30</v>
      </c>
      <c r="D290" s="4" t="s">
        <v>40</v>
      </c>
      <c r="E290" s="4">
        <v>190</v>
      </c>
      <c r="F290" s="4">
        <v>3</v>
      </c>
      <c r="G290" s="4">
        <v>7</v>
      </c>
      <c r="H290" s="4">
        <v>29</v>
      </c>
      <c r="I290" s="4"/>
      <c r="J290" s="4">
        <v>0.5</v>
      </c>
      <c r="K290" s="4">
        <v>1</v>
      </c>
      <c r="L290" s="4"/>
      <c r="M290" s="4">
        <f t="shared" si="338"/>
        <v>95</v>
      </c>
      <c r="N290" s="4">
        <f t="shared" si="339"/>
        <v>1.5</v>
      </c>
      <c r="O290" s="4">
        <f t="shared" si="340"/>
        <v>3.5</v>
      </c>
      <c r="P290" s="5">
        <f t="shared" si="341"/>
        <v>14.5</v>
      </c>
      <c r="Q290" s="16">
        <f>F290/H290</f>
        <v>0.10344827586206896</v>
      </c>
      <c r="R290" s="11">
        <f>E290/F290</f>
        <v>63.333333333333336</v>
      </c>
    </row>
    <row r="291" spans="1:18" x14ac:dyDescent="0.25">
      <c r="A291" s="3"/>
      <c r="B291" s="4"/>
      <c r="C291" s="10" t="s">
        <v>52</v>
      </c>
      <c r="D291" s="4" t="s">
        <v>53</v>
      </c>
      <c r="E291" s="4">
        <v>78</v>
      </c>
      <c r="F291" s="10">
        <v>6</v>
      </c>
      <c r="G291" s="10">
        <v>5</v>
      </c>
      <c r="H291" s="4">
        <v>1</v>
      </c>
      <c r="I291" s="4"/>
      <c r="J291" s="4">
        <v>1</v>
      </c>
      <c r="K291" s="4">
        <v>1</v>
      </c>
      <c r="L291" s="4"/>
      <c r="M291" s="4">
        <f t="shared" ref="M291:M295" si="344">J291*K291*E291</f>
        <v>78</v>
      </c>
      <c r="N291" s="4">
        <f t="shared" ref="N291:N295" si="345">J291*K291*F291</f>
        <v>6</v>
      </c>
      <c r="O291" s="4">
        <f t="shared" ref="O291:O295" si="346">J291*K291*G291</f>
        <v>5</v>
      </c>
      <c r="P291" s="5">
        <f t="shared" ref="P291:P295" si="347">J291*K291*H291</f>
        <v>1</v>
      </c>
      <c r="Q291" s="11">
        <f t="shared" ref="Q291" si="348">F291/H291</f>
        <v>6</v>
      </c>
      <c r="R291">
        <f t="shared" ref="R291" si="349">E291/F291</f>
        <v>13</v>
      </c>
    </row>
    <row r="292" spans="1:18" x14ac:dyDescent="0.25">
      <c r="A292" s="3"/>
      <c r="B292" s="4"/>
      <c r="C292" s="10" t="s">
        <v>105</v>
      </c>
      <c r="D292" s="4" t="s">
        <v>53</v>
      </c>
      <c r="E292" s="4">
        <v>17</v>
      </c>
      <c r="F292" s="10">
        <v>3.6</v>
      </c>
      <c r="G292" s="10">
        <v>0.1</v>
      </c>
      <c r="H292" s="4">
        <v>0.2</v>
      </c>
      <c r="I292" s="4"/>
      <c r="J292" s="4">
        <v>2</v>
      </c>
      <c r="K292" s="4">
        <v>1</v>
      </c>
      <c r="L292" s="4"/>
      <c r="M292" s="4">
        <f t="shared" ref="M292" si="350">J292*K292*E292</f>
        <v>34</v>
      </c>
      <c r="N292" s="4">
        <f t="shared" ref="N292" si="351">J292*K292*F292</f>
        <v>7.2</v>
      </c>
      <c r="O292" s="4">
        <f t="shared" ref="O292" si="352">J292*K292*G292</f>
        <v>0.2</v>
      </c>
      <c r="P292" s="5">
        <f t="shared" ref="P292" si="353">J292*K292*H292</f>
        <v>0.4</v>
      </c>
      <c r="Q292" s="11">
        <f t="shared" ref="Q292" si="354">F292/H292</f>
        <v>18</v>
      </c>
      <c r="R292">
        <f t="shared" ref="R292" si="355">E292/F292</f>
        <v>4.7222222222222223</v>
      </c>
    </row>
    <row r="293" spans="1:18" x14ac:dyDescent="0.25">
      <c r="A293" s="3"/>
      <c r="B293" s="4">
        <v>4</v>
      </c>
      <c r="C293" s="4" t="s">
        <v>98</v>
      </c>
      <c r="D293" s="4" t="s">
        <v>93</v>
      </c>
      <c r="E293" s="20">
        <v>300</v>
      </c>
      <c r="F293" s="20">
        <v>34</v>
      </c>
      <c r="G293" s="20">
        <v>13</v>
      </c>
      <c r="H293" s="20">
        <v>11</v>
      </c>
      <c r="I293" s="4"/>
      <c r="J293" s="25">
        <v>2</v>
      </c>
      <c r="K293" s="26">
        <v>1</v>
      </c>
      <c r="L293" s="4"/>
      <c r="M293" s="10">
        <f t="shared" si="344"/>
        <v>600</v>
      </c>
      <c r="N293" s="10">
        <f t="shared" si="345"/>
        <v>68</v>
      </c>
      <c r="O293" s="10">
        <f t="shared" si="346"/>
        <v>26</v>
      </c>
      <c r="P293" s="5">
        <f t="shared" si="347"/>
        <v>22</v>
      </c>
      <c r="Q293" s="11"/>
    </row>
    <row r="294" spans="1:18" x14ac:dyDescent="0.25">
      <c r="A294" s="6"/>
      <c r="B294" s="4"/>
      <c r="C294" s="4" t="s">
        <v>50</v>
      </c>
      <c r="D294" s="4" t="s">
        <v>51</v>
      </c>
      <c r="E294" s="4">
        <v>151</v>
      </c>
      <c r="F294" s="10">
        <v>2.7</v>
      </c>
      <c r="G294" s="4">
        <v>0.3</v>
      </c>
      <c r="H294" s="4">
        <v>28</v>
      </c>
      <c r="I294" s="4"/>
      <c r="J294" s="4">
        <v>0.6</v>
      </c>
      <c r="K294" s="4">
        <v>1</v>
      </c>
      <c r="L294" s="4"/>
      <c r="M294" s="4">
        <f t="shared" si="344"/>
        <v>90.6</v>
      </c>
      <c r="N294" s="4">
        <f t="shared" si="345"/>
        <v>1.62</v>
      </c>
      <c r="O294" s="4">
        <f t="shared" si="346"/>
        <v>0.18</v>
      </c>
      <c r="P294" s="5">
        <f t="shared" si="347"/>
        <v>16.8</v>
      </c>
      <c r="Q294" s="11">
        <f t="shared" ref="Q294:Q295" si="356">F294/H294</f>
        <v>9.6428571428571433E-2</v>
      </c>
      <c r="R294" s="18">
        <f t="shared" ref="R294:R295" si="357">E294/F294</f>
        <v>55.925925925925924</v>
      </c>
    </row>
    <row r="295" spans="1:18" x14ac:dyDescent="0.25">
      <c r="A295" s="6"/>
      <c r="B295" s="4"/>
      <c r="C295" s="10" t="s">
        <v>106</v>
      </c>
      <c r="D295" s="10" t="s">
        <v>107</v>
      </c>
      <c r="E295" s="10">
        <v>60</v>
      </c>
      <c r="F295" s="10">
        <v>4</v>
      </c>
      <c r="G295" s="10">
        <v>0.01</v>
      </c>
      <c r="H295" s="10">
        <v>13</v>
      </c>
      <c r="I295" s="4"/>
      <c r="J295" s="10">
        <v>1</v>
      </c>
      <c r="K295" s="10">
        <v>1</v>
      </c>
      <c r="L295" s="4"/>
      <c r="M295" s="10">
        <f t="shared" si="344"/>
        <v>60</v>
      </c>
      <c r="N295" s="10">
        <f t="shared" si="345"/>
        <v>4</v>
      </c>
      <c r="O295" s="10">
        <f t="shared" si="346"/>
        <v>0.01</v>
      </c>
      <c r="P295" s="5">
        <f t="shared" si="347"/>
        <v>13</v>
      </c>
      <c r="Q295" s="11">
        <f t="shared" si="356"/>
        <v>0.30769230769230771</v>
      </c>
      <c r="R295" s="18">
        <f t="shared" si="357"/>
        <v>15</v>
      </c>
    </row>
    <row r="296" spans="1:18" x14ac:dyDescent="0.25">
      <c r="A296" s="3"/>
      <c r="B296" s="4">
        <v>5</v>
      </c>
      <c r="C296" s="10" t="s">
        <v>72</v>
      </c>
      <c r="D296" s="10" t="s">
        <v>51</v>
      </c>
      <c r="E296" s="10">
        <v>165</v>
      </c>
      <c r="F296" s="10">
        <v>31</v>
      </c>
      <c r="G296" s="10">
        <v>3.6</v>
      </c>
      <c r="H296" s="10">
        <v>1</v>
      </c>
      <c r="I296" s="10"/>
      <c r="J296" s="10">
        <v>0.8</v>
      </c>
      <c r="K296" s="10">
        <v>1</v>
      </c>
      <c r="L296" s="10"/>
      <c r="M296" s="4">
        <f>J296*K296*E296</f>
        <v>132</v>
      </c>
      <c r="N296" s="4">
        <f>J296*K296*F296</f>
        <v>24.8</v>
      </c>
      <c r="O296" s="4">
        <f>J296*K296*G296</f>
        <v>2.8800000000000003</v>
      </c>
      <c r="P296" s="5">
        <f>J296*K296*H296</f>
        <v>0.8</v>
      </c>
      <c r="Q296" s="11"/>
    </row>
    <row r="297" spans="1:18" x14ac:dyDescent="0.25">
      <c r="A297" s="3"/>
      <c r="B297" s="4"/>
      <c r="C297" s="10" t="s">
        <v>74</v>
      </c>
      <c r="D297" s="10" t="s">
        <v>76</v>
      </c>
      <c r="E297" s="10">
        <v>45</v>
      </c>
      <c r="F297" s="10">
        <v>1</v>
      </c>
      <c r="G297" s="10">
        <v>3</v>
      </c>
      <c r="H297" s="10">
        <v>3</v>
      </c>
      <c r="I297" s="10"/>
      <c r="J297" s="10">
        <v>1</v>
      </c>
      <c r="K297" s="10">
        <v>1</v>
      </c>
      <c r="L297" s="10"/>
      <c r="M297" s="4">
        <f t="shared" ref="M297:M300" si="358">J297*K297*E297</f>
        <v>45</v>
      </c>
      <c r="N297" s="4">
        <f t="shared" ref="N297:N300" si="359">J297*K297*F297</f>
        <v>1</v>
      </c>
      <c r="O297" s="4">
        <f t="shared" ref="O297:O300" si="360">J297*K297*G297</f>
        <v>3</v>
      </c>
      <c r="P297" s="5">
        <f t="shared" ref="P297:P300" si="361">J297*K297*H297</f>
        <v>3</v>
      </c>
      <c r="Q297" s="11"/>
    </row>
    <row r="298" spans="1:18" x14ac:dyDescent="0.25">
      <c r="A298" s="6"/>
      <c r="B298" s="4"/>
      <c r="C298" s="10" t="s">
        <v>106</v>
      </c>
      <c r="D298" s="10" t="s">
        <v>107</v>
      </c>
      <c r="E298" s="10">
        <v>60</v>
      </c>
      <c r="F298" s="10">
        <v>4</v>
      </c>
      <c r="G298" s="10">
        <v>0.01</v>
      </c>
      <c r="H298" s="10">
        <v>13</v>
      </c>
      <c r="I298" s="4"/>
      <c r="J298" s="10">
        <v>2</v>
      </c>
      <c r="K298" s="10">
        <v>1</v>
      </c>
      <c r="L298" s="4"/>
      <c r="M298" s="10">
        <f t="shared" si="358"/>
        <v>120</v>
      </c>
      <c r="N298" s="10">
        <f t="shared" si="359"/>
        <v>8</v>
      </c>
      <c r="O298" s="10">
        <f t="shared" si="360"/>
        <v>0.02</v>
      </c>
      <c r="P298" s="5">
        <f t="shared" si="361"/>
        <v>26</v>
      </c>
      <c r="Q298" s="16"/>
      <c r="R298" s="18"/>
    </row>
    <row r="299" spans="1:18" x14ac:dyDescent="0.25">
      <c r="A299" s="6"/>
      <c r="B299" s="4">
        <v>6</v>
      </c>
      <c r="C299" s="4" t="s">
        <v>73</v>
      </c>
      <c r="D299" s="4" t="s">
        <v>47</v>
      </c>
      <c r="E299" s="4">
        <v>95</v>
      </c>
      <c r="F299" s="4">
        <v>0.5</v>
      </c>
      <c r="G299" s="4">
        <v>1</v>
      </c>
      <c r="H299" s="4">
        <v>25</v>
      </c>
      <c r="I299" s="10"/>
      <c r="J299" s="10">
        <v>1</v>
      </c>
      <c r="K299" s="10">
        <v>1</v>
      </c>
      <c r="L299" s="10"/>
      <c r="M299" s="4">
        <f t="shared" si="358"/>
        <v>95</v>
      </c>
      <c r="N299" s="4">
        <f t="shared" si="359"/>
        <v>0.5</v>
      </c>
      <c r="O299" s="4">
        <f t="shared" si="360"/>
        <v>1</v>
      </c>
      <c r="P299" s="5">
        <f t="shared" si="361"/>
        <v>25</v>
      </c>
      <c r="Q299" s="16"/>
      <c r="R299" s="18"/>
    </row>
    <row r="300" spans="1:18" ht="15.75" thickBot="1" x14ac:dyDescent="0.3">
      <c r="A300" s="7"/>
      <c r="B300" s="8"/>
      <c r="C300" s="13" t="s">
        <v>88</v>
      </c>
      <c r="D300" s="13" t="s">
        <v>89</v>
      </c>
      <c r="E300" s="13">
        <v>80</v>
      </c>
      <c r="F300" s="13">
        <v>12</v>
      </c>
      <c r="G300" s="13">
        <v>1.5</v>
      </c>
      <c r="H300" s="13">
        <v>5</v>
      </c>
      <c r="I300" s="8"/>
      <c r="J300" s="13">
        <v>1</v>
      </c>
      <c r="K300" s="13">
        <v>1</v>
      </c>
      <c r="L300" s="8"/>
      <c r="M300" s="13">
        <f t="shared" si="358"/>
        <v>80</v>
      </c>
      <c r="N300" s="13">
        <f t="shared" si="359"/>
        <v>12</v>
      </c>
      <c r="O300" s="13">
        <f t="shared" si="360"/>
        <v>1.5</v>
      </c>
      <c r="P300" s="23">
        <f t="shared" si="361"/>
        <v>5</v>
      </c>
      <c r="Q300" s="16"/>
      <c r="R300" s="18"/>
    </row>
    <row r="301" spans="1:18" x14ac:dyDescent="0.25">
      <c r="A301" s="4"/>
      <c r="B301" s="4"/>
      <c r="C301" s="10" t="s">
        <v>44</v>
      </c>
      <c r="D301" s="4"/>
      <c r="E301" s="4"/>
      <c r="F301" s="4"/>
      <c r="G301" s="4"/>
      <c r="H301" s="4"/>
      <c r="I301" s="4"/>
      <c r="J301" s="4"/>
      <c r="K301" s="4"/>
      <c r="L301" s="4"/>
      <c r="M301" s="16">
        <f>SUM(M285:M300)</f>
        <v>2135</v>
      </c>
      <c r="N301" s="16">
        <f>SUM(N285:N300)</f>
        <v>193.12</v>
      </c>
      <c r="O301" s="16">
        <f>SUM(O285:O300)</f>
        <v>50.17</v>
      </c>
      <c r="P301" s="16">
        <f>SUM(P285:P300)</f>
        <v>231.70000000000005</v>
      </c>
      <c r="Q301" s="12">
        <f>N301/(O301+P301)</f>
        <v>0.68513853904282107</v>
      </c>
    </row>
    <row r="303" spans="1:18" ht="15.75" thickBot="1" x14ac:dyDescent="0.3"/>
    <row r="304" spans="1:18" x14ac:dyDescent="0.25">
      <c r="A304" s="19">
        <v>43187</v>
      </c>
      <c r="B304" s="2"/>
      <c r="C304" s="17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15"/>
      <c r="Q304" s="12"/>
    </row>
    <row r="305" spans="1:18" x14ac:dyDescent="0.25">
      <c r="A305" s="3"/>
      <c r="B305" s="4">
        <v>1</v>
      </c>
      <c r="C305" s="10" t="s">
        <v>48</v>
      </c>
      <c r="D305" s="4" t="s">
        <v>49</v>
      </c>
      <c r="E305" s="4">
        <v>880</v>
      </c>
      <c r="F305" s="10">
        <v>60</v>
      </c>
      <c r="G305" s="10">
        <v>9</v>
      </c>
      <c r="H305" s="4">
        <v>140</v>
      </c>
      <c r="I305" s="4"/>
      <c r="J305" s="4">
        <v>0.33</v>
      </c>
      <c r="K305" s="4">
        <v>1</v>
      </c>
      <c r="L305" s="4"/>
      <c r="M305" s="4">
        <f t="shared" ref="M305:M306" si="362">J305*K305*E305</f>
        <v>290.40000000000003</v>
      </c>
      <c r="N305" s="4">
        <f t="shared" ref="N305:N306" si="363">J305*K305*F305</f>
        <v>19.8</v>
      </c>
      <c r="O305" s="4">
        <f t="shared" ref="O305:O306" si="364">J305*K305*G305</f>
        <v>2.97</v>
      </c>
      <c r="P305" s="5">
        <f t="shared" ref="P305:P306" si="365">J305*K305*H305</f>
        <v>46.2</v>
      </c>
      <c r="Q305" s="11">
        <f t="shared" ref="Q305" si="366">F305/H305</f>
        <v>0.42857142857142855</v>
      </c>
      <c r="R305" s="18">
        <f t="shared" ref="R305:R309" si="367">E305/F305</f>
        <v>14.666666666666666</v>
      </c>
    </row>
    <row r="306" spans="1:18" x14ac:dyDescent="0.25">
      <c r="A306" s="22"/>
      <c r="B306" s="4"/>
      <c r="C306" s="4" t="s">
        <v>30</v>
      </c>
      <c r="D306" s="4" t="s">
        <v>40</v>
      </c>
      <c r="E306" s="4">
        <v>190</v>
      </c>
      <c r="F306" s="4">
        <v>3</v>
      </c>
      <c r="G306" s="4">
        <v>7</v>
      </c>
      <c r="H306" s="4">
        <v>29</v>
      </c>
      <c r="I306" s="4"/>
      <c r="J306" s="4">
        <v>0.5</v>
      </c>
      <c r="K306" s="4">
        <v>1</v>
      </c>
      <c r="L306" s="4"/>
      <c r="M306" s="4">
        <f t="shared" si="362"/>
        <v>95</v>
      </c>
      <c r="N306" s="4">
        <f t="shared" si="363"/>
        <v>1.5</v>
      </c>
      <c r="O306" s="4">
        <f t="shared" si="364"/>
        <v>3.5</v>
      </c>
      <c r="P306" s="5">
        <f t="shared" si="365"/>
        <v>14.5</v>
      </c>
      <c r="Q306" s="16">
        <f>F306/H306</f>
        <v>0.10344827586206896</v>
      </c>
      <c r="R306" s="11">
        <f>E306/F306</f>
        <v>63.333333333333336</v>
      </c>
    </row>
    <row r="307" spans="1:18" x14ac:dyDescent="0.25">
      <c r="A307" s="22"/>
      <c r="B307" s="4">
        <v>2</v>
      </c>
      <c r="C307" s="10" t="s">
        <v>60</v>
      </c>
      <c r="D307" s="4" t="s">
        <v>59</v>
      </c>
      <c r="E307" s="4">
        <v>120</v>
      </c>
      <c r="F307" s="10">
        <v>24</v>
      </c>
      <c r="G307" s="10">
        <v>1.5</v>
      </c>
      <c r="H307" s="4">
        <v>3</v>
      </c>
      <c r="I307" s="4"/>
      <c r="J307" s="4">
        <v>1</v>
      </c>
      <c r="K307" s="4">
        <v>1</v>
      </c>
      <c r="L307" s="4"/>
      <c r="M307" s="4">
        <f>J307*K307*E307</f>
        <v>120</v>
      </c>
      <c r="N307" s="4">
        <f>J307*K307*F307</f>
        <v>24</v>
      </c>
      <c r="O307" s="4">
        <f>J307*K307*G307</f>
        <v>1.5</v>
      </c>
      <c r="P307" s="5">
        <f>J307*K307*H307</f>
        <v>3</v>
      </c>
      <c r="Q307" s="16">
        <f>F307/H307</f>
        <v>8</v>
      </c>
      <c r="R307" s="11">
        <f t="shared" si="367"/>
        <v>5</v>
      </c>
    </row>
    <row r="308" spans="1:18" x14ac:dyDescent="0.25">
      <c r="A308" s="6"/>
      <c r="B308" s="4"/>
      <c r="C308" s="4" t="s">
        <v>46</v>
      </c>
      <c r="D308" s="4" t="s">
        <v>47</v>
      </c>
      <c r="E308" s="4">
        <v>105</v>
      </c>
      <c r="F308" s="4">
        <v>2.7</v>
      </c>
      <c r="G308" s="4">
        <v>0.4</v>
      </c>
      <c r="H308" s="4">
        <v>27</v>
      </c>
      <c r="I308" s="4"/>
      <c r="J308" s="4">
        <v>1</v>
      </c>
      <c r="K308" s="4">
        <v>1</v>
      </c>
      <c r="L308" s="4"/>
      <c r="M308" s="4">
        <f t="shared" ref="M308:M316" si="368">J308*K308*E308</f>
        <v>105</v>
      </c>
      <c r="N308" s="4">
        <f t="shared" ref="N308:N316" si="369">J308*K308*F308</f>
        <v>2.7</v>
      </c>
      <c r="O308" s="4">
        <f t="shared" ref="O308:O316" si="370">J308*K308*G308</f>
        <v>0.4</v>
      </c>
      <c r="P308" s="5">
        <f t="shared" ref="P308:P316" si="371">J308*K308*H308</f>
        <v>27</v>
      </c>
      <c r="Q308" s="11">
        <f t="shared" ref="Q308:Q309" si="372">F308/H308</f>
        <v>0.1</v>
      </c>
      <c r="R308" s="18">
        <f t="shared" si="367"/>
        <v>38.888888888888886</v>
      </c>
    </row>
    <row r="309" spans="1:18" x14ac:dyDescent="0.25">
      <c r="A309" s="22"/>
      <c r="B309" s="4">
        <v>3</v>
      </c>
      <c r="C309" s="10" t="s">
        <v>104</v>
      </c>
      <c r="D309" s="4" t="s">
        <v>80</v>
      </c>
      <c r="E309" s="4">
        <v>90</v>
      </c>
      <c r="F309" s="4">
        <v>8</v>
      </c>
      <c r="G309" s="4">
        <v>0.01</v>
      </c>
      <c r="H309" s="10">
        <v>13</v>
      </c>
      <c r="I309" s="4"/>
      <c r="J309" s="10">
        <v>1</v>
      </c>
      <c r="K309" s="10">
        <v>1</v>
      </c>
      <c r="L309" s="4"/>
      <c r="M309" s="4">
        <f t="shared" si="368"/>
        <v>90</v>
      </c>
      <c r="N309" s="4">
        <f t="shared" si="369"/>
        <v>8</v>
      </c>
      <c r="O309" s="4">
        <f t="shared" si="370"/>
        <v>0.01</v>
      </c>
      <c r="P309" s="5">
        <f t="shared" si="371"/>
        <v>13</v>
      </c>
      <c r="Q309" s="16">
        <f t="shared" si="372"/>
        <v>0.61538461538461542</v>
      </c>
      <c r="R309" s="11">
        <f t="shared" si="367"/>
        <v>11.25</v>
      </c>
    </row>
    <row r="310" spans="1:18" x14ac:dyDescent="0.25">
      <c r="A310" s="22"/>
      <c r="B310" s="4"/>
      <c r="C310" s="10" t="s">
        <v>99</v>
      </c>
      <c r="D310" s="4" t="s">
        <v>100</v>
      </c>
      <c r="E310" s="4">
        <v>100</v>
      </c>
      <c r="F310" s="4">
        <v>4</v>
      </c>
      <c r="G310" s="4">
        <v>2</v>
      </c>
      <c r="H310" s="10">
        <v>15</v>
      </c>
      <c r="I310" s="4"/>
      <c r="J310" s="10">
        <v>1</v>
      </c>
      <c r="K310" s="10">
        <v>1</v>
      </c>
      <c r="L310" s="4"/>
      <c r="M310" s="4">
        <f t="shared" si="368"/>
        <v>100</v>
      </c>
      <c r="N310" s="4">
        <f t="shared" si="369"/>
        <v>4</v>
      </c>
      <c r="O310" s="4">
        <f t="shared" si="370"/>
        <v>2</v>
      </c>
      <c r="P310" s="5">
        <f t="shared" si="371"/>
        <v>15</v>
      </c>
      <c r="Q310" s="16"/>
      <c r="R310" s="11"/>
    </row>
    <row r="311" spans="1:18" x14ac:dyDescent="0.25">
      <c r="A311" s="22"/>
      <c r="B311" s="4"/>
      <c r="C311" s="4" t="s">
        <v>30</v>
      </c>
      <c r="D311" s="4" t="s">
        <v>40</v>
      </c>
      <c r="E311" s="4">
        <v>190</v>
      </c>
      <c r="F311" s="4">
        <v>3</v>
      </c>
      <c r="G311" s="4">
        <v>7</v>
      </c>
      <c r="H311" s="4">
        <v>29</v>
      </c>
      <c r="I311" s="4"/>
      <c r="J311" s="4">
        <v>0.5</v>
      </c>
      <c r="K311" s="4">
        <v>1</v>
      </c>
      <c r="L311" s="4"/>
      <c r="M311" s="4">
        <f t="shared" si="368"/>
        <v>95</v>
      </c>
      <c r="N311" s="4">
        <f t="shared" si="369"/>
        <v>1.5</v>
      </c>
      <c r="O311" s="4">
        <f t="shared" si="370"/>
        <v>3.5</v>
      </c>
      <c r="P311" s="5">
        <f t="shared" si="371"/>
        <v>14.5</v>
      </c>
      <c r="Q311" s="16">
        <f>F311/H311</f>
        <v>0.10344827586206896</v>
      </c>
      <c r="R311" s="11">
        <f>E311/F311</f>
        <v>63.333333333333336</v>
      </c>
    </row>
    <row r="312" spans="1:18" x14ac:dyDescent="0.25">
      <c r="A312" s="3"/>
      <c r="B312" s="4"/>
      <c r="C312" s="10" t="s">
        <v>52</v>
      </c>
      <c r="D312" s="4" t="s">
        <v>53</v>
      </c>
      <c r="E312" s="4">
        <v>78</v>
      </c>
      <c r="F312" s="10">
        <v>6</v>
      </c>
      <c r="G312" s="10">
        <v>5</v>
      </c>
      <c r="H312" s="4">
        <v>1</v>
      </c>
      <c r="I312" s="4"/>
      <c r="J312" s="4">
        <v>1</v>
      </c>
      <c r="K312" s="4">
        <v>1</v>
      </c>
      <c r="L312" s="4"/>
      <c r="M312" s="4">
        <f t="shared" si="368"/>
        <v>78</v>
      </c>
      <c r="N312" s="4">
        <f t="shared" si="369"/>
        <v>6</v>
      </c>
      <c r="O312" s="4">
        <f t="shared" si="370"/>
        <v>5</v>
      </c>
      <c r="P312" s="5">
        <f t="shared" si="371"/>
        <v>1</v>
      </c>
      <c r="Q312" s="11">
        <f t="shared" ref="Q312:Q313" si="373">F312/H312</f>
        <v>6</v>
      </c>
      <c r="R312">
        <f t="shared" ref="R312:R313" si="374">E312/F312</f>
        <v>13</v>
      </c>
    </row>
    <row r="313" spans="1:18" x14ac:dyDescent="0.25">
      <c r="A313" s="3"/>
      <c r="B313" s="4"/>
      <c r="C313" s="10" t="s">
        <v>105</v>
      </c>
      <c r="D313" s="4" t="s">
        <v>53</v>
      </c>
      <c r="E313" s="4">
        <v>17</v>
      </c>
      <c r="F313" s="10">
        <v>3.6</v>
      </c>
      <c r="G313" s="10">
        <v>0.1</v>
      </c>
      <c r="H313" s="4">
        <v>0.2</v>
      </c>
      <c r="I313" s="4"/>
      <c r="J313" s="4">
        <v>3</v>
      </c>
      <c r="K313" s="4">
        <v>1</v>
      </c>
      <c r="L313" s="4"/>
      <c r="M313" s="4">
        <f t="shared" si="368"/>
        <v>51</v>
      </c>
      <c r="N313" s="4">
        <f t="shared" si="369"/>
        <v>10.8</v>
      </c>
      <c r="O313" s="4">
        <f t="shared" si="370"/>
        <v>0.30000000000000004</v>
      </c>
      <c r="P313" s="5">
        <f t="shared" si="371"/>
        <v>0.60000000000000009</v>
      </c>
      <c r="Q313" s="11">
        <f t="shared" si="373"/>
        <v>18</v>
      </c>
      <c r="R313">
        <f t="shared" si="374"/>
        <v>4.7222222222222223</v>
      </c>
    </row>
    <row r="314" spans="1:18" x14ac:dyDescent="0.25">
      <c r="A314" s="3"/>
      <c r="B314" s="4">
        <v>4</v>
      </c>
      <c r="C314" t="s">
        <v>98</v>
      </c>
      <c r="D314" t="s">
        <v>93</v>
      </c>
      <c r="E314" s="18">
        <v>300</v>
      </c>
      <c r="F314" s="18">
        <v>34</v>
      </c>
      <c r="G314" s="18">
        <v>13</v>
      </c>
      <c r="H314" s="18">
        <v>11</v>
      </c>
      <c r="I314" s="4"/>
      <c r="J314" s="26">
        <v>1</v>
      </c>
      <c r="K314" s="26">
        <v>1</v>
      </c>
      <c r="L314" s="4"/>
      <c r="M314" s="10">
        <f t="shared" si="368"/>
        <v>300</v>
      </c>
      <c r="N314" s="10">
        <f t="shared" si="369"/>
        <v>34</v>
      </c>
      <c r="O314" s="10">
        <f t="shared" si="370"/>
        <v>13</v>
      </c>
      <c r="P314" s="5">
        <f t="shared" si="371"/>
        <v>11</v>
      </c>
      <c r="Q314" s="11"/>
    </row>
    <row r="315" spans="1:18" x14ac:dyDescent="0.25">
      <c r="A315" s="6"/>
      <c r="B315" s="4"/>
      <c r="C315" s="4" t="s">
        <v>82</v>
      </c>
      <c r="D315" s="4" t="s">
        <v>83</v>
      </c>
      <c r="E315" s="4">
        <v>120</v>
      </c>
      <c r="F315" s="4">
        <v>3</v>
      </c>
      <c r="G315" s="4">
        <v>3</v>
      </c>
      <c r="H315" s="4">
        <v>20</v>
      </c>
      <c r="I315" s="4"/>
      <c r="J315" s="4">
        <v>1</v>
      </c>
      <c r="K315" s="4">
        <v>1</v>
      </c>
      <c r="L315" s="4"/>
      <c r="M315" s="4">
        <f t="shared" si="368"/>
        <v>120</v>
      </c>
      <c r="N315" s="4">
        <f t="shared" si="369"/>
        <v>3</v>
      </c>
      <c r="O315" s="4">
        <f t="shared" si="370"/>
        <v>3</v>
      </c>
      <c r="P315" s="5">
        <f t="shared" si="371"/>
        <v>20</v>
      </c>
      <c r="Q315" s="11">
        <f t="shared" ref="Q315" si="375">F315/H315</f>
        <v>0.15</v>
      </c>
      <c r="R315" s="18">
        <f t="shared" ref="R315" si="376">E315/F315</f>
        <v>40</v>
      </c>
    </row>
    <row r="316" spans="1:18" x14ac:dyDescent="0.25">
      <c r="A316" s="6"/>
      <c r="B316" s="4">
        <v>5</v>
      </c>
      <c r="C316" s="4" t="s">
        <v>73</v>
      </c>
      <c r="D316" s="4" t="s">
        <v>47</v>
      </c>
      <c r="E316" s="4">
        <v>95</v>
      </c>
      <c r="F316" s="4">
        <v>1</v>
      </c>
      <c r="G316" s="4">
        <v>1</v>
      </c>
      <c r="H316" s="4">
        <v>25</v>
      </c>
      <c r="I316" s="10"/>
      <c r="J316" s="10">
        <v>1</v>
      </c>
      <c r="K316" s="10">
        <v>1</v>
      </c>
      <c r="L316" s="10"/>
      <c r="M316" s="4">
        <f t="shared" si="368"/>
        <v>95</v>
      </c>
      <c r="N316" s="4">
        <f t="shared" si="369"/>
        <v>1</v>
      </c>
      <c r="O316" s="4">
        <f t="shared" si="370"/>
        <v>1</v>
      </c>
      <c r="P316" s="5">
        <f t="shared" si="371"/>
        <v>25</v>
      </c>
      <c r="Q316" s="11"/>
      <c r="R316" s="18"/>
    </row>
    <row r="317" spans="1:18" x14ac:dyDescent="0.25">
      <c r="A317" s="6"/>
      <c r="B317" s="4">
        <v>6</v>
      </c>
      <c r="C317" s="10" t="s">
        <v>72</v>
      </c>
      <c r="D317" s="10" t="s">
        <v>51</v>
      </c>
      <c r="E317" s="10">
        <v>165</v>
      </c>
      <c r="F317" s="10">
        <v>31</v>
      </c>
      <c r="G317" s="10">
        <v>3.6</v>
      </c>
      <c r="H317" s="10">
        <v>1</v>
      </c>
      <c r="I317" s="10"/>
      <c r="J317" s="10">
        <v>0.8</v>
      </c>
      <c r="K317" s="10">
        <v>1</v>
      </c>
      <c r="L317" s="10"/>
      <c r="M317" s="4">
        <f>J317*K317*E317</f>
        <v>132</v>
      </c>
      <c r="N317" s="4">
        <f>J317*K317*F317</f>
        <v>24.8</v>
      </c>
      <c r="O317" s="4">
        <f>J317*K317*G317</f>
        <v>2.8800000000000003</v>
      </c>
      <c r="P317" s="5">
        <f>J317*K317*H317</f>
        <v>0.8</v>
      </c>
      <c r="Q317" s="11"/>
      <c r="R317" s="18"/>
    </row>
    <row r="318" spans="1:18" x14ac:dyDescent="0.25">
      <c r="A318" s="3"/>
      <c r="B318" s="4"/>
      <c r="C318" s="10" t="s">
        <v>74</v>
      </c>
      <c r="D318" s="10" t="s">
        <v>76</v>
      </c>
      <c r="E318" s="10">
        <v>45</v>
      </c>
      <c r="F318" s="10">
        <v>1</v>
      </c>
      <c r="G318" s="10">
        <v>3</v>
      </c>
      <c r="H318" s="10">
        <v>3</v>
      </c>
      <c r="I318" s="10"/>
      <c r="J318" s="10">
        <v>1</v>
      </c>
      <c r="K318" s="10">
        <v>1</v>
      </c>
      <c r="L318" s="10"/>
      <c r="M318" s="4">
        <f t="shared" ref="M318" si="377">J318*K318*E318</f>
        <v>45</v>
      </c>
      <c r="N318" s="4">
        <f t="shared" ref="N318" si="378">J318*K318*F318</f>
        <v>1</v>
      </c>
      <c r="O318" s="4">
        <f t="shared" ref="O318" si="379">J318*K318*G318</f>
        <v>3</v>
      </c>
      <c r="P318" s="5">
        <f t="shared" ref="P318" si="380">J318*K318*H318</f>
        <v>3</v>
      </c>
      <c r="Q318" s="11"/>
    </row>
    <row r="319" spans="1:18" x14ac:dyDescent="0.25">
      <c r="A319" s="6"/>
      <c r="B319" s="4"/>
      <c r="C319" s="10" t="s">
        <v>106</v>
      </c>
      <c r="D319" s="10" t="s">
        <v>107</v>
      </c>
      <c r="E319" s="10">
        <v>60</v>
      </c>
      <c r="F319" s="10">
        <v>4</v>
      </c>
      <c r="G319" s="10">
        <v>0.01</v>
      </c>
      <c r="H319" s="10">
        <v>13</v>
      </c>
      <c r="I319" s="4"/>
      <c r="J319" s="10">
        <v>2</v>
      </c>
      <c r="K319" s="10">
        <v>1</v>
      </c>
      <c r="L319" s="4"/>
      <c r="M319" s="10">
        <f t="shared" ref="M319:M320" si="381">J319*K319*E319</f>
        <v>120</v>
      </c>
      <c r="N319" s="10">
        <f t="shared" ref="N319:N320" si="382">J319*K319*F319</f>
        <v>8</v>
      </c>
      <c r="O319" s="10">
        <f t="shared" ref="O319:O320" si="383">J319*K319*G319</f>
        <v>0.02</v>
      </c>
      <c r="P319" s="5">
        <f t="shared" ref="P319:P320" si="384">J319*K319*H319</f>
        <v>26</v>
      </c>
      <c r="Q319" s="16"/>
      <c r="R319" s="18"/>
    </row>
    <row r="320" spans="1:18" x14ac:dyDescent="0.25">
      <c r="A320" s="3"/>
      <c r="B320" s="4">
        <v>7</v>
      </c>
      <c r="C320" s="10" t="s">
        <v>101</v>
      </c>
      <c r="D320" s="4" t="s">
        <v>102</v>
      </c>
      <c r="E320" s="10">
        <v>100</v>
      </c>
      <c r="F320" s="10">
        <v>2</v>
      </c>
      <c r="G320" s="10">
        <v>2.5</v>
      </c>
      <c r="H320" s="10">
        <v>17</v>
      </c>
      <c r="I320" s="4"/>
      <c r="J320" s="10">
        <v>1</v>
      </c>
      <c r="K320" s="10">
        <v>1</v>
      </c>
      <c r="L320" s="4"/>
      <c r="M320" s="10">
        <f t="shared" si="381"/>
        <v>100</v>
      </c>
      <c r="N320" s="10">
        <f t="shared" si="382"/>
        <v>2</v>
      </c>
      <c r="O320" s="10">
        <f t="shared" si="383"/>
        <v>2.5</v>
      </c>
      <c r="P320" s="5">
        <f t="shared" si="384"/>
        <v>17</v>
      </c>
      <c r="Q320" s="11"/>
    </row>
    <row r="321" spans="1:18" ht="15.75" thickBot="1" x14ac:dyDescent="0.3">
      <c r="A321" s="7"/>
      <c r="B321" s="8"/>
      <c r="C321" s="13" t="s">
        <v>88</v>
      </c>
      <c r="D321" s="13" t="s">
        <v>89</v>
      </c>
      <c r="E321" s="13">
        <v>80</v>
      </c>
      <c r="F321" s="13">
        <v>12</v>
      </c>
      <c r="G321" s="13">
        <v>1.5</v>
      </c>
      <c r="H321" s="13">
        <v>5</v>
      </c>
      <c r="I321" s="8"/>
      <c r="J321" s="13">
        <v>1</v>
      </c>
      <c r="K321" s="13">
        <v>1</v>
      </c>
      <c r="L321" s="8"/>
      <c r="M321" s="13">
        <f t="shared" ref="M321" si="385">J321*K321*E321</f>
        <v>80</v>
      </c>
      <c r="N321" s="13">
        <f t="shared" ref="N321" si="386">J321*K321*F321</f>
        <v>12</v>
      </c>
      <c r="O321" s="13">
        <f t="shared" ref="O321" si="387">J321*K321*G321</f>
        <v>1.5</v>
      </c>
      <c r="P321" s="23">
        <f t="shared" ref="P321" si="388">J321*K321*H321</f>
        <v>5</v>
      </c>
      <c r="Q321" s="16"/>
      <c r="R321" s="18"/>
    </row>
    <row r="322" spans="1:18" x14ac:dyDescent="0.25">
      <c r="A322" s="4"/>
      <c r="B322" s="4"/>
      <c r="C322" s="10" t="s">
        <v>44</v>
      </c>
      <c r="D322" s="4"/>
      <c r="E322" s="4"/>
      <c r="F322" s="4"/>
      <c r="G322" s="4"/>
      <c r="H322" s="4"/>
      <c r="I322" s="4"/>
      <c r="J322" s="4"/>
      <c r="K322" s="4"/>
      <c r="L322" s="4"/>
      <c r="M322" s="16">
        <f>SUM(M305:M321)</f>
        <v>2016.4</v>
      </c>
      <c r="N322" s="16">
        <f>SUM(N305:N321)</f>
        <v>164.1</v>
      </c>
      <c r="O322" s="16">
        <f>SUM(O305:O321)</f>
        <v>46.080000000000013</v>
      </c>
      <c r="P322" s="16">
        <f>SUM(P305:P321)</f>
        <v>242.6</v>
      </c>
      <c r="Q322" s="12">
        <f>N322/(O322+P322)</f>
        <v>0.56844949424968816</v>
      </c>
    </row>
    <row r="324" spans="1:18" ht="15.75" thickBot="1" x14ac:dyDescent="0.3"/>
    <row r="325" spans="1:18" x14ac:dyDescent="0.25">
      <c r="A325" s="19">
        <v>43188</v>
      </c>
      <c r="B325" s="2"/>
      <c r="C325" s="17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15"/>
      <c r="Q325" s="12"/>
    </row>
    <row r="326" spans="1:18" x14ac:dyDescent="0.25">
      <c r="A326" s="3"/>
      <c r="B326" s="4">
        <v>1</v>
      </c>
      <c r="C326" s="10" t="s">
        <v>48</v>
      </c>
      <c r="D326" s="4" t="s">
        <v>49</v>
      </c>
      <c r="E326" s="4">
        <v>880</v>
      </c>
      <c r="F326" s="10">
        <v>60</v>
      </c>
      <c r="G326" s="10">
        <v>9</v>
      </c>
      <c r="H326" s="4">
        <v>140</v>
      </c>
      <c r="I326" s="4"/>
      <c r="J326" s="4">
        <v>0.33</v>
      </c>
      <c r="K326" s="4">
        <v>1</v>
      </c>
      <c r="L326" s="4"/>
      <c r="M326" s="4">
        <f t="shared" ref="M326:M327" si="389">J326*K326*E326</f>
        <v>290.40000000000003</v>
      </c>
      <c r="N326" s="4">
        <f t="shared" ref="N326:N327" si="390">J326*K326*F326</f>
        <v>19.8</v>
      </c>
      <c r="O326" s="4">
        <f t="shared" ref="O326:O327" si="391">J326*K326*G326</f>
        <v>2.97</v>
      </c>
      <c r="P326" s="5">
        <f t="shared" ref="P326:P327" si="392">J326*K326*H326</f>
        <v>46.2</v>
      </c>
      <c r="Q326" s="11">
        <f t="shared" ref="Q326" si="393">F326/H326</f>
        <v>0.42857142857142855</v>
      </c>
    </row>
    <row r="327" spans="1:18" x14ac:dyDescent="0.25">
      <c r="A327" s="22"/>
      <c r="B327" s="4"/>
      <c r="C327" s="4" t="s">
        <v>30</v>
      </c>
      <c r="D327" s="4" t="s">
        <v>40</v>
      </c>
      <c r="E327" s="4">
        <v>190</v>
      </c>
      <c r="F327" s="4">
        <v>3</v>
      </c>
      <c r="G327" s="4">
        <v>7</v>
      </c>
      <c r="H327" s="4">
        <v>29</v>
      </c>
      <c r="I327" s="4"/>
      <c r="J327" s="4">
        <v>0.5</v>
      </c>
      <c r="K327" s="4">
        <v>1</v>
      </c>
      <c r="L327" s="4"/>
      <c r="M327" s="4">
        <f t="shared" si="389"/>
        <v>95</v>
      </c>
      <c r="N327" s="4">
        <f t="shared" si="390"/>
        <v>1.5</v>
      </c>
      <c r="O327" s="4">
        <f t="shared" si="391"/>
        <v>3.5</v>
      </c>
      <c r="P327" s="5">
        <f t="shared" si="392"/>
        <v>14.5</v>
      </c>
      <c r="Q327" s="16">
        <f>F327/H327</f>
        <v>0.10344827586206896</v>
      </c>
    </row>
    <row r="328" spans="1:18" x14ac:dyDescent="0.25">
      <c r="A328" s="22"/>
      <c r="B328" s="4">
        <v>2</v>
      </c>
      <c r="C328" s="10" t="s">
        <v>60</v>
      </c>
      <c r="D328" s="4" t="s">
        <v>59</v>
      </c>
      <c r="E328" s="4">
        <v>120</v>
      </c>
      <c r="F328" s="10">
        <v>24</v>
      </c>
      <c r="G328" s="10">
        <v>1.5</v>
      </c>
      <c r="H328" s="4">
        <v>3</v>
      </c>
      <c r="I328" s="4"/>
      <c r="J328" s="4">
        <v>1</v>
      </c>
      <c r="K328" s="4">
        <v>1</v>
      </c>
      <c r="L328" s="4"/>
      <c r="M328" s="4">
        <f>J328*K328*E328</f>
        <v>120</v>
      </c>
      <c r="N328" s="4">
        <f>J328*K328*F328</f>
        <v>24</v>
      </c>
      <c r="O328" s="4">
        <f>J328*K328*G328</f>
        <v>1.5</v>
      </c>
      <c r="P328" s="5">
        <f>J328*K328*H328</f>
        <v>3</v>
      </c>
      <c r="Q328" s="16">
        <f>F328/H328</f>
        <v>8</v>
      </c>
    </row>
    <row r="329" spans="1:18" x14ac:dyDescent="0.25">
      <c r="A329" s="6"/>
      <c r="B329" s="4"/>
      <c r="C329" s="4" t="s">
        <v>46</v>
      </c>
      <c r="D329" s="4" t="s">
        <v>47</v>
      </c>
      <c r="E329" s="4">
        <v>105</v>
      </c>
      <c r="F329" s="4">
        <v>2.7</v>
      </c>
      <c r="G329" s="4">
        <v>0.4</v>
      </c>
      <c r="H329" s="4">
        <v>27</v>
      </c>
      <c r="I329" s="4"/>
      <c r="J329" s="4">
        <v>1</v>
      </c>
      <c r="K329" s="4">
        <v>1</v>
      </c>
      <c r="L329" s="4"/>
      <c r="M329" s="4">
        <f t="shared" ref="M329:M337" si="394">J329*K329*E329</f>
        <v>105</v>
      </c>
      <c r="N329" s="4">
        <f t="shared" ref="N329:N337" si="395">J329*K329*F329</f>
        <v>2.7</v>
      </c>
      <c r="O329" s="4">
        <f t="shared" ref="O329:O337" si="396">J329*K329*G329</f>
        <v>0.4</v>
      </c>
      <c r="P329" s="5">
        <f t="shared" ref="P329:P337" si="397">J329*K329*H329</f>
        <v>27</v>
      </c>
      <c r="Q329" s="11">
        <f t="shared" ref="Q329:Q330" si="398">F329/H329</f>
        <v>0.1</v>
      </c>
    </row>
    <row r="330" spans="1:18" x14ac:dyDescent="0.25">
      <c r="A330" s="22"/>
      <c r="B330" s="4">
        <v>3</v>
      </c>
      <c r="C330" s="10" t="s">
        <v>104</v>
      </c>
      <c r="D330" s="4" t="s">
        <v>80</v>
      </c>
      <c r="E330" s="4">
        <v>90</v>
      </c>
      <c r="F330" s="4">
        <v>8</v>
      </c>
      <c r="G330" s="4">
        <v>0.01</v>
      </c>
      <c r="H330" s="10">
        <v>13</v>
      </c>
      <c r="I330" s="4"/>
      <c r="J330" s="10">
        <v>1</v>
      </c>
      <c r="K330" s="10">
        <v>1</v>
      </c>
      <c r="L330" s="4"/>
      <c r="M330" s="4">
        <f t="shared" si="394"/>
        <v>90</v>
      </c>
      <c r="N330" s="4">
        <f t="shared" si="395"/>
        <v>8</v>
      </c>
      <c r="O330" s="4">
        <f t="shared" si="396"/>
        <v>0.01</v>
      </c>
      <c r="P330" s="5">
        <f t="shared" si="397"/>
        <v>13</v>
      </c>
      <c r="Q330" s="16">
        <f t="shared" si="398"/>
        <v>0.61538461538461542</v>
      </c>
    </row>
    <row r="331" spans="1:18" x14ac:dyDescent="0.25">
      <c r="A331" s="22"/>
      <c r="B331" s="4"/>
      <c r="C331" s="10" t="s">
        <v>99</v>
      </c>
      <c r="D331" s="4" t="s">
        <v>100</v>
      </c>
      <c r="E331" s="4">
        <v>100</v>
      </c>
      <c r="F331" s="4">
        <v>4</v>
      </c>
      <c r="G331" s="4">
        <v>2</v>
      </c>
      <c r="H331" s="10">
        <v>15</v>
      </c>
      <c r="I331" s="4"/>
      <c r="J331" s="10">
        <v>1</v>
      </c>
      <c r="K331" s="10">
        <v>1</v>
      </c>
      <c r="L331" s="4"/>
      <c r="M331" s="4">
        <f t="shared" si="394"/>
        <v>100</v>
      </c>
      <c r="N331" s="4">
        <f t="shared" si="395"/>
        <v>4</v>
      </c>
      <c r="O331" s="4">
        <f t="shared" si="396"/>
        <v>2</v>
      </c>
      <c r="P331" s="5">
        <f t="shared" si="397"/>
        <v>15</v>
      </c>
      <c r="Q331" s="16"/>
    </row>
    <row r="332" spans="1:18" x14ac:dyDescent="0.25">
      <c r="A332" s="22"/>
      <c r="B332" s="4"/>
      <c r="C332" s="4" t="s">
        <v>30</v>
      </c>
      <c r="D332" s="4" t="s">
        <v>40</v>
      </c>
      <c r="E332" s="4">
        <v>190</v>
      </c>
      <c r="F332" s="4">
        <v>3</v>
      </c>
      <c r="G332" s="4">
        <v>7</v>
      </c>
      <c r="H332" s="4">
        <v>29</v>
      </c>
      <c r="I332" s="4"/>
      <c r="J332" s="4">
        <v>0.5</v>
      </c>
      <c r="K332" s="4">
        <v>1</v>
      </c>
      <c r="L332" s="4"/>
      <c r="M332" s="4">
        <f t="shared" si="394"/>
        <v>95</v>
      </c>
      <c r="N332" s="4">
        <f t="shared" si="395"/>
        <v>1.5</v>
      </c>
      <c r="O332" s="4">
        <f t="shared" si="396"/>
        <v>3.5</v>
      </c>
      <c r="P332" s="5">
        <f t="shared" si="397"/>
        <v>14.5</v>
      </c>
      <c r="Q332" s="16">
        <f>F332/H332</f>
        <v>0.10344827586206896</v>
      </c>
    </row>
    <row r="333" spans="1:18" x14ac:dyDescent="0.25">
      <c r="A333" s="3"/>
      <c r="B333" s="4"/>
      <c r="C333" s="10" t="s">
        <v>52</v>
      </c>
      <c r="D333" s="4" t="s">
        <v>53</v>
      </c>
      <c r="E333" s="4">
        <v>78</v>
      </c>
      <c r="F333" s="10">
        <v>6</v>
      </c>
      <c r="G333" s="10">
        <v>5</v>
      </c>
      <c r="H333" s="4">
        <v>1</v>
      </c>
      <c r="I333" s="4"/>
      <c r="J333" s="4">
        <v>1</v>
      </c>
      <c r="K333" s="4">
        <v>1</v>
      </c>
      <c r="L333" s="4"/>
      <c r="M333" s="4">
        <f t="shared" si="394"/>
        <v>78</v>
      </c>
      <c r="N333" s="4">
        <f t="shared" si="395"/>
        <v>6</v>
      </c>
      <c r="O333" s="4">
        <f t="shared" si="396"/>
        <v>5</v>
      </c>
      <c r="P333" s="5">
        <f t="shared" si="397"/>
        <v>1</v>
      </c>
      <c r="Q333" s="11">
        <f t="shared" ref="Q333:Q334" si="399">F333/H333</f>
        <v>6</v>
      </c>
    </row>
    <row r="334" spans="1:18" x14ac:dyDescent="0.25">
      <c r="A334" s="3"/>
      <c r="B334" s="4"/>
      <c r="C334" s="10" t="s">
        <v>105</v>
      </c>
      <c r="D334" s="4" t="s">
        <v>53</v>
      </c>
      <c r="E334" s="4">
        <v>17</v>
      </c>
      <c r="F334" s="10">
        <v>3.6</v>
      </c>
      <c r="G334" s="10">
        <v>0.1</v>
      </c>
      <c r="H334" s="4">
        <v>0.2</v>
      </c>
      <c r="I334" s="4"/>
      <c r="J334" s="4">
        <v>3</v>
      </c>
      <c r="K334" s="4">
        <v>1</v>
      </c>
      <c r="L334" s="4"/>
      <c r="M334" s="4">
        <f t="shared" si="394"/>
        <v>51</v>
      </c>
      <c r="N334" s="4">
        <f t="shared" si="395"/>
        <v>10.8</v>
      </c>
      <c r="O334" s="4">
        <f t="shared" si="396"/>
        <v>0.30000000000000004</v>
      </c>
      <c r="P334" s="5">
        <f t="shared" si="397"/>
        <v>0.60000000000000009</v>
      </c>
      <c r="Q334" s="11">
        <f t="shared" si="399"/>
        <v>18</v>
      </c>
    </row>
    <row r="335" spans="1:18" x14ac:dyDescent="0.25">
      <c r="A335" s="3"/>
      <c r="B335" s="4">
        <v>4</v>
      </c>
      <c r="C335" t="s">
        <v>98</v>
      </c>
      <c r="D335" t="s">
        <v>93</v>
      </c>
      <c r="E335" s="18">
        <v>300</v>
      </c>
      <c r="F335" s="18">
        <v>34</v>
      </c>
      <c r="G335" s="18">
        <v>13</v>
      </c>
      <c r="H335" s="18">
        <v>11</v>
      </c>
      <c r="I335" s="4"/>
      <c r="J335" s="26">
        <v>1</v>
      </c>
      <c r="K335" s="26">
        <v>1</v>
      </c>
      <c r="L335" s="4"/>
      <c r="M335" s="10">
        <f t="shared" si="394"/>
        <v>300</v>
      </c>
      <c r="N335" s="10">
        <f t="shared" si="395"/>
        <v>34</v>
      </c>
      <c r="O335" s="10">
        <f t="shared" si="396"/>
        <v>13</v>
      </c>
      <c r="P335" s="5">
        <f t="shared" si="397"/>
        <v>11</v>
      </c>
      <c r="Q335" s="11"/>
    </row>
    <row r="336" spans="1:18" x14ac:dyDescent="0.25">
      <c r="A336" s="6"/>
      <c r="B336" s="4"/>
      <c r="C336" s="4" t="s">
        <v>82</v>
      </c>
      <c r="D336" s="4" t="s">
        <v>83</v>
      </c>
      <c r="E336" s="4">
        <v>120</v>
      </c>
      <c r="F336" s="4">
        <v>3</v>
      </c>
      <c r="G336" s="4">
        <v>3</v>
      </c>
      <c r="H336" s="4">
        <v>20</v>
      </c>
      <c r="I336" s="4"/>
      <c r="J336" s="4">
        <v>1</v>
      </c>
      <c r="K336" s="4">
        <v>1</v>
      </c>
      <c r="L336" s="4"/>
      <c r="M336" s="4">
        <f t="shared" si="394"/>
        <v>120</v>
      </c>
      <c r="N336" s="4">
        <f t="shared" si="395"/>
        <v>3</v>
      </c>
      <c r="O336" s="4">
        <f t="shared" si="396"/>
        <v>3</v>
      </c>
      <c r="P336" s="5">
        <f t="shared" si="397"/>
        <v>20</v>
      </c>
      <c r="Q336" s="11">
        <f t="shared" ref="Q336" si="400">F336/H336</f>
        <v>0.15</v>
      </c>
    </row>
    <row r="337" spans="1:17" x14ac:dyDescent="0.25">
      <c r="A337" s="6"/>
      <c r="B337" s="4">
        <v>5</v>
      </c>
      <c r="C337" s="4" t="s">
        <v>73</v>
      </c>
      <c r="D337" s="4" t="s">
        <v>47</v>
      </c>
      <c r="E337" s="4">
        <v>95</v>
      </c>
      <c r="F337" s="4">
        <v>1</v>
      </c>
      <c r="G337" s="4">
        <v>1</v>
      </c>
      <c r="H337" s="4">
        <v>25</v>
      </c>
      <c r="I337" s="10"/>
      <c r="J337" s="10">
        <v>1</v>
      </c>
      <c r="K337" s="10">
        <v>1</v>
      </c>
      <c r="L337" s="10"/>
      <c r="M337" s="4">
        <f t="shared" si="394"/>
        <v>95</v>
      </c>
      <c r="N337" s="4">
        <f t="shared" si="395"/>
        <v>1</v>
      </c>
      <c r="O337" s="4">
        <f t="shared" si="396"/>
        <v>1</v>
      </c>
      <c r="P337" s="5">
        <f t="shared" si="397"/>
        <v>25</v>
      </c>
      <c r="Q337" s="11"/>
    </row>
    <row r="338" spans="1:17" x14ac:dyDescent="0.25">
      <c r="A338" s="6"/>
      <c r="B338" s="4">
        <v>6</v>
      </c>
      <c r="C338" s="10" t="s">
        <v>72</v>
      </c>
      <c r="D338" s="10" t="s">
        <v>51</v>
      </c>
      <c r="E338" s="10">
        <v>165</v>
      </c>
      <c r="F338" s="10">
        <v>31</v>
      </c>
      <c r="G338" s="10">
        <v>3.6</v>
      </c>
      <c r="H338" s="10">
        <v>1</v>
      </c>
      <c r="I338" s="10"/>
      <c r="J338" s="10">
        <v>0.8</v>
      </c>
      <c r="K338" s="10">
        <v>1</v>
      </c>
      <c r="L338" s="10"/>
      <c r="M338" s="4">
        <f>J338*K338*E338</f>
        <v>132</v>
      </c>
      <c r="N338" s="4">
        <f>J338*K338*F338</f>
        <v>24.8</v>
      </c>
      <c r="O338" s="4">
        <f>J338*K338*G338</f>
        <v>2.8800000000000003</v>
      </c>
      <c r="P338" s="5">
        <f>J338*K338*H338</f>
        <v>0.8</v>
      </c>
      <c r="Q338" s="11"/>
    </row>
    <row r="339" spans="1:17" x14ac:dyDescent="0.25">
      <c r="A339" s="3"/>
      <c r="B339" s="4"/>
      <c r="C339" s="10" t="s">
        <v>74</v>
      </c>
      <c r="D339" s="10" t="s">
        <v>76</v>
      </c>
      <c r="E339" s="10">
        <v>45</v>
      </c>
      <c r="F339" s="10">
        <v>1</v>
      </c>
      <c r="G339" s="10">
        <v>3</v>
      </c>
      <c r="H339" s="10">
        <v>3</v>
      </c>
      <c r="I339" s="10"/>
      <c r="J339" s="10">
        <v>1</v>
      </c>
      <c r="K339" s="10">
        <v>1</v>
      </c>
      <c r="L339" s="10"/>
      <c r="M339" s="4">
        <f t="shared" ref="M339:M342" si="401">J339*K339*E339</f>
        <v>45</v>
      </c>
      <c r="N339" s="4">
        <f t="shared" ref="N339:N342" si="402">J339*K339*F339</f>
        <v>1</v>
      </c>
      <c r="O339" s="4">
        <f t="shared" ref="O339:O342" si="403">J339*K339*G339</f>
        <v>3</v>
      </c>
      <c r="P339" s="5">
        <f t="shared" ref="P339:P342" si="404">J339*K339*H339</f>
        <v>3</v>
      </c>
      <c r="Q339" s="11"/>
    </row>
    <row r="340" spans="1:17" x14ac:dyDescent="0.25">
      <c r="A340" s="6"/>
      <c r="B340" s="4"/>
      <c r="C340" s="10" t="s">
        <v>106</v>
      </c>
      <c r="D340" s="10" t="s">
        <v>107</v>
      </c>
      <c r="E340" s="10">
        <v>60</v>
      </c>
      <c r="F340" s="10">
        <v>4</v>
      </c>
      <c r="G340" s="10">
        <v>0.01</v>
      </c>
      <c r="H340" s="10">
        <v>13</v>
      </c>
      <c r="I340" s="4"/>
      <c r="J340" s="10">
        <v>2</v>
      </c>
      <c r="K340" s="10">
        <v>1</v>
      </c>
      <c r="L340" s="4"/>
      <c r="M340" s="10">
        <f t="shared" si="401"/>
        <v>120</v>
      </c>
      <c r="N340" s="10">
        <f t="shared" si="402"/>
        <v>8</v>
      </c>
      <c r="O340" s="10">
        <f t="shared" si="403"/>
        <v>0.02</v>
      </c>
      <c r="P340" s="5">
        <f t="shared" si="404"/>
        <v>26</v>
      </c>
      <c r="Q340" s="16"/>
    </row>
    <row r="341" spans="1:17" x14ac:dyDescent="0.25">
      <c r="A341" s="3"/>
      <c r="B341" s="4">
        <v>7</v>
      </c>
      <c r="C341" s="10" t="s">
        <v>101</v>
      </c>
      <c r="D341" s="4" t="s">
        <v>102</v>
      </c>
      <c r="E341" s="10">
        <v>100</v>
      </c>
      <c r="F341" s="10">
        <v>2</v>
      </c>
      <c r="G341" s="10">
        <v>2.5</v>
      </c>
      <c r="H341" s="10">
        <v>17</v>
      </c>
      <c r="I341" s="4"/>
      <c r="J341" s="10">
        <v>1</v>
      </c>
      <c r="K341" s="10">
        <v>1</v>
      </c>
      <c r="L341" s="4"/>
      <c r="M341" s="10">
        <f t="shared" si="401"/>
        <v>100</v>
      </c>
      <c r="N341" s="10">
        <f t="shared" si="402"/>
        <v>2</v>
      </c>
      <c r="O341" s="10">
        <f t="shared" si="403"/>
        <v>2.5</v>
      </c>
      <c r="P341" s="5">
        <f t="shared" si="404"/>
        <v>17</v>
      </c>
      <c r="Q341" s="11"/>
    </row>
    <row r="342" spans="1:17" ht="15.75" thickBot="1" x14ac:dyDescent="0.3">
      <c r="A342" s="7"/>
      <c r="B342" s="8"/>
      <c r="C342" s="13" t="s">
        <v>88</v>
      </c>
      <c r="D342" s="13" t="s">
        <v>89</v>
      </c>
      <c r="E342" s="13">
        <v>80</v>
      </c>
      <c r="F342" s="13">
        <v>12</v>
      </c>
      <c r="G342" s="13">
        <v>1.5</v>
      </c>
      <c r="H342" s="13">
        <v>5</v>
      </c>
      <c r="I342" s="8"/>
      <c r="J342" s="13">
        <v>1</v>
      </c>
      <c r="K342" s="13">
        <v>1</v>
      </c>
      <c r="L342" s="8"/>
      <c r="M342" s="13">
        <f t="shared" si="401"/>
        <v>80</v>
      </c>
      <c r="N342" s="13">
        <f t="shared" si="402"/>
        <v>12</v>
      </c>
      <c r="O342" s="13">
        <f t="shared" si="403"/>
        <v>1.5</v>
      </c>
      <c r="P342" s="23">
        <f t="shared" si="404"/>
        <v>5</v>
      </c>
      <c r="Q342" s="16"/>
    </row>
    <row r="343" spans="1:17" x14ac:dyDescent="0.25">
      <c r="A343" s="4"/>
      <c r="B343" s="4"/>
      <c r="C343" s="10" t="s">
        <v>44</v>
      </c>
      <c r="D343" s="4"/>
      <c r="E343" s="4"/>
      <c r="F343" s="4"/>
      <c r="G343" s="4"/>
      <c r="H343" s="4"/>
      <c r="I343" s="4"/>
      <c r="J343" s="4"/>
      <c r="K343" s="4"/>
      <c r="L343" s="4"/>
      <c r="M343" s="16">
        <f>SUM(M326:M342)</f>
        <v>2016.4</v>
      </c>
      <c r="N343" s="16">
        <f>SUM(N326:N342)</f>
        <v>164.1</v>
      </c>
      <c r="O343" s="16">
        <f>SUM(O326:O342)</f>
        <v>46.080000000000013</v>
      </c>
      <c r="P343" s="16">
        <f>SUM(P326:P342)</f>
        <v>242.6</v>
      </c>
      <c r="Q343" s="12">
        <f>N343/(O343+P343)</f>
        <v>0.56844949424968816</v>
      </c>
    </row>
    <row r="345" spans="1:17" ht="15.75" thickBot="1" x14ac:dyDescent="0.3"/>
    <row r="346" spans="1:17" x14ac:dyDescent="0.25">
      <c r="A346" s="19">
        <v>43189</v>
      </c>
      <c r="B346" s="2"/>
      <c r="C346" s="17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15"/>
      <c r="Q346" s="12"/>
    </row>
    <row r="347" spans="1:17" x14ac:dyDescent="0.25">
      <c r="A347" s="3"/>
      <c r="B347" s="4">
        <v>1</v>
      </c>
      <c r="C347" s="10" t="s">
        <v>48</v>
      </c>
      <c r="D347" s="4" t="s">
        <v>49</v>
      </c>
      <c r="E347" s="4">
        <v>880</v>
      </c>
      <c r="F347" s="10">
        <v>60</v>
      </c>
      <c r="G347" s="10">
        <v>9</v>
      </c>
      <c r="H347" s="4">
        <v>140</v>
      </c>
      <c r="I347" s="4"/>
      <c r="J347" s="4">
        <v>0.33</v>
      </c>
      <c r="K347" s="4">
        <v>1</v>
      </c>
      <c r="L347" s="4"/>
      <c r="M347" s="4">
        <f t="shared" ref="M347:M348" si="405">J347*K347*E347</f>
        <v>290.40000000000003</v>
      </c>
      <c r="N347" s="4">
        <f t="shared" ref="N347:N348" si="406">J347*K347*F347</f>
        <v>19.8</v>
      </c>
      <c r="O347" s="4">
        <f t="shared" ref="O347:O348" si="407">J347*K347*G347</f>
        <v>2.97</v>
      </c>
      <c r="P347" s="5">
        <f t="shared" ref="P347:P348" si="408">J347*K347*H347</f>
        <v>46.2</v>
      </c>
      <c r="Q347" s="11">
        <f t="shared" ref="Q347" si="409">F347/H347</f>
        <v>0.42857142857142855</v>
      </c>
    </row>
    <row r="348" spans="1:17" x14ac:dyDescent="0.25">
      <c r="A348" s="22"/>
      <c r="B348" s="4"/>
      <c r="C348" s="4" t="s">
        <v>30</v>
      </c>
      <c r="D348" s="4" t="s">
        <v>40</v>
      </c>
      <c r="E348" s="4">
        <v>190</v>
      </c>
      <c r="F348" s="4">
        <v>3</v>
      </c>
      <c r="G348" s="4">
        <v>7</v>
      </c>
      <c r="H348" s="4">
        <v>29</v>
      </c>
      <c r="I348" s="4"/>
      <c r="J348" s="4">
        <v>0.5</v>
      </c>
      <c r="K348" s="4">
        <v>1</v>
      </c>
      <c r="L348" s="4"/>
      <c r="M348" s="4">
        <f t="shared" si="405"/>
        <v>95</v>
      </c>
      <c r="N348" s="4">
        <f t="shared" si="406"/>
        <v>1.5</v>
      </c>
      <c r="O348" s="4">
        <f t="shared" si="407"/>
        <v>3.5</v>
      </c>
      <c r="P348" s="5">
        <f t="shared" si="408"/>
        <v>14.5</v>
      </c>
      <c r="Q348" s="16">
        <f>F348/H348</f>
        <v>0.10344827586206896</v>
      </c>
    </row>
    <row r="349" spans="1:17" x14ac:dyDescent="0.25">
      <c r="A349" s="22"/>
      <c r="B349" s="4">
        <v>2</v>
      </c>
      <c r="C349" s="10" t="s">
        <v>60</v>
      </c>
      <c r="D349" s="4" t="s">
        <v>59</v>
      </c>
      <c r="E349" s="4">
        <v>120</v>
      </c>
      <c r="F349" s="10">
        <v>24</v>
      </c>
      <c r="G349" s="10">
        <v>1.5</v>
      </c>
      <c r="H349" s="4">
        <v>3</v>
      </c>
      <c r="I349" s="4"/>
      <c r="J349" s="4">
        <v>1</v>
      </c>
      <c r="K349" s="4">
        <v>1</v>
      </c>
      <c r="L349" s="4"/>
      <c r="M349" s="4">
        <f>J349*K349*E349</f>
        <v>120</v>
      </c>
      <c r="N349" s="4">
        <f>J349*K349*F349</f>
        <v>24</v>
      </c>
      <c r="O349" s="4">
        <f>J349*K349*G349</f>
        <v>1.5</v>
      </c>
      <c r="P349" s="5">
        <f>J349*K349*H349</f>
        <v>3</v>
      </c>
      <c r="Q349" s="16">
        <f>F349/H349</f>
        <v>8</v>
      </c>
    </row>
    <row r="350" spans="1:17" x14ac:dyDescent="0.25">
      <c r="A350" s="6"/>
      <c r="B350" s="4"/>
      <c r="C350" s="4" t="s">
        <v>46</v>
      </c>
      <c r="D350" s="4" t="s">
        <v>47</v>
      </c>
      <c r="E350" s="4">
        <v>105</v>
      </c>
      <c r="F350" s="4">
        <v>2.7</v>
      </c>
      <c r="G350" s="4">
        <v>0.4</v>
      </c>
      <c r="H350" s="4">
        <v>27</v>
      </c>
      <c r="I350" s="4"/>
      <c r="J350" s="4">
        <v>1</v>
      </c>
      <c r="K350" s="4">
        <v>1</v>
      </c>
      <c r="L350" s="4"/>
      <c r="M350" s="4">
        <f t="shared" ref="M350:M358" si="410">J350*K350*E350</f>
        <v>105</v>
      </c>
      <c r="N350" s="4">
        <f t="shared" ref="N350:N358" si="411">J350*K350*F350</f>
        <v>2.7</v>
      </c>
      <c r="O350" s="4">
        <f t="shared" ref="O350:O358" si="412">J350*K350*G350</f>
        <v>0.4</v>
      </c>
      <c r="P350" s="5">
        <f t="shared" ref="P350:P358" si="413">J350*K350*H350</f>
        <v>27</v>
      </c>
      <c r="Q350" s="11">
        <f t="shared" ref="Q350:Q351" si="414">F350/H350</f>
        <v>0.1</v>
      </c>
    </row>
    <row r="351" spans="1:17" x14ac:dyDescent="0.25">
      <c r="A351" s="22"/>
      <c r="B351" s="4">
        <v>3</v>
      </c>
      <c r="C351" s="10" t="s">
        <v>104</v>
      </c>
      <c r="D351" s="4" t="s">
        <v>80</v>
      </c>
      <c r="E351" s="4">
        <v>90</v>
      </c>
      <c r="F351" s="4">
        <v>8</v>
      </c>
      <c r="G351" s="4">
        <v>0.01</v>
      </c>
      <c r="H351" s="10">
        <v>13</v>
      </c>
      <c r="I351" s="4"/>
      <c r="J351" s="10">
        <v>1</v>
      </c>
      <c r="K351" s="10">
        <v>1</v>
      </c>
      <c r="L351" s="4"/>
      <c r="M351" s="4">
        <f t="shared" si="410"/>
        <v>90</v>
      </c>
      <c r="N351" s="4">
        <f t="shared" si="411"/>
        <v>8</v>
      </c>
      <c r="O351" s="4">
        <f t="shared" si="412"/>
        <v>0.01</v>
      </c>
      <c r="P351" s="5">
        <f t="shared" si="413"/>
        <v>13</v>
      </c>
      <c r="Q351" s="16">
        <f t="shared" si="414"/>
        <v>0.61538461538461542</v>
      </c>
    </row>
    <row r="352" spans="1:17" x14ac:dyDescent="0.25">
      <c r="A352" s="22"/>
      <c r="B352" s="4"/>
      <c r="C352" s="10" t="s">
        <v>99</v>
      </c>
      <c r="D352" s="4" t="s">
        <v>100</v>
      </c>
      <c r="E352" s="4">
        <v>100</v>
      </c>
      <c r="F352" s="4">
        <v>4</v>
      </c>
      <c r="G352" s="4">
        <v>2</v>
      </c>
      <c r="H352" s="10">
        <v>15</v>
      </c>
      <c r="I352" s="4"/>
      <c r="J352" s="10">
        <v>1</v>
      </c>
      <c r="K352" s="10">
        <v>1</v>
      </c>
      <c r="L352" s="4"/>
      <c r="M352" s="4">
        <f t="shared" si="410"/>
        <v>100</v>
      </c>
      <c r="N352" s="4">
        <f t="shared" si="411"/>
        <v>4</v>
      </c>
      <c r="O352" s="4">
        <f t="shared" si="412"/>
        <v>2</v>
      </c>
      <c r="P352" s="5">
        <f t="shared" si="413"/>
        <v>15</v>
      </c>
      <c r="Q352" s="16"/>
    </row>
    <row r="353" spans="1:17" x14ac:dyDescent="0.25">
      <c r="A353" s="22"/>
      <c r="B353" s="4"/>
      <c r="C353" s="4" t="s">
        <v>30</v>
      </c>
      <c r="D353" s="4" t="s">
        <v>40</v>
      </c>
      <c r="E353" s="4">
        <v>190</v>
      </c>
      <c r="F353" s="4">
        <v>3</v>
      </c>
      <c r="G353" s="4">
        <v>7</v>
      </c>
      <c r="H353" s="4">
        <v>29</v>
      </c>
      <c r="I353" s="4"/>
      <c r="J353" s="4">
        <v>0.5</v>
      </c>
      <c r="K353" s="4">
        <v>1</v>
      </c>
      <c r="L353" s="4"/>
      <c r="M353" s="4">
        <f t="shared" si="410"/>
        <v>95</v>
      </c>
      <c r="N353" s="4">
        <f t="shared" si="411"/>
        <v>1.5</v>
      </c>
      <c r="O353" s="4">
        <f t="shared" si="412"/>
        <v>3.5</v>
      </c>
      <c r="P353" s="5">
        <f t="shared" si="413"/>
        <v>14.5</v>
      </c>
      <c r="Q353" s="16">
        <f>F353/H353</f>
        <v>0.10344827586206896</v>
      </c>
    </row>
    <row r="354" spans="1:17" x14ac:dyDescent="0.25">
      <c r="A354" s="3"/>
      <c r="B354" s="4"/>
      <c r="C354" s="10" t="s">
        <v>52</v>
      </c>
      <c r="D354" s="4" t="s">
        <v>53</v>
      </c>
      <c r="E354" s="4">
        <v>78</v>
      </c>
      <c r="F354" s="10">
        <v>6</v>
      </c>
      <c r="G354" s="10">
        <v>5</v>
      </c>
      <c r="H354" s="4">
        <v>1</v>
      </c>
      <c r="I354" s="4"/>
      <c r="J354" s="4">
        <v>1</v>
      </c>
      <c r="K354" s="4">
        <v>1</v>
      </c>
      <c r="L354" s="4"/>
      <c r="M354" s="4">
        <f t="shared" si="410"/>
        <v>78</v>
      </c>
      <c r="N354" s="4">
        <f t="shared" si="411"/>
        <v>6</v>
      </c>
      <c r="O354" s="4">
        <f t="shared" si="412"/>
        <v>5</v>
      </c>
      <c r="P354" s="5">
        <f t="shared" si="413"/>
        <v>1</v>
      </c>
      <c r="Q354" s="11">
        <f t="shared" ref="Q354:Q355" si="415">F354/H354</f>
        <v>6</v>
      </c>
    </row>
    <row r="355" spans="1:17" x14ac:dyDescent="0.25">
      <c r="A355" s="3"/>
      <c r="B355" s="4"/>
      <c r="C355" s="10" t="s">
        <v>105</v>
      </c>
      <c r="D355" s="4" t="s">
        <v>53</v>
      </c>
      <c r="E355" s="4">
        <v>17</v>
      </c>
      <c r="F355" s="10">
        <v>3.6</v>
      </c>
      <c r="G355" s="10">
        <v>0.1</v>
      </c>
      <c r="H355" s="4">
        <v>0.2</v>
      </c>
      <c r="I355" s="4"/>
      <c r="J355" s="4">
        <v>3</v>
      </c>
      <c r="K355" s="4">
        <v>1</v>
      </c>
      <c r="L355" s="4"/>
      <c r="M355" s="4">
        <f t="shared" si="410"/>
        <v>51</v>
      </c>
      <c r="N355" s="4">
        <f t="shared" si="411"/>
        <v>10.8</v>
      </c>
      <c r="O355" s="4">
        <f t="shared" si="412"/>
        <v>0.30000000000000004</v>
      </c>
      <c r="P355" s="5">
        <f t="shared" si="413"/>
        <v>0.60000000000000009</v>
      </c>
      <c r="Q355" s="11">
        <f t="shared" si="415"/>
        <v>18</v>
      </c>
    </row>
    <row r="356" spans="1:17" x14ac:dyDescent="0.25">
      <c r="A356" s="3"/>
      <c r="B356" s="4">
        <v>4</v>
      </c>
      <c r="C356" t="s">
        <v>98</v>
      </c>
      <c r="D356" t="s">
        <v>93</v>
      </c>
      <c r="E356" s="18">
        <v>300</v>
      </c>
      <c r="F356" s="18">
        <v>34</v>
      </c>
      <c r="G356" s="18">
        <v>13</v>
      </c>
      <c r="H356" s="18">
        <v>11</v>
      </c>
      <c r="I356" s="4"/>
      <c r="J356" s="26">
        <v>1</v>
      </c>
      <c r="K356" s="26">
        <v>1</v>
      </c>
      <c r="L356" s="4"/>
      <c r="M356" s="10">
        <f t="shared" si="410"/>
        <v>300</v>
      </c>
      <c r="N356" s="10">
        <f t="shared" si="411"/>
        <v>34</v>
      </c>
      <c r="O356" s="10">
        <f t="shared" si="412"/>
        <v>13</v>
      </c>
      <c r="P356" s="5">
        <f t="shared" si="413"/>
        <v>11</v>
      </c>
      <c r="Q356" s="11"/>
    </row>
    <row r="357" spans="1:17" x14ac:dyDescent="0.25">
      <c r="A357" s="6"/>
      <c r="B357" s="4"/>
      <c r="C357" s="4" t="s">
        <v>82</v>
      </c>
      <c r="D357" s="4" t="s">
        <v>83</v>
      </c>
      <c r="E357" s="4">
        <v>120</v>
      </c>
      <c r="F357" s="4">
        <v>3</v>
      </c>
      <c r="G357" s="4">
        <v>3</v>
      </c>
      <c r="H357" s="4">
        <v>20</v>
      </c>
      <c r="I357" s="4"/>
      <c r="J357" s="4">
        <v>1</v>
      </c>
      <c r="K357" s="4">
        <v>1</v>
      </c>
      <c r="L357" s="4"/>
      <c r="M357" s="4">
        <f t="shared" si="410"/>
        <v>120</v>
      </c>
      <c r="N357" s="4">
        <f t="shared" si="411"/>
        <v>3</v>
      </c>
      <c r="O357" s="4">
        <f t="shared" si="412"/>
        <v>3</v>
      </c>
      <c r="P357" s="5">
        <f t="shared" si="413"/>
        <v>20</v>
      </c>
      <c r="Q357" s="11">
        <f t="shared" ref="Q357" si="416">F357/H357</f>
        <v>0.15</v>
      </c>
    </row>
    <row r="358" spans="1:17" x14ac:dyDescent="0.25">
      <c r="A358" s="6"/>
      <c r="B358" s="4">
        <v>5</v>
      </c>
      <c r="C358" s="4" t="s">
        <v>73</v>
      </c>
      <c r="D358" s="4" t="s">
        <v>47</v>
      </c>
      <c r="E358" s="4">
        <v>95</v>
      </c>
      <c r="F358" s="4">
        <v>1</v>
      </c>
      <c r="G358" s="4">
        <v>1</v>
      </c>
      <c r="H358" s="4">
        <v>25</v>
      </c>
      <c r="I358" s="10"/>
      <c r="J358" s="10">
        <v>1</v>
      </c>
      <c r="K358" s="10">
        <v>1</v>
      </c>
      <c r="L358" s="10"/>
      <c r="M358" s="4">
        <f t="shared" si="410"/>
        <v>95</v>
      </c>
      <c r="N358" s="4">
        <f t="shared" si="411"/>
        <v>1</v>
      </c>
      <c r="O358" s="4">
        <f t="shared" si="412"/>
        <v>1</v>
      </c>
      <c r="P358" s="5">
        <f t="shared" si="413"/>
        <v>25</v>
      </c>
      <c r="Q358" s="11"/>
    </row>
    <row r="359" spans="1:17" x14ac:dyDescent="0.25">
      <c r="A359" s="6"/>
      <c r="B359" s="4">
        <v>6</v>
      </c>
      <c r="C359" s="10" t="s">
        <v>72</v>
      </c>
      <c r="D359" s="10" t="s">
        <v>51</v>
      </c>
      <c r="E359" s="10">
        <v>165</v>
      </c>
      <c r="F359" s="10">
        <v>31</v>
      </c>
      <c r="G359" s="10">
        <v>3.6</v>
      </c>
      <c r="H359" s="10">
        <v>1</v>
      </c>
      <c r="I359" s="10"/>
      <c r="J359" s="10">
        <v>0.8</v>
      </c>
      <c r="K359" s="10">
        <v>1</v>
      </c>
      <c r="L359" s="10"/>
      <c r="M359" s="4">
        <f>J359*K359*E359</f>
        <v>132</v>
      </c>
      <c r="N359" s="4">
        <f>J359*K359*F359</f>
        <v>24.8</v>
      </c>
      <c r="O359" s="4">
        <f>J359*K359*G359</f>
        <v>2.8800000000000003</v>
      </c>
      <c r="P359" s="5">
        <f>J359*K359*H359</f>
        <v>0.8</v>
      </c>
      <c r="Q359" s="11"/>
    </row>
    <row r="360" spans="1:17" x14ac:dyDescent="0.25">
      <c r="A360" s="3"/>
      <c r="B360" s="4"/>
      <c r="C360" s="10" t="s">
        <v>74</v>
      </c>
      <c r="D360" s="10" t="s">
        <v>76</v>
      </c>
      <c r="E360" s="10">
        <v>45</v>
      </c>
      <c r="F360" s="10">
        <v>1</v>
      </c>
      <c r="G360" s="10">
        <v>3</v>
      </c>
      <c r="H360" s="10">
        <v>3</v>
      </c>
      <c r="I360" s="10"/>
      <c r="J360" s="10">
        <v>1</v>
      </c>
      <c r="K360" s="10">
        <v>1</v>
      </c>
      <c r="L360" s="10"/>
      <c r="M360" s="4">
        <f t="shared" ref="M360:M363" si="417">J360*K360*E360</f>
        <v>45</v>
      </c>
      <c r="N360" s="4">
        <f t="shared" ref="N360:N363" si="418">J360*K360*F360</f>
        <v>1</v>
      </c>
      <c r="O360" s="4">
        <f t="shared" ref="O360:O363" si="419">J360*K360*G360</f>
        <v>3</v>
      </c>
      <c r="P360" s="5">
        <f t="shared" ref="P360:P363" si="420">J360*K360*H360</f>
        <v>3</v>
      </c>
      <c r="Q360" s="11"/>
    </row>
    <row r="361" spans="1:17" x14ac:dyDescent="0.25">
      <c r="A361" s="6"/>
      <c r="B361" s="4"/>
      <c r="C361" s="10" t="s">
        <v>106</v>
      </c>
      <c r="D361" s="10" t="s">
        <v>107</v>
      </c>
      <c r="E361" s="10">
        <v>60</v>
      </c>
      <c r="F361" s="10">
        <v>4</v>
      </c>
      <c r="G361" s="10">
        <v>0.01</v>
      </c>
      <c r="H361" s="10">
        <v>13</v>
      </c>
      <c r="I361" s="4"/>
      <c r="J361" s="10">
        <v>2</v>
      </c>
      <c r="K361" s="10">
        <v>1</v>
      </c>
      <c r="L361" s="4"/>
      <c r="M361" s="10">
        <f t="shared" si="417"/>
        <v>120</v>
      </c>
      <c r="N361" s="10">
        <f t="shared" si="418"/>
        <v>8</v>
      </c>
      <c r="O361" s="10">
        <f t="shared" si="419"/>
        <v>0.02</v>
      </c>
      <c r="P361" s="5">
        <f t="shared" si="420"/>
        <v>26</v>
      </c>
      <c r="Q361" s="16"/>
    </row>
    <row r="362" spans="1:17" x14ac:dyDescent="0.25">
      <c r="A362" s="3"/>
      <c r="B362" s="4">
        <v>7</v>
      </c>
      <c r="C362" s="10" t="s">
        <v>101</v>
      </c>
      <c r="D362" s="4" t="s">
        <v>102</v>
      </c>
      <c r="E362" s="10">
        <v>100</v>
      </c>
      <c r="F362" s="10">
        <v>2</v>
      </c>
      <c r="G362" s="10">
        <v>2.5</v>
      </c>
      <c r="H362" s="10">
        <v>17</v>
      </c>
      <c r="I362" s="4"/>
      <c r="J362" s="10">
        <v>1</v>
      </c>
      <c r="K362" s="10">
        <v>1</v>
      </c>
      <c r="L362" s="4"/>
      <c r="M362" s="10">
        <f t="shared" si="417"/>
        <v>100</v>
      </c>
      <c r="N362" s="10">
        <f t="shared" si="418"/>
        <v>2</v>
      </c>
      <c r="O362" s="10">
        <f t="shared" si="419"/>
        <v>2.5</v>
      </c>
      <c r="P362" s="5">
        <f t="shared" si="420"/>
        <v>17</v>
      </c>
      <c r="Q362" s="11"/>
    </row>
    <row r="363" spans="1:17" ht="15.75" thickBot="1" x14ac:dyDescent="0.3">
      <c r="A363" s="7"/>
      <c r="B363" s="8"/>
      <c r="C363" s="13" t="s">
        <v>88</v>
      </c>
      <c r="D363" s="13" t="s">
        <v>89</v>
      </c>
      <c r="E363" s="13">
        <v>80</v>
      </c>
      <c r="F363" s="13">
        <v>12</v>
      </c>
      <c r="G363" s="13">
        <v>1.5</v>
      </c>
      <c r="H363" s="13">
        <v>5</v>
      </c>
      <c r="I363" s="8"/>
      <c r="J363" s="13">
        <v>1</v>
      </c>
      <c r="K363" s="13">
        <v>1</v>
      </c>
      <c r="L363" s="8"/>
      <c r="M363" s="13">
        <f t="shared" si="417"/>
        <v>80</v>
      </c>
      <c r="N363" s="13">
        <f t="shared" si="418"/>
        <v>12</v>
      </c>
      <c r="O363" s="13">
        <f t="shared" si="419"/>
        <v>1.5</v>
      </c>
      <c r="P363" s="23">
        <f t="shared" si="420"/>
        <v>5</v>
      </c>
      <c r="Q363" s="16"/>
    </row>
    <row r="364" spans="1:17" x14ac:dyDescent="0.25">
      <c r="A364" s="4"/>
      <c r="B364" s="4"/>
      <c r="C364" s="10" t="s">
        <v>44</v>
      </c>
      <c r="D364" s="4"/>
      <c r="E364" s="4"/>
      <c r="F364" s="4"/>
      <c r="G364" s="4"/>
      <c r="H364" s="4"/>
      <c r="I364" s="4"/>
      <c r="J364" s="4"/>
      <c r="K364" s="4"/>
      <c r="L364" s="4"/>
      <c r="M364" s="16">
        <f>SUM(M347:M363)</f>
        <v>2016.4</v>
      </c>
      <c r="N364" s="16">
        <f>SUM(N347:N363)</f>
        <v>164.1</v>
      </c>
      <c r="O364" s="16">
        <f>SUM(O347:O363)</f>
        <v>46.080000000000013</v>
      </c>
      <c r="P364" s="16">
        <f>SUM(P347:P363)</f>
        <v>242.6</v>
      </c>
      <c r="Q364" s="12">
        <f>N364/(O364+P364)</f>
        <v>0.56844949424968816</v>
      </c>
    </row>
  </sheetData>
  <pageMargins left="0.7" right="0.7" top="0.75" bottom="0.75" header="0.3" footer="0.3"/>
  <ignoredErrors>
    <ignoredError sqref="N18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A106-DED4-42C7-A906-A5956ED24B7C}">
  <dimension ref="A1:N9"/>
  <sheetViews>
    <sheetView workbookViewId="0">
      <selection activeCell="T5" sqref="T5"/>
    </sheetView>
  </sheetViews>
  <sheetFormatPr defaultRowHeight="15" x14ac:dyDescent="0.25"/>
  <cols>
    <col min="1" max="1" width="28.7109375" customWidth="1"/>
    <col min="2" max="2" width="9.7109375" bestFit="1" customWidth="1"/>
    <col min="3" max="3" width="10.5703125" bestFit="1" customWidth="1"/>
    <col min="4" max="6" width="9.5703125" bestFit="1" customWidth="1"/>
  </cols>
  <sheetData>
    <row r="1" spans="1:14" x14ac:dyDescent="0.25">
      <c r="A1" t="s">
        <v>96</v>
      </c>
      <c r="B1" s="24">
        <v>43183</v>
      </c>
    </row>
    <row r="2" spans="1:14" ht="15.75" thickBot="1" x14ac:dyDescent="0.3">
      <c r="A2" s="13" t="s">
        <v>91</v>
      </c>
      <c r="B2" s="13" t="s">
        <v>92</v>
      </c>
      <c r="C2" s="13">
        <v>77</v>
      </c>
      <c r="D2" s="13">
        <v>2</v>
      </c>
      <c r="E2" s="13">
        <v>0.1</v>
      </c>
      <c r="F2" s="13">
        <v>17</v>
      </c>
      <c r="H2" s="13">
        <v>4</v>
      </c>
      <c r="I2" s="13">
        <v>1</v>
      </c>
      <c r="J2" s="13"/>
      <c r="K2" s="8">
        <f t="shared" ref="K2:K3" si="0">H2*I2*C2</f>
        <v>308</v>
      </c>
      <c r="L2" s="8">
        <f t="shared" ref="L2:L3" si="1">H2*I2*D2</f>
        <v>8</v>
      </c>
      <c r="M2" s="8">
        <f t="shared" ref="M2:M3" si="2">H2*I2*E2</f>
        <v>0.4</v>
      </c>
      <c r="N2" s="9">
        <f t="shared" ref="N2:N3" si="3">H2*I2*F2</f>
        <v>68</v>
      </c>
    </row>
    <row r="3" spans="1:14" ht="15.75" thickBot="1" x14ac:dyDescent="0.3">
      <c r="A3" s="10" t="s">
        <v>84</v>
      </c>
      <c r="B3" s="10" t="s">
        <v>85</v>
      </c>
      <c r="C3" s="10">
        <v>40</v>
      </c>
      <c r="D3" s="10">
        <v>0.01</v>
      </c>
      <c r="E3" s="10">
        <v>4.5</v>
      </c>
      <c r="F3" s="10">
        <v>0.01</v>
      </c>
      <c r="H3" s="13">
        <v>5</v>
      </c>
      <c r="I3" s="13">
        <v>1</v>
      </c>
      <c r="J3" s="13"/>
      <c r="K3" s="8">
        <f t="shared" si="0"/>
        <v>200</v>
      </c>
      <c r="L3" s="8">
        <f t="shared" si="1"/>
        <v>0.05</v>
      </c>
      <c r="M3" s="8">
        <f t="shared" si="2"/>
        <v>22.5</v>
      </c>
      <c r="N3" s="9">
        <f t="shared" si="3"/>
        <v>0.05</v>
      </c>
    </row>
    <row r="4" spans="1:14" ht="15.75" thickBot="1" x14ac:dyDescent="0.3">
      <c r="A4" s="13" t="s">
        <v>63</v>
      </c>
      <c r="B4" s="13" t="s">
        <v>51</v>
      </c>
      <c r="C4" s="13">
        <v>188</v>
      </c>
      <c r="D4" s="13">
        <v>27</v>
      </c>
      <c r="E4" s="13">
        <v>8.1999999999999993</v>
      </c>
      <c r="F4" s="13">
        <v>1</v>
      </c>
      <c r="G4" s="13"/>
      <c r="H4" s="13">
        <v>9</v>
      </c>
      <c r="I4" s="13">
        <v>1</v>
      </c>
      <c r="J4" s="13"/>
      <c r="K4" s="8">
        <f>H4*I4*C4</f>
        <v>1692</v>
      </c>
      <c r="L4" s="8">
        <f>H4*I4*D4</f>
        <v>243</v>
      </c>
      <c r="M4" s="8">
        <f>H4*I4*E4</f>
        <v>73.8</v>
      </c>
      <c r="N4" s="9">
        <f>H4*I4*F4</f>
        <v>9</v>
      </c>
    </row>
    <row r="5" spans="1:14" x14ac:dyDescent="0.25">
      <c r="A5" t="s">
        <v>44</v>
      </c>
      <c r="K5">
        <f>SUM(K2:K4)</f>
        <v>2200</v>
      </c>
      <c r="L5">
        <f t="shared" ref="L5:N5" si="4">SUM(L2:L4)</f>
        <v>251.05</v>
      </c>
      <c r="M5">
        <f t="shared" si="4"/>
        <v>96.699999999999989</v>
      </c>
      <c r="N5">
        <f t="shared" si="4"/>
        <v>77.05</v>
      </c>
    </row>
    <row r="6" spans="1:14" x14ac:dyDescent="0.25">
      <c r="A6" t="s">
        <v>94</v>
      </c>
      <c r="B6" t="s">
        <v>95</v>
      </c>
      <c r="H6">
        <v>7.5</v>
      </c>
    </row>
    <row r="8" spans="1:14" x14ac:dyDescent="0.25">
      <c r="A8" t="s">
        <v>97</v>
      </c>
      <c r="B8" t="s">
        <v>93</v>
      </c>
      <c r="C8" s="18">
        <f>K5/H6</f>
        <v>293.33333333333331</v>
      </c>
      <c r="D8" s="18">
        <f>L5/H6</f>
        <v>33.473333333333336</v>
      </c>
      <c r="E8" s="18">
        <f>M5/H6</f>
        <v>12.893333333333333</v>
      </c>
      <c r="F8" s="18">
        <f>N5/H6</f>
        <v>10.273333333333333</v>
      </c>
    </row>
    <row r="9" spans="1:14" x14ac:dyDescent="0.25">
      <c r="A9" t="s">
        <v>98</v>
      </c>
      <c r="B9" t="s">
        <v>93</v>
      </c>
      <c r="C9" s="18">
        <v>300</v>
      </c>
      <c r="D9" s="18">
        <v>34</v>
      </c>
      <c r="E9" s="18">
        <v>13</v>
      </c>
      <c r="F9" s="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2018-03-28T18:27:08Z</dcterms:modified>
</cp:coreProperties>
</file>