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ilinx_project\CPUproject\projet_CPU\"/>
    </mc:Choice>
  </mc:AlternateContent>
  <xr:revisionPtr revIDLastSave="0" documentId="13_ncr:1_{069C36AB-63CB-403E-9230-D027C63E20AC}" xr6:coauthVersionLast="43" xr6:coauthVersionMax="43" xr10:uidLastSave="{00000000-0000-0000-0000-000000000000}"/>
  <bookViews>
    <workbookView xWindow="28680" yWindow="4545" windowWidth="20730" windowHeight="11160" activeTab="3" xr2:uid="{00000000-000D-0000-FFFF-FFFF00000000}"/>
  </bookViews>
  <sheets>
    <sheet name="Format operateur" sheetId="1" r:id="rId1"/>
    <sheet name="PLL_PWM compute" sheetId="4" r:id="rId2"/>
    <sheet name="Cache" sheetId="5" r:id="rId3"/>
    <sheet name="cache(2)" sheetId="6" r:id="rId4"/>
    <sheet name="Fomat registre" sheetId="2" r:id="rId5"/>
    <sheet name="Operateur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6" l="1"/>
  <c r="A7" i="6"/>
  <c r="A10" i="5" l="1"/>
  <c r="C7" i="5"/>
  <c r="C10" i="5" s="1"/>
  <c r="C2" i="4" l="1"/>
  <c r="F2" i="4" s="1"/>
  <c r="G7" i="4" s="1"/>
  <c r="H7" i="4" s="1"/>
  <c r="L2" i="4" l="1"/>
  <c r="I5" i="4" s="1"/>
  <c r="E3" i="4"/>
  <c r="B3" i="4"/>
  <c r="C3" i="4"/>
  <c r="H2" i="4" l="1"/>
  <c r="G2" i="4"/>
  <c r="AI103" i="3"/>
  <c r="AI48" i="3"/>
  <c r="AI72" i="3"/>
  <c r="G5" i="4" l="1"/>
  <c r="I2" i="4"/>
  <c r="I3" i="4" s="1"/>
</calcChain>
</file>

<file path=xl/sharedStrings.xml><?xml version="1.0" encoding="utf-8"?>
<sst xmlns="http://schemas.openxmlformats.org/spreadsheetml/2006/main" count="988" uniqueCount="289">
  <si>
    <t>ADD</t>
  </si>
  <si>
    <t>R3</t>
  </si>
  <si>
    <t>R2</t>
  </si>
  <si>
    <t>R1</t>
  </si>
  <si>
    <t>Classique 3 operande</t>
  </si>
  <si>
    <t>Classique 1 opérande et imédiat</t>
  </si>
  <si>
    <t>Imédiat 16 BIT</t>
  </si>
  <si>
    <t>Immediat 25 bit</t>
  </si>
  <si>
    <t>Opcode(17 bit)</t>
  </si>
  <si>
    <t>Classique 1 imédiat (LJMP)</t>
  </si>
  <si>
    <t>Extende register</t>
  </si>
  <si>
    <t>GPR3</t>
  </si>
  <si>
    <t>GPR2</t>
  </si>
  <si>
    <t>GPR1</t>
  </si>
  <si>
    <t>Opcode (8 bit)</t>
  </si>
  <si>
    <t>Opcode(11 bit)</t>
  </si>
  <si>
    <t>Opcode (7 bit)</t>
  </si>
  <si>
    <t>opcode</t>
  </si>
  <si>
    <t>Classique GPR et immédiat (LD MOV)</t>
  </si>
  <si>
    <t>Extended register 2 operande</t>
  </si>
  <si>
    <t>Opcode (16 bit)</t>
  </si>
  <si>
    <t>Extended register GPR et Immédiat(8 bit)</t>
  </si>
  <si>
    <t>Immédiat</t>
  </si>
  <si>
    <t>Extende register et immediat</t>
  </si>
  <si>
    <t>Immédiat (8 bit)</t>
  </si>
  <si>
    <t>Immédiat(8bit)</t>
  </si>
  <si>
    <t>Extended register GPR et Immédiat(16 bit)</t>
  </si>
  <si>
    <t>Immédiat(16 bit)</t>
  </si>
  <si>
    <t>Extended register GPR et Immédiat(16 bit) (autre sens)</t>
  </si>
  <si>
    <t>Gestion de l'opCode</t>
  </si>
  <si>
    <t>X</t>
  </si>
  <si>
    <t>-=quelconques</t>
  </si>
  <si>
    <t>17 bit</t>
  </si>
  <si>
    <t>7 bit</t>
  </si>
  <si>
    <t>11 bit</t>
  </si>
  <si>
    <t>3 bit</t>
  </si>
  <si>
    <t>8 bit</t>
  </si>
  <si>
    <t>16 bit</t>
  </si>
  <si>
    <t>-</t>
  </si>
  <si>
    <t xml:space="preserve"> </t>
  </si>
  <si>
    <t>X=pas tous 0</t>
  </si>
  <si>
    <t>Nb operateur possible</t>
  </si>
  <si>
    <t>déjà compté</t>
  </si>
  <si>
    <t>HH</t>
  </si>
  <si>
    <t>HL</t>
  </si>
  <si>
    <t>LH</t>
  </si>
  <si>
    <t>LL</t>
  </si>
  <si>
    <t>H</t>
  </si>
  <si>
    <t>L</t>
  </si>
  <si>
    <t>0 reg</t>
  </si>
  <si>
    <t>tout</t>
  </si>
  <si>
    <t>R0-R15</t>
  </si>
  <si>
    <t>PC</t>
  </si>
  <si>
    <t>SP</t>
  </si>
  <si>
    <t>IP</t>
  </si>
  <si>
    <t>ALU_INFO</t>
  </si>
  <si>
    <t>Operateur</t>
  </si>
  <si>
    <t xml:space="preserve">Structure </t>
  </si>
  <si>
    <t>Classique 3 REG</t>
  </si>
  <si>
    <t>Classique 2 opérande (et Imediat 5 bit)</t>
  </si>
  <si>
    <t>SUB</t>
  </si>
  <si>
    <t>AND</t>
  </si>
  <si>
    <t>OR</t>
  </si>
  <si>
    <t>XOR</t>
  </si>
  <si>
    <t>MUL</t>
  </si>
  <si>
    <t>LSHFT</t>
  </si>
  <si>
    <t>NOP</t>
  </si>
  <si>
    <t>RSHFT</t>
  </si>
  <si>
    <t>R1 + R2 -&gt; R3</t>
  </si>
  <si>
    <t>R1 - R2 -&gt; R3</t>
  </si>
  <si>
    <t>R1 &amp; R2 -&gt; R3</t>
  </si>
  <si>
    <t>R1 | R2 -&gt; R3</t>
  </si>
  <si>
    <t>R1 ^ R2 -&gt; R3</t>
  </si>
  <si>
    <t>R1 * R2 -&gt; R3</t>
  </si>
  <si>
    <t>NOT</t>
  </si>
  <si>
    <t>NONE</t>
  </si>
  <si>
    <t>R1&lt;&lt;R2-&gt;R3</t>
  </si>
  <si>
    <t>R1&gt;&gt;R2-&gt;R3</t>
  </si>
  <si>
    <t>NOPE</t>
  </si>
  <si>
    <t>ALSHFT</t>
  </si>
  <si>
    <t>ARSHFT</t>
  </si>
  <si>
    <t>R1&lt;&lt;R2-&gt;R3 (arithmetic)</t>
  </si>
  <si>
    <t>R1&gt;&gt;R2-&gt;R3(arithmetic)</t>
  </si>
  <si>
    <t>CMP_GT</t>
  </si>
  <si>
    <t>CMP_LT</t>
  </si>
  <si>
    <t>CMP_GE</t>
  </si>
  <si>
    <t>CMP_LE</t>
  </si>
  <si>
    <t>R3&lt;- R1&gt;R2</t>
  </si>
  <si>
    <t>R3&lt;- R1&lt;R2</t>
  </si>
  <si>
    <t>R3&lt;- R1&gt;=R2</t>
  </si>
  <si>
    <t>R3&lt;- R1&lt;=R2</t>
  </si>
  <si>
    <t>DIV</t>
  </si>
  <si>
    <t>Signed</t>
  </si>
  <si>
    <t>RSUB</t>
  </si>
  <si>
    <t>R2-R1-&gt;R3</t>
  </si>
  <si>
    <t>R1/R2-&gt;R3</t>
  </si>
  <si>
    <t>MOD</t>
  </si>
  <si>
    <t>R1%R2-&gt;R3</t>
  </si>
  <si>
    <t>SMUL</t>
  </si>
  <si>
    <t>SDIV</t>
  </si>
  <si>
    <t>Unsigned</t>
  </si>
  <si>
    <t>R1*R2-&gt;R3</t>
  </si>
  <si>
    <t>PUSH</t>
  </si>
  <si>
    <t>POP</t>
  </si>
  <si>
    <t>NXOR</t>
  </si>
  <si>
    <t>NOR</t>
  </si>
  <si>
    <t>NAND</t>
  </si>
  <si>
    <t>NOT(R1 &amp; R2) -&gt; R3</t>
  </si>
  <si>
    <t>NOT(R1 | R2) -&gt; R3</t>
  </si>
  <si>
    <t>NOT(R1 ^ R2) -&gt; R3</t>
  </si>
  <si>
    <t>Alias</t>
  </si>
  <si>
    <t>CMP_EQ</t>
  </si>
  <si>
    <t>CMP_NEQ</t>
  </si>
  <si>
    <t>SCMP_GT</t>
  </si>
  <si>
    <t>SCMP_LT</t>
  </si>
  <si>
    <t>SCMP_GE</t>
  </si>
  <si>
    <t>SCMP_LE</t>
  </si>
  <si>
    <t>Immediat(5bit)</t>
  </si>
  <si>
    <t>Idem mais avec Immédiat</t>
  </si>
  <si>
    <t>BZ</t>
  </si>
  <si>
    <t>BNZ</t>
  </si>
  <si>
    <t>Branch @R3 if R1!=0</t>
  </si>
  <si>
    <t>RBNZ</t>
  </si>
  <si>
    <t>RBZ</t>
  </si>
  <si>
    <t>Branch @(R3+PC) if R1=0</t>
  </si>
  <si>
    <t>Branch @(R3+PC) if R1!=0</t>
  </si>
  <si>
    <t>CALL</t>
  </si>
  <si>
    <t>call R3</t>
  </si>
  <si>
    <t>Branch @R3 if (R1)=0</t>
  </si>
  <si>
    <t>RTRN</t>
  </si>
  <si>
    <t>return</t>
  </si>
  <si>
    <t>Push R1</t>
  </si>
  <si>
    <t>POP R3</t>
  </si>
  <si>
    <t xml:space="preserve">Classique GPR et immédiat </t>
  </si>
  <si>
    <t>MOV</t>
  </si>
  <si>
    <t>RD</t>
  </si>
  <si>
    <t>ST</t>
  </si>
  <si>
    <t>Branch @Imm if GPR3=0</t>
  </si>
  <si>
    <t>Branch @Imm if GPR3!=0</t>
  </si>
  <si>
    <t>CLR</t>
  </si>
  <si>
    <t>SET</t>
  </si>
  <si>
    <t>clear R3</t>
  </si>
  <si>
    <t>SET R3</t>
  </si>
  <si>
    <t>R1 -&gt; R3</t>
  </si>
  <si>
    <t>not R1 -&gt; R3</t>
  </si>
  <si>
    <t>R1-&gt;@R3</t>
  </si>
  <si>
    <t>Imm-&gt;R3</t>
  </si>
  <si>
    <t>R3-&gt;@Imm</t>
  </si>
  <si>
    <t>RTRN_INT</t>
  </si>
  <si>
    <t>Retrn from interupt</t>
  </si>
  <si>
    <t>LJMP</t>
  </si>
  <si>
    <t>JMP</t>
  </si>
  <si>
    <t xml:space="preserve"> JMP @R3</t>
  </si>
  <si>
    <t>Mode immédiat</t>
  </si>
  <si>
    <t>yes(R2)</t>
  </si>
  <si>
    <t>yes(R3)</t>
  </si>
  <si>
    <t>no</t>
  </si>
  <si>
    <t>yes(R1)</t>
  </si>
  <si>
    <t>yes (R1)</t>
  </si>
  <si>
    <t>yes (R3)</t>
  </si>
  <si>
    <t>Imm-&gt;@R3</t>
  </si>
  <si>
    <t>ST (double immédiat)</t>
  </si>
  <si>
    <t>ST (data immédiat)</t>
  </si>
  <si>
    <t>Imm</t>
  </si>
  <si>
    <t>yes (R3 + cf 66)</t>
  </si>
  <si>
    <t>JMP @R3</t>
  </si>
  <si>
    <t>RLJMP</t>
  </si>
  <si>
    <t>RLJMP @(R3+PC)</t>
  </si>
  <si>
    <t>Mode pointeur</t>
  </si>
  <si>
    <t>Branch @R3 if (R2)=0</t>
  </si>
  <si>
    <t>Branch @R3 if R2!=0</t>
  </si>
  <si>
    <t>Branch @(R3+PC) if R2=0</t>
  </si>
  <si>
    <t>Branch @(R3+PC) if R2!=0</t>
  </si>
  <si>
    <t>Push R2 (unité d'allocation invariable)</t>
  </si>
  <si>
    <t>POP R3 GPR2donne la masque du POP</t>
  </si>
  <si>
    <t>POP R3&amp;MASK_R2</t>
  </si>
  <si>
    <t>not R2 -&gt; R3</t>
  </si>
  <si>
    <t>R2 -&gt; R3</t>
  </si>
  <si>
    <t>R2-&gt;@R3</t>
  </si>
  <si>
    <t>I</t>
  </si>
  <si>
    <t>JUMP dans le meme type de mémoire (physique reste physiue</t>
  </si>
  <si>
    <t>INC</t>
  </si>
  <si>
    <t>DEC</t>
  </si>
  <si>
    <t>R3++</t>
  </si>
  <si>
    <t>R3--</t>
  </si>
  <si>
    <t>non</t>
  </si>
  <si>
    <t>MOVL</t>
  </si>
  <si>
    <t>MOVH</t>
  </si>
  <si>
    <t>LROT</t>
  </si>
  <si>
    <t>RROT</t>
  </si>
  <si>
    <t>rotation gauche</t>
  </si>
  <si>
    <t>rotation droite (</t>
  </si>
  <si>
    <t>CMP_BIT_SET</t>
  </si>
  <si>
    <t>CMP_BIT_CLR</t>
  </si>
  <si>
    <t>R3=1 si R1(R2)=1</t>
  </si>
  <si>
    <t>R3=1 si R1(R2)=0</t>
  </si>
  <si>
    <t>PWM</t>
  </si>
  <si>
    <t>PWM_in</t>
  </si>
  <si>
    <t>N_bit</t>
  </si>
  <si>
    <t>Hz</t>
  </si>
  <si>
    <t>MHz</t>
  </si>
  <si>
    <t>PLL_in</t>
  </si>
  <si>
    <t>pll_ratio</t>
  </si>
  <si>
    <t>N</t>
  </si>
  <si>
    <t>D</t>
  </si>
  <si>
    <t>VCO</t>
  </si>
  <si>
    <t>post_D</t>
  </si>
  <si>
    <t>sur_num</t>
  </si>
  <si>
    <t>real_post_D</t>
  </si>
  <si>
    <t>N_intern</t>
  </si>
  <si>
    <t>D_intern</t>
  </si>
  <si>
    <t>de 2 à 136</t>
  </si>
  <si>
    <t xml:space="preserve">de </t>
  </si>
  <si>
    <t>Clock manager</t>
  </si>
  <si>
    <t>ratio</t>
  </si>
  <si>
    <t>intern ratio</t>
  </si>
  <si>
    <t>N_ideal</t>
  </si>
  <si>
    <t>Taille des ligne de cache</t>
  </si>
  <si>
    <t>taille des labels</t>
  </si>
  <si>
    <t>tailles des addresse</t>
  </si>
  <si>
    <t>tailles des cache</t>
  </si>
  <si>
    <t>tailles des adresse</t>
  </si>
  <si>
    <t>taille de la mémoire adresse</t>
  </si>
  <si>
    <t>Protocole</t>
  </si>
  <si>
    <t>Master-&gt;Slave</t>
  </si>
  <si>
    <t>0-31</t>
  </si>
  <si>
    <t>R/W</t>
  </si>
  <si>
    <t>Explaination</t>
  </si>
  <si>
    <t>read command</t>
  </si>
  <si>
    <t>x</t>
  </si>
  <si>
    <t>data for write command</t>
  </si>
  <si>
    <t>Slave-&gt; master</t>
  </si>
  <si>
    <t>bus taken</t>
  </si>
  <si>
    <t>Data for the answer</t>
  </si>
  <si>
    <t>H-&gt;0</t>
  </si>
  <si>
    <t>Ack Answer</t>
  </si>
  <si>
    <t>Bus is free</t>
  </si>
  <si>
    <t>Exemple d'échange</t>
  </si>
  <si>
    <t>Master -&gt; slave</t>
  </si>
  <si>
    <t>Flag</t>
  </si>
  <si>
    <t>Address/Data</t>
  </si>
  <si>
    <t>Address/Data flag</t>
  </si>
  <si>
    <t>Address for write command</t>
  </si>
  <si>
    <t>Address for the answer</t>
  </si>
  <si>
    <t>Ecriture</t>
  </si>
  <si>
    <t>Clk</t>
  </si>
  <si>
    <t>&lt;Address[0:31]&gt;</t>
  </si>
  <si>
    <t>&lt;Data[0:31]&gt;</t>
  </si>
  <si>
    <t>Lecture</t>
  </si>
  <si>
    <t>….</t>
  </si>
  <si>
    <t>…..</t>
  </si>
  <si>
    <t>Handshake</t>
  </si>
  <si>
    <t>&lt;Address[0:31]&gt;(H/0)</t>
  </si>
  <si>
    <t>&lt;Data[0:31]&gt;(H/0)</t>
  </si>
  <si>
    <t>0*</t>
  </si>
  <si>
    <t>(forcé a 0 par le master)</t>
  </si>
  <si>
    <t>relire l'adress av</t>
  </si>
  <si>
    <t>Adder in/out</t>
  </si>
  <si>
    <t>EN</t>
  </si>
  <si>
    <t>A_in</t>
  </si>
  <si>
    <t>B_in</t>
  </si>
  <si>
    <t>D_out</t>
  </si>
  <si>
    <t>X_or</t>
  </si>
  <si>
    <t>x_in</t>
  </si>
  <si>
    <t>x_out</t>
  </si>
  <si>
    <t>And</t>
  </si>
  <si>
    <t>And_in</t>
  </si>
  <si>
    <t>And_out</t>
  </si>
  <si>
    <t>Or</t>
  </si>
  <si>
    <t>Extended mod</t>
  </si>
  <si>
    <t>Or_in</t>
  </si>
  <si>
    <t>Or_out</t>
  </si>
  <si>
    <t>C_in</t>
  </si>
  <si>
    <t>Write from slave</t>
  </si>
  <si>
    <t>Address for write</t>
  </si>
  <si>
    <t>Ack Write</t>
  </si>
  <si>
    <t>HandShake(H/0=&gt; etat 1 récessif)=&gt; reset de toute les machine lorsque 34- passe à 0</t>
  </si>
  <si>
    <t>cache</t>
  </si>
  <si>
    <t>global addr prefix</t>
  </si>
  <si>
    <t>Etiquette</t>
  </si>
  <si>
    <t>Relatif cache index</t>
  </si>
  <si>
    <t>Cache handler port</t>
  </si>
  <si>
    <t>addr_res</t>
  </si>
  <si>
    <t>data_res</t>
  </si>
  <si>
    <t>res_valid</t>
  </si>
  <si>
    <t>busy</t>
  </si>
  <si>
    <t>data_down_lvl</t>
  </si>
  <si>
    <t>RW_down_lvl</t>
  </si>
  <si>
    <t>addr_down_lvl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</si>
</sst>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1"/>
    <xf numFmtId="0" fontId="0" fillId="6" borderId="0" xfId="0" applyFill="1"/>
    <xf numFmtId="11" fontId="0" fillId="6" borderId="0" xfId="0" applyNumberFormat="1" applyFill="1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MP@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"/>
  <sheetViews>
    <sheetView workbookViewId="0">
      <selection activeCell="AA33" sqref="AA33"/>
    </sheetView>
  </sheetViews>
  <sheetFormatPr baseColWidth="10" defaultRowHeight="15" x14ac:dyDescent="0.25"/>
  <cols>
    <col min="1" max="1" width="52.42578125" customWidth="1"/>
    <col min="2" max="33" width="2.7109375" customWidth="1"/>
    <col min="34" max="34" width="21.42578125" customWidth="1"/>
    <col min="35" max="35" width="27.5703125" customWidth="1"/>
    <col min="36" max="52" width="2.7109375" customWidth="1"/>
    <col min="53" max="53" width="18" customWidth="1"/>
  </cols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I1" t="s">
        <v>29</v>
      </c>
      <c r="AJ1">
        <v>0</v>
      </c>
      <c r="AK1">
        <v>1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9</v>
      </c>
      <c r="AT1">
        <v>10</v>
      </c>
      <c r="AU1">
        <v>11</v>
      </c>
      <c r="AV1">
        <v>12</v>
      </c>
      <c r="AW1">
        <v>13</v>
      </c>
      <c r="AX1">
        <v>14</v>
      </c>
      <c r="AY1">
        <v>15</v>
      </c>
      <c r="AZ1">
        <v>16</v>
      </c>
      <c r="BA1" t="s">
        <v>41</v>
      </c>
    </row>
    <row r="2" spans="1:53" x14ac:dyDescent="0.25">
      <c r="A2" t="s">
        <v>4</v>
      </c>
      <c r="B2" s="13" t="s">
        <v>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 t="s">
        <v>3</v>
      </c>
      <c r="T2" s="13"/>
      <c r="U2" s="13"/>
      <c r="V2" s="13"/>
      <c r="W2" s="13"/>
      <c r="X2" s="13" t="s">
        <v>2</v>
      </c>
      <c r="Y2" s="13"/>
      <c r="Z2" s="13"/>
      <c r="AA2" s="13"/>
      <c r="AB2" s="13"/>
      <c r="AC2" s="13" t="s">
        <v>1</v>
      </c>
      <c r="AD2" s="13"/>
      <c r="AE2" s="13"/>
      <c r="AF2" s="13"/>
      <c r="AG2" s="13"/>
      <c r="AI2" t="s">
        <v>32</v>
      </c>
      <c r="AJ2">
        <v>0</v>
      </c>
      <c r="AK2">
        <v>0</v>
      </c>
      <c r="AL2">
        <v>0</v>
      </c>
      <c r="AM2">
        <v>0</v>
      </c>
      <c r="AN2">
        <v>0</v>
      </c>
      <c r="AO2" t="s">
        <v>38</v>
      </c>
      <c r="AP2" t="s">
        <v>38</v>
      </c>
      <c r="AQ2" t="s">
        <v>38</v>
      </c>
      <c r="AR2" t="s">
        <v>38</v>
      </c>
      <c r="AS2" t="s">
        <v>38</v>
      </c>
      <c r="AT2">
        <v>0</v>
      </c>
      <c r="AU2">
        <v>0</v>
      </c>
      <c r="AV2" t="s">
        <v>38</v>
      </c>
      <c r="AW2" t="s">
        <v>38</v>
      </c>
      <c r="AX2" t="s">
        <v>38</v>
      </c>
      <c r="AY2" t="s">
        <v>38</v>
      </c>
      <c r="AZ2" t="s">
        <v>38</v>
      </c>
      <c r="BA2">
        <v>1024</v>
      </c>
    </row>
    <row r="3" spans="1:53" x14ac:dyDescent="0.25">
      <c r="A3" t="s">
        <v>59</v>
      </c>
      <c r="B3" s="13" t="s">
        <v>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 t="s">
        <v>3</v>
      </c>
      <c r="T3" s="13"/>
      <c r="U3" s="13"/>
      <c r="V3" s="13"/>
      <c r="W3" s="13"/>
      <c r="X3" s="13" t="s">
        <v>22</v>
      </c>
      <c r="Y3" s="13"/>
      <c r="Z3" s="13"/>
      <c r="AA3" s="13"/>
      <c r="AB3" s="13"/>
      <c r="AC3" s="13" t="s">
        <v>1</v>
      </c>
      <c r="AD3" s="13"/>
      <c r="AE3" s="13"/>
      <c r="AF3" s="13"/>
      <c r="AG3" s="13"/>
      <c r="AI3" t="s">
        <v>32</v>
      </c>
      <c r="AJ3">
        <v>0</v>
      </c>
      <c r="AK3">
        <v>0</v>
      </c>
      <c r="AL3">
        <v>0</v>
      </c>
      <c r="AM3">
        <v>0</v>
      </c>
      <c r="AN3">
        <v>0</v>
      </c>
      <c r="AO3" t="s">
        <v>38</v>
      </c>
      <c r="AP3" t="s">
        <v>38</v>
      </c>
      <c r="AQ3" t="s">
        <v>38</v>
      </c>
      <c r="AR3" t="s">
        <v>38</v>
      </c>
      <c r="AS3" t="s">
        <v>38</v>
      </c>
      <c r="AT3">
        <v>0</v>
      </c>
      <c r="AU3">
        <v>0</v>
      </c>
      <c r="AV3" t="s">
        <v>38</v>
      </c>
      <c r="AW3" t="s">
        <v>38</v>
      </c>
      <c r="AX3" t="s">
        <v>38</v>
      </c>
      <c r="AY3" t="s">
        <v>38</v>
      </c>
      <c r="AZ3" t="s">
        <v>38</v>
      </c>
      <c r="BA3" t="s">
        <v>42</v>
      </c>
    </row>
    <row r="4" spans="1:53" x14ac:dyDescent="0.25">
      <c r="A4" t="s">
        <v>5</v>
      </c>
      <c r="B4" s="13" t="s">
        <v>15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 t="s">
        <v>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 t="s">
        <v>1</v>
      </c>
      <c r="AD4" s="13"/>
      <c r="AE4" s="13"/>
      <c r="AF4" s="13"/>
      <c r="AG4" s="13"/>
      <c r="AI4" t="s">
        <v>34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>
        <v>1</v>
      </c>
      <c r="BA4">
        <v>32</v>
      </c>
    </row>
    <row r="5" spans="1:53" x14ac:dyDescent="0.25">
      <c r="A5" t="s">
        <v>9</v>
      </c>
      <c r="B5" s="13" t="s">
        <v>16</v>
      </c>
      <c r="C5" s="13"/>
      <c r="D5" s="13"/>
      <c r="E5" s="13"/>
      <c r="F5" s="13"/>
      <c r="G5" s="13"/>
      <c r="H5" s="13"/>
      <c r="I5" s="13" t="s">
        <v>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t="s">
        <v>40</v>
      </c>
      <c r="AI5" t="s">
        <v>33</v>
      </c>
      <c r="AJ5">
        <v>0</v>
      </c>
      <c r="AK5">
        <v>0</v>
      </c>
      <c r="AL5">
        <v>0</v>
      </c>
      <c r="AM5">
        <v>1</v>
      </c>
      <c r="AN5" t="s">
        <v>38</v>
      </c>
      <c r="AO5" t="s">
        <v>38</v>
      </c>
      <c r="AP5" t="s">
        <v>38</v>
      </c>
      <c r="BA5">
        <v>8</v>
      </c>
    </row>
    <row r="6" spans="1:53" x14ac:dyDescent="0.25">
      <c r="A6" t="s">
        <v>18</v>
      </c>
      <c r="B6" s="13" t="s">
        <v>17</v>
      </c>
      <c r="C6" s="13"/>
      <c r="D6" s="13"/>
      <c r="E6" s="13" t="s">
        <v>13</v>
      </c>
      <c r="F6" s="13"/>
      <c r="G6" s="13"/>
      <c r="H6" s="13"/>
      <c r="I6" s="13" t="s">
        <v>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t="s">
        <v>31</v>
      </c>
      <c r="AI6" t="s">
        <v>35</v>
      </c>
      <c r="AJ6" t="s">
        <v>30</v>
      </c>
      <c r="AK6" t="s">
        <v>30</v>
      </c>
      <c r="AL6" t="s">
        <v>30</v>
      </c>
      <c r="AM6" t="s">
        <v>39</v>
      </c>
      <c r="BA6">
        <v>7</v>
      </c>
    </row>
    <row r="7" spans="1:53" x14ac:dyDescent="0.25">
      <c r="A7" t="s">
        <v>10</v>
      </c>
      <c r="B7" s="13" t="s">
        <v>14</v>
      </c>
      <c r="C7" s="13"/>
      <c r="D7" s="13"/>
      <c r="E7" s="13"/>
      <c r="F7" s="13"/>
      <c r="G7" s="13"/>
      <c r="H7" s="13"/>
      <c r="I7" s="13"/>
      <c r="J7" s="13" t="s">
        <v>13</v>
      </c>
      <c r="K7" s="13"/>
      <c r="L7" s="13"/>
      <c r="M7" s="13"/>
      <c r="N7" s="13"/>
      <c r="O7" s="13"/>
      <c r="P7" s="13"/>
      <c r="Q7" s="13"/>
      <c r="R7" s="13" t="s">
        <v>12</v>
      </c>
      <c r="S7" s="13"/>
      <c r="T7" s="13"/>
      <c r="U7" s="13"/>
      <c r="V7" s="13"/>
      <c r="W7" s="13"/>
      <c r="X7" s="13"/>
      <c r="Y7" s="13"/>
      <c r="Z7" s="13" t="s">
        <v>11</v>
      </c>
      <c r="AA7" s="13"/>
      <c r="AB7" s="13"/>
      <c r="AC7" s="13"/>
      <c r="AD7" s="13"/>
      <c r="AE7" s="13"/>
      <c r="AF7" s="13"/>
      <c r="AG7" s="13"/>
      <c r="AI7" t="s">
        <v>36</v>
      </c>
      <c r="AJ7">
        <v>0</v>
      </c>
      <c r="AK7">
        <v>0</v>
      </c>
      <c r="AL7">
        <v>0</v>
      </c>
      <c r="AM7">
        <v>0</v>
      </c>
      <c r="AN7">
        <v>1</v>
      </c>
      <c r="AO7" t="s">
        <v>38</v>
      </c>
      <c r="AP7" t="s">
        <v>38</v>
      </c>
      <c r="AQ7" t="s">
        <v>38</v>
      </c>
      <c r="BA7">
        <v>8</v>
      </c>
    </row>
    <row r="8" spans="1:53" x14ac:dyDescent="0.25">
      <c r="A8" t="s">
        <v>23</v>
      </c>
      <c r="B8" s="13" t="s">
        <v>14</v>
      </c>
      <c r="C8" s="13"/>
      <c r="D8" s="13"/>
      <c r="E8" s="13"/>
      <c r="F8" s="13"/>
      <c r="G8" s="13"/>
      <c r="H8" s="13"/>
      <c r="I8" s="13"/>
      <c r="J8" s="13" t="s">
        <v>13</v>
      </c>
      <c r="K8" s="13"/>
      <c r="L8" s="13"/>
      <c r="M8" s="13"/>
      <c r="N8" s="13"/>
      <c r="O8" s="13"/>
      <c r="P8" s="13"/>
      <c r="Q8" s="13"/>
      <c r="R8" s="13" t="s">
        <v>24</v>
      </c>
      <c r="S8" s="13"/>
      <c r="T8" s="13"/>
      <c r="U8" s="13"/>
      <c r="V8" s="13"/>
      <c r="W8" s="13"/>
      <c r="X8" s="13"/>
      <c r="Y8" s="13"/>
      <c r="Z8" s="13" t="s">
        <v>11</v>
      </c>
      <c r="AA8" s="13"/>
      <c r="AB8" s="13"/>
      <c r="AC8" s="13"/>
      <c r="AD8" s="13"/>
      <c r="AE8" s="13"/>
      <c r="AF8" s="13"/>
      <c r="AG8" s="13"/>
      <c r="AI8" t="s">
        <v>36</v>
      </c>
      <c r="AJ8">
        <v>0</v>
      </c>
      <c r="AK8">
        <v>0</v>
      </c>
      <c r="AL8">
        <v>0</v>
      </c>
      <c r="AM8">
        <v>0</v>
      </c>
      <c r="AN8">
        <v>1</v>
      </c>
      <c r="AO8" t="s">
        <v>38</v>
      </c>
      <c r="AP8" t="s">
        <v>38</v>
      </c>
      <c r="AQ8" t="s">
        <v>38</v>
      </c>
      <c r="BA8" t="s">
        <v>42</v>
      </c>
    </row>
    <row r="9" spans="1:53" x14ac:dyDescent="0.25">
      <c r="A9" t="s">
        <v>19</v>
      </c>
      <c r="B9" s="13" t="s">
        <v>20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 t="s">
        <v>12</v>
      </c>
      <c r="S9" s="13"/>
      <c r="T9" s="13"/>
      <c r="U9" s="13"/>
      <c r="V9" s="13"/>
      <c r="W9" s="13"/>
      <c r="X9" s="13"/>
      <c r="Y9" s="13"/>
      <c r="Z9" s="13" t="s">
        <v>11</v>
      </c>
      <c r="AA9" s="13"/>
      <c r="AB9" s="13"/>
      <c r="AC9" s="13"/>
      <c r="AD9" s="13"/>
      <c r="AE9" s="13"/>
      <c r="AF9" s="13"/>
      <c r="AG9" s="13"/>
      <c r="AI9" t="s">
        <v>37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>
        <v>0</v>
      </c>
      <c r="AU9">
        <v>1</v>
      </c>
      <c r="AV9" t="s">
        <v>38</v>
      </c>
      <c r="AW9" t="s">
        <v>38</v>
      </c>
      <c r="AX9" t="s">
        <v>38</v>
      </c>
      <c r="AY9" t="s">
        <v>38</v>
      </c>
      <c r="AZ9" t="s">
        <v>39</v>
      </c>
      <c r="BA9">
        <v>512</v>
      </c>
    </row>
    <row r="10" spans="1:53" x14ac:dyDescent="0.25">
      <c r="A10" t="s">
        <v>21</v>
      </c>
      <c r="B10" s="13" t="s">
        <v>20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 t="s">
        <v>25</v>
      </c>
      <c r="S10" s="13"/>
      <c r="T10" s="13"/>
      <c r="U10" s="13"/>
      <c r="V10" s="13"/>
      <c r="W10" s="13"/>
      <c r="X10" s="13"/>
      <c r="Y10" s="13"/>
      <c r="Z10" s="13" t="s">
        <v>11</v>
      </c>
      <c r="AA10" s="13"/>
      <c r="AB10" s="13"/>
      <c r="AC10" s="13"/>
      <c r="AD10" s="13"/>
      <c r="AE10" s="13"/>
      <c r="AF10" s="13"/>
      <c r="AG10" s="13"/>
      <c r="AI10" t="s">
        <v>37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38</v>
      </c>
      <c r="AP10" t="s">
        <v>38</v>
      </c>
      <c r="AQ10" t="s">
        <v>38</v>
      </c>
      <c r="AR10" t="s">
        <v>38</v>
      </c>
      <c r="AS10" t="s">
        <v>38</v>
      </c>
      <c r="AT10">
        <v>0</v>
      </c>
      <c r="AU10">
        <v>1</v>
      </c>
      <c r="AV10" t="s">
        <v>38</v>
      </c>
      <c r="AW10" t="s">
        <v>38</v>
      </c>
      <c r="AX10" t="s">
        <v>38</v>
      </c>
      <c r="AY10" t="s">
        <v>38</v>
      </c>
      <c r="AZ10" t="s">
        <v>39</v>
      </c>
      <c r="BA10" t="s">
        <v>42</v>
      </c>
    </row>
    <row r="11" spans="1:53" x14ac:dyDescent="0.25">
      <c r="A11" t="s">
        <v>26</v>
      </c>
      <c r="B11" s="13" t="s">
        <v>14</v>
      </c>
      <c r="C11" s="13"/>
      <c r="D11" s="13"/>
      <c r="E11" s="13"/>
      <c r="F11" s="13"/>
      <c r="G11" s="13"/>
      <c r="H11" s="13"/>
      <c r="I11" s="13"/>
      <c r="J11" s="13" t="s">
        <v>27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 t="s">
        <v>11</v>
      </c>
      <c r="AA11" s="13"/>
      <c r="AB11" s="13"/>
      <c r="AC11" s="13"/>
      <c r="AD11" s="13"/>
      <c r="AE11" s="13"/>
      <c r="AF11" s="13"/>
      <c r="AG11" s="13"/>
      <c r="AI11" t="s">
        <v>36</v>
      </c>
      <c r="AJ11">
        <v>0</v>
      </c>
      <c r="AK11">
        <v>0</v>
      </c>
      <c r="AL11">
        <v>0</v>
      </c>
      <c r="AM11">
        <v>0</v>
      </c>
      <c r="AN11">
        <v>1</v>
      </c>
      <c r="AO11" t="s">
        <v>38</v>
      </c>
      <c r="AP11" t="s">
        <v>38</v>
      </c>
      <c r="AQ11" t="s">
        <v>38</v>
      </c>
      <c r="BA11" t="s">
        <v>42</v>
      </c>
    </row>
    <row r="12" spans="1:53" x14ac:dyDescent="0.25">
      <c r="A12" t="s">
        <v>28</v>
      </c>
      <c r="B12" s="13" t="s">
        <v>14</v>
      </c>
      <c r="C12" s="13"/>
      <c r="D12" s="13"/>
      <c r="E12" s="13"/>
      <c r="F12" s="13"/>
      <c r="G12" s="13"/>
      <c r="H12" s="13"/>
      <c r="I12" s="13"/>
      <c r="J12" s="13" t="s">
        <v>11</v>
      </c>
      <c r="K12" s="13"/>
      <c r="L12" s="13"/>
      <c r="M12" s="13"/>
      <c r="N12" s="13"/>
      <c r="O12" s="13"/>
      <c r="P12" s="13"/>
      <c r="Q12" s="13"/>
      <c r="R12" s="13" t="s">
        <v>27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I12" t="s">
        <v>36</v>
      </c>
      <c r="AJ12">
        <v>0</v>
      </c>
      <c r="AK12">
        <v>0</v>
      </c>
      <c r="AL12">
        <v>0</v>
      </c>
      <c r="AM12">
        <v>0</v>
      </c>
      <c r="AN12">
        <v>1</v>
      </c>
      <c r="AO12" t="s">
        <v>38</v>
      </c>
      <c r="AP12" t="s">
        <v>38</v>
      </c>
      <c r="AQ12" t="s">
        <v>38</v>
      </c>
      <c r="BA12" t="s">
        <v>42</v>
      </c>
    </row>
  </sheetData>
  <mergeCells count="36">
    <mergeCell ref="R9:Y9"/>
    <mergeCell ref="Z9:AG9"/>
    <mergeCell ref="B9:Q9"/>
    <mergeCell ref="B10:Q10"/>
    <mergeCell ref="R10:Y10"/>
    <mergeCell ref="Z10:AG10"/>
    <mergeCell ref="Z11:AG11"/>
    <mergeCell ref="J11:Y11"/>
    <mergeCell ref="B11:I11"/>
    <mergeCell ref="B12:I12"/>
    <mergeCell ref="J12:Q12"/>
    <mergeCell ref="R12:AG12"/>
    <mergeCell ref="Z8:AG8"/>
    <mergeCell ref="Z7:AG7"/>
    <mergeCell ref="R7:Y7"/>
    <mergeCell ref="J7:Q7"/>
    <mergeCell ref="B7:I7"/>
    <mergeCell ref="B8:I8"/>
    <mergeCell ref="J8:Q8"/>
    <mergeCell ref="R8:Y8"/>
    <mergeCell ref="I6:AG6"/>
    <mergeCell ref="E6:H6"/>
    <mergeCell ref="B6:D6"/>
    <mergeCell ref="B2:R2"/>
    <mergeCell ref="AC4:AG4"/>
    <mergeCell ref="M4:AB4"/>
    <mergeCell ref="B4:L4"/>
    <mergeCell ref="I5:AG5"/>
    <mergeCell ref="B5:H5"/>
    <mergeCell ref="B3:R3"/>
    <mergeCell ref="S3:W3"/>
    <mergeCell ref="X3:AB3"/>
    <mergeCell ref="AC2:AG2"/>
    <mergeCell ref="X2:AB2"/>
    <mergeCell ref="S2:W2"/>
    <mergeCell ref="AC3:A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B38" sqref="B38"/>
    </sheetView>
  </sheetViews>
  <sheetFormatPr baseColWidth="10" defaultRowHeight="15" x14ac:dyDescent="0.25"/>
  <cols>
    <col min="4" max="4" width="13.28515625" customWidth="1"/>
    <col min="7" max="8" width="13.28515625" customWidth="1"/>
  </cols>
  <sheetData>
    <row r="1" spans="1:12" x14ac:dyDescent="0.25">
      <c r="B1" t="s">
        <v>196</v>
      </c>
      <c r="C1" t="s">
        <v>197</v>
      </c>
      <c r="D1" t="s">
        <v>198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</row>
    <row r="2" spans="1:12" x14ac:dyDescent="0.25">
      <c r="A2" t="s">
        <v>199</v>
      </c>
      <c r="B2" s="8">
        <v>48000</v>
      </c>
      <c r="C2">
        <f>B2*2^(D2)</f>
        <v>196608000</v>
      </c>
      <c r="D2" s="8">
        <v>12</v>
      </c>
      <c r="E2" s="9">
        <v>100000000</v>
      </c>
      <c r="F2" s="11">
        <f>C2/E2</f>
        <v>1.96608</v>
      </c>
      <c r="G2" s="12">
        <f>C2*K2/GCD(E2,C2)</f>
        <v>24576</v>
      </c>
      <c r="H2" s="12">
        <f>(E2/GCD(E2,C2))/J2</f>
        <v>3125</v>
      </c>
      <c r="I2" s="10">
        <f>G2/H2*E2</f>
        <v>786432000</v>
      </c>
      <c r="J2" s="8">
        <v>1</v>
      </c>
      <c r="K2" s="8">
        <v>4</v>
      </c>
      <c r="L2">
        <f>K2*J2</f>
        <v>4</v>
      </c>
    </row>
    <row r="3" spans="1:12" x14ac:dyDescent="0.25">
      <c r="A3" t="s">
        <v>200</v>
      </c>
      <c r="B3">
        <f>B2/10^6</f>
        <v>4.8000000000000001E-2</v>
      </c>
      <c r="C3">
        <f>C2/10^6</f>
        <v>196.608</v>
      </c>
      <c r="E3" s="10">
        <f>E2/1000000</f>
        <v>100</v>
      </c>
      <c r="I3">
        <f>I2/1000000</f>
        <v>786.43200000000002</v>
      </c>
    </row>
    <row r="4" spans="1:12" x14ac:dyDescent="0.25">
      <c r="D4" t="s">
        <v>213</v>
      </c>
      <c r="G4" t="s">
        <v>214</v>
      </c>
      <c r="I4" t="s">
        <v>206</v>
      </c>
    </row>
    <row r="5" spans="1:12" x14ac:dyDescent="0.25">
      <c r="G5">
        <f>(G2/H2)</f>
        <v>7.8643200000000002</v>
      </c>
      <c r="I5">
        <f>L2</f>
        <v>4</v>
      </c>
    </row>
    <row r="6" spans="1:12" x14ac:dyDescent="0.25">
      <c r="G6" t="s">
        <v>215</v>
      </c>
      <c r="H6" t="s">
        <v>216</v>
      </c>
    </row>
    <row r="7" spans="1:12" x14ac:dyDescent="0.25">
      <c r="G7" s="10">
        <f>800000000/(F2*E2)</f>
        <v>4.069010416666667</v>
      </c>
      <c r="H7" s="12">
        <f>INT(G7)</f>
        <v>4</v>
      </c>
    </row>
    <row r="12" spans="1:12" x14ac:dyDescent="0.25">
      <c r="E12" t="s">
        <v>211</v>
      </c>
      <c r="F12" t="s">
        <v>212</v>
      </c>
    </row>
    <row r="13" spans="1:12" x14ac:dyDescent="0.25">
      <c r="E13" t="s">
        <v>209</v>
      </c>
      <c r="F13" t="s">
        <v>210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D931-D8EC-4E18-86A1-839AA8BD0689}">
  <dimension ref="A3:U39"/>
  <sheetViews>
    <sheetView workbookViewId="0">
      <selection activeCell="L14" sqref="L14"/>
    </sheetView>
  </sheetViews>
  <sheetFormatPr baseColWidth="10" defaultRowHeight="15" x14ac:dyDescent="0.25"/>
  <cols>
    <col min="1" max="1" width="22.5703125" customWidth="1"/>
    <col min="2" max="2" width="16" customWidth="1"/>
    <col min="3" max="3" width="24.5703125" customWidth="1"/>
    <col min="8" max="8" width="14.28515625" customWidth="1"/>
    <col min="9" max="9" width="15.28515625" customWidth="1"/>
    <col min="10" max="10" width="16.7109375" customWidth="1"/>
    <col min="11" max="11" width="31.42578125" customWidth="1"/>
    <col min="12" max="12" width="25.28515625" customWidth="1"/>
    <col min="13" max="13" width="22.42578125" customWidth="1"/>
    <col min="14" max="14" width="18.28515625" customWidth="1"/>
    <col min="18" max="18" width="20.7109375" customWidth="1"/>
    <col min="19" max="19" width="16.85546875" customWidth="1"/>
    <col min="21" max="21" width="17.140625" customWidth="1"/>
  </cols>
  <sheetData>
    <row r="3" spans="1:13" x14ac:dyDescent="0.25">
      <c r="I3" t="s">
        <v>223</v>
      </c>
    </row>
    <row r="4" spans="1:13" x14ac:dyDescent="0.25">
      <c r="A4" t="s">
        <v>221</v>
      </c>
      <c r="I4" t="s">
        <v>224</v>
      </c>
      <c r="L4" t="s">
        <v>227</v>
      </c>
    </row>
    <row r="5" spans="1:13" x14ac:dyDescent="0.25">
      <c r="A5">
        <v>24</v>
      </c>
      <c r="I5" t="s">
        <v>240</v>
      </c>
      <c r="J5" t="s">
        <v>241</v>
      </c>
      <c r="K5" t="s">
        <v>226</v>
      </c>
    </row>
    <row r="6" spans="1:13" x14ac:dyDescent="0.25">
      <c r="A6" t="s">
        <v>217</v>
      </c>
      <c r="B6" t="s">
        <v>218</v>
      </c>
      <c r="C6" t="s">
        <v>219</v>
      </c>
      <c r="I6" t="s">
        <v>225</v>
      </c>
      <c r="J6">
        <v>32</v>
      </c>
      <c r="K6">
        <v>33</v>
      </c>
    </row>
    <row r="7" spans="1:13" x14ac:dyDescent="0.25">
      <c r="A7">
        <v>64</v>
      </c>
      <c r="B7">
        <v>14</v>
      </c>
      <c r="C7">
        <f>A5-B7</f>
        <v>10</v>
      </c>
      <c r="I7" t="s">
        <v>30</v>
      </c>
      <c r="J7">
        <v>1</v>
      </c>
      <c r="K7">
        <v>1</v>
      </c>
      <c r="L7" t="s">
        <v>228</v>
      </c>
    </row>
    <row r="8" spans="1:13" x14ac:dyDescent="0.25">
      <c r="I8" t="s">
        <v>229</v>
      </c>
      <c r="J8">
        <v>0</v>
      </c>
      <c r="K8">
        <v>0</v>
      </c>
      <c r="L8" t="s">
        <v>230</v>
      </c>
    </row>
    <row r="9" spans="1:13" x14ac:dyDescent="0.25">
      <c r="A9" t="s">
        <v>220</v>
      </c>
      <c r="C9" t="s">
        <v>222</v>
      </c>
      <c r="I9" t="s">
        <v>30</v>
      </c>
      <c r="J9">
        <v>1</v>
      </c>
      <c r="K9">
        <v>0</v>
      </c>
      <c r="L9" t="s">
        <v>242</v>
      </c>
    </row>
    <row r="10" spans="1:13" x14ac:dyDescent="0.25">
      <c r="A10">
        <f>(A7+B7)*2^8</f>
        <v>19968</v>
      </c>
      <c r="C10">
        <f>B7*2^C7</f>
        <v>14336</v>
      </c>
    </row>
    <row r="12" spans="1:13" x14ac:dyDescent="0.25">
      <c r="I12" t="s">
        <v>231</v>
      </c>
    </row>
    <row r="13" spans="1:13" x14ac:dyDescent="0.25">
      <c r="I13" t="s">
        <v>240</v>
      </c>
      <c r="J13" t="s">
        <v>241</v>
      </c>
      <c r="K13" t="s">
        <v>226</v>
      </c>
      <c r="L13" t="s">
        <v>276</v>
      </c>
    </row>
    <row r="14" spans="1:13" x14ac:dyDescent="0.25">
      <c r="I14" t="s">
        <v>225</v>
      </c>
      <c r="J14">
        <v>32</v>
      </c>
      <c r="K14">
        <v>33</v>
      </c>
      <c r="L14">
        <v>34</v>
      </c>
    </row>
    <row r="15" spans="1:13" x14ac:dyDescent="0.25">
      <c r="I15" t="s">
        <v>30</v>
      </c>
      <c r="J15" t="s">
        <v>30</v>
      </c>
      <c r="K15" t="s">
        <v>30</v>
      </c>
      <c r="L15" t="s">
        <v>47</v>
      </c>
      <c r="M15" t="s">
        <v>232</v>
      </c>
    </row>
    <row r="16" spans="1:13" x14ac:dyDescent="0.25">
      <c r="I16" t="s">
        <v>30</v>
      </c>
      <c r="J16">
        <v>1</v>
      </c>
      <c r="K16">
        <v>0</v>
      </c>
      <c r="L16" t="s">
        <v>47</v>
      </c>
      <c r="M16" t="s">
        <v>243</v>
      </c>
    </row>
    <row r="17" spans="8:16" x14ac:dyDescent="0.25">
      <c r="I17" t="s">
        <v>30</v>
      </c>
      <c r="J17">
        <v>0</v>
      </c>
      <c r="K17">
        <v>0</v>
      </c>
      <c r="L17" t="s">
        <v>47</v>
      </c>
      <c r="M17" t="s">
        <v>233</v>
      </c>
    </row>
    <row r="18" spans="8:16" x14ac:dyDescent="0.25">
      <c r="I18" t="s">
        <v>30</v>
      </c>
      <c r="J18" t="s">
        <v>30</v>
      </c>
      <c r="L18" t="s">
        <v>234</v>
      </c>
      <c r="M18" t="s">
        <v>235</v>
      </c>
    </row>
    <row r="19" spans="8:16" x14ac:dyDescent="0.25">
      <c r="I19" t="s">
        <v>30</v>
      </c>
      <c r="J19" t="s">
        <v>30</v>
      </c>
      <c r="L19">
        <v>0</v>
      </c>
      <c r="M19" t="s">
        <v>236</v>
      </c>
    </row>
    <row r="20" spans="8:16" x14ac:dyDescent="0.25">
      <c r="I20" t="s">
        <v>273</v>
      </c>
    </row>
    <row r="21" spans="8:16" x14ac:dyDescent="0.25">
      <c r="I21" t="s">
        <v>30</v>
      </c>
      <c r="J21" t="s">
        <v>30</v>
      </c>
      <c r="K21" t="s">
        <v>30</v>
      </c>
      <c r="L21" t="s">
        <v>47</v>
      </c>
      <c r="M21" t="s">
        <v>232</v>
      </c>
    </row>
    <row r="22" spans="8:16" x14ac:dyDescent="0.25">
      <c r="I22" t="s">
        <v>30</v>
      </c>
      <c r="J22">
        <v>1</v>
      </c>
      <c r="K22">
        <v>1</v>
      </c>
      <c r="L22" t="s">
        <v>47</v>
      </c>
      <c r="M22" t="s">
        <v>274</v>
      </c>
    </row>
    <row r="23" spans="8:16" x14ac:dyDescent="0.25">
      <c r="I23" t="s">
        <v>30</v>
      </c>
      <c r="J23" t="s">
        <v>30</v>
      </c>
      <c r="L23" t="s">
        <v>234</v>
      </c>
      <c r="M23" t="s">
        <v>275</v>
      </c>
    </row>
    <row r="26" spans="8:16" x14ac:dyDescent="0.25">
      <c r="I26" t="s">
        <v>237</v>
      </c>
    </row>
    <row r="27" spans="8:16" x14ac:dyDescent="0.25">
      <c r="I27" t="s">
        <v>244</v>
      </c>
      <c r="M27" t="s">
        <v>248</v>
      </c>
    </row>
    <row r="28" spans="8:16" x14ac:dyDescent="0.25">
      <c r="H28" t="s">
        <v>245</v>
      </c>
    </row>
    <row r="29" spans="8:16" x14ac:dyDescent="0.25">
      <c r="H29" t="s">
        <v>238</v>
      </c>
      <c r="P29" t="s">
        <v>250</v>
      </c>
    </row>
    <row r="30" spans="8:16" x14ac:dyDescent="0.25">
      <c r="H30" t="s">
        <v>240</v>
      </c>
      <c r="I30" t="s">
        <v>30</v>
      </c>
      <c r="J30" t="s">
        <v>246</v>
      </c>
      <c r="K30" t="s">
        <v>247</v>
      </c>
      <c r="L30" t="s">
        <v>30</v>
      </c>
      <c r="M30" t="s">
        <v>30</v>
      </c>
      <c r="N30" t="s">
        <v>246</v>
      </c>
      <c r="O30" t="s">
        <v>30</v>
      </c>
    </row>
    <row r="31" spans="8:16" x14ac:dyDescent="0.25">
      <c r="H31" t="s">
        <v>239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P31" t="s">
        <v>249</v>
      </c>
    </row>
    <row r="32" spans="8:16" x14ac:dyDescent="0.25">
      <c r="H32" t="s">
        <v>226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 t="s">
        <v>249</v>
      </c>
    </row>
    <row r="34" spans="8:21" x14ac:dyDescent="0.25">
      <c r="H34" t="s">
        <v>231</v>
      </c>
    </row>
    <row r="35" spans="8:21" x14ac:dyDescent="0.25">
      <c r="H35" t="s">
        <v>240</v>
      </c>
      <c r="Q35" t="s">
        <v>30</v>
      </c>
      <c r="R35" t="s">
        <v>252</v>
      </c>
      <c r="S35" t="s">
        <v>253</v>
      </c>
      <c r="T35" t="s">
        <v>30</v>
      </c>
    </row>
    <row r="36" spans="8:21" x14ac:dyDescent="0.25">
      <c r="H36" t="s">
        <v>239</v>
      </c>
      <c r="Q36" t="s">
        <v>30</v>
      </c>
      <c r="R36">
        <v>1</v>
      </c>
      <c r="S36">
        <v>0</v>
      </c>
      <c r="T36" t="s">
        <v>30</v>
      </c>
    </row>
    <row r="37" spans="8:21" x14ac:dyDescent="0.25">
      <c r="H37" t="s">
        <v>251</v>
      </c>
      <c r="O37">
        <v>0</v>
      </c>
      <c r="P37">
        <v>0</v>
      </c>
      <c r="Q37" t="s">
        <v>47</v>
      </c>
      <c r="R37" t="s">
        <v>47</v>
      </c>
      <c r="S37" t="s">
        <v>47</v>
      </c>
      <c r="T37" t="s">
        <v>47</v>
      </c>
      <c r="U37" t="s">
        <v>254</v>
      </c>
    </row>
    <row r="38" spans="8:21" x14ac:dyDescent="0.25">
      <c r="U38" t="s">
        <v>255</v>
      </c>
    </row>
    <row r="39" spans="8:21" x14ac:dyDescent="0.25">
      <c r="S39" t="s"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F1E8-74C4-4BB6-8AC3-414BA2E5596B}">
  <dimension ref="A1:C15"/>
  <sheetViews>
    <sheetView tabSelected="1" workbookViewId="0">
      <selection activeCell="A14" sqref="A14"/>
    </sheetView>
  </sheetViews>
  <sheetFormatPr baseColWidth="10" defaultRowHeight="15" x14ac:dyDescent="0.25"/>
  <cols>
    <col min="1" max="1" width="19.85546875" customWidth="1"/>
  </cols>
  <sheetData>
    <row r="1" spans="1:3" x14ac:dyDescent="0.25">
      <c r="A1" t="s">
        <v>277</v>
      </c>
    </row>
    <row r="2" spans="1:3" x14ac:dyDescent="0.25">
      <c r="A2" t="s">
        <v>278</v>
      </c>
      <c r="B2" t="s">
        <v>279</v>
      </c>
      <c r="C2" t="s">
        <v>280</v>
      </c>
    </row>
    <row r="6" spans="1:3" x14ac:dyDescent="0.25">
      <c r="A6" t="s">
        <v>281</v>
      </c>
    </row>
    <row r="7" spans="1:3" x14ac:dyDescent="0.25">
      <c r="A7" t="str">
        <f>"--input_up_lvl"</f>
        <v>--input_up_lvl</v>
      </c>
    </row>
    <row r="8" spans="1:3" x14ac:dyDescent="0.25">
      <c r="A8" t="s">
        <v>283</v>
      </c>
      <c r="B8" t="s">
        <v>198</v>
      </c>
    </row>
    <row r="9" spans="1:3" x14ac:dyDescent="0.25">
      <c r="A9" t="s">
        <v>282</v>
      </c>
      <c r="B9" t="s">
        <v>198</v>
      </c>
    </row>
    <row r="10" spans="1:3" x14ac:dyDescent="0.25">
      <c r="A10" t="s">
        <v>284</v>
      </c>
      <c r="B10">
        <v>1</v>
      </c>
    </row>
    <row r="11" spans="1:3" x14ac:dyDescent="0.25">
      <c r="A11" t="str">
        <f>"--input_down_lvl"</f>
        <v>--input_down_lvl</v>
      </c>
    </row>
    <row r="12" spans="1:3" x14ac:dyDescent="0.25">
      <c r="A12" t="s">
        <v>286</v>
      </c>
      <c r="B12" t="s">
        <v>198</v>
      </c>
    </row>
    <row r="13" spans="1:3" x14ac:dyDescent="0.25">
      <c r="A13" t="s">
        <v>288</v>
      </c>
      <c r="B13" t="s">
        <v>198</v>
      </c>
    </row>
    <row r="14" spans="1:3" x14ac:dyDescent="0.25">
      <c r="A14" t="s">
        <v>287</v>
      </c>
      <c r="B14">
        <v>1</v>
      </c>
    </row>
    <row r="15" spans="1:3" x14ac:dyDescent="0.25">
      <c r="A15" t="s">
        <v>285</v>
      </c>
      <c r="B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workbookViewId="0">
      <selection activeCell="N3" sqref="N3"/>
    </sheetView>
  </sheetViews>
  <sheetFormatPr baseColWidth="10" defaultRowHeight="15" x14ac:dyDescent="0.25"/>
  <cols>
    <col min="2" max="7" width="2.7109375" customWidth="1"/>
    <col min="14" max="14" width="6.5703125" customWidth="1"/>
    <col min="15" max="18" width="2.7109375" customWidth="1"/>
  </cols>
  <sheetData>
    <row r="1" spans="1:18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18" x14ac:dyDescent="0.25">
      <c r="A2" t="s">
        <v>51</v>
      </c>
      <c r="B2">
        <v>0</v>
      </c>
      <c r="C2" t="s">
        <v>38</v>
      </c>
      <c r="D2" t="s">
        <v>38</v>
      </c>
      <c r="E2" t="s">
        <v>38</v>
      </c>
      <c r="F2" t="s">
        <v>38</v>
      </c>
      <c r="N2" t="s">
        <v>269</v>
      </c>
    </row>
    <row r="3" spans="1:18" x14ac:dyDescent="0.25">
      <c r="A3" t="s">
        <v>52</v>
      </c>
      <c r="B3">
        <v>1</v>
      </c>
      <c r="C3">
        <v>1</v>
      </c>
      <c r="D3">
        <v>0</v>
      </c>
      <c r="E3">
        <v>0</v>
      </c>
      <c r="F3">
        <v>0</v>
      </c>
      <c r="O3">
        <v>0</v>
      </c>
      <c r="P3">
        <v>1</v>
      </c>
      <c r="Q3">
        <v>2</v>
      </c>
      <c r="R3">
        <v>3</v>
      </c>
    </row>
    <row r="4" spans="1:18" x14ac:dyDescent="0.25">
      <c r="A4" t="s">
        <v>53</v>
      </c>
      <c r="B4">
        <v>1</v>
      </c>
      <c r="C4">
        <v>1</v>
      </c>
      <c r="D4">
        <v>0</v>
      </c>
      <c r="E4">
        <v>0</v>
      </c>
      <c r="F4">
        <v>1</v>
      </c>
      <c r="N4" t="s">
        <v>43</v>
      </c>
      <c r="O4">
        <v>1</v>
      </c>
      <c r="P4">
        <v>0</v>
      </c>
      <c r="Q4">
        <v>0</v>
      </c>
      <c r="R4">
        <v>0</v>
      </c>
    </row>
    <row r="5" spans="1:18" x14ac:dyDescent="0.25">
      <c r="A5" t="s">
        <v>54</v>
      </c>
      <c r="B5">
        <v>1</v>
      </c>
      <c r="C5">
        <v>1</v>
      </c>
      <c r="D5">
        <v>0</v>
      </c>
      <c r="E5">
        <v>1</v>
      </c>
      <c r="F5">
        <v>0</v>
      </c>
      <c r="N5" t="s">
        <v>44</v>
      </c>
      <c r="O5">
        <v>0</v>
      </c>
      <c r="P5">
        <v>1</v>
      </c>
      <c r="Q5">
        <v>0</v>
      </c>
      <c r="R5">
        <v>0</v>
      </c>
    </row>
    <row r="6" spans="1:18" x14ac:dyDescent="0.25">
      <c r="A6" t="s">
        <v>55</v>
      </c>
      <c r="N6" t="s">
        <v>45</v>
      </c>
      <c r="O6">
        <v>0</v>
      </c>
      <c r="P6">
        <v>0</v>
      </c>
      <c r="Q6">
        <v>1</v>
      </c>
      <c r="R6">
        <v>0</v>
      </c>
    </row>
    <row r="7" spans="1:18" x14ac:dyDescent="0.25">
      <c r="N7" t="s">
        <v>46</v>
      </c>
      <c r="O7">
        <v>0</v>
      </c>
      <c r="P7">
        <v>0.33333333333333298</v>
      </c>
      <c r="Q7">
        <v>0</v>
      </c>
      <c r="R7">
        <v>1</v>
      </c>
    </row>
    <row r="8" spans="1:18" x14ac:dyDescent="0.25">
      <c r="N8" t="s">
        <v>47</v>
      </c>
      <c r="O8">
        <v>1</v>
      </c>
      <c r="P8">
        <v>1</v>
      </c>
      <c r="Q8">
        <v>0</v>
      </c>
      <c r="R8">
        <v>0</v>
      </c>
    </row>
    <row r="9" spans="1:18" x14ac:dyDescent="0.25">
      <c r="N9" t="s">
        <v>48</v>
      </c>
      <c r="O9">
        <v>0</v>
      </c>
      <c r="P9">
        <v>0</v>
      </c>
      <c r="Q9">
        <v>1</v>
      </c>
      <c r="R9">
        <v>1</v>
      </c>
    </row>
    <row r="10" spans="1:18" x14ac:dyDescent="0.25">
      <c r="N10" t="s">
        <v>49</v>
      </c>
      <c r="O10">
        <v>0</v>
      </c>
      <c r="P10">
        <v>0</v>
      </c>
      <c r="Q10">
        <v>0</v>
      </c>
      <c r="R10">
        <v>0</v>
      </c>
    </row>
    <row r="11" spans="1:18" x14ac:dyDescent="0.25">
      <c r="N11" t="s">
        <v>50</v>
      </c>
      <c r="O11">
        <v>1</v>
      </c>
      <c r="P11">
        <v>1</v>
      </c>
      <c r="Q11">
        <v>1</v>
      </c>
      <c r="R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09"/>
  <sheetViews>
    <sheetView workbookViewId="0">
      <selection activeCell="AI7" sqref="AI7"/>
    </sheetView>
  </sheetViews>
  <sheetFormatPr baseColWidth="10" defaultRowHeight="15" x14ac:dyDescent="0.25"/>
  <cols>
    <col min="1" max="1" width="22.85546875" customWidth="1"/>
    <col min="2" max="2" width="36.140625" customWidth="1"/>
    <col min="3" max="34" width="2.7109375" customWidth="1"/>
    <col min="35" max="35" width="39.28515625" customWidth="1"/>
    <col min="38" max="38" width="15.7109375" customWidth="1"/>
    <col min="39" max="39" width="16.42578125" customWidth="1"/>
  </cols>
  <sheetData>
    <row r="1" spans="1:53" x14ac:dyDescent="0.25">
      <c r="L1" t="s">
        <v>179</v>
      </c>
      <c r="AN1" t="s">
        <v>257</v>
      </c>
      <c r="AT1" t="s">
        <v>262</v>
      </c>
      <c r="AW1" t="s">
        <v>265</v>
      </c>
      <c r="AZ1" t="s">
        <v>268</v>
      </c>
    </row>
    <row r="2" spans="1:53" x14ac:dyDescent="0.25">
      <c r="A2" t="s">
        <v>56</v>
      </c>
      <c r="B2" t="s">
        <v>57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K2" t="s">
        <v>110</v>
      </c>
      <c r="AL2" t="s">
        <v>153</v>
      </c>
      <c r="AN2" t="s">
        <v>258</v>
      </c>
      <c r="AO2" t="s">
        <v>259</v>
      </c>
      <c r="AP2" t="s">
        <v>260</v>
      </c>
      <c r="AQ2" t="s">
        <v>261</v>
      </c>
      <c r="AR2" t="s">
        <v>272</v>
      </c>
      <c r="AT2" t="s">
        <v>263</v>
      </c>
      <c r="AU2" t="s">
        <v>264</v>
      </c>
      <c r="AW2" t="s">
        <v>266</v>
      </c>
      <c r="AX2" t="s">
        <v>267</v>
      </c>
      <c r="AZ2" t="s">
        <v>270</v>
      </c>
      <c r="BA2" t="s">
        <v>271</v>
      </c>
    </row>
    <row r="3" spans="1:53" x14ac:dyDescent="0.25">
      <c r="A3" t="s">
        <v>66</v>
      </c>
      <c r="B3" t="s">
        <v>58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>
        <v>0</v>
      </c>
      <c r="N3" s="3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15" t="s">
        <v>3</v>
      </c>
      <c r="U3" s="15"/>
      <c r="V3" s="15"/>
      <c r="W3" s="15"/>
      <c r="X3" s="15"/>
      <c r="Y3" s="16" t="s">
        <v>2</v>
      </c>
      <c r="Z3" s="16"/>
      <c r="AA3" s="16"/>
      <c r="AB3" s="16"/>
      <c r="AC3" s="16"/>
      <c r="AD3" s="14" t="s">
        <v>1</v>
      </c>
      <c r="AE3" s="14"/>
      <c r="AF3" s="14"/>
      <c r="AG3" s="14"/>
      <c r="AH3" s="14"/>
    </row>
    <row r="4" spans="1:53" x14ac:dyDescent="0.25">
      <c r="A4" t="s">
        <v>0</v>
      </c>
      <c r="B4" t="s">
        <v>58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3">
        <v>0</v>
      </c>
      <c r="N4" s="3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15" t="s">
        <v>3</v>
      </c>
      <c r="U4" s="15"/>
      <c r="V4" s="15"/>
      <c r="W4" s="15"/>
      <c r="X4" s="15"/>
      <c r="Y4" s="16" t="s">
        <v>2</v>
      </c>
      <c r="Z4" s="16"/>
      <c r="AA4" s="16"/>
      <c r="AB4" s="16"/>
      <c r="AC4" s="16"/>
      <c r="AD4" s="14" t="s">
        <v>1</v>
      </c>
      <c r="AE4" s="14"/>
      <c r="AF4" s="14"/>
      <c r="AG4" s="14"/>
      <c r="AH4" s="14"/>
      <c r="AI4" t="s">
        <v>68</v>
      </c>
      <c r="AJ4" t="s">
        <v>100</v>
      </c>
      <c r="AL4" t="s">
        <v>154</v>
      </c>
      <c r="AN4">
        <v>1</v>
      </c>
      <c r="AO4" t="s">
        <v>3</v>
      </c>
      <c r="AP4" t="s">
        <v>2</v>
      </c>
      <c r="AQ4" t="s">
        <v>1</v>
      </c>
      <c r="AR4">
        <v>0</v>
      </c>
    </row>
    <row r="5" spans="1:53" x14ac:dyDescent="0.25">
      <c r="A5" t="s">
        <v>64</v>
      </c>
      <c r="B5" t="s">
        <v>58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3">
        <v>0</v>
      </c>
      <c r="N5" s="3">
        <v>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15" t="s">
        <v>3</v>
      </c>
      <c r="U5" s="15"/>
      <c r="V5" s="15"/>
      <c r="W5" s="15"/>
      <c r="X5" s="15"/>
      <c r="Y5" s="16" t="s">
        <v>2</v>
      </c>
      <c r="Z5" s="16"/>
      <c r="AA5" s="16"/>
      <c r="AB5" s="16"/>
      <c r="AC5" s="16"/>
      <c r="AD5" s="14" t="s">
        <v>1</v>
      </c>
      <c r="AE5" s="14"/>
      <c r="AF5" s="14"/>
      <c r="AG5" s="14"/>
      <c r="AH5" s="14"/>
      <c r="AI5" t="s">
        <v>73</v>
      </c>
      <c r="AJ5" t="s">
        <v>100</v>
      </c>
      <c r="AL5" t="s">
        <v>154</v>
      </c>
    </row>
    <row r="6" spans="1:53" x14ac:dyDescent="0.25">
      <c r="A6" t="s">
        <v>60</v>
      </c>
      <c r="B6" t="s">
        <v>58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0</v>
      </c>
      <c r="N6" s="3">
        <v>0</v>
      </c>
      <c r="O6" s="4">
        <v>0</v>
      </c>
      <c r="P6" s="4">
        <v>0</v>
      </c>
      <c r="Q6" s="4">
        <v>0</v>
      </c>
      <c r="R6" s="4">
        <v>1</v>
      </c>
      <c r="S6" s="4">
        <v>1</v>
      </c>
      <c r="T6" s="15" t="s">
        <v>3</v>
      </c>
      <c r="U6" s="15"/>
      <c r="V6" s="15"/>
      <c r="W6" s="15"/>
      <c r="X6" s="15"/>
      <c r="Y6" s="16" t="s">
        <v>2</v>
      </c>
      <c r="Z6" s="16"/>
      <c r="AA6" s="16"/>
      <c r="AB6" s="16"/>
      <c r="AC6" s="16"/>
      <c r="AD6" s="14" t="s">
        <v>1</v>
      </c>
      <c r="AE6" s="14"/>
      <c r="AF6" s="14"/>
      <c r="AG6" s="14"/>
      <c r="AH6" s="14"/>
      <c r="AI6" t="s">
        <v>69</v>
      </c>
      <c r="AJ6" t="s">
        <v>100</v>
      </c>
      <c r="AL6" t="s">
        <v>154</v>
      </c>
    </row>
    <row r="7" spans="1:53" x14ac:dyDescent="0.25">
      <c r="A7" t="s">
        <v>61</v>
      </c>
      <c r="B7" t="s">
        <v>58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0</v>
      </c>
      <c r="N7" s="3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15" t="s">
        <v>3</v>
      </c>
      <c r="U7" s="15"/>
      <c r="V7" s="15"/>
      <c r="W7" s="15"/>
      <c r="X7" s="15"/>
      <c r="Y7" s="16" t="s">
        <v>2</v>
      </c>
      <c r="Z7" s="16"/>
      <c r="AA7" s="16"/>
      <c r="AB7" s="16"/>
      <c r="AC7" s="16"/>
      <c r="AD7" s="14" t="s">
        <v>1</v>
      </c>
      <c r="AE7" s="14"/>
      <c r="AF7" s="14"/>
      <c r="AG7" s="14"/>
      <c r="AH7" s="14"/>
      <c r="AI7" t="s">
        <v>70</v>
      </c>
      <c r="AJ7" t="s">
        <v>100</v>
      </c>
      <c r="AK7" t="s">
        <v>111</v>
      </c>
      <c r="AL7" t="s">
        <v>154</v>
      </c>
    </row>
    <row r="8" spans="1:53" x14ac:dyDescent="0.25">
      <c r="A8" t="s">
        <v>62</v>
      </c>
      <c r="B8" t="s">
        <v>58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0</v>
      </c>
      <c r="N8" s="3">
        <v>0</v>
      </c>
      <c r="O8" s="4">
        <v>0</v>
      </c>
      <c r="P8" s="4">
        <v>0</v>
      </c>
      <c r="Q8" s="4">
        <v>1</v>
      </c>
      <c r="R8" s="4">
        <v>0</v>
      </c>
      <c r="S8" s="4">
        <v>1</v>
      </c>
      <c r="T8" s="15" t="s">
        <v>3</v>
      </c>
      <c r="U8" s="15"/>
      <c r="V8" s="15"/>
      <c r="W8" s="15"/>
      <c r="X8" s="15"/>
      <c r="Y8" s="16" t="s">
        <v>2</v>
      </c>
      <c r="Z8" s="16"/>
      <c r="AA8" s="16"/>
      <c r="AB8" s="16"/>
      <c r="AC8" s="16"/>
      <c r="AD8" s="14" t="s">
        <v>1</v>
      </c>
      <c r="AE8" s="14"/>
      <c r="AF8" s="14"/>
      <c r="AG8" s="14"/>
      <c r="AH8" s="14"/>
      <c r="AI8" t="s">
        <v>71</v>
      </c>
      <c r="AJ8" t="s">
        <v>100</v>
      </c>
      <c r="AL8" t="s">
        <v>154</v>
      </c>
    </row>
    <row r="9" spans="1:53" x14ac:dyDescent="0.25">
      <c r="A9" t="s">
        <v>63</v>
      </c>
      <c r="B9" t="s">
        <v>58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0</v>
      </c>
      <c r="N9" s="3">
        <v>0</v>
      </c>
      <c r="O9" s="4">
        <v>0</v>
      </c>
      <c r="P9" s="4">
        <v>0</v>
      </c>
      <c r="Q9" s="4">
        <v>1</v>
      </c>
      <c r="R9" s="4">
        <v>1</v>
      </c>
      <c r="S9" s="4">
        <v>0</v>
      </c>
      <c r="T9" s="15" t="s">
        <v>3</v>
      </c>
      <c r="U9" s="15"/>
      <c r="V9" s="15"/>
      <c r="W9" s="15"/>
      <c r="X9" s="15"/>
      <c r="Y9" s="16" t="s">
        <v>2</v>
      </c>
      <c r="Z9" s="16"/>
      <c r="AA9" s="16"/>
      <c r="AB9" s="16"/>
      <c r="AC9" s="16"/>
      <c r="AD9" s="14" t="s">
        <v>1</v>
      </c>
      <c r="AE9" s="14"/>
      <c r="AF9" s="14"/>
      <c r="AG9" s="14"/>
      <c r="AH9" s="14"/>
      <c r="AI9" t="s">
        <v>72</v>
      </c>
      <c r="AJ9" t="s">
        <v>100</v>
      </c>
      <c r="AL9" t="s">
        <v>154</v>
      </c>
    </row>
    <row r="10" spans="1:53" x14ac:dyDescent="0.25">
      <c r="A10" t="s">
        <v>93</v>
      </c>
      <c r="B10" t="s">
        <v>58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0</v>
      </c>
      <c r="N10" s="3">
        <v>0</v>
      </c>
      <c r="O10" s="4">
        <v>0</v>
      </c>
      <c r="P10" s="4">
        <v>0</v>
      </c>
      <c r="Q10" s="4">
        <v>1</v>
      </c>
      <c r="R10" s="4">
        <v>1</v>
      </c>
      <c r="S10" s="4">
        <v>1</v>
      </c>
      <c r="T10" s="15" t="s">
        <v>3</v>
      </c>
      <c r="U10" s="15"/>
      <c r="V10" s="15"/>
      <c r="W10" s="15"/>
      <c r="X10" s="15"/>
      <c r="Y10" s="16" t="s">
        <v>2</v>
      </c>
      <c r="Z10" s="16"/>
      <c r="AA10" s="16"/>
      <c r="AB10" s="16"/>
      <c r="AC10" s="16"/>
      <c r="AD10" s="14" t="s">
        <v>1</v>
      </c>
      <c r="AE10" s="14"/>
      <c r="AF10" s="14"/>
      <c r="AG10" s="14"/>
      <c r="AH10" s="14"/>
      <c r="AI10" t="s">
        <v>94</v>
      </c>
      <c r="AJ10" t="s">
        <v>100</v>
      </c>
      <c r="AL10" t="s">
        <v>154</v>
      </c>
    </row>
    <row r="11" spans="1:53" x14ac:dyDescent="0.25">
      <c r="A11" t="s">
        <v>65</v>
      </c>
      <c r="B11" t="s">
        <v>58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0</v>
      </c>
      <c r="N11" s="3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5" t="s">
        <v>3</v>
      </c>
      <c r="U11" s="15"/>
      <c r="V11" s="15"/>
      <c r="W11" s="15"/>
      <c r="X11" s="15"/>
      <c r="Y11" s="16" t="s">
        <v>2</v>
      </c>
      <c r="Z11" s="16"/>
      <c r="AA11" s="16"/>
      <c r="AB11" s="16"/>
      <c r="AC11" s="16"/>
      <c r="AD11" s="14" t="s">
        <v>1</v>
      </c>
      <c r="AE11" s="14"/>
      <c r="AF11" s="14"/>
      <c r="AG11" s="14"/>
      <c r="AH11" s="14"/>
      <c r="AI11" t="s">
        <v>76</v>
      </c>
      <c r="AJ11" t="s">
        <v>100</v>
      </c>
      <c r="AL11" t="s">
        <v>154</v>
      </c>
    </row>
    <row r="12" spans="1:53" x14ac:dyDescent="0.25">
      <c r="A12" t="s">
        <v>67</v>
      </c>
      <c r="B12" t="s">
        <v>58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0</v>
      </c>
      <c r="N12" s="3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15" t="s">
        <v>3</v>
      </c>
      <c r="U12" s="15"/>
      <c r="V12" s="15"/>
      <c r="W12" s="15"/>
      <c r="X12" s="15"/>
      <c r="Y12" s="16" t="s">
        <v>2</v>
      </c>
      <c r="Z12" s="16"/>
      <c r="AA12" s="16"/>
      <c r="AB12" s="16"/>
      <c r="AC12" s="16"/>
      <c r="AD12" s="14" t="s">
        <v>1</v>
      </c>
      <c r="AE12" s="14"/>
      <c r="AF12" s="14"/>
      <c r="AG12" s="14"/>
      <c r="AH12" s="14"/>
      <c r="AI12" t="s">
        <v>77</v>
      </c>
      <c r="AJ12" t="s">
        <v>100</v>
      </c>
      <c r="AL12" t="s">
        <v>154</v>
      </c>
    </row>
    <row r="13" spans="1:53" x14ac:dyDescent="0.25">
      <c r="A13" t="s">
        <v>79</v>
      </c>
      <c r="B13" t="s">
        <v>58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3">
        <v>0</v>
      </c>
      <c r="N13" s="3">
        <v>0</v>
      </c>
      <c r="O13" s="4">
        <v>0</v>
      </c>
      <c r="P13" s="4">
        <v>1</v>
      </c>
      <c r="Q13" s="4">
        <v>0</v>
      </c>
      <c r="R13" s="4">
        <v>1</v>
      </c>
      <c r="S13" s="4">
        <v>0</v>
      </c>
      <c r="T13" s="15" t="s">
        <v>3</v>
      </c>
      <c r="U13" s="15"/>
      <c r="V13" s="15"/>
      <c r="W13" s="15"/>
      <c r="X13" s="15"/>
      <c r="Y13" s="16" t="s">
        <v>2</v>
      </c>
      <c r="Z13" s="16"/>
      <c r="AA13" s="16"/>
      <c r="AB13" s="16"/>
      <c r="AC13" s="16"/>
      <c r="AD13" s="14" t="s">
        <v>1</v>
      </c>
      <c r="AE13" s="14"/>
      <c r="AF13" s="14"/>
      <c r="AG13" s="14"/>
      <c r="AH13" s="14"/>
      <c r="AI13" t="s">
        <v>81</v>
      </c>
      <c r="AJ13" t="s">
        <v>92</v>
      </c>
      <c r="AL13" t="s">
        <v>154</v>
      </c>
    </row>
    <row r="14" spans="1:53" x14ac:dyDescent="0.25">
      <c r="A14" t="s">
        <v>80</v>
      </c>
      <c r="B14" t="s">
        <v>58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3">
        <v>0</v>
      </c>
      <c r="N14" s="3">
        <v>0</v>
      </c>
      <c r="O14" s="4">
        <v>0</v>
      </c>
      <c r="P14" s="4">
        <v>1</v>
      </c>
      <c r="Q14" s="4">
        <v>0</v>
      </c>
      <c r="R14" s="4">
        <v>1</v>
      </c>
      <c r="S14" s="4">
        <v>1</v>
      </c>
      <c r="T14" s="15" t="s">
        <v>3</v>
      </c>
      <c r="U14" s="15"/>
      <c r="V14" s="15"/>
      <c r="W14" s="15"/>
      <c r="X14" s="15"/>
      <c r="Y14" s="16" t="s">
        <v>2</v>
      </c>
      <c r="Z14" s="16"/>
      <c r="AA14" s="16"/>
      <c r="AB14" s="16"/>
      <c r="AC14" s="16"/>
      <c r="AD14" s="14" t="s">
        <v>1</v>
      </c>
      <c r="AE14" s="14"/>
      <c r="AF14" s="14"/>
      <c r="AG14" s="14"/>
      <c r="AH14" s="14"/>
      <c r="AI14" t="s">
        <v>82</v>
      </c>
      <c r="AJ14" t="s">
        <v>92</v>
      </c>
      <c r="AL14" t="s">
        <v>154</v>
      </c>
    </row>
    <row r="15" spans="1:53" x14ac:dyDescent="0.25">
      <c r="A15" t="s">
        <v>83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3">
        <v>0</v>
      </c>
      <c r="N15" s="3">
        <v>0</v>
      </c>
      <c r="O15" s="4">
        <v>0</v>
      </c>
      <c r="P15" s="4">
        <v>1</v>
      </c>
      <c r="Q15" s="4">
        <v>1</v>
      </c>
      <c r="R15" s="4">
        <v>0</v>
      </c>
      <c r="S15" s="4">
        <v>0</v>
      </c>
      <c r="T15" s="15" t="s">
        <v>3</v>
      </c>
      <c r="U15" s="15"/>
      <c r="V15" s="15"/>
      <c r="W15" s="15"/>
      <c r="X15" s="15"/>
      <c r="Y15" s="16" t="s">
        <v>2</v>
      </c>
      <c r="Z15" s="16"/>
      <c r="AA15" s="16"/>
      <c r="AB15" s="16"/>
      <c r="AC15" s="16"/>
      <c r="AD15" s="14" t="s">
        <v>1</v>
      </c>
      <c r="AE15" s="14"/>
      <c r="AF15" s="14"/>
      <c r="AG15" s="14"/>
      <c r="AH15" s="14"/>
      <c r="AI15" t="s">
        <v>87</v>
      </c>
      <c r="AJ15" t="s">
        <v>100</v>
      </c>
      <c r="AL15" t="s">
        <v>154</v>
      </c>
    </row>
    <row r="16" spans="1:53" x14ac:dyDescent="0.25">
      <c r="A16" t="s">
        <v>84</v>
      </c>
      <c r="B16" t="s">
        <v>58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3">
        <v>0</v>
      </c>
      <c r="N16" s="3">
        <v>0</v>
      </c>
      <c r="O16" s="4">
        <v>0</v>
      </c>
      <c r="P16" s="4">
        <v>1</v>
      </c>
      <c r="Q16" s="4">
        <v>1</v>
      </c>
      <c r="R16" s="4">
        <v>0</v>
      </c>
      <c r="S16" s="4">
        <v>1</v>
      </c>
      <c r="T16" s="15" t="s">
        <v>3</v>
      </c>
      <c r="U16" s="15"/>
      <c r="V16" s="15"/>
      <c r="W16" s="15"/>
      <c r="X16" s="15"/>
      <c r="Y16" s="16" t="s">
        <v>2</v>
      </c>
      <c r="Z16" s="16"/>
      <c r="AA16" s="16"/>
      <c r="AB16" s="16"/>
      <c r="AC16" s="16"/>
      <c r="AD16" s="14" t="s">
        <v>1</v>
      </c>
      <c r="AE16" s="14"/>
      <c r="AF16" s="14"/>
      <c r="AG16" s="14"/>
      <c r="AH16" s="14"/>
      <c r="AI16" t="s">
        <v>88</v>
      </c>
      <c r="AJ16" t="s">
        <v>100</v>
      </c>
      <c r="AL16" t="s">
        <v>154</v>
      </c>
    </row>
    <row r="17" spans="1:38" x14ac:dyDescent="0.25">
      <c r="A17" t="s">
        <v>85</v>
      </c>
      <c r="B17" t="s">
        <v>58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3">
        <v>0</v>
      </c>
      <c r="N17" s="3">
        <v>0</v>
      </c>
      <c r="O17" s="4">
        <v>0</v>
      </c>
      <c r="P17" s="4">
        <v>1</v>
      </c>
      <c r="Q17" s="4">
        <v>1</v>
      </c>
      <c r="R17" s="4">
        <v>1</v>
      </c>
      <c r="S17" s="4">
        <v>0</v>
      </c>
      <c r="T17" s="15" t="s">
        <v>3</v>
      </c>
      <c r="U17" s="15"/>
      <c r="V17" s="15"/>
      <c r="W17" s="15"/>
      <c r="X17" s="15"/>
      <c r="Y17" s="16" t="s">
        <v>2</v>
      </c>
      <c r="Z17" s="16"/>
      <c r="AA17" s="16"/>
      <c r="AB17" s="16"/>
      <c r="AC17" s="16"/>
      <c r="AD17" s="14" t="s">
        <v>1</v>
      </c>
      <c r="AE17" s="14"/>
      <c r="AF17" s="14"/>
      <c r="AG17" s="14"/>
      <c r="AH17" s="14"/>
      <c r="AI17" t="s">
        <v>89</v>
      </c>
      <c r="AJ17" t="s">
        <v>100</v>
      </c>
      <c r="AL17" t="s">
        <v>154</v>
      </c>
    </row>
    <row r="18" spans="1:38" x14ac:dyDescent="0.25">
      <c r="A18" t="s">
        <v>86</v>
      </c>
      <c r="B18" t="s">
        <v>58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3">
        <v>0</v>
      </c>
      <c r="N18" s="3">
        <v>0</v>
      </c>
      <c r="O18" s="4">
        <v>0</v>
      </c>
      <c r="P18" s="4">
        <v>1</v>
      </c>
      <c r="Q18" s="4">
        <v>1</v>
      </c>
      <c r="R18" s="4">
        <v>1</v>
      </c>
      <c r="S18" s="4">
        <v>1</v>
      </c>
      <c r="T18" s="15" t="s">
        <v>3</v>
      </c>
      <c r="U18" s="15"/>
      <c r="V18" s="15"/>
      <c r="W18" s="15"/>
      <c r="X18" s="15"/>
      <c r="Y18" s="16" t="s">
        <v>2</v>
      </c>
      <c r="Z18" s="16"/>
      <c r="AA18" s="16"/>
      <c r="AB18" s="16"/>
      <c r="AC18" s="16"/>
      <c r="AD18" s="14" t="s">
        <v>1</v>
      </c>
      <c r="AE18" s="14"/>
      <c r="AF18" s="14"/>
      <c r="AG18" s="14"/>
      <c r="AH18" s="14"/>
      <c r="AI18" t="s">
        <v>90</v>
      </c>
      <c r="AJ18" t="s">
        <v>100</v>
      </c>
      <c r="AL18" t="s">
        <v>154</v>
      </c>
    </row>
    <row r="19" spans="1:38" x14ac:dyDescent="0.25">
      <c r="A19" t="s">
        <v>91</v>
      </c>
      <c r="B19" t="s">
        <v>58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3">
        <v>0</v>
      </c>
      <c r="N19" s="3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15" t="s">
        <v>3</v>
      </c>
      <c r="U19" s="15"/>
      <c r="V19" s="15"/>
      <c r="W19" s="15"/>
      <c r="X19" s="15"/>
      <c r="Y19" s="16" t="s">
        <v>2</v>
      </c>
      <c r="Z19" s="16"/>
      <c r="AA19" s="16"/>
      <c r="AB19" s="16"/>
      <c r="AC19" s="16"/>
      <c r="AD19" s="14" t="s">
        <v>1</v>
      </c>
      <c r="AE19" s="14"/>
      <c r="AF19" s="14"/>
      <c r="AG19" s="14"/>
      <c r="AH19" s="14"/>
      <c r="AI19" t="s">
        <v>95</v>
      </c>
      <c r="AJ19" t="s">
        <v>100</v>
      </c>
      <c r="AL19" t="s">
        <v>154</v>
      </c>
    </row>
    <row r="20" spans="1:38" x14ac:dyDescent="0.25">
      <c r="A20" t="s">
        <v>96</v>
      </c>
      <c r="B20" t="s">
        <v>58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>
        <v>0</v>
      </c>
      <c r="N20" s="3">
        <v>0</v>
      </c>
      <c r="O20" s="4">
        <v>1</v>
      </c>
      <c r="P20" s="4">
        <v>0</v>
      </c>
      <c r="Q20" s="4">
        <v>0</v>
      </c>
      <c r="R20" s="4">
        <v>0</v>
      </c>
      <c r="S20" s="4">
        <v>1</v>
      </c>
      <c r="T20" s="15" t="s">
        <v>3</v>
      </c>
      <c r="U20" s="15"/>
      <c r="V20" s="15"/>
      <c r="W20" s="15"/>
      <c r="X20" s="15"/>
      <c r="Y20" s="16" t="s">
        <v>2</v>
      </c>
      <c r="Z20" s="16"/>
      <c r="AA20" s="16"/>
      <c r="AB20" s="16"/>
      <c r="AC20" s="16"/>
      <c r="AD20" s="14" t="s">
        <v>1</v>
      </c>
      <c r="AE20" s="14"/>
      <c r="AF20" s="14"/>
      <c r="AG20" s="14"/>
      <c r="AH20" s="14"/>
      <c r="AI20" t="s">
        <v>97</v>
      </c>
      <c r="AJ20" t="s">
        <v>100</v>
      </c>
      <c r="AL20" t="s">
        <v>154</v>
      </c>
    </row>
    <row r="21" spans="1:38" x14ac:dyDescent="0.25">
      <c r="A21" t="s">
        <v>98</v>
      </c>
      <c r="B21" t="s">
        <v>58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3">
        <v>0</v>
      </c>
      <c r="N21" s="3">
        <v>0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15" t="s">
        <v>3</v>
      </c>
      <c r="U21" s="15"/>
      <c r="V21" s="15"/>
      <c r="W21" s="15"/>
      <c r="X21" s="15"/>
      <c r="Y21" s="16" t="s">
        <v>2</v>
      </c>
      <c r="Z21" s="16"/>
      <c r="AA21" s="16"/>
      <c r="AB21" s="16"/>
      <c r="AC21" s="16"/>
      <c r="AD21" s="14" t="s">
        <v>1</v>
      </c>
      <c r="AE21" s="14"/>
      <c r="AF21" s="14"/>
      <c r="AG21" s="14"/>
      <c r="AH21" s="14"/>
      <c r="AI21" t="s">
        <v>101</v>
      </c>
      <c r="AJ21" t="s">
        <v>92</v>
      </c>
      <c r="AL21" t="s">
        <v>154</v>
      </c>
    </row>
    <row r="22" spans="1:38" x14ac:dyDescent="0.25">
      <c r="A22" t="s">
        <v>99</v>
      </c>
      <c r="B22" t="s">
        <v>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3">
        <v>0</v>
      </c>
      <c r="N22" s="3">
        <v>0</v>
      </c>
      <c r="O22" s="4">
        <v>1</v>
      </c>
      <c r="P22" s="4">
        <v>0</v>
      </c>
      <c r="Q22" s="4">
        <v>0</v>
      </c>
      <c r="R22" s="4">
        <v>1</v>
      </c>
      <c r="S22" s="4">
        <v>1</v>
      </c>
      <c r="T22" s="15" t="s">
        <v>3</v>
      </c>
      <c r="U22" s="15"/>
      <c r="V22" s="15"/>
      <c r="W22" s="15"/>
      <c r="X22" s="15"/>
      <c r="Y22" s="16" t="s">
        <v>2</v>
      </c>
      <c r="Z22" s="16"/>
      <c r="AA22" s="16"/>
      <c r="AB22" s="16"/>
      <c r="AC22" s="16"/>
      <c r="AD22" s="14" t="s">
        <v>1</v>
      </c>
      <c r="AE22" s="14"/>
      <c r="AF22" s="14"/>
      <c r="AG22" s="14"/>
      <c r="AH22" s="14"/>
      <c r="AI22" t="s">
        <v>95</v>
      </c>
      <c r="AJ22" t="s">
        <v>92</v>
      </c>
      <c r="AL22" t="s">
        <v>154</v>
      </c>
    </row>
    <row r="23" spans="1:38" x14ac:dyDescent="0.25">
      <c r="A23" t="s">
        <v>106</v>
      </c>
      <c r="B23" t="s">
        <v>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3">
        <v>0</v>
      </c>
      <c r="N23" s="3">
        <v>0</v>
      </c>
      <c r="O23" s="4">
        <v>1</v>
      </c>
      <c r="P23" s="4">
        <v>0</v>
      </c>
      <c r="Q23" s="4">
        <v>1</v>
      </c>
      <c r="R23" s="4">
        <v>0</v>
      </c>
      <c r="S23" s="4">
        <v>0</v>
      </c>
      <c r="T23" s="15" t="s">
        <v>3</v>
      </c>
      <c r="U23" s="15"/>
      <c r="V23" s="15"/>
      <c r="W23" s="15"/>
      <c r="X23" s="15"/>
      <c r="Y23" s="16" t="s">
        <v>2</v>
      </c>
      <c r="Z23" s="16"/>
      <c r="AA23" s="16"/>
      <c r="AB23" s="16"/>
      <c r="AC23" s="16"/>
      <c r="AD23" s="14" t="s">
        <v>1</v>
      </c>
      <c r="AE23" s="14"/>
      <c r="AF23" s="14"/>
      <c r="AG23" s="14"/>
      <c r="AH23" s="14"/>
      <c r="AI23" t="s">
        <v>107</v>
      </c>
      <c r="AJ23" t="s">
        <v>100</v>
      </c>
      <c r="AK23" t="s">
        <v>112</v>
      </c>
      <c r="AL23" t="s">
        <v>154</v>
      </c>
    </row>
    <row r="24" spans="1:38" x14ac:dyDescent="0.25">
      <c r="A24" t="s">
        <v>105</v>
      </c>
      <c r="B24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3">
        <v>0</v>
      </c>
      <c r="N24" s="3">
        <v>0</v>
      </c>
      <c r="O24" s="4">
        <v>1</v>
      </c>
      <c r="P24" s="4">
        <v>0</v>
      </c>
      <c r="Q24" s="4">
        <v>1</v>
      </c>
      <c r="R24" s="4">
        <v>0</v>
      </c>
      <c r="S24" s="4">
        <v>1</v>
      </c>
      <c r="T24" s="15" t="s">
        <v>3</v>
      </c>
      <c r="U24" s="15"/>
      <c r="V24" s="15"/>
      <c r="W24" s="15"/>
      <c r="X24" s="15"/>
      <c r="Y24" s="16" t="s">
        <v>2</v>
      </c>
      <c r="Z24" s="16"/>
      <c r="AA24" s="16"/>
      <c r="AB24" s="16"/>
      <c r="AC24" s="16"/>
      <c r="AD24" s="14" t="s">
        <v>1</v>
      </c>
      <c r="AE24" s="14"/>
      <c r="AF24" s="14"/>
      <c r="AG24" s="14"/>
      <c r="AH24" s="14"/>
      <c r="AI24" t="s">
        <v>108</v>
      </c>
      <c r="AJ24" t="s">
        <v>100</v>
      </c>
      <c r="AL24" t="s">
        <v>154</v>
      </c>
    </row>
    <row r="25" spans="1:38" x14ac:dyDescent="0.25">
      <c r="A25" t="s">
        <v>104</v>
      </c>
      <c r="B25" t="s">
        <v>58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3">
        <v>0</v>
      </c>
      <c r="N25" s="3">
        <v>0</v>
      </c>
      <c r="O25" s="4">
        <v>1</v>
      </c>
      <c r="P25" s="4">
        <v>0</v>
      </c>
      <c r="Q25" s="4">
        <v>1</v>
      </c>
      <c r="R25" s="4">
        <v>1</v>
      </c>
      <c r="S25" s="4">
        <v>0</v>
      </c>
      <c r="T25" s="15" t="s">
        <v>3</v>
      </c>
      <c r="U25" s="15"/>
      <c r="V25" s="15"/>
      <c r="W25" s="15"/>
      <c r="X25" s="15"/>
      <c r="Y25" s="16" t="s">
        <v>2</v>
      </c>
      <c r="Z25" s="16"/>
      <c r="AA25" s="16"/>
      <c r="AB25" s="16"/>
      <c r="AC25" s="16"/>
      <c r="AD25" s="14" t="s">
        <v>1</v>
      </c>
      <c r="AE25" s="14"/>
      <c r="AF25" s="14"/>
      <c r="AG25" s="14"/>
      <c r="AH25" s="14"/>
      <c r="AI25" t="s">
        <v>109</v>
      </c>
      <c r="AJ25" t="s">
        <v>100</v>
      </c>
      <c r="AL25" t="s">
        <v>154</v>
      </c>
    </row>
    <row r="26" spans="1:38" x14ac:dyDescent="0.25">
      <c r="A26" t="s">
        <v>78</v>
      </c>
      <c r="B26" t="s">
        <v>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3">
        <v>0</v>
      </c>
      <c r="N26" s="3">
        <v>0</v>
      </c>
      <c r="O26" s="4">
        <v>1</v>
      </c>
      <c r="P26" s="4">
        <v>0</v>
      </c>
      <c r="Q26" s="4">
        <v>1</v>
      </c>
      <c r="R26" s="4">
        <v>1</v>
      </c>
      <c r="S26" s="4">
        <v>1</v>
      </c>
      <c r="T26" s="15" t="s">
        <v>3</v>
      </c>
      <c r="U26" s="15"/>
      <c r="V26" s="15"/>
      <c r="W26" s="15"/>
      <c r="X26" s="15"/>
      <c r="Y26" s="16" t="s">
        <v>2</v>
      </c>
      <c r="Z26" s="16"/>
      <c r="AA26" s="16"/>
      <c r="AB26" s="16"/>
      <c r="AC26" s="16"/>
      <c r="AD26" s="14" t="s">
        <v>1</v>
      </c>
      <c r="AE26" s="14"/>
      <c r="AF26" s="14"/>
      <c r="AG26" s="14"/>
      <c r="AH26" s="14"/>
      <c r="AJ26" t="s">
        <v>100</v>
      </c>
      <c r="AL26" t="s">
        <v>154</v>
      </c>
    </row>
    <row r="27" spans="1:38" x14ac:dyDescent="0.25">
      <c r="A27" t="s">
        <v>188</v>
      </c>
      <c r="B27" t="s">
        <v>58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3">
        <v>0</v>
      </c>
      <c r="N27" s="3">
        <v>0</v>
      </c>
      <c r="O27" s="4">
        <v>1</v>
      </c>
      <c r="P27" s="4">
        <v>1</v>
      </c>
      <c r="Q27" s="4">
        <v>0</v>
      </c>
      <c r="R27" s="4">
        <v>0</v>
      </c>
      <c r="S27" s="4">
        <v>0</v>
      </c>
      <c r="T27" s="15" t="s">
        <v>3</v>
      </c>
      <c r="U27" s="15"/>
      <c r="V27" s="15"/>
      <c r="W27" s="15"/>
      <c r="X27" s="15"/>
      <c r="Y27" s="16" t="s">
        <v>2</v>
      </c>
      <c r="Z27" s="16"/>
      <c r="AA27" s="16"/>
      <c r="AB27" s="16"/>
      <c r="AC27" s="16"/>
      <c r="AD27" s="14" t="s">
        <v>1</v>
      </c>
      <c r="AE27" s="14"/>
      <c r="AF27" s="14"/>
      <c r="AG27" s="14"/>
      <c r="AH27" s="14"/>
      <c r="AI27" t="s">
        <v>191</v>
      </c>
      <c r="AJ27" t="s">
        <v>100</v>
      </c>
      <c r="AL27" t="s">
        <v>154</v>
      </c>
    </row>
    <row r="28" spans="1:38" x14ac:dyDescent="0.25">
      <c r="A28" t="s">
        <v>189</v>
      </c>
      <c r="B28" t="s">
        <v>58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3">
        <v>0</v>
      </c>
      <c r="N28" s="3">
        <v>0</v>
      </c>
      <c r="O28" s="4">
        <v>1</v>
      </c>
      <c r="P28" s="4">
        <v>1</v>
      </c>
      <c r="Q28" s="4">
        <v>0</v>
      </c>
      <c r="R28" s="4">
        <v>0</v>
      </c>
      <c r="S28" s="4">
        <v>1</v>
      </c>
      <c r="T28" s="15" t="s">
        <v>3</v>
      </c>
      <c r="U28" s="15"/>
      <c r="V28" s="15"/>
      <c r="W28" s="15"/>
      <c r="X28" s="15"/>
      <c r="Y28" s="16" t="s">
        <v>2</v>
      </c>
      <c r="Z28" s="16"/>
      <c r="AA28" s="16"/>
      <c r="AB28" s="16"/>
      <c r="AC28" s="16"/>
      <c r="AD28" s="14" t="s">
        <v>1</v>
      </c>
      <c r="AE28" s="14"/>
      <c r="AF28" s="14"/>
      <c r="AG28" s="14"/>
      <c r="AH28" s="14"/>
      <c r="AI28" t="s">
        <v>190</v>
      </c>
      <c r="AJ28" t="s">
        <v>100</v>
      </c>
      <c r="AL28" t="s">
        <v>154</v>
      </c>
    </row>
    <row r="29" spans="1:38" x14ac:dyDescent="0.25">
      <c r="A29" t="s">
        <v>192</v>
      </c>
      <c r="B29" t="s">
        <v>58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3">
        <v>0</v>
      </c>
      <c r="N29" s="3">
        <v>0</v>
      </c>
      <c r="O29" s="4">
        <v>1</v>
      </c>
      <c r="P29" s="4">
        <v>1</v>
      </c>
      <c r="Q29" s="4">
        <v>0</v>
      </c>
      <c r="R29" s="4">
        <v>1</v>
      </c>
      <c r="S29" s="4">
        <v>0</v>
      </c>
      <c r="T29" s="15" t="s">
        <v>3</v>
      </c>
      <c r="U29" s="15"/>
      <c r="V29" s="15"/>
      <c r="W29" s="15"/>
      <c r="X29" s="15"/>
      <c r="Y29" s="16" t="s">
        <v>2</v>
      </c>
      <c r="Z29" s="16"/>
      <c r="AA29" s="16"/>
      <c r="AB29" s="16"/>
      <c r="AC29" s="16"/>
      <c r="AD29" s="14" t="s">
        <v>1</v>
      </c>
      <c r="AE29" s="14"/>
      <c r="AF29" s="14"/>
      <c r="AG29" s="14"/>
      <c r="AH29" s="14"/>
      <c r="AI29" t="s">
        <v>194</v>
      </c>
      <c r="AJ29" t="s">
        <v>100</v>
      </c>
      <c r="AL29" t="s">
        <v>154</v>
      </c>
    </row>
    <row r="30" spans="1:38" x14ac:dyDescent="0.25">
      <c r="A30" t="s">
        <v>193</v>
      </c>
      <c r="B30" t="s">
        <v>58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3">
        <v>0</v>
      </c>
      <c r="N30" s="3">
        <v>0</v>
      </c>
      <c r="O30" s="4">
        <v>1</v>
      </c>
      <c r="P30" s="4">
        <v>1</v>
      </c>
      <c r="Q30" s="4">
        <v>0</v>
      </c>
      <c r="R30" s="4">
        <v>1</v>
      </c>
      <c r="S30" s="4">
        <v>1</v>
      </c>
      <c r="T30" s="15" t="s">
        <v>3</v>
      </c>
      <c r="U30" s="15"/>
      <c r="V30" s="15"/>
      <c r="W30" s="15"/>
      <c r="X30" s="15"/>
      <c r="Y30" s="16" t="s">
        <v>2</v>
      </c>
      <c r="Z30" s="16"/>
      <c r="AA30" s="16"/>
      <c r="AB30" s="16"/>
      <c r="AC30" s="16"/>
      <c r="AD30" s="14" t="s">
        <v>1</v>
      </c>
      <c r="AE30" s="14"/>
      <c r="AF30" s="14"/>
      <c r="AG30" s="14"/>
      <c r="AH30" s="14"/>
      <c r="AI30" t="s">
        <v>195</v>
      </c>
      <c r="AJ30" t="s">
        <v>100</v>
      </c>
      <c r="AL30" t="s">
        <v>154</v>
      </c>
    </row>
    <row r="31" spans="1:38" x14ac:dyDescent="0.25">
      <c r="A31" t="s">
        <v>113</v>
      </c>
      <c r="B31" t="s">
        <v>58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3">
        <v>0</v>
      </c>
      <c r="N31" s="3">
        <v>0</v>
      </c>
      <c r="O31" s="4">
        <v>1</v>
      </c>
      <c r="P31" s="4">
        <v>1</v>
      </c>
      <c r="Q31" s="4">
        <v>1</v>
      </c>
      <c r="R31" s="4">
        <v>0</v>
      </c>
      <c r="S31" s="4">
        <v>0</v>
      </c>
      <c r="T31" s="15" t="s">
        <v>3</v>
      </c>
      <c r="U31" s="15"/>
      <c r="V31" s="15"/>
      <c r="W31" s="15"/>
      <c r="X31" s="15"/>
      <c r="Y31" s="16" t="s">
        <v>2</v>
      </c>
      <c r="Z31" s="16"/>
      <c r="AA31" s="16"/>
      <c r="AB31" s="16"/>
      <c r="AC31" s="16"/>
      <c r="AD31" s="14" t="s">
        <v>1</v>
      </c>
      <c r="AE31" s="14"/>
      <c r="AF31" s="14"/>
      <c r="AG31" s="14"/>
      <c r="AH31" s="14"/>
      <c r="AI31" t="s">
        <v>87</v>
      </c>
      <c r="AJ31" t="s">
        <v>92</v>
      </c>
      <c r="AL31" t="s">
        <v>154</v>
      </c>
    </row>
    <row r="32" spans="1:38" x14ac:dyDescent="0.25">
      <c r="A32" t="s">
        <v>114</v>
      </c>
      <c r="B32" t="s">
        <v>58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3">
        <v>0</v>
      </c>
      <c r="N32" s="3">
        <v>0</v>
      </c>
      <c r="O32" s="4">
        <v>1</v>
      </c>
      <c r="P32" s="4">
        <v>1</v>
      </c>
      <c r="Q32" s="4">
        <v>1</v>
      </c>
      <c r="R32" s="4">
        <v>0</v>
      </c>
      <c r="S32" s="4">
        <v>1</v>
      </c>
      <c r="T32" s="15" t="s">
        <v>3</v>
      </c>
      <c r="U32" s="15"/>
      <c r="V32" s="15"/>
      <c r="W32" s="15"/>
      <c r="X32" s="15"/>
      <c r="Y32" s="16" t="s">
        <v>2</v>
      </c>
      <c r="Z32" s="16"/>
      <c r="AA32" s="16"/>
      <c r="AB32" s="16"/>
      <c r="AC32" s="16"/>
      <c r="AD32" s="14" t="s">
        <v>1</v>
      </c>
      <c r="AE32" s="14"/>
      <c r="AF32" s="14"/>
      <c r="AG32" s="14"/>
      <c r="AH32" s="14"/>
      <c r="AI32" t="s">
        <v>88</v>
      </c>
      <c r="AJ32" t="s">
        <v>92</v>
      </c>
      <c r="AL32" t="s">
        <v>154</v>
      </c>
    </row>
    <row r="33" spans="1:38" x14ac:dyDescent="0.25">
      <c r="A33" t="s">
        <v>115</v>
      </c>
      <c r="B33" t="s">
        <v>58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3">
        <v>0</v>
      </c>
      <c r="N33" s="3">
        <v>0</v>
      </c>
      <c r="O33" s="4">
        <v>1</v>
      </c>
      <c r="P33" s="4">
        <v>1</v>
      </c>
      <c r="Q33" s="4">
        <v>1</v>
      </c>
      <c r="R33" s="4">
        <v>1</v>
      </c>
      <c r="S33" s="4">
        <v>0</v>
      </c>
      <c r="T33" s="15" t="s">
        <v>3</v>
      </c>
      <c r="U33" s="15"/>
      <c r="V33" s="15"/>
      <c r="W33" s="15"/>
      <c r="X33" s="15"/>
      <c r="Y33" s="16" t="s">
        <v>2</v>
      </c>
      <c r="Z33" s="16"/>
      <c r="AA33" s="16"/>
      <c r="AB33" s="16"/>
      <c r="AC33" s="16"/>
      <c r="AD33" s="14" t="s">
        <v>1</v>
      </c>
      <c r="AE33" s="14"/>
      <c r="AF33" s="14"/>
      <c r="AG33" s="14"/>
      <c r="AH33" s="14"/>
      <c r="AI33" t="s">
        <v>89</v>
      </c>
      <c r="AJ33" t="s">
        <v>92</v>
      </c>
      <c r="AL33" t="s">
        <v>154</v>
      </c>
    </row>
    <row r="34" spans="1:38" x14ac:dyDescent="0.25">
      <c r="A34" t="s">
        <v>116</v>
      </c>
      <c r="B34" t="s">
        <v>58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3">
        <v>0</v>
      </c>
      <c r="N34" s="3">
        <v>0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15" t="s">
        <v>3</v>
      </c>
      <c r="U34" s="15"/>
      <c r="V34" s="15"/>
      <c r="W34" s="15"/>
      <c r="X34" s="15"/>
      <c r="Y34" s="16" t="s">
        <v>2</v>
      </c>
      <c r="Z34" s="16"/>
      <c r="AA34" s="16"/>
      <c r="AB34" s="16"/>
      <c r="AC34" s="16"/>
      <c r="AD34" s="14" t="s">
        <v>1</v>
      </c>
      <c r="AE34" s="14"/>
      <c r="AF34" s="14"/>
      <c r="AG34" s="14"/>
      <c r="AH34" s="14"/>
      <c r="AI34" t="s">
        <v>90</v>
      </c>
      <c r="AJ34" t="s">
        <v>92</v>
      </c>
      <c r="AL34" t="s">
        <v>154</v>
      </c>
    </row>
    <row r="35" spans="1:38" x14ac:dyDescent="0.25">
      <c r="B35" t="s">
        <v>58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3">
        <v>0</v>
      </c>
      <c r="N35" s="3">
        <v>0</v>
      </c>
      <c r="O35" s="4" t="s">
        <v>38</v>
      </c>
      <c r="P35" s="4" t="s">
        <v>38</v>
      </c>
      <c r="Q35" s="4" t="s">
        <v>38</v>
      </c>
      <c r="R35" s="4" t="s">
        <v>38</v>
      </c>
      <c r="S35" s="4" t="s">
        <v>38</v>
      </c>
      <c r="T35" s="15" t="s">
        <v>3</v>
      </c>
      <c r="U35" s="15"/>
      <c r="V35" s="15"/>
      <c r="W35" s="15"/>
      <c r="X35" s="15"/>
      <c r="Y35" s="16" t="s">
        <v>117</v>
      </c>
      <c r="Z35" s="16"/>
      <c r="AA35" s="16"/>
      <c r="AB35" s="16"/>
      <c r="AC35" s="16"/>
      <c r="AD35" s="14" t="s">
        <v>1</v>
      </c>
      <c r="AE35" s="14"/>
      <c r="AF35" s="14"/>
      <c r="AG35" s="14"/>
      <c r="AH35" s="14"/>
      <c r="AI35" t="s">
        <v>118</v>
      </c>
      <c r="AJ35" t="s">
        <v>100</v>
      </c>
      <c r="AL35" t="s">
        <v>154</v>
      </c>
    </row>
    <row r="36" spans="1:38" x14ac:dyDescent="0.25">
      <c r="A36" t="s">
        <v>119</v>
      </c>
      <c r="B36" t="s">
        <v>58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3">
        <v>0</v>
      </c>
      <c r="N36" s="3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 t="s">
        <v>3</v>
      </c>
      <c r="U36" s="15"/>
      <c r="V36" s="15"/>
      <c r="W36" s="15"/>
      <c r="X36" s="15"/>
      <c r="Y36" s="16" t="s">
        <v>75</v>
      </c>
      <c r="Z36" s="16"/>
      <c r="AA36" s="16"/>
      <c r="AB36" s="16"/>
      <c r="AC36" s="16"/>
      <c r="AD36" s="14" t="s">
        <v>1</v>
      </c>
      <c r="AE36" s="14"/>
      <c r="AF36" s="14"/>
      <c r="AG36" s="14"/>
      <c r="AH36" s="14"/>
      <c r="AI36" t="s">
        <v>128</v>
      </c>
      <c r="AJ36" t="s">
        <v>100</v>
      </c>
      <c r="AL36" t="s">
        <v>155</v>
      </c>
    </row>
    <row r="37" spans="1:38" x14ac:dyDescent="0.25">
      <c r="A37" t="s">
        <v>120</v>
      </c>
      <c r="B37" t="s">
        <v>58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3">
        <v>0</v>
      </c>
      <c r="N37" s="3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15" t="s">
        <v>3</v>
      </c>
      <c r="U37" s="15"/>
      <c r="V37" s="15"/>
      <c r="W37" s="15"/>
      <c r="X37" s="15"/>
      <c r="Y37" s="16" t="s">
        <v>75</v>
      </c>
      <c r="Z37" s="16"/>
      <c r="AA37" s="16"/>
      <c r="AB37" s="16"/>
      <c r="AC37" s="16"/>
      <c r="AD37" s="14" t="s">
        <v>1</v>
      </c>
      <c r="AE37" s="14"/>
      <c r="AF37" s="14"/>
      <c r="AG37" s="14"/>
      <c r="AH37" s="14"/>
      <c r="AI37" t="s">
        <v>121</v>
      </c>
      <c r="AJ37" t="s">
        <v>100</v>
      </c>
      <c r="AL37" t="s">
        <v>155</v>
      </c>
    </row>
    <row r="38" spans="1:38" x14ac:dyDescent="0.25">
      <c r="A38" t="s">
        <v>123</v>
      </c>
      <c r="B38" t="s">
        <v>58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3">
        <v>0</v>
      </c>
      <c r="N38" s="3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15" t="s">
        <v>3</v>
      </c>
      <c r="U38" s="15"/>
      <c r="V38" s="15"/>
      <c r="W38" s="15"/>
      <c r="X38" s="15"/>
      <c r="Y38" s="16" t="s">
        <v>75</v>
      </c>
      <c r="Z38" s="16"/>
      <c r="AA38" s="16"/>
      <c r="AB38" s="16"/>
      <c r="AC38" s="16"/>
      <c r="AD38" s="14" t="s">
        <v>1</v>
      </c>
      <c r="AE38" s="14"/>
      <c r="AF38" s="14"/>
      <c r="AG38" s="14"/>
      <c r="AH38" s="14"/>
      <c r="AI38" t="s">
        <v>124</v>
      </c>
      <c r="AJ38" t="s">
        <v>100</v>
      </c>
      <c r="AL38" t="s">
        <v>155</v>
      </c>
    </row>
    <row r="39" spans="1:38" x14ac:dyDescent="0.25">
      <c r="A39" t="s">
        <v>122</v>
      </c>
      <c r="B39" t="s">
        <v>58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3">
        <v>0</v>
      </c>
      <c r="N39" s="3">
        <v>0</v>
      </c>
      <c r="O39" s="4">
        <v>0</v>
      </c>
      <c r="P39" s="4">
        <v>0</v>
      </c>
      <c r="Q39" s="4">
        <v>0</v>
      </c>
      <c r="R39" s="4">
        <v>1</v>
      </c>
      <c r="S39" s="4">
        <v>1</v>
      </c>
      <c r="T39" s="15" t="s">
        <v>3</v>
      </c>
      <c r="U39" s="15"/>
      <c r="V39" s="15"/>
      <c r="W39" s="15"/>
      <c r="X39" s="15"/>
      <c r="Y39" s="16" t="s">
        <v>75</v>
      </c>
      <c r="Z39" s="16"/>
      <c r="AA39" s="16"/>
      <c r="AB39" s="16"/>
      <c r="AC39" s="16"/>
      <c r="AD39" s="14" t="s">
        <v>1</v>
      </c>
      <c r="AE39" s="14"/>
      <c r="AF39" s="14"/>
      <c r="AG39" s="14"/>
      <c r="AH39" s="14"/>
      <c r="AI39" t="s">
        <v>125</v>
      </c>
      <c r="AJ39" t="s">
        <v>100</v>
      </c>
      <c r="AL39" t="s">
        <v>155</v>
      </c>
    </row>
    <row r="40" spans="1:38" x14ac:dyDescent="0.25">
      <c r="A40" t="s">
        <v>126</v>
      </c>
      <c r="B40" t="s">
        <v>58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3">
        <v>0</v>
      </c>
      <c r="N40" s="3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15" t="s">
        <v>75</v>
      </c>
      <c r="U40" s="15"/>
      <c r="V40" s="15"/>
      <c r="W40" s="15"/>
      <c r="X40" s="15"/>
      <c r="Y40" s="16" t="s">
        <v>75</v>
      </c>
      <c r="Z40" s="16"/>
      <c r="AA40" s="16"/>
      <c r="AB40" s="16"/>
      <c r="AC40" s="16"/>
      <c r="AD40" s="14" t="s">
        <v>1</v>
      </c>
      <c r="AE40" s="14"/>
      <c r="AF40" s="14"/>
      <c r="AG40" s="14"/>
      <c r="AH40" s="14"/>
      <c r="AI40" t="s">
        <v>127</v>
      </c>
      <c r="AJ40" t="s">
        <v>100</v>
      </c>
      <c r="AL40" t="s">
        <v>155</v>
      </c>
    </row>
    <row r="41" spans="1:38" x14ac:dyDescent="0.25">
      <c r="A41" t="s">
        <v>129</v>
      </c>
      <c r="B41" t="s">
        <v>58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  <c r="M41" s="3">
        <v>0</v>
      </c>
      <c r="N41" s="3">
        <v>0</v>
      </c>
      <c r="O41" s="4">
        <v>0</v>
      </c>
      <c r="P41" s="4">
        <v>0</v>
      </c>
      <c r="Q41" s="4">
        <v>1</v>
      </c>
      <c r="R41" s="4">
        <v>0</v>
      </c>
      <c r="S41" s="4">
        <v>1</v>
      </c>
      <c r="T41" s="15" t="s">
        <v>75</v>
      </c>
      <c r="U41" s="15"/>
      <c r="V41" s="15"/>
      <c r="W41" s="15"/>
      <c r="X41" s="15"/>
      <c r="Y41" s="16" t="s">
        <v>75</v>
      </c>
      <c r="Z41" s="16"/>
      <c r="AA41" s="16"/>
      <c r="AB41" s="16"/>
      <c r="AC41" s="16"/>
      <c r="AD41" s="14" t="s">
        <v>75</v>
      </c>
      <c r="AE41" s="14"/>
      <c r="AF41" s="14"/>
      <c r="AG41" s="14"/>
      <c r="AH41" s="14"/>
      <c r="AI41" t="s">
        <v>130</v>
      </c>
      <c r="AJ41" t="s">
        <v>100</v>
      </c>
      <c r="AL41" t="s">
        <v>156</v>
      </c>
    </row>
    <row r="42" spans="1:38" x14ac:dyDescent="0.25">
      <c r="A42" t="s">
        <v>102</v>
      </c>
      <c r="B42" t="s">
        <v>58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3">
        <v>0</v>
      </c>
      <c r="N42" s="3">
        <v>0</v>
      </c>
      <c r="O42" s="4">
        <v>0</v>
      </c>
      <c r="P42" s="4">
        <v>0</v>
      </c>
      <c r="Q42" s="4">
        <v>1</v>
      </c>
      <c r="R42" s="4">
        <v>1</v>
      </c>
      <c r="S42" s="4">
        <v>0</v>
      </c>
      <c r="T42" s="15" t="s">
        <v>3</v>
      </c>
      <c r="U42" s="15"/>
      <c r="V42" s="15"/>
      <c r="W42" s="15"/>
      <c r="X42" s="15"/>
      <c r="Y42" s="16" t="s">
        <v>75</v>
      </c>
      <c r="Z42" s="16"/>
      <c r="AA42" s="16"/>
      <c r="AB42" s="16"/>
      <c r="AC42" s="16"/>
      <c r="AD42" s="14" t="s">
        <v>75</v>
      </c>
      <c r="AE42" s="14"/>
      <c r="AF42" s="14"/>
      <c r="AG42" s="14"/>
      <c r="AH42" s="14"/>
      <c r="AI42" t="s">
        <v>131</v>
      </c>
      <c r="AJ42" t="s">
        <v>100</v>
      </c>
      <c r="AL42" t="s">
        <v>157</v>
      </c>
    </row>
    <row r="43" spans="1:38" x14ac:dyDescent="0.25">
      <c r="A43" t="s">
        <v>103</v>
      </c>
      <c r="B43" t="s">
        <v>58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3">
        <v>0</v>
      </c>
      <c r="N43" s="3">
        <v>0</v>
      </c>
      <c r="O43" s="4">
        <v>0</v>
      </c>
      <c r="P43" s="4">
        <v>0</v>
      </c>
      <c r="Q43" s="4">
        <v>1</v>
      </c>
      <c r="R43" s="4">
        <v>1</v>
      </c>
      <c r="S43" s="4">
        <v>1</v>
      </c>
      <c r="T43" s="15" t="s">
        <v>75</v>
      </c>
      <c r="U43" s="15"/>
      <c r="V43" s="15"/>
      <c r="W43" s="15"/>
      <c r="X43" s="15"/>
      <c r="Y43" s="16" t="s">
        <v>75</v>
      </c>
      <c r="Z43" s="16"/>
      <c r="AA43" s="16"/>
      <c r="AB43" s="16"/>
      <c r="AC43" s="16"/>
      <c r="AD43" s="14" t="s">
        <v>1</v>
      </c>
      <c r="AE43" s="14"/>
      <c r="AF43" s="14"/>
      <c r="AG43" s="14"/>
      <c r="AH43" s="14"/>
      <c r="AI43" t="s">
        <v>132</v>
      </c>
      <c r="AJ43" t="s">
        <v>100</v>
      </c>
      <c r="AL43" t="s">
        <v>156</v>
      </c>
    </row>
    <row r="44" spans="1:38" x14ac:dyDescent="0.25">
      <c r="A44" t="s">
        <v>139</v>
      </c>
      <c r="B44" t="s">
        <v>58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3">
        <v>0</v>
      </c>
      <c r="N44" s="3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15" t="s">
        <v>75</v>
      </c>
      <c r="U44" s="15"/>
      <c r="V44" s="15"/>
      <c r="W44" s="15"/>
      <c r="X44" s="15"/>
      <c r="Y44" s="16" t="s">
        <v>75</v>
      </c>
      <c r="Z44" s="16"/>
      <c r="AA44" s="16"/>
      <c r="AB44" s="16"/>
      <c r="AC44" s="16"/>
      <c r="AD44" s="14" t="s">
        <v>1</v>
      </c>
      <c r="AE44" s="14"/>
      <c r="AF44" s="14"/>
      <c r="AG44" s="14"/>
      <c r="AH44" s="14"/>
      <c r="AI44" t="s">
        <v>141</v>
      </c>
      <c r="AJ44" t="s">
        <v>100</v>
      </c>
      <c r="AL44" t="s">
        <v>156</v>
      </c>
    </row>
    <row r="45" spans="1:38" x14ac:dyDescent="0.25">
      <c r="A45" t="s">
        <v>140</v>
      </c>
      <c r="B45" t="s">
        <v>58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4">
        <v>0</v>
      </c>
      <c r="I45" s="4">
        <v>0</v>
      </c>
      <c r="J45" s="4">
        <v>0</v>
      </c>
      <c r="K45" s="4">
        <v>1</v>
      </c>
      <c r="L45" s="4">
        <v>0</v>
      </c>
      <c r="M45" s="3">
        <v>0</v>
      </c>
      <c r="N45" s="3">
        <v>0</v>
      </c>
      <c r="O45" s="4">
        <v>0</v>
      </c>
      <c r="P45" s="4">
        <v>1</v>
      </c>
      <c r="Q45" s="4">
        <v>0</v>
      </c>
      <c r="R45" s="4">
        <v>0</v>
      </c>
      <c r="S45" s="4">
        <v>1</v>
      </c>
      <c r="T45" s="15" t="s">
        <v>75</v>
      </c>
      <c r="U45" s="15"/>
      <c r="V45" s="15"/>
      <c r="W45" s="15"/>
      <c r="X45" s="15"/>
      <c r="Y45" s="16" t="s">
        <v>75</v>
      </c>
      <c r="Z45" s="16"/>
      <c r="AA45" s="16"/>
      <c r="AB45" s="16"/>
      <c r="AC45" s="16"/>
      <c r="AD45" s="14" t="s">
        <v>75</v>
      </c>
      <c r="AE45" s="14"/>
      <c r="AF45" s="14"/>
      <c r="AG45" s="14"/>
      <c r="AH45" s="14"/>
      <c r="AI45" t="s">
        <v>142</v>
      </c>
      <c r="AJ45" t="s">
        <v>100</v>
      </c>
      <c r="AL45" t="s">
        <v>156</v>
      </c>
    </row>
    <row r="46" spans="1:38" x14ac:dyDescent="0.25">
      <c r="A46" t="s">
        <v>74</v>
      </c>
      <c r="B46" t="s">
        <v>58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4">
        <v>0</v>
      </c>
      <c r="I46" s="4">
        <v>0</v>
      </c>
      <c r="J46" s="4">
        <v>0</v>
      </c>
      <c r="K46" s="4">
        <v>1</v>
      </c>
      <c r="L46" s="4">
        <v>0</v>
      </c>
      <c r="M46" s="3">
        <v>0</v>
      </c>
      <c r="N46" s="3">
        <v>0</v>
      </c>
      <c r="O46" s="4">
        <v>0</v>
      </c>
      <c r="P46" s="4">
        <v>1</v>
      </c>
      <c r="Q46" s="4">
        <v>0</v>
      </c>
      <c r="R46" s="4">
        <v>1</v>
      </c>
      <c r="S46" s="4">
        <v>0</v>
      </c>
      <c r="T46" s="15" t="s">
        <v>3</v>
      </c>
      <c r="U46" s="15"/>
      <c r="V46" s="15"/>
      <c r="W46" s="15"/>
      <c r="X46" s="15"/>
      <c r="Y46" s="16" t="s">
        <v>75</v>
      </c>
      <c r="Z46" s="16"/>
      <c r="AA46" s="16"/>
      <c r="AB46" s="16"/>
      <c r="AC46" s="16"/>
      <c r="AD46" s="14" t="s">
        <v>1</v>
      </c>
      <c r="AE46" s="14"/>
      <c r="AF46" s="14"/>
      <c r="AG46" s="14"/>
      <c r="AH46" s="14"/>
      <c r="AI46" t="s">
        <v>144</v>
      </c>
      <c r="AJ46" t="s">
        <v>100</v>
      </c>
      <c r="AL46" t="s">
        <v>158</v>
      </c>
    </row>
    <row r="47" spans="1:38" x14ac:dyDescent="0.25">
      <c r="A47" t="s">
        <v>134</v>
      </c>
      <c r="B47" t="s">
        <v>58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4">
        <v>0</v>
      </c>
      <c r="I47" s="4">
        <v>0</v>
      </c>
      <c r="J47" s="4">
        <v>0</v>
      </c>
      <c r="K47" s="4">
        <v>1</v>
      </c>
      <c r="L47" s="4">
        <v>0</v>
      </c>
      <c r="M47" s="3">
        <v>0</v>
      </c>
      <c r="N47" s="3">
        <v>0</v>
      </c>
      <c r="O47" s="4">
        <v>0</v>
      </c>
      <c r="P47" s="4">
        <v>1</v>
      </c>
      <c r="Q47" s="4">
        <v>0</v>
      </c>
      <c r="R47" s="4">
        <v>1</v>
      </c>
      <c r="S47" s="4">
        <v>1</v>
      </c>
      <c r="T47" s="15" t="s">
        <v>3</v>
      </c>
      <c r="U47" s="15"/>
      <c r="V47" s="15"/>
      <c r="W47" s="15"/>
      <c r="X47" s="15"/>
      <c r="Y47" s="16" t="s">
        <v>75</v>
      </c>
      <c r="Z47" s="16"/>
      <c r="AA47" s="16"/>
      <c r="AB47" s="16"/>
      <c r="AC47" s="16"/>
      <c r="AD47" s="14" t="s">
        <v>1</v>
      </c>
      <c r="AE47" s="14"/>
      <c r="AF47" s="14"/>
      <c r="AG47" s="14"/>
      <c r="AH47" s="14"/>
      <c r="AI47" t="s">
        <v>143</v>
      </c>
      <c r="AJ47" t="s">
        <v>100</v>
      </c>
      <c r="AL47" t="s">
        <v>158</v>
      </c>
    </row>
    <row r="48" spans="1:38" x14ac:dyDescent="0.25">
      <c r="A48" t="s">
        <v>135</v>
      </c>
      <c r="B48" t="s">
        <v>58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3">
        <v>0</v>
      </c>
      <c r="N48" s="3">
        <v>0</v>
      </c>
      <c r="O48" s="4">
        <v>0</v>
      </c>
      <c r="P48" s="4">
        <v>1</v>
      </c>
      <c r="Q48" s="4">
        <v>1</v>
      </c>
      <c r="R48" s="4">
        <v>0</v>
      </c>
      <c r="S48" s="4">
        <v>0</v>
      </c>
      <c r="T48" s="15" t="s">
        <v>3</v>
      </c>
      <c r="U48" s="15"/>
      <c r="V48" s="15"/>
      <c r="W48" s="15"/>
      <c r="X48" s="15"/>
      <c r="Y48" s="16" t="s">
        <v>75</v>
      </c>
      <c r="Z48" s="16"/>
      <c r="AA48" s="16"/>
      <c r="AB48" s="16"/>
      <c r="AC48" s="16"/>
      <c r="AD48" s="14" t="s">
        <v>1</v>
      </c>
      <c r="AE48" s="14"/>
      <c r="AF48" s="14"/>
      <c r="AG48" s="14"/>
      <c r="AH48" s="14"/>
      <c r="AI48" t="str">
        <f>"@R1 -&gt; R3"</f>
        <v>@R1 -&gt; R3</v>
      </c>
      <c r="AJ48" t="s">
        <v>100</v>
      </c>
      <c r="AL48" t="s">
        <v>158</v>
      </c>
    </row>
    <row r="49" spans="1:38" x14ac:dyDescent="0.25">
      <c r="A49" t="s">
        <v>136</v>
      </c>
      <c r="B49" t="s">
        <v>58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3">
        <v>0</v>
      </c>
      <c r="N49" s="3">
        <v>0</v>
      </c>
      <c r="O49" s="4">
        <v>0</v>
      </c>
      <c r="P49" s="4">
        <v>1</v>
      </c>
      <c r="Q49" s="4">
        <v>1</v>
      </c>
      <c r="R49" s="4">
        <v>0</v>
      </c>
      <c r="S49" s="4">
        <v>1</v>
      </c>
      <c r="T49" s="15" t="s">
        <v>3</v>
      </c>
      <c r="U49" s="15"/>
      <c r="V49" s="15"/>
      <c r="W49" s="15"/>
      <c r="X49" s="15"/>
      <c r="Y49" s="16" t="s">
        <v>75</v>
      </c>
      <c r="Z49" s="16"/>
      <c r="AA49" s="16"/>
      <c r="AB49" s="16"/>
      <c r="AC49" s="16"/>
      <c r="AD49" s="14" t="s">
        <v>1</v>
      </c>
      <c r="AE49" s="14"/>
      <c r="AF49" s="14"/>
      <c r="AG49" s="14"/>
      <c r="AH49" s="14"/>
      <c r="AI49" t="s">
        <v>145</v>
      </c>
      <c r="AJ49" t="s">
        <v>100</v>
      </c>
      <c r="AL49" t="s">
        <v>164</v>
      </c>
    </row>
    <row r="50" spans="1:38" x14ac:dyDescent="0.25">
      <c r="A50" t="s">
        <v>148</v>
      </c>
      <c r="B50" t="s">
        <v>58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4">
        <v>0</v>
      </c>
      <c r="I50" s="4">
        <v>0</v>
      </c>
      <c r="J50" s="4">
        <v>0</v>
      </c>
      <c r="K50" s="4">
        <v>1</v>
      </c>
      <c r="L50" s="4">
        <v>0</v>
      </c>
      <c r="M50" s="3">
        <v>0</v>
      </c>
      <c r="N50" s="3">
        <v>0</v>
      </c>
      <c r="O50" s="4">
        <v>0</v>
      </c>
      <c r="P50" s="4">
        <v>1</v>
      </c>
      <c r="Q50" s="4">
        <v>1</v>
      </c>
      <c r="R50" s="4">
        <v>1</v>
      </c>
      <c r="S50" s="4">
        <v>0</v>
      </c>
      <c r="T50" s="15" t="s">
        <v>75</v>
      </c>
      <c r="U50" s="15"/>
      <c r="V50" s="15"/>
      <c r="W50" s="15"/>
      <c r="X50" s="15"/>
      <c r="Y50" s="16" t="s">
        <v>75</v>
      </c>
      <c r="Z50" s="16"/>
      <c r="AA50" s="16"/>
      <c r="AB50" s="16"/>
      <c r="AC50" s="16"/>
      <c r="AD50" s="14" t="s">
        <v>75</v>
      </c>
      <c r="AE50" s="14"/>
      <c r="AF50" s="14"/>
      <c r="AG50" s="14"/>
      <c r="AH50" s="14"/>
      <c r="AI50" t="s">
        <v>149</v>
      </c>
      <c r="AL50" t="s">
        <v>156</v>
      </c>
    </row>
    <row r="51" spans="1:38" x14ac:dyDescent="0.25"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3">
        <v>0</v>
      </c>
      <c r="N51" s="3">
        <v>0</v>
      </c>
      <c r="O51" s="4">
        <v>0</v>
      </c>
      <c r="P51" s="4">
        <v>1</v>
      </c>
      <c r="Q51" s="4">
        <v>1</v>
      </c>
      <c r="R51" s="4">
        <v>1</v>
      </c>
      <c r="S51" s="4">
        <v>1</v>
      </c>
      <c r="T51" s="15" t="s">
        <v>75</v>
      </c>
      <c r="U51" s="15"/>
      <c r="V51" s="15"/>
      <c r="W51" s="15"/>
      <c r="X51" s="15"/>
      <c r="Y51" s="16" t="s">
        <v>75</v>
      </c>
      <c r="Z51" s="16"/>
      <c r="AA51" s="16"/>
      <c r="AB51" s="16"/>
      <c r="AC51" s="16"/>
      <c r="AD51" s="14" t="s">
        <v>75</v>
      </c>
      <c r="AE51" s="14"/>
      <c r="AF51" s="14"/>
      <c r="AG51" s="14"/>
      <c r="AH51" s="14"/>
      <c r="AL51" t="s">
        <v>156</v>
      </c>
    </row>
    <row r="52" spans="1:38" x14ac:dyDescent="0.25">
      <c r="A52" t="s">
        <v>151</v>
      </c>
      <c r="B52" t="s">
        <v>58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3">
        <v>0</v>
      </c>
      <c r="N52" s="3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15" t="s">
        <v>75</v>
      </c>
      <c r="U52" s="15"/>
      <c r="V52" s="15"/>
      <c r="W52" s="15"/>
      <c r="X52" s="15"/>
      <c r="Y52" s="16" t="s">
        <v>75</v>
      </c>
      <c r="Z52" s="16"/>
      <c r="AA52" s="16"/>
      <c r="AB52" s="16"/>
      <c r="AC52" s="16"/>
      <c r="AD52" s="14" t="s">
        <v>1</v>
      </c>
      <c r="AE52" s="14"/>
      <c r="AF52" s="14"/>
      <c r="AG52" s="14"/>
      <c r="AH52" s="14"/>
      <c r="AI52" s="7" t="s">
        <v>152</v>
      </c>
      <c r="AL52" t="s">
        <v>159</v>
      </c>
    </row>
    <row r="53" spans="1:38" x14ac:dyDescent="0.25">
      <c r="A53" t="s">
        <v>181</v>
      </c>
      <c r="B53" t="s">
        <v>58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3">
        <v>0</v>
      </c>
      <c r="N53" s="3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15" t="s">
        <v>75</v>
      </c>
      <c r="U53" s="15"/>
      <c r="V53" s="15"/>
      <c r="W53" s="15"/>
      <c r="X53" s="15"/>
      <c r="Y53" s="16" t="s">
        <v>75</v>
      </c>
      <c r="Z53" s="16"/>
      <c r="AA53" s="16"/>
      <c r="AB53" s="16"/>
      <c r="AC53" s="16"/>
      <c r="AD53" s="14" t="s">
        <v>1</v>
      </c>
      <c r="AE53" s="14"/>
      <c r="AF53" s="14"/>
      <c r="AG53" s="14"/>
      <c r="AH53" s="14"/>
      <c r="AI53" t="s">
        <v>183</v>
      </c>
      <c r="AL53" t="s">
        <v>185</v>
      </c>
    </row>
    <row r="54" spans="1:38" x14ac:dyDescent="0.25">
      <c r="A54" t="s">
        <v>182</v>
      </c>
      <c r="B54" t="s">
        <v>58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3">
        <v>0</v>
      </c>
      <c r="N54" s="3">
        <v>0</v>
      </c>
      <c r="O54" s="4">
        <v>1</v>
      </c>
      <c r="P54" s="4">
        <v>0</v>
      </c>
      <c r="Q54" s="4">
        <v>0</v>
      </c>
      <c r="R54" s="4">
        <v>0</v>
      </c>
      <c r="S54" s="4">
        <v>1</v>
      </c>
      <c r="T54" s="15" t="s">
        <v>75</v>
      </c>
      <c r="U54" s="15"/>
      <c r="V54" s="15"/>
      <c r="W54" s="15"/>
      <c r="X54" s="15"/>
      <c r="Y54" s="16" t="s">
        <v>75</v>
      </c>
      <c r="Z54" s="16"/>
      <c r="AA54" s="16"/>
      <c r="AB54" s="16"/>
      <c r="AC54" s="16"/>
      <c r="AD54" s="14" t="s">
        <v>1</v>
      </c>
      <c r="AE54" s="14"/>
      <c r="AF54" s="14"/>
      <c r="AG54" s="14"/>
      <c r="AH54" s="14"/>
      <c r="AI54" t="s">
        <v>184</v>
      </c>
      <c r="AL54" t="s">
        <v>156</v>
      </c>
    </row>
    <row r="55" spans="1:38" x14ac:dyDescent="0.25">
      <c r="A55" t="s">
        <v>78</v>
      </c>
      <c r="B55" t="s">
        <v>58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3">
        <v>0</v>
      </c>
      <c r="N55" s="3">
        <v>0</v>
      </c>
      <c r="O55" s="4">
        <v>1</v>
      </c>
      <c r="P55" s="4">
        <v>0</v>
      </c>
      <c r="Q55" s="4">
        <v>0</v>
      </c>
      <c r="R55" s="4">
        <v>1</v>
      </c>
      <c r="S55" s="4">
        <v>0</v>
      </c>
      <c r="T55" s="15" t="s">
        <v>3</v>
      </c>
      <c r="U55" s="15"/>
      <c r="V55" s="15"/>
      <c r="W55" s="15"/>
      <c r="X55" s="15"/>
      <c r="Y55" s="16" t="s">
        <v>75</v>
      </c>
      <c r="Z55" s="16"/>
      <c r="AA55" s="16"/>
      <c r="AB55" s="16"/>
      <c r="AC55" s="16"/>
      <c r="AD55" s="14" t="s">
        <v>1</v>
      </c>
      <c r="AE55" s="14"/>
      <c r="AF55" s="14"/>
      <c r="AG55" s="14"/>
      <c r="AH55" s="14"/>
    </row>
    <row r="56" spans="1:38" x14ac:dyDescent="0.25">
      <c r="A56" t="s">
        <v>78</v>
      </c>
      <c r="B56" t="s">
        <v>58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3">
        <v>0</v>
      </c>
      <c r="N56" s="3">
        <v>0</v>
      </c>
      <c r="O56" s="4">
        <v>1</v>
      </c>
      <c r="P56" s="4">
        <v>0</v>
      </c>
      <c r="Q56" s="4">
        <v>0</v>
      </c>
      <c r="R56" s="4">
        <v>1</v>
      </c>
      <c r="S56" s="4">
        <v>1</v>
      </c>
      <c r="T56" s="15" t="s">
        <v>3</v>
      </c>
      <c r="U56" s="15"/>
      <c r="V56" s="15"/>
      <c r="W56" s="15"/>
      <c r="X56" s="15"/>
      <c r="Y56" s="16" t="s">
        <v>75</v>
      </c>
      <c r="Z56" s="16"/>
      <c r="AA56" s="16"/>
      <c r="AB56" s="16"/>
      <c r="AC56" s="16"/>
      <c r="AD56" s="14" t="s">
        <v>1</v>
      </c>
      <c r="AE56" s="14"/>
      <c r="AF56" s="14"/>
      <c r="AG56" s="14"/>
      <c r="AH56" s="14"/>
    </row>
    <row r="57" spans="1:38" x14ac:dyDescent="0.25">
      <c r="A57" t="s">
        <v>78</v>
      </c>
      <c r="B57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3">
        <v>0</v>
      </c>
      <c r="N57" s="3">
        <v>0</v>
      </c>
      <c r="O57" s="4">
        <v>1</v>
      </c>
      <c r="P57" s="4">
        <v>0</v>
      </c>
      <c r="Q57" s="4">
        <v>1</v>
      </c>
      <c r="R57" s="4">
        <v>0</v>
      </c>
      <c r="S57" s="4">
        <v>0</v>
      </c>
      <c r="T57" s="15" t="s">
        <v>75</v>
      </c>
      <c r="U57" s="15"/>
      <c r="V57" s="15"/>
      <c r="W57" s="15"/>
      <c r="X57" s="15"/>
      <c r="Y57" s="16" t="s">
        <v>75</v>
      </c>
      <c r="Z57" s="16"/>
      <c r="AA57" s="16"/>
      <c r="AB57" s="16"/>
      <c r="AC57" s="16"/>
      <c r="AD57" s="14" t="s">
        <v>1</v>
      </c>
      <c r="AE57" s="14"/>
      <c r="AF57" s="14"/>
      <c r="AG57" s="14"/>
      <c r="AH57" s="14"/>
    </row>
    <row r="58" spans="1:38" x14ac:dyDescent="0.25">
      <c r="A58" t="s">
        <v>78</v>
      </c>
      <c r="B58" t="s">
        <v>58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</v>
      </c>
      <c r="I58" s="4">
        <v>0</v>
      </c>
      <c r="J58" s="4">
        <v>0</v>
      </c>
      <c r="K58" s="4">
        <v>1</v>
      </c>
      <c r="L58" s="4">
        <v>0</v>
      </c>
      <c r="M58" s="3">
        <v>0</v>
      </c>
      <c r="N58" s="3">
        <v>0</v>
      </c>
      <c r="O58" s="4">
        <v>1</v>
      </c>
      <c r="P58" s="4">
        <v>0</v>
      </c>
      <c r="Q58" s="4">
        <v>1</v>
      </c>
      <c r="R58" s="4">
        <v>0</v>
      </c>
      <c r="S58" s="4">
        <v>1</v>
      </c>
      <c r="T58" s="15" t="s">
        <v>75</v>
      </c>
      <c r="U58" s="15"/>
      <c r="V58" s="15"/>
      <c r="W58" s="15"/>
      <c r="X58" s="15"/>
      <c r="Y58" s="16" t="s">
        <v>75</v>
      </c>
      <c r="Z58" s="16"/>
      <c r="AA58" s="16"/>
      <c r="AB58" s="16"/>
      <c r="AC58" s="16"/>
      <c r="AD58" s="14" t="s">
        <v>75</v>
      </c>
      <c r="AE58" s="14"/>
      <c r="AF58" s="14"/>
      <c r="AG58" s="14"/>
      <c r="AH58" s="14"/>
    </row>
    <row r="59" spans="1:38" x14ac:dyDescent="0.25">
      <c r="A59" t="s">
        <v>78</v>
      </c>
      <c r="B59" t="s">
        <v>58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3">
        <v>0</v>
      </c>
      <c r="N59" s="3">
        <v>0</v>
      </c>
      <c r="O59" s="4">
        <v>1</v>
      </c>
      <c r="P59" s="4">
        <v>0</v>
      </c>
      <c r="Q59" s="4">
        <v>1</v>
      </c>
      <c r="R59" s="4">
        <v>1</v>
      </c>
      <c r="S59" s="4">
        <v>0</v>
      </c>
      <c r="T59" s="15" t="s">
        <v>3</v>
      </c>
      <c r="U59" s="15"/>
      <c r="V59" s="15"/>
      <c r="W59" s="15"/>
      <c r="X59" s="15"/>
      <c r="Y59" s="16" t="s">
        <v>75</v>
      </c>
      <c r="Z59" s="16"/>
      <c r="AA59" s="16"/>
      <c r="AB59" s="16"/>
      <c r="AC59" s="16"/>
      <c r="AD59" s="14" t="s">
        <v>75</v>
      </c>
      <c r="AE59" s="14"/>
      <c r="AF59" s="14"/>
      <c r="AG59" s="14"/>
      <c r="AH59" s="14"/>
    </row>
    <row r="60" spans="1:38" x14ac:dyDescent="0.25">
      <c r="A60" t="s">
        <v>78</v>
      </c>
      <c r="B60" t="s">
        <v>58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4">
        <v>0</v>
      </c>
      <c r="I60" s="4">
        <v>0</v>
      </c>
      <c r="J60" s="4">
        <v>0</v>
      </c>
      <c r="K60" s="4">
        <v>1</v>
      </c>
      <c r="L60" s="4">
        <v>0</v>
      </c>
      <c r="M60" s="3">
        <v>0</v>
      </c>
      <c r="N60" s="3">
        <v>0</v>
      </c>
      <c r="O60" s="4">
        <v>1</v>
      </c>
      <c r="P60" s="4">
        <v>0</v>
      </c>
      <c r="Q60" s="4">
        <v>1</v>
      </c>
      <c r="R60" s="4">
        <v>1</v>
      </c>
      <c r="S60" s="4">
        <v>1</v>
      </c>
      <c r="T60" s="15" t="s">
        <v>75</v>
      </c>
      <c r="U60" s="15"/>
      <c r="V60" s="15"/>
      <c r="W60" s="15"/>
      <c r="X60" s="15"/>
      <c r="Y60" s="16" t="s">
        <v>75</v>
      </c>
      <c r="Z60" s="16"/>
      <c r="AA60" s="16"/>
      <c r="AB60" s="16"/>
      <c r="AC60" s="16"/>
      <c r="AD60" s="14" t="s">
        <v>1</v>
      </c>
      <c r="AE60" s="14"/>
      <c r="AF60" s="14"/>
      <c r="AG60" s="14"/>
      <c r="AH60" s="14"/>
    </row>
    <row r="61" spans="1:38" x14ac:dyDescent="0.25">
      <c r="A61" t="s">
        <v>78</v>
      </c>
      <c r="B6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3">
        <v>0</v>
      </c>
      <c r="N61" s="3">
        <v>0</v>
      </c>
      <c r="O61" s="4">
        <v>1</v>
      </c>
      <c r="P61" s="4">
        <v>1</v>
      </c>
      <c r="Q61" s="4">
        <v>0</v>
      </c>
      <c r="R61" s="4">
        <v>0</v>
      </c>
      <c r="S61" s="4">
        <v>0</v>
      </c>
      <c r="T61" s="15" t="s">
        <v>75</v>
      </c>
      <c r="U61" s="15"/>
      <c r="V61" s="15"/>
      <c r="W61" s="15"/>
      <c r="X61" s="15"/>
      <c r="Y61" s="16" t="s">
        <v>75</v>
      </c>
      <c r="Z61" s="16"/>
      <c r="AA61" s="16"/>
      <c r="AB61" s="16"/>
      <c r="AC61" s="16"/>
      <c r="AD61" s="14" t="s">
        <v>1</v>
      </c>
      <c r="AE61" s="14"/>
      <c r="AF61" s="14"/>
      <c r="AG61" s="14"/>
      <c r="AH61" s="14"/>
    </row>
    <row r="62" spans="1:38" x14ac:dyDescent="0.25">
      <c r="A62" t="s">
        <v>78</v>
      </c>
      <c r="B62" t="s">
        <v>58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3">
        <v>0</v>
      </c>
      <c r="N62" s="3">
        <v>0</v>
      </c>
      <c r="O62" s="4">
        <v>1</v>
      </c>
      <c r="P62" s="4">
        <v>1</v>
      </c>
      <c r="Q62" s="4">
        <v>0</v>
      </c>
      <c r="R62" s="4">
        <v>0</v>
      </c>
      <c r="S62" s="4">
        <v>1</v>
      </c>
      <c r="T62" s="15" t="s">
        <v>75</v>
      </c>
      <c r="U62" s="15"/>
      <c r="V62" s="15"/>
      <c r="W62" s="15"/>
      <c r="X62" s="15"/>
      <c r="Y62" s="16" t="s">
        <v>75</v>
      </c>
      <c r="Z62" s="16"/>
      <c r="AA62" s="16"/>
      <c r="AB62" s="16"/>
      <c r="AC62" s="16"/>
      <c r="AD62" s="14" t="s">
        <v>75</v>
      </c>
      <c r="AE62" s="14"/>
      <c r="AF62" s="14"/>
      <c r="AG62" s="14"/>
      <c r="AH62" s="14"/>
    </row>
    <row r="63" spans="1:38" x14ac:dyDescent="0.25">
      <c r="A63" t="s">
        <v>78</v>
      </c>
      <c r="B63" t="s">
        <v>58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3">
        <v>0</v>
      </c>
      <c r="N63" s="3">
        <v>0</v>
      </c>
      <c r="O63" s="4">
        <v>1</v>
      </c>
      <c r="P63" s="4">
        <v>1</v>
      </c>
      <c r="Q63" s="4">
        <v>0</v>
      </c>
      <c r="R63" s="4">
        <v>1</v>
      </c>
      <c r="S63" s="4">
        <v>0</v>
      </c>
      <c r="T63" s="15" t="s">
        <v>3</v>
      </c>
      <c r="U63" s="15"/>
      <c r="V63" s="15"/>
      <c r="W63" s="15"/>
      <c r="X63" s="15"/>
      <c r="Y63" s="16" t="s">
        <v>75</v>
      </c>
      <c r="Z63" s="16"/>
      <c r="AA63" s="16"/>
      <c r="AB63" s="16"/>
      <c r="AC63" s="16"/>
      <c r="AD63" s="14" t="s">
        <v>1</v>
      </c>
      <c r="AE63" s="14"/>
      <c r="AF63" s="14"/>
      <c r="AG63" s="14"/>
      <c r="AH63" s="14"/>
    </row>
    <row r="64" spans="1:38" x14ac:dyDescent="0.25">
      <c r="A64" t="s">
        <v>78</v>
      </c>
      <c r="B64" t="s">
        <v>58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3">
        <v>0</v>
      </c>
      <c r="N64" s="3">
        <v>0</v>
      </c>
      <c r="O64" s="4">
        <v>1</v>
      </c>
      <c r="P64" s="4">
        <v>1</v>
      </c>
      <c r="Q64" s="4">
        <v>0</v>
      </c>
      <c r="R64" s="4">
        <v>1</v>
      </c>
      <c r="S64" s="4">
        <v>1</v>
      </c>
      <c r="T64" s="15" t="s">
        <v>3</v>
      </c>
      <c r="U64" s="15"/>
      <c r="V64" s="15"/>
      <c r="W64" s="15"/>
      <c r="X64" s="15"/>
      <c r="Y64" s="16" t="s">
        <v>75</v>
      </c>
      <c r="Z64" s="16"/>
      <c r="AA64" s="16"/>
      <c r="AB64" s="16"/>
      <c r="AC64" s="16"/>
      <c r="AD64" s="14" t="s">
        <v>1</v>
      </c>
      <c r="AE64" s="14"/>
      <c r="AF64" s="14"/>
      <c r="AG64" s="14"/>
      <c r="AH64" s="14"/>
    </row>
    <row r="65" spans="1:39" x14ac:dyDescent="0.25">
      <c r="A65" t="s">
        <v>78</v>
      </c>
      <c r="B65" t="s">
        <v>58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4">
        <v>0</v>
      </c>
      <c r="I65" s="4">
        <v>0</v>
      </c>
      <c r="J65" s="4">
        <v>0</v>
      </c>
      <c r="K65" s="4">
        <v>1</v>
      </c>
      <c r="L65" s="4">
        <v>0</v>
      </c>
      <c r="M65" s="3">
        <v>0</v>
      </c>
      <c r="N65" s="3">
        <v>0</v>
      </c>
      <c r="O65" s="4">
        <v>1</v>
      </c>
      <c r="P65" s="4">
        <v>1</v>
      </c>
      <c r="Q65" s="4">
        <v>1</v>
      </c>
      <c r="R65" s="4">
        <v>0</v>
      </c>
      <c r="S65" s="4">
        <v>0</v>
      </c>
      <c r="T65" s="15" t="s">
        <v>3</v>
      </c>
      <c r="U65" s="15"/>
      <c r="V65" s="15"/>
      <c r="W65" s="15"/>
      <c r="X65" s="15"/>
      <c r="Y65" s="16" t="s">
        <v>75</v>
      </c>
      <c r="Z65" s="16"/>
      <c r="AA65" s="16"/>
      <c r="AB65" s="16"/>
      <c r="AC65" s="16"/>
      <c r="AD65" s="14" t="s">
        <v>1</v>
      </c>
      <c r="AE65" s="14"/>
      <c r="AF65" s="14"/>
      <c r="AG65" s="14"/>
      <c r="AH65" s="14"/>
    </row>
    <row r="66" spans="1:39" x14ac:dyDescent="0.25">
      <c r="A66" t="s">
        <v>162</v>
      </c>
      <c r="B66" t="s">
        <v>58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4">
        <v>0</v>
      </c>
      <c r="I66" s="4">
        <v>0</v>
      </c>
      <c r="J66" s="4">
        <v>0</v>
      </c>
      <c r="K66" s="4">
        <v>1</v>
      </c>
      <c r="L66" s="4">
        <v>1</v>
      </c>
      <c r="M66" s="3">
        <v>0</v>
      </c>
      <c r="N66" s="3">
        <v>0</v>
      </c>
      <c r="O66" s="4">
        <v>1</v>
      </c>
      <c r="P66" s="4">
        <v>1</v>
      </c>
      <c r="Q66" s="4">
        <v>1</v>
      </c>
      <c r="R66" s="4">
        <v>0</v>
      </c>
      <c r="S66" s="4">
        <v>1</v>
      </c>
      <c r="T66" s="15" t="s">
        <v>163</v>
      </c>
      <c r="U66" s="15"/>
      <c r="V66" s="15"/>
      <c r="W66" s="15"/>
      <c r="X66" s="15"/>
      <c r="Y66" s="16" t="s">
        <v>75</v>
      </c>
      <c r="Z66" s="16"/>
      <c r="AA66" s="16"/>
      <c r="AB66" s="16"/>
      <c r="AC66" s="16"/>
      <c r="AD66" s="14" t="s">
        <v>1</v>
      </c>
      <c r="AE66" s="14"/>
      <c r="AF66" s="14"/>
      <c r="AG66" s="14"/>
      <c r="AH66" s="14"/>
    </row>
    <row r="67" spans="1:39" x14ac:dyDescent="0.25">
      <c r="A67" t="s">
        <v>161</v>
      </c>
      <c r="B67" t="s">
        <v>58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">
        <v>0</v>
      </c>
      <c r="I67" s="4">
        <v>0</v>
      </c>
      <c r="J67" s="4">
        <v>0</v>
      </c>
      <c r="K67" s="4">
        <v>1</v>
      </c>
      <c r="L67" s="4">
        <v>1</v>
      </c>
      <c r="M67" s="3">
        <v>0</v>
      </c>
      <c r="N67" s="3">
        <v>0</v>
      </c>
      <c r="O67" s="4">
        <v>1</v>
      </c>
      <c r="P67" s="4">
        <v>1</v>
      </c>
      <c r="Q67" s="4">
        <v>1</v>
      </c>
      <c r="R67" s="4">
        <v>1</v>
      </c>
      <c r="S67" s="4">
        <v>0</v>
      </c>
      <c r="T67" s="15" t="s">
        <v>163</v>
      </c>
      <c r="U67" s="15"/>
      <c r="V67" s="15"/>
      <c r="W67" s="15"/>
      <c r="X67" s="15"/>
      <c r="Y67" s="16" t="s">
        <v>75</v>
      </c>
      <c r="Z67" s="16"/>
      <c r="AA67" s="16"/>
      <c r="AB67" s="16"/>
      <c r="AC67" s="16"/>
      <c r="AD67" s="14" t="s">
        <v>163</v>
      </c>
      <c r="AE67" s="14"/>
      <c r="AF67" s="14"/>
      <c r="AG67" s="14"/>
      <c r="AH67" s="14"/>
    </row>
    <row r="68" spans="1:39" x14ac:dyDescent="0.25"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4">
        <v>0</v>
      </c>
      <c r="I68" s="4">
        <v>0</v>
      </c>
      <c r="J68" s="4">
        <v>0</v>
      </c>
      <c r="K68" s="4">
        <v>1</v>
      </c>
      <c r="L68" s="4">
        <v>0</v>
      </c>
      <c r="M68" s="3">
        <v>0</v>
      </c>
      <c r="N68" s="3">
        <v>0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15" t="s">
        <v>75</v>
      </c>
      <c r="U68" s="15"/>
      <c r="V68" s="15"/>
      <c r="W68" s="15"/>
      <c r="X68" s="15"/>
      <c r="Y68" s="16" t="s">
        <v>75</v>
      </c>
      <c r="Z68" s="16"/>
      <c r="AA68" s="16"/>
      <c r="AB68" s="16"/>
      <c r="AC68" s="16"/>
      <c r="AD68" s="14" t="s">
        <v>75</v>
      </c>
      <c r="AE68" s="14"/>
      <c r="AF68" s="14"/>
      <c r="AG68" s="14"/>
      <c r="AH68" s="14"/>
    </row>
    <row r="69" spans="1:39" x14ac:dyDescent="0.25">
      <c r="L69" t="s">
        <v>179</v>
      </c>
    </row>
    <row r="70" spans="1:39" x14ac:dyDescent="0.25">
      <c r="A70" t="s">
        <v>119</v>
      </c>
      <c r="B70" t="s">
        <v>133</v>
      </c>
      <c r="C70" s="5">
        <v>0</v>
      </c>
      <c r="D70" s="5">
        <v>0</v>
      </c>
      <c r="E70" s="5">
        <v>1</v>
      </c>
      <c r="F70" s="16" t="s">
        <v>7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4" t="s">
        <v>11</v>
      </c>
      <c r="AF70" s="14"/>
      <c r="AG70" s="14"/>
      <c r="AH70" s="14"/>
      <c r="AI70" t="s">
        <v>137</v>
      </c>
    </row>
    <row r="71" spans="1:39" x14ac:dyDescent="0.25">
      <c r="A71" t="s">
        <v>120</v>
      </c>
      <c r="B71" t="s">
        <v>133</v>
      </c>
      <c r="C71" s="5">
        <v>0</v>
      </c>
      <c r="D71" s="5">
        <v>1</v>
      </c>
      <c r="E71" s="5">
        <v>0</v>
      </c>
      <c r="F71" s="16" t="s">
        <v>7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4" t="s">
        <v>11</v>
      </c>
      <c r="AF71" s="14"/>
      <c r="AG71" s="14"/>
      <c r="AH71" s="14"/>
      <c r="AI71" t="s">
        <v>138</v>
      </c>
    </row>
    <row r="72" spans="1:39" x14ac:dyDescent="0.25">
      <c r="A72" t="s">
        <v>135</v>
      </c>
      <c r="B72" t="s">
        <v>133</v>
      </c>
      <c r="C72" s="5">
        <v>1</v>
      </c>
      <c r="D72" s="5">
        <v>0</v>
      </c>
      <c r="E72" s="5">
        <v>0</v>
      </c>
      <c r="F72" s="16" t="s">
        <v>7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4" t="s">
        <v>11</v>
      </c>
      <c r="AF72" s="14"/>
      <c r="AG72" s="14"/>
      <c r="AH72" s="14"/>
      <c r="AI72" t="str">
        <f>"@Imm-&gt;R3"</f>
        <v>@Imm-&gt;R3</v>
      </c>
    </row>
    <row r="73" spans="1:39" x14ac:dyDescent="0.25">
      <c r="A73" t="s">
        <v>134</v>
      </c>
      <c r="B73" t="s">
        <v>133</v>
      </c>
      <c r="C73" s="5">
        <v>1</v>
      </c>
      <c r="D73" s="5">
        <v>0</v>
      </c>
      <c r="E73" s="5">
        <v>1</v>
      </c>
      <c r="F73" s="16" t="s">
        <v>7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4" t="s">
        <v>11</v>
      </c>
      <c r="AF73" s="14"/>
      <c r="AG73" s="14"/>
      <c r="AH73" s="14"/>
      <c r="AI73" t="s">
        <v>146</v>
      </c>
    </row>
    <row r="74" spans="1:39" x14ac:dyDescent="0.25">
      <c r="A74" t="s">
        <v>136</v>
      </c>
      <c r="B74" t="s">
        <v>133</v>
      </c>
      <c r="C74" s="5">
        <v>1</v>
      </c>
      <c r="D74" s="5">
        <v>1</v>
      </c>
      <c r="E74" s="5">
        <v>0</v>
      </c>
      <c r="F74" s="16" t="s">
        <v>7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4" t="s">
        <v>11</v>
      </c>
      <c r="AF74" s="14"/>
      <c r="AG74" s="14"/>
      <c r="AH74" s="14"/>
      <c r="AI74" t="s">
        <v>160</v>
      </c>
      <c r="AM74" t="s">
        <v>168</v>
      </c>
    </row>
    <row r="75" spans="1:39" x14ac:dyDescent="0.25">
      <c r="A75" t="s">
        <v>136</v>
      </c>
      <c r="B75" t="s">
        <v>133</v>
      </c>
      <c r="C75" s="5">
        <v>1</v>
      </c>
      <c r="D75" s="5">
        <v>1</v>
      </c>
      <c r="E75" s="5">
        <v>1</v>
      </c>
      <c r="F75" s="16" t="s">
        <v>7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4" t="s">
        <v>11</v>
      </c>
      <c r="AF75" s="14"/>
      <c r="AG75" s="14"/>
      <c r="AH75" s="14"/>
      <c r="AI75" t="s">
        <v>147</v>
      </c>
    </row>
    <row r="76" spans="1:39" x14ac:dyDescent="0.25">
      <c r="A76" t="s">
        <v>150</v>
      </c>
      <c r="B76" t="s">
        <v>9</v>
      </c>
      <c r="C76" s="2">
        <v>0</v>
      </c>
      <c r="D76" s="6">
        <v>0</v>
      </c>
      <c r="E76" s="6">
        <v>0</v>
      </c>
      <c r="F76" s="2">
        <v>1</v>
      </c>
      <c r="G76" s="1">
        <v>0</v>
      </c>
      <c r="H76" s="1">
        <v>0</v>
      </c>
      <c r="I76" s="1">
        <v>0</v>
      </c>
      <c r="J76" s="16" t="s">
        <v>7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t="s">
        <v>165</v>
      </c>
      <c r="AM76" t="s">
        <v>180</v>
      </c>
    </row>
    <row r="77" spans="1:39" x14ac:dyDescent="0.25">
      <c r="A77" t="s">
        <v>166</v>
      </c>
      <c r="B77" t="s">
        <v>9</v>
      </c>
      <c r="C77" s="2">
        <v>0</v>
      </c>
      <c r="D77" s="6">
        <v>0</v>
      </c>
      <c r="E77" s="6">
        <v>0</v>
      </c>
      <c r="F77" s="2">
        <v>1</v>
      </c>
      <c r="G77" s="1">
        <v>0</v>
      </c>
      <c r="H77" s="1">
        <v>0</v>
      </c>
      <c r="I77" s="1">
        <v>1</v>
      </c>
      <c r="J77" s="16" t="s">
        <v>7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t="s">
        <v>167</v>
      </c>
    </row>
    <row r="80" spans="1:39" x14ac:dyDescent="0.25">
      <c r="A80" t="s">
        <v>0</v>
      </c>
      <c r="B80" t="s">
        <v>10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1">
        <v>0</v>
      </c>
      <c r="I80" s="1">
        <v>0</v>
      </c>
      <c r="J80" s="1">
        <v>0</v>
      </c>
      <c r="K80" s="15" t="s">
        <v>13</v>
      </c>
      <c r="L80" s="15"/>
      <c r="M80" s="15"/>
      <c r="N80" s="15"/>
      <c r="O80" s="15"/>
      <c r="P80" s="15"/>
      <c r="Q80" s="15"/>
      <c r="R80" s="15"/>
      <c r="S80" s="16" t="s">
        <v>12</v>
      </c>
      <c r="T80" s="16"/>
      <c r="U80" s="16"/>
      <c r="V80" s="16"/>
      <c r="W80" s="16"/>
      <c r="X80" s="16"/>
      <c r="Y80" s="16"/>
      <c r="Z80" s="16"/>
      <c r="AA80" s="14" t="s">
        <v>11</v>
      </c>
      <c r="AB80" s="14"/>
      <c r="AC80" s="14"/>
      <c r="AD80" s="14"/>
      <c r="AE80" s="14"/>
      <c r="AF80" s="14"/>
      <c r="AG80" s="14"/>
      <c r="AH80" s="14"/>
      <c r="AI80" t="s">
        <v>68</v>
      </c>
      <c r="AJ80" t="s">
        <v>100</v>
      </c>
      <c r="AL80" t="s">
        <v>154</v>
      </c>
    </row>
    <row r="81" spans="1:38" x14ac:dyDescent="0.25">
      <c r="A81" t="s">
        <v>96</v>
      </c>
      <c r="B81" t="s">
        <v>10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4">
        <v>0</v>
      </c>
      <c r="I81" s="4">
        <v>0</v>
      </c>
      <c r="J81" s="4">
        <v>1</v>
      </c>
      <c r="K81" s="15" t="s">
        <v>13</v>
      </c>
      <c r="L81" s="15"/>
      <c r="M81" s="15"/>
      <c r="N81" s="15"/>
      <c r="O81" s="15"/>
      <c r="P81" s="15"/>
      <c r="Q81" s="15"/>
      <c r="R81" s="15"/>
      <c r="S81" s="16" t="s">
        <v>12</v>
      </c>
      <c r="T81" s="16"/>
      <c r="U81" s="16"/>
      <c r="V81" s="16"/>
      <c r="W81" s="16"/>
      <c r="X81" s="16"/>
      <c r="Y81" s="16"/>
      <c r="Z81" s="16"/>
      <c r="AA81" s="14" t="s">
        <v>11</v>
      </c>
      <c r="AB81" s="14"/>
      <c r="AC81" s="14"/>
      <c r="AD81" s="14"/>
      <c r="AE81" s="14"/>
      <c r="AF81" s="14"/>
      <c r="AG81" s="14"/>
      <c r="AH81" s="14"/>
      <c r="AI81" t="s">
        <v>73</v>
      </c>
      <c r="AJ81" t="s">
        <v>100</v>
      </c>
      <c r="AL81" t="s">
        <v>154</v>
      </c>
    </row>
    <row r="82" spans="1:38" x14ac:dyDescent="0.25">
      <c r="A82" t="s">
        <v>60</v>
      </c>
      <c r="B82" t="s">
        <v>10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4">
        <v>0</v>
      </c>
      <c r="I82" s="4">
        <v>1</v>
      </c>
      <c r="J82" s="4">
        <v>0</v>
      </c>
      <c r="K82" s="15" t="s">
        <v>13</v>
      </c>
      <c r="L82" s="15"/>
      <c r="M82" s="15"/>
      <c r="N82" s="15"/>
      <c r="O82" s="15"/>
      <c r="P82" s="15"/>
      <c r="Q82" s="15"/>
      <c r="R82" s="15"/>
      <c r="S82" s="16" t="s">
        <v>12</v>
      </c>
      <c r="T82" s="16"/>
      <c r="U82" s="16"/>
      <c r="V82" s="16"/>
      <c r="W82" s="16"/>
      <c r="X82" s="16"/>
      <c r="Y82" s="16"/>
      <c r="Z82" s="16"/>
      <c r="AA82" s="14" t="s">
        <v>11</v>
      </c>
      <c r="AB82" s="14"/>
      <c r="AC82" s="14"/>
      <c r="AD82" s="14"/>
      <c r="AE82" s="14"/>
      <c r="AF82" s="14"/>
      <c r="AG82" s="14"/>
      <c r="AH82" s="14"/>
      <c r="AI82" t="s">
        <v>69</v>
      </c>
      <c r="AJ82" t="s">
        <v>100</v>
      </c>
      <c r="AL82" t="s">
        <v>154</v>
      </c>
    </row>
    <row r="83" spans="1:38" x14ac:dyDescent="0.25">
      <c r="A83" t="s">
        <v>61</v>
      </c>
      <c r="B83" t="s">
        <v>10</v>
      </c>
      <c r="C83" s="2">
        <v>0</v>
      </c>
      <c r="D83" s="2">
        <v>0</v>
      </c>
      <c r="E83" s="2">
        <v>0</v>
      </c>
      <c r="F83" s="2">
        <v>0</v>
      </c>
      <c r="G83" s="2">
        <v>1</v>
      </c>
      <c r="H83" s="4">
        <v>0</v>
      </c>
      <c r="I83" s="4">
        <v>1</v>
      </c>
      <c r="J83" s="4">
        <v>1</v>
      </c>
      <c r="K83" s="15" t="s">
        <v>13</v>
      </c>
      <c r="L83" s="15"/>
      <c r="M83" s="15"/>
      <c r="N83" s="15"/>
      <c r="O83" s="15"/>
      <c r="P83" s="15"/>
      <c r="Q83" s="15"/>
      <c r="R83" s="15"/>
      <c r="S83" s="16" t="s">
        <v>12</v>
      </c>
      <c r="T83" s="16"/>
      <c r="U83" s="16"/>
      <c r="V83" s="16"/>
      <c r="W83" s="16"/>
      <c r="X83" s="16"/>
      <c r="Y83" s="16"/>
      <c r="Z83" s="16"/>
      <c r="AA83" s="14" t="s">
        <v>11</v>
      </c>
      <c r="AB83" s="14"/>
      <c r="AC83" s="14"/>
      <c r="AD83" s="14"/>
      <c r="AE83" s="14"/>
      <c r="AF83" s="14"/>
      <c r="AG83" s="14"/>
      <c r="AH83" s="14"/>
      <c r="AI83" t="s">
        <v>70</v>
      </c>
      <c r="AJ83" t="s">
        <v>100</v>
      </c>
      <c r="AK83" t="s">
        <v>111</v>
      </c>
      <c r="AL83" t="s">
        <v>154</v>
      </c>
    </row>
    <row r="84" spans="1:38" x14ac:dyDescent="0.25">
      <c r="A84" t="s">
        <v>62</v>
      </c>
      <c r="B84" t="s">
        <v>10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4">
        <v>1</v>
      </c>
      <c r="I84" s="4">
        <v>0</v>
      </c>
      <c r="J84" s="4">
        <v>0</v>
      </c>
      <c r="K84" s="15" t="s">
        <v>13</v>
      </c>
      <c r="L84" s="15"/>
      <c r="M84" s="15"/>
      <c r="N84" s="15"/>
      <c r="O84" s="15"/>
      <c r="P84" s="15"/>
      <c r="Q84" s="15"/>
      <c r="R84" s="15"/>
      <c r="S84" s="16" t="s">
        <v>12</v>
      </c>
      <c r="T84" s="16"/>
      <c r="U84" s="16"/>
      <c r="V84" s="16"/>
      <c r="W84" s="16"/>
      <c r="X84" s="16"/>
      <c r="Y84" s="16"/>
      <c r="Z84" s="16"/>
      <c r="AA84" s="14" t="s">
        <v>11</v>
      </c>
      <c r="AB84" s="14"/>
      <c r="AC84" s="14"/>
      <c r="AD84" s="14"/>
      <c r="AE84" s="14"/>
      <c r="AF84" s="14"/>
      <c r="AG84" s="14"/>
      <c r="AH84" s="14"/>
      <c r="AI84" t="s">
        <v>71</v>
      </c>
      <c r="AJ84" t="s">
        <v>100</v>
      </c>
      <c r="AL84" t="s">
        <v>154</v>
      </c>
    </row>
    <row r="85" spans="1:38" x14ac:dyDescent="0.25">
      <c r="A85" t="s">
        <v>63</v>
      </c>
      <c r="B85" t="s">
        <v>10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4">
        <v>1</v>
      </c>
      <c r="I85" s="4">
        <v>0</v>
      </c>
      <c r="J85" s="4">
        <v>1</v>
      </c>
      <c r="K85" s="15" t="s">
        <v>13</v>
      </c>
      <c r="L85" s="15"/>
      <c r="M85" s="15"/>
      <c r="N85" s="15"/>
      <c r="O85" s="15"/>
      <c r="P85" s="15"/>
      <c r="Q85" s="15"/>
      <c r="R85" s="15"/>
      <c r="S85" s="16" t="s">
        <v>12</v>
      </c>
      <c r="T85" s="16"/>
      <c r="U85" s="16"/>
      <c r="V85" s="16"/>
      <c r="W85" s="16"/>
      <c r="X85" s="16"/>
      <c r="Y85" s="16"/>
      <c r="Z85" s="16"/>
      <c r="AA85" s="14" t="s">
        <v>11</v>
      </c>
      <c r="AB85" s="14"/>
      <c r="AC85" s="14"/>
      <c r="AD85" s="14"/>
      <c r="AE85" s="14"/>
      <c r="AF85" s="14"/>
      <c r="AG85" s="14"/>
      <c r="AH85" s="14"/>
      <c r="AI85" t="s">
        <v>72</v>
      </c>
      <c r="AJ85" t="s">
        <v>100</v>
      </c>
      <c r="AL85" t="s">
        <v>154</v>
      </c>
    </row>
    <row r="86" spans="1:38" x14ac:dyDescent="0.25">
      <c r="A86" t="s">
        <v>65</v>
      </c>
      <c r="B86" t="s">
        <v>10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4">
        <v>1</v>
      </c>
      <c r="I86" s="4">
        <v>1</v>
      </c>
      <c r="J86" s="4">
        <v>0</v>
      </c>
      <c r="K86" s="15" t="s">
        <v>13</v>
      </c>
      <c r="L86" s="15"/>
      <c r="M86" s="15"/>
      <c r="N86" s="15"/>
      <c r="O86" s="15"/>
      <c r="P86" s="15"/>
      <c r="Q86" s="15"/>
      <c r="R86" s="15"/>
      <c r="S86" s="16" t="s">
        <v>12</v>
      </c>
      <c r="T86" s="16"/>
      <c r="U86" s="16"/>
      <c r="V86" s="16"/>
      <c r="W86" s="16"/>
      <c r="X86" s="16"/>
      <c r="Y86" s="16"/>
      <c r="Z86" s="16"/>
      <c r="AA86" s="14" t="s">
        <v>11</v>
      </c>
      <c r="AB86" s="14"/>
      <c r="AC86" s="14"/>
      <c r="AD86" s="14"/>
      <c r="AE86" s="14"/>
      <c r="AF86" s="14"/>
      <c r="AG86" s="14"/>
      <c r="AH86" s="14"/>
      <c r="AI86" t="s">
        <v>76</v>
      </c>
      <c r="AJ86" t="s">
        <v>100</v>
      </c>
      <c r="AL86" t="s">
        <v>154</v>
      </c>
    </row>
    <row r="87" spans="1:38" x14ac:dyDescent="0.25">
      <c r="A87" t="s">
        <v>67</v>
      </c>
      <c r="B87" t="s">
        <v>10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4">
        <v>1</v>
      </c>
      <c r="I87" s="4">
        <v>1</v>
      </c>
      <c r="J87" s="4">
        <v>1</v>
      </c>
      <c r="K87" s="15" t="s">
        <v>13</v>
      </c>
      <c r="L87" s="15"/>
      <c r="M87" s="15"/>
      <c r="N87" s="15"/>
      <c r="O87" s="15"/>
      <c r="P87" s="15"/>
      <c r="Q87" s="15"/>
      <c r="R87" s="15"/>
      <c r="S87" s="16" t="s">
        <v>12</v>
      </c>
      <c r="T87" s="16"/>
      <c r="U87" s="16"/>
      <c r="V87" s="16"/>
      <c r="W87" s="16"/>
      <c r="X87" s="16"/>
      <c r="Y87" s="16"/>
      <c r="Z87" s="16"/>
      <c r="AA87" s="14" t="s">
        <v>11</v>
      </c>
      <c r="AB87" s="14"/>
      <c r="AC87" s="14"/>
      <c r="AD87" s="14"/>
      <c r="AE87" s="14"/>
      <c r="AF87" s="14"/>
      <c r="AG87" s="14"/>
      <c r="AH87" s="14"/>
      <c r="AI87" t="s">
        <v>77</v>
      </c>
      <c r="AJ87" t="s">
        <v>100</v>
      </c>
      <c r="AL87" t="s">
        <v>154</v>
      </c>
    </row>
    <row r="89" spans="1:38" x14ac:dyDescent="0.25">
      <c r="L89" t="s">
        <v>179</v>
      </c>
    </row>
    <row r="90" spans="1:38" x14ac:dyDescent="0.25"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4" t="s">
        <v>38</v>
      </c>
      <c r="I90" s="4" t="s">
        <v>38</v>
      </c>
      <c r="J90" s="4" t="s">
        <v>38</v>
      </c>
      <c r="K90" s="4" t="s">
        <v>38</v>
      </c>
      <c r="L90" s="4" t="s">
        <v>38</v>
      </c>
      <c r="M90" s="3">
        <v>0</v>
      </c>
      <c r="N90" s="3">
        <v>1</v>
      </c>
      <c r="O90" s="4" t="s">
        <v>38</v>
      </c>
      <c r="P90" s="4" t="s">
        <v>38</v>
      </c>
      <c r="Q90" s="4" t="s">
        <v>38</v>
      </c>
      <c r="R90" s="4" t="s">
        <v>38</v>
      </c>
      <c r="S90" s="16" t="s">
        <v>12</v>
      </c>
      <c r="T90" s="16"/>
      <c r="U90" s="16"/>
      <c r="V90" s="16"/>
      <c r="W90" s="16"/>
      <c r="X90" s="16"/>
      <c r="Y90" s="16"/>
      <c r="Z90" s="16"/>
      <c r="AA90" s="14" t="s">
        <v>11</v>
      </c>
      <c r="AB90" s="14"/>
      <c r="AC90" s="14"/>
      <c r="AD90" s="14"/>
      <c r="AE90" s="14"/>
      <c r="AF90" s="14"/>
      <c r="AG90" s="14"/>
      <c r="AH90" s="14"/>
    </row>
    <row r="91" spans="1:38" x14ac:dyDescent="0.25">
      <c r="A91" t="s">
        <v>119</v>
      </c>
      <c r="B91" t="s">
        <v>19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3">
        <v>0</v>
      </c>
      <c r="N91" s="3">
        <v>1</v>
      </c>
      <c r="O91" s="4">
        <v>0</v>
      </c>
      <c r="P91" s="4">
        <v>0</v>
      </c>
      <c r="Q91" s="4">
        <v>0</v>
      </c>
      <c r="R91" s="4">
        <v>0</v>
      </c>
      <c r="S91" s="16" t="s">
        <v>12</v>
      </c>
      <c r="T91" s="16"/>
      <c r="U91" s="16"/>
      <c r="V91" s="16"/>
      <c r="W91" s="16"/>
      <c r="X91" s="16"/>
      <c r="Y91" s="16"/>
      <c r="Z91" s="16"/>
      <c r="AA91" s="14" t="s">
        <v>11</v>
      </c>
      <c r="AB91" s="14"/>
      <c r="AC91" s="14"/>
      <c r="AD91" s="14"/>
      <c r="AE91" s="14"/>
      <c r="AF91" s="14"/>
      <c r="AG91" s="14"/>
      <c r="AH91" s="14"/>
      <c r="AI91" t="s">
        <v>169</v>
      </c>
      <c r="AL91" t="s">
        <v>155</v>
      </c>
    </row>
    <row r="92" spans="1:38" x14ac:dyDescent="0.25">
      <c r="A92" t="s">
        <v>120</v>
      </c>
      <c r="B92" t="s">
        <v>19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3">
        <v>0</v>
      </c>
      <c r="N92" s="3">
        <v>1</v>
      </c>
      <c r="O92" s="4">
        <v>0</v>
      </c>
      <c r="P92" s="4">
        <v>0</v>
      </c>
      <c r="Q92" s="4">
        <v>0</v>
      </c>
      <c r="R92" s="4">
        <v>1</v>
      </c>
      <c r="S92" s="16" t="s">
        <v>12</v>
      </c>
      <c r="T92" s="16"/>
      <c r="U92" s="16"/>
      <c r="V92" s="16"/>
      <c r="W92" s="16"/>
      <c r="X92" s="16"/>
      <c r="Y92" s="16"/>
      <c r="Z92" s="16"/>
      <c r="AA92" s="14" t="s">
        <v>11</v>
      </c>
      <c r="AB92" s="14"/>
      <c r="AC92" s="14"/>
      <c r="AD92" s="14"/>
      <c r="AE92" s="14"/>
      <c r="AF92" s="14"/>
      <c r="AG92" s="14"/>
      <c r="AH92" s="14"/>
      <c r="AI92" t="s">
        <v>170</v>
      </c>
      <c r="AL92" t="s">
        <v>155</v>
      </c>
    </row>
    <row r="93" spans="1:38" x14ac:dyDescent="0.25">
      <c r="A93" t="s">
        <v>123</v>
      </c>
      <c r="B93" t="s">
        <v>19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4">
        <v>0</v>
      </c>
      <c r="I93" s="4">
        <v>0</v>
      </c>
      <c r="J93" s="4">
        <v>0</v>
      </c>
      <c r="K93" s="4">
        <v>1</v>
      </c>
      <c r="L93" s="4">
        <v>0</v>
      </c>
      <c r="M93" s="3">
        <v>0</v>
      </c>
      <c r="N93" s="3">
        <v>1</v>
      </c>
      <c r="O93" s="4">
        <v>0</v>
      </c>
      <c r="P93" s="4">
        <v>0</v>
      </c>
      <c r="Q93" s="4">
        <v>1</v>
      </c>
      <c r="R93" s="4">
        <v>0</v>
      </c>
      <c r="S93" s="16" t="s">
        <v>12</v>
      </c>
      <c r="T93" s="16"/>
      <c r="U93" s="16"/>
      <c r="V93" s="16"/>
      <c r="W93" s="16"/>
      <c r="X93" s="16"/>
      <c r="Y93" s="16"/>
      <c r="Z93" s="16"/>
      <c r="AA93" s="14" t="s">
        <v>11</v>
      </c>
      <c r="AB93" s="14"/>
      <c r="AC93" s="14"/>
      <c r="AD93" s="14"/>
      <c r="AE93" s="14"/>
      <c r="AF93" s="14"/>
      <c r="AG93" s="14"/>
      <c r="AH93" s="14"/>
      <c r="AI93" t="s">
        <v>171</v>
      </c>
      <c r="AL93" t="s">
        <v>155</v>
      </c>
    </row>
    <row r="94" spans="1:38" x14ac:dyDescent="0.25">
      <c r="A94" t="s">
        <v>122</v>
      </c>
      <c r="B94" t="s">
        <v>19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4">
        <v>0</v>
      </c>
      <c r="I94" s="4">
        <v>0</v>
      </c>
      <c r="J94" s="4">
        <v>0</v>
      </c>
      <c r="K94" s="4">
        <v>1</v>
      </c>
      <c r="L94" s="4">
        <v>0</v>
      </c>
      <c r="M94" s="3">
        <v>0</v>
      </c>
      <c r="N94" s="3">
        <v>1</v>
      </c>
      <c r="O94" s="4">
        <v>0</v>
      </c>
      <c r="P94" s="4">
        <v>0</v>
      </c>
      <c r="Q94" s="4">
        <v>1</v>
      </c>
      <c r="R94" s="4">
        <v>1</v>
      </c>
      <c r="S94" s="16" t="s">
        <v>75</v>
      </c>
      <c r="T94" s="16"/>
      <c r="U94" s="16"/>
      <c r="V94" s="16"/>
      <c r="W94" s="16"/>
      <c r="X94" s="16"/>
      <c r="Y94" s="16"/>
      <c r="Z94" s="16"/>
      <c r="AA94" s="14" t="s">
        <v>11</v>
      </c>
      <c r="AB94" s="14"/>
      <c r="AC94" s="14"/>
      <c r="AD94" s="14"/>
      <c r="AE94" s="14"/>
      <c r="AF94" s="14"/>
      <c r="AG94" s="14"/>
      <c r="AH94" s="14"/>
      <c r="AI94" t="s">
        <v>172</v>
      </c>
      <c r="AL94" t="s">
        <v>155</v>
      </c>
    </row>
    <row r="95" spans="1:38" x14ac:dyDescent="0.25">
      <c r="A95" t="s">
        <v>126</v>
      </c>
      <c r="B95" t="s">
        <v>19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4">
        <v>0</v>
      </c>
      <c r="I95" s="4">
        <v>0</v>
      </c>
      <c r="J95" s="4">
        <v>0</v>
      </c>
      <c r="K95" s="4">
        <v>1</v>
      </c>
      <c r="L95" s="4">
        <v>0</v>
      </c>
      <c r="M95" s="3">
        <v>0</v>
      </c>
      <c r="N95" s="3">
        <v>1</v>
      </c>
      <c r="O95" s="4">
        <v>0</v>
      </c>
      <c r="P95" s="4">
        <v>1</v>
      </c>
      <c r="Q95" s="4">
        <v>0</v>
      </c>
      <c r="R95" s="4">
        <v>0</v>
      </c>
      <c r="S95" s="16" t="s">
        <v>75</v>
      </c>
      <c r="T95" s="16"/>
      <c r="U95" s="16"/>
      <c r="V95" s="16"/>
      <c r="W95" s="16"/>
      <c r="X95" s="16"/>
      <c r="Y95" s="16"/>
      <c r="Z95" s="16"/>
      <c r="AA95" s="14" t="s">
        <v>11</v>
      </c>
      <c r="AB95" s="14"/>
      <c r="AC95" s="14"/>
      <c r="AD95" s="14"/>
      <c r="AE95" s="14"/>
      <c r="AF95" s="14"/>
      <c r="AG95" s="14"/>
      <c r="AH95" s="14"/>
      <c r="AI95" t="s">
        <v>127</v>
      </c>
      <c r="AL95" t="s">
        <v>155</v>
      </c>
    </row>
    <row r="96" spans="1:38" x14ac:dyDescent="0.25">
      <c r="A96" t="s">
        <v>66</v>
      </c>
      <c r="B96" t="s">
        <v>19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4">
        <v>0</v>
      </c>
      <c r="I96" s="4">
        <v>0</v>
      </c>
      <c r="J96" s="4">
        <v>0</v>
      </c>
      <c r="K96" s="4">
        <v>1</v>
      </c>
      <c r="L96" s="4">
        <v>0</v>
      </c>
      <c r="M96" s="3">
        <v>0</v>
      </c>
      <c r="N96" s="3">
        <v>1</v>
      </c>
      <c r="O96" s="4">
        <v>0</v>
      </c>
      <c r="P96" s="4">
        <v>1</v>
      </c>
      <c r="Q96" s="4">
        <v>0</v>
      </c>
      <c r="R96" s="4">
        <v>1</v>
      </c>
      <c r="S96" s="16" t="s">
        <v>75</v>
      </c>
      <c r="T96" s="16"/>
      <c r="U96" s="16"/>
      <c r="V96" s="16"/>
      <c r="W96" s="16"/>
      <c r="X96" s="16"/>
      <c r="Y96" s="16"/>
      <c r="Z96" s="16"/>
      <c r="AA96" s="14" t="s">
        <v>75</v>
      </c>
      <c r="AB96" s="14"/>
      <c r="AC96" s="14"/>
      <c r="AD96" s="14"/>
      <c r="AE96" s="14"/>
      <c r="AF96" s="14"/>
      <c r="AG96" s="14"/>
      <c r="AH96" s="14"/>
      <c r="AI96" t="s">
        <v>174</v>
      </c>
    </row>
    <row r="97" spans="1:38" x14ac:dyDescent="0.25">
      <c r="A97" t="s">
        <v>102</v>
      </c>
      <c r="B97" t="s">
        <v>19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3">
        <v>0</v>
      </c>
      <c r="N97" s="3">
        <v>1</v>
      </c>
      <c r="O97" s="4">
        <v>0</v>
      </c>
      <c r="P97" s="4">
        <v>1</v>
      </c>
      <c r="Q97" s="4">
        <v>1</v>
      </c>
      <c r="R97" s="4">
        <v>0</v>
      </c>
      <c r="S97" s="16" t="s">
        <v>12</v>
      </c>
      <c r="T97" s="16"/>
      <c r="U97" s="16"/>
      <c r="V97" s="16"/>
      <c r="W97" s="16"/>
      <c r="X97" s="16"/>
      <c r="Y97" s="16"/>
      <c r="Z97" s="16"/>
      <c r="AA97" s="14" t="s">
        <v>75</v>
      </c>
      <c r="AB97" s="14"/>
      <c r="AC97" s="14"/>
      <c r="AD97" s="14"/>
      <c r="AE97" s="14"/>
      <c r="AF97" s="14"/>
      <c r="AG97" s="14"/>
      <c r="AH97" s="14"/>
      <c r="AI97" t="s">
        <v>173</v>
      </c>
    </row>
    <row r="98" spans="1:38" x14ac:dyDescent="0.25">
      <c r="A98" t="s">
        <v>103</v>
      </c>
      <c r="B98" t="s">
        <v>19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3">
        <v>0</v>
      </c>
      <c r="N98" s="3">
        <v>1</v>
      </c>
      <c r="O98" s="4">
        <v>0</v>
      </c>
      <c r="P98" s="4">
        <v>1</v>
      </c>
      <c r="Q98" s="4">
        <v>1</v>
      </c>
      <c r="R98" s="4">
        <v>1</v>
      </c>
      <c r="S98" s="16" t="s">
        <v>12</v>
      </c>
      <c r="T98" s="16"/>
      <c r="U98" s="16"/>
      <c r="V98" s="16"/>
      <c r="W98" s="16"/>
      <c r="X98" s="16"/>
      <c r="Y98" s="16"/>
      <c r="Z98" s="16"/>
      <c r="AA98" s="14" t="s">
        <v>11</v>
      </c>
      <c r="AB98" s="14"/>
      <c r="AC98" s="14"/>
      <c r="AD98" s="14"/>
      <c r="AE98" s="14"/>
      <c r="AF98" s="14"/>
      <c r="AG98" s="14"/>
      <c r="AH98" s="14"/>
      <c r="AI98" t="s">
        <v>175</v>
      </c>
      <c r="AL98" t="s">
        <v>154</v>
      </c>
    </row>
    <row r="99" spans="1:38" x14ac:dyDescent="0.25">
      <c r="A99" t="s">
        <v>139</v>
      </c>
      <c r="B99" t="s">
        <v>19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4">
        <v>0</v>
      </c>
      <c r="I99" s="4">
        <v>0</v>
      </c>
      <c r="J99" s="4">
        <v>0</v>
      </c>
      <c r="K99" s="4">
        <v>1</v>
      </c>
      <c r="L99" s="4">
        <v>0</v>
      </c>
      <c r="M99" s="3">
        <v>0</v>
      </c>
      <c r="N99" s="3">
        <v>1</v>
      </c>
      <c r="O99" s="4">
        <v>1</v>
      </c>
      <c r="P99" s="4">
        <v>0</v>
      </c>
      <c r="Q99" s="4">
        <v>0</v>
      </c>
      <c r="R99" s="4">
        <v>0</v>
      </c>
      <c r="S99" s="16" t="s">
        <v>75</v>
      </c>
      <c r="T99" s="16"/>
      <c r="U99" s="16"/>
      <c r="V99" s="16"/>
      <c r="W99" s="16"/>
      <c r="X99" s="16"/>
      <c r="Y99" s="16"/>
      <c r="Z99" s="16"/>
      <c r="AA99" s="14" t="s">
        <v>11</v>
      </c>
      <c r="AB99" s="14"/>
      <c r="AC99" s="14"/>
      <c r="AD99" s="14"/>
      <c r="AE99" s="14"/>
      <c r="AF99" s="14"/>
      <c r="AG99" s="14"/>
      <c r="AH99" s="14"/>
      <c r="AI99" t="s">
        <v>141</v>
      </c>
      <c r="AL99" t="s">
        <v>156</v>
      </c>
    </row>
    <row r="100" spans="1:38" x14ac:dyDescent="0.25">
      <c r="A100" t="s">
        <v>140</v>
      </c>
      <c r="B100" t="s">
        <v>19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4">
        <v>0</v>
      </c>
      <c r="I100" s="4">
        <v>0</v>
      </c>
      <c r="J100" s="4">
        <v>0</v>
      </c>
      <c r="K100" s="4">
        <v>1</v>
      </c>
      <c r="L100" s="4">
        <v>0</v>
      </c>
      <c r="M100" s="3">
        <v>0</v>
      </c>
      <c r="N100" s="3">
        <v>1</v>
      </c>
      <c r="O100" s="4">
        <v>1</v>
      </c>
      <c r="P100" s="4">
        <v>0</v>
      </c>
      <c r="Q100" s="4">
        <v>0</v>
      </c>
      <c r="R100" s="4">
        <v>1</v>
      </c>
      <c r="S100" s="16" t="s">
        <v>75</v>
      </c>
      <c r="T100" s="16"/>
      <c r="U100" s="16"/>
      <c r="V100" s="16"/>
      <c r="W100" s="16"/>
      <c r="X100" s="16"/>
      <c r="Y100" s="16"/>
      <c r="Z100" s="16"/>
      <c r="AA100" s="14" t="s">
        <v>11</v>
      </c>
      <c r="AB100" s="14"/>
      <c r="AC100" s="14"/>
      <c r="AD100" s="14"/>
      <c r="AE100" s="14"/>
      <c r="AF100" s="14"/>
      <c r="AG100" s="14"/>
      <c r="AH100" s="14"/>
      <c r="AI100" t="s">
        <v>142</v>
      </c>
      <c r="AL100" t="s">
        <v>156</v>
      </c>
    </row>
    <row r="101" spans="1:38" x14ac:dyDescent="0.25">
      <c r="A101" t="s">
        <v>74</v>
      </c>
      <c r="B101" t="s">
        <v>19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4">
        <v>0</v>
      </c>
      <c r="I101" s="4">
        <v>0</v>
      </c>
      <c r="J101" s="4">
        <v>0</v>
      </c>
      <c r="K101" s="4">
        <v>1</v>
      </c>
      <c r="L101" s="4">
        <v>0</v>
      </c>
      <c r="M101" s="3">
        <v>0</v>
      </c>
      <c r="N101" s="3">
        <v>1</v>
      </c>
      <c r="O101" s="4">
        <v>1</v>
      </c>
      <c r="P101" s="4">
        <v>0</v>
      </c>
      <c r="Q101" s="4">
        <v>1</v>
      </c>
      <c r="R101" s="4">
        <v>0</v>
      </c>
      <c r="S101" s="16" t="s">
        <v>12</v>
      </c>
      <c r="T101" s="16"/>
      <c r="U101" s="16"/>
      <c r="V101" s="16"/>
      <c r="W101" s="16"/>
      <c r="X101" s="16"/>
      <c r="Y101" s="16"/>
      <c r="Z101" s="16"/>
      <c r="AA101" s="14" t="s">
        <v>11</v>
      </c>
      <c r="AB101" s="14"/>
      <c r="AC101" s="14"/>
      <c r="AD101" s="14"/>
      <c r="AE101" s="14"/>
      <c r="AF101" s="14"/>
      <c r="AG101" s="14"/>
      <c r="AH101" s="14"/>
      <c r="AI101" t="s">
        <v>176</v>
      </c>
      <c r="AL101" t="s">
        <v>156</v>
      </c>
    </row>
    <row r="102" spans="1:38" x14ac:dyDescent="0.25">
      <c r="A102" t="s">
        <v>134</v>
      </c>
      <c r="B102" t="s">
        <v>19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3">
        <v>0</v>
      </c>
      <c r="N102" s="3">
        <v>1</v>
      </c>
      <c r="O102" s="4">
        <v>1</v>
      </c>
      <c r="P102" s="4">
        <v>0</v>
      </c>
      <c r="Q102" s="4">
        <v>1</v>
      </c>
      <c r="R102" s="4">
        <v>1</v>
      </c>
      <c r="S102" s="16" t="s">
        <v>12</v>
      </c>
      <c r="T102" s="16"/>
      <c r="U102" s="16"/>
      <c r="V102" s="16"/>
      <c r="W102" s="16"/>
      <c r="X102" s="16"/>
      <c r="Y102" s="16"/>
      <c r="Z102" s="16"/>
      <c r="AA102" s="14" t="s">
        <v>11</v>
      </c>
      <c r="AB102" s="14"/>
      <c r="AC102" s="14"/>
      <c r="AD102" s="14"/>
      <c r="AE102" s="14"/>
      <c r="AF102" s="14"/>
      <c r="AG102" s="14"/>
      <c r="AH102" s="14"/>
      <c r="AI102" t="s">
        <v>177</v>
      </c>
      <c r="AL102" t="s">
        <v>154</v>
      </c>
    </row>
    <row r="103" spans="1:38" x14ac:dyDescent="0.25">
      <c r="A103" t="s">
        <v>135</v>
      </c>
      <c r="B103" t="s">
        <v>19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4">
        <v>0</v>
      </c>
      <c r="I103" s="4">
        <v>0</v>
      </c>
      <c r="J103" s="4">
        <v>0</v>
      </c>
      <c r="K103" s="4">
        <v>1</v>
      </c>
      <c r="L103" s="4">
        <v>0</v>
      </c>
      <c r="M103" s="3">
        <v>0</v>
      </c>
      <c r="N103" s="3">
        <v>1</v>
      </c>
      <c r="O103" s="4">
        <v>1</v>
      </c>
      <c r="P103" s="4">
        <v>1</v>
      </c>
      <c r="Q103" s="4">
        <v>0</v>
      </c>
      <c r="R103" s="4">
        <v>0</v>
      </c>
      <c r="S103" s="16" t="s">
        <v>12</v>
      </c>
      <c r="T103" s="16"/>
      <c r="U103" s="16"/>
      <c r="V103" s="16"/>
      <c r="W103" s="16"/>
      <c r="X103" s="16"/>
      <c r="Y103" s="16"/>
      <c r="Z103" s="16"/>
      <c r="AA103" s="14" t="s">
        <v>11</v>
      </c>
      <c r="AB103" s="14"/>
      <c r="AC103" s="14"/>
      <c r="AD103" s="14"/>
      <c r="AE103" s="14"/>
      <c r="AF103" s="14"/>
      <c r="AG103" s="14"/>
      <c r="AH103" s="14"/>
      <c r="AI103" t="str">
        <f>"@R2 -&gt; R3"</f>
        <v>@R2 -&gt; R3</v>
      </c>
      <c r="AL103" t="s">
        <v>154</v>
      </c>
    </row>
    <row r="104" spans="1:38" x14ac:dyDescent="0.25">
      <c r="A104" t="s">
        <v>136</v>
      </c>
      <c r="B104" t="s">
        <v>19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3">
        <v>0</v>
      </c>
      <c r="N104" s="3">
        <v>1</v>
      </c>
      <c r="O104" s="4">
        <v>1</v>
      </c>
      <c r="P104" s="4">
        <v>1</v>
      </c>
      <c r="Q104" s="4">
        <v>0</v>
      </c>
      <c r="R104" s="4">
        <v>1</v>
      </c>
      <c r="S104" s="16" t="s">
        <v>12</v>
      </c>
      <c r="T104" s="16"/>
      <c r="U104" s="16"/>
      <c r="V104" s="16"/>
      <c r="W104" s="16"/>
      <c r="X104" s="16"/>
      <c r="Y104" s="16"/>
      <c r="Z104" s="16"/>
      <c r="AA104" s="14" t="s">
        <v>11</v>
      </c>
      <c r="AB104" s="14"/>
      <c r="AC104" s="14"/>
      <c r="AD104" s="14"/>
      <c r="AE104" s="14"/>
      <c r="AF104" s="14"/>
      <c r="AG104" s="14"/>
      <c r="AH104" s="14"/>
      <c r="AI104" t="s">
        <v>178</v>
      </c>
      <c r="AL104" t="s">
        <v>155</v>
      </c>
    </row>
    <row r="107" spans="1:38" x14ac:dyDescent="0.25">
      <c r="B107" t="s">
        <v>5</v>
      </c>
      <c r="C107" s="13" t="s">
        <v>15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 t="s">
        <v>6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 t="s">
        <v>1</v>
      </c>
      <c r="AE107" s="13"/>
      <c r="AF107" s="13"/>
      <c r="AG107" s="13"/>
      <c r="AH107" s="13"/>
    </row>
    <row r="108" spans="1:38" x14ac:dyDescent="0.25">
      <c r="A108" t="s">
        <v>186</v>
      </c>
      <c r="B108" t="s">
        <v>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3">
        <v>1</v>
      </c>
      <c r="N108" s="16" t="s">
        <v>6</v>
      </c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7" t="s">
        <v>1</v>
      </c>
      <c r="AE108" s="17"/>
      <c r="AF108" s="17"/>
      <c r="AG108" s="17"/>
      <c r="AH108" s="17"/>
    </row>
    <row r="109" spans="1:38" x14ac:dyDescent="0.25">
      <c r="A109" t="s">
        <v>187</v>
      </c>
      <c r="B109" t="s">
        <v>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3">
        <v>1</v>
      </c>
      <c r="N109" s="16" t="s">
        <v>6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7" t="s">
        <v>1</v>
      </c>
      <c r="AE109" s="17"/>
      <c r="AF109" s="17"/>
      <c r="AG109" s="17"/>
      <c r="AH109" s="17"/>
    </row>
  </sheetData>
  <mergeCells count="273">
    <mergeCell ref="C107:M107"/>
    <mergeCell ref="N107:AC107"/>
    <mergeCell ref="AD107:AH107"/>
    <mergeCell ref="AA99:AH99"/>
    <mergeCell ref="AA100:AH100"/>
    <mergeCell ref="AA101:AH101"/>
    <mergeCell ref="AA102:AH102"/>
    <mergeCell ref="AA103:AH103"/>
    <mergeCell ref="AA104:AH104"/>
    <mergeCell ref="S103:Z103"/>
    <mergeCell ref="S104:Z104"/>
    <mergeCell ref="S99:Z99"/>
    <mergeCell ref="S100:Z100"/>
    <mergeCell ref="S101:Z101"/>
    <mergeCell ref="S102:Z102"/>
    <mergeCell ref="AA91:AH91"/>
    <mergeCell ref="AA92:AH92"/>
    <mergeCell ref="AA93:AH93"/>
    <mergeCell ref="AA94:AH94"/>
    <mergeCell ref="AA95:AH95"/>
    <mergeCell ref="AA96:AH96"/>
    <mergeCell ref="AA97:AH97"/>
    <mergeCell ref="AA98:AH98"/>
    <mergeCell ref="S97:Z97"/>
    <mergeCell ref="S98:Z98"/>
    <mergeCell ref="S91:Z91"/>
    <mergeCell ref="S92:Z92"/>
    <mergeCell ref="S93:Z93"/>
    <mergeCell ref="S94:Z94"/>
    <mergeCell ref="S95:Z95"/>
    <mergeCell ref="S96:Z96"/>
    <mergeCell ref="K87:R87"/>
    <mergeCell ref="S81:Z81"/>
    <mergeCell ref="S82:Z82"/>
    <mergeCell ref="S83:Z83"/>
    <mergeCell ref="S84:Z84"/>
    <mergeCell ref="S85:Z85"/>
    <mergeCell ref="S90:Z90"/>
    <mergeCell ref="AA90:AH90"/>
    <mergeCell ref="S87:Z87"/>
    <mergeCell ref="AA81:AH81"/>
    <mergeCell ref="AA82:AH82"/>
    <mergeCell ref="AA83:AH83"/>
    <mergeCell ref="AA84:AH84"/>
    <mergeCell ref="AA85:AH85"/>
    <mergeCell ref="AA86:AH86"/>
    <mergeCell ref="AA87:AH87"/>
    <mergeCell ref="S86:Z86"/>
    <mergeCell ref="J77:AH77"/>
    <mergeCell ref="T68:X68"/>
    <mergeCell ref="Y68:AC68"/>
    <mergeCell ref="AD68:AH68"/>
    <mergeCell ref="K84:R84"/>
    <mergeCell ref="K85:R85"/>
    <mergeCell ref="K86:R86"/>
    <mergeCell ref="J76:AH76"/>
    <mergeCell ref="AE74:AH74"/>
    <mergeCell ref="AE75:AH75"/>
    <mergeCell ref="F72:AD72"/>
    <mergeCell ref="F73:AD73"/>
    <mergeCell ref="F74:AD74"/>
    <mergeCell ref="F75:AD75"/>
    <mergeCell ref="AE71:AH71"/>
    <mergeCell ref="AE72:AH72"/>
    <mergeCell ref="T60:X60"/>
    <mergeCell ref="Y60:AC60"/>
    <mergeCell ref="AD60:AH60"/>
    <mergeCell ref="K80:R80"/>
    <mergeCell ref="S80:Z80"/>
    <mergeCell ref="AA80:AH80"/>
    <mergeCell ref="K81:R81"/>
    <mergeCell ref="K82:R82"/>
    <mergeCell ref="K83:R83"/>
    <mergeCell ref="AD64:AH64"/>
    <mergeCell ref="T65:X65"/>
    <mergeCell ref="Y65:AC65"/>
    <mergeCell ref="AD65:AH65"/>
    <mergeCell ref="T62:X62"/>
    <mergeCell ref="Y62:AC62"/>
    <mergeCell ref="AD62:AH62"/>
    <mergeCell ref="T63:X63"/>
    <mergeCell ref="Y63:AC63"/>
    <mergeCell ref="AD63:AH63"/>
    <mergeCell ref="AE73:AH73"/>
    <mergeCell ref="T61:X61"/>
    <mergeCell ref="Y61:AC61"/>
    <mergeCell ref="AD61:AH61"/>
    <mergeCell ref="AE70:AH70"/>
    <mergeCell ref="T57:X57"/>
    <mergeCell ref="Y57:AC57"/>
    <mergeCell ref="AD57:AH57"/>
    <mergeCell ref="T54:X54"/>
    <mergeCell ref="Y54:AC54"/>
    <mergeCell ref="AD54:AH54"/>
    <mergeCell ref="T55:X55"/>
    <mergeCell ref="Y55:AC55"/>
    <mergeCell ref="AD55:AH55"/>
    <mergeCell ref="T59:X59"/>
    <mergeCell ref="Y59:AC59"/>
    <mergeCell ref="F71:AD71"/>
    <mergeCell ref="T66:X66"/>
    <mergeCell ref="Y66:AC66"/>
    <mergeCell ref="Y44:AC44"/>
    <mergeCell ref="AD44:AH44"/>
    <mergeCell ref="T45:X45"/>
    <mergeCell ref="Y45:AC45"/>
    <mergeCell ref="AD45:AH45"/>
    <mergeCell ref="T46:X46"/>
    <mergeCell ref="Y46:AC46"/>
    <mergeCell ref="F70:AD70"/>
    <mergeCell ref="AD51:AH51"/>
    <mergeCell ref="T53:X53"/>
    <mergeCell ref="Y53:AC53"/>
    <mergeCell ref="AD53:AH53"/>
    <mergeCell ref="T50:X50"/>
    <mergeCell ref="Y50:AC50"/>
    <mergeCell ref="AD46:AH46"/>
    <mergeCell ref="T51:X51"/>
    <mergeCell ref="T56:X56"/>
    <mergeCell ref="Y56:AC56"/>
    <mergeCell ref="AD56:AH56"/>
    <mergeCell ref="Y51:AC51"/>
    <mergeCell ref="AD52:AH52"/>
    <mergeCell ref="AD66:AH66"/>
    <mergeCell ref="T67:X67"/>
    <mergeCell ref="Y67:AC67"/>
    <mergeCell ref="AD67:AH67"/>
    <mergeCell ref="T64:X64"/>
    <mergeCell ref="Y64:AC64"/>
    <mergeCell ref="T43:X43"/>
    <mergeCell ref="Y43:AC43"/>
    <mergeCell ref="AD43:AH43"/>
    <mergeCell ref="T47:X47"/>
    <mergeCell ref="Y47:AC47"/>
    <mergeCell ref="AD47:AH47"/>
    <mergeCell ref="T49:X49"/>
    <mergeCell ref="Y49:AC49"/>
    <mergeCell ref="AD49:AH49"/>
    <mergeCell ref="AD50:AH50"/>
    <mergeCell ref="AD59:AH59"/>
    <mergeCell ref="T52:X52"/>
    <mergeCell ref="Y52:AC52"/>
    <mergeCell ref="T58:X58"/>
    <mergeCell ref="Y58:AC58"/>
    <mergeCell ref="AD58:AH58"/>
    <mergeCell ref="T41:X41"/>
    <mergeCell ref="Y41:AC41"/>
    <mergeCell ref="AD41:AH41"/>
    <mergeCell ref="T42:X42"/>
    <mergeCell ref="Y42:AC42"/>
    <mergeCell ref="AD42:AH42"/>
    <mergeCell ref="T48:X48"/>
    <mergeCell ref="Y48:AC48"/>
    <mergeCell ref="AD48:AH48"/>
    <mergeCell ref="T44:X44"/>
    <mergeCell ref="T39:X39"/>
    <mergeCell ref="Y39:AC39"/>
    <mergeCell ref="AD39:AH39"/>
    <mergeCell ref="T40:X40"/>
    <mergeCell ref="Y40:AC40"/>
    <mergeCell ref="AD40:AH40"/>
    <mergeCell ref="T37:X37"/>
    <mergeCell ref="Y37:AC37"/>
    <mergeCell ref="AD37:AH37"/>
    <mergeCell ref="T38:X38"/>
    <mergeCell ref="Y38:AC38"/>
    <mergeCell ref="AD38:AH38"/>
    <mergeCell ref="T33:X33"/>
    <mergeCell ref="Y33:AC33"/>
    <mergeCell ref="AD33:AH33"/>
    <mergeCell ref="T36:X36"/>
    <mergeCell ref="Y36:AC36"/>
    <mergeCell ref="AD36:AH36"/>
    <mergeCell ref="T31:X31"/>
    <mergeCell ref="Y31:AC31"/>
    <mergeCell ref="AD31:AH31"/>
    <mergeCell ref="T32:X32"/>
    <mergeCell ref="Y32:AC32"/>
    <mergeCell ref="AD32:AH32"/>
    <mergeCell ref="T34:X34"/>
    <mergeCell ref="Y34:AC34"/>
    <mergeCell ref="AD34:AH34"/>
    <mergeCell ref="T35:X35"/>
    <mergeCell ref="Y35:AC35"/>
    <mergeCell ref="AD35:AH35"/>
    <mergeCell ref="T29:X29"/>
    <mergeCell ref="Y29:AC29"/>
    <mergeCell ref="AD29:AH29"/>
    <mergeCell ref="T30:X30"/>
    <mergeCell ref="Y30:AC30"/>
    <mergeCell ref="AD30:AH30"/>
    <mergeCell ref="T27:X27"/>
    <mergeCell ref="Y27:AC27"/>
    <mergeCell ref="AD27:AH27"/>
    <mergeCell ref="T28:X28"/>
    <mergeCell ref="Y28:AC28"/>
    <mergeCell ref="AD28:AH28"/>
    <mergeCell ref="T26:X26"/>
    <mergeCell ref="Y26:AC26"/>
    <mergeCell ref="AD26:AH26"/>
    <mergeCell ref="T23:X23"/>
    <mergeCell ref="Y23:AC23"/>
    <mergeCell ref="AD23:AH23"/>
    <mergeCell ref="T24:X24"/>
    <mergeCell ref="Y24:AC24"/>
    <mergeCell ref="AD24:AH24"/>
    <mergeCell ref="AD22:AH22"/>
    <mergeCell ref="T19:X19"/>
    <mergeCell ref="Y19:AC19"/>
    <mergeCell ref="AD19:AH19"/>
    <mergeCell ref="T20:X20"/>
    <mergeCell ref="Y20:AC20"/>
    <mergeCell ref="AD20:AH20"/>
    <mergeCell ref="T25:X25"/>
    <mergeCell ref="Y25:AC25"/>
    <mergeCell ref="AD25:AH25"/>
    <mergeCell ref="T3:X3"/>
    <mergeCell ref="Y3:AC3"/>
    <mergeCell ref="AD3:AH3"/>
    <mergeCell ref="T12:X12"/>
    <mergeCell ref="Y12:AC12"/>
    <mergeCell ref="AD12:AH12"/>
    <mergeCell ref="T10:X10"/>
    <mergeCell ref="Y10:AC10"/>
    <mergeCell ref="AD10:AH10"/>
    <mergeCell ref="T11:X11"/>
    <mergeCell ref="Y11:AC11"/>
    <mergeCell ref="AD11:AH11"/>
    <mergeCell ref="T9:X9"/>
    <mergeCell ref="Y9:AC9"/>
    <mergeCell ref="AD9:AH9"/>
    <mergeCell ref="T5:X5"/>
    <mergeCell ref="Y5:AC5"/>
    <mergeCell ref="AD5:AH5"/>
    <mergeCell ref="T4:X4"/>
    <mergeCell ref="Y4:AC4"/>
    <mergeCell ref="AD4:AH4"/>
    <mergeCell ref="T6:X6"/>
    <mergeCell ref="Y6:AC6"/>
    <mergeCell ref="AD6:AH6"/>
    <mergeCell ref="T7:X7"/>
    <mergeCell ref="Y7:AC7"/>
    <mergeCell ref="AD7:AH7"/>
    <mergeCell ref="T8:X8"/>
    <mergeCell ref="Y8:AC8"/>
    <mergeCell ref="AD8:AH8"/>
    <mergeCell ref="T14:X14"/>
    <mergeCell ref="Y14:AC14"/>
    <mergeCell ref="AD14:AH14"/>
    <mergeCell ref="AD15:AH15"/>
    <mergeCell ref="T16:X16"/>
    <mergeCell ref="Y16:AC16"/>
    <mergeCell ref="T13:X13"/>
    <mergeCell ref="Y13:AC13"/>
    <mergeCell ref="AD13:AH13"/>
    <mergeCell ref="N108:AC108"/>
    <mergeCell ref="AD108:AH108"/>
    <mergeCell ref="N109:AC109"/>
    <mergeCell ref="AD109:AH109"/>
    <mergeCell ref="T17:X17"/>
    <mergeCell ref="Y17:AC17"/>
    <mergeCell ref="AD17:AH17"/>
    <mergeCell ref="T18:X18"/>
    <mergeCell ref="Y18:AC18"/>
    <mergeCell ref="AD18:AH18"/>
    <mergeCell ref="T15:X15"/>
    <mergeCell ref="Y15:AC15"/>
    <mergeCell ref="AD16:AH16"/>
    <mergeCell ref="T21:X21"/>
    <mergeCell ref="Y21:AC21"/>
    <mergeCell ref="AD21:AH21"/>
    <mergeCell ref="T22:X22"/>
    <mergeCell ref="Y22:AC22"/>
  </mergeCells>
  <hyperlinks>
    <hyperlink ref="AI52" r:id="rId1" display="JMP@R3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Format operateur</vt:lpstr>
      <vt:lpstr>PLL_PWM compute</vt:lpstr>
      <vt:lpstr>Cache</vt:lpstr>
      <vt:lpstr>cache(2)</vt:lpstr>
      <vt:lpstr>Fomat registre</vt:lpstr>
      <vt:lpstr>Operateur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2018-03-26T13:37:54Z</dcterms:created>
  <dcterms:modified xsi:type="dcterms:W3CDTF">2019-08-08T22:57:05Z</dcterms:modified>
</cp:coreProperties>
</file>