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xcelAdvNBO\Exercise\Solution\"/>
    </mc:Choice>
  </mc:AlternateContent>
  <xr:revisionPtr revIDLastSave="0" documentId="13_ncr:40001_{A3E455D3-6F5F-4234-B34E-C42257DE6BA9}" xr6:coauthVersionLast="47" xr6:coauthVersionMax="47" xr10:uidLastSave="{00000000-0000-0000-0000-000000000000}"/>
  <bookViews>
    <workbookView xWindow="-103" yWindow="-103" windowWidth="16663" windowHeight="8743" activeTab="3"/>
  </bookViews>
  <sheets>
    <sheet name="ANDORNOT" sheetId="1" r:id="rId1"/>
    <sheet name="IF" sheetId="2" r:id="rId2"/>
    <sheet name="AGGREGATION" sheetId="3" r:id="rId3"/>
    <sheet name="T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P13" i="4"/>
  <c r="P12" i="4"/>
  <c r="P11" i="4"/>
  <c r="P2" i="4"/>
  <c r="P3" i="4"/>
  <c r="P4" i="4"/>
  <c r="P5" i="4"/>
  <c r="P6" i="4"/>
  <c r="P7" i="4"/>
  <c r="P8" i="4"/>
  <c r="P9" i="4"/>
  <c r="P10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4"/>
  <c r="D7" i="4"/>
  <c r="I7" i="4" s="1"/>
  <c r="D8" i="4"/>
  <c r="J8" i="4" s="1"/>
  <c r="D15" i="4"/>
  <c r="I15" i="4" s="1"/>
  <c r="C3" i="4"/>
  <c r="C7" i="4"/>
  <c r="C9" i="4"/>
  <c r="C10" i="4"/>
  <c r="C11" i="4"/>
  <c r="C15" i="4"/>
  <c r="B3" i="4"/>
  <c r="D3" i="4" s="1"/>
  <c r="B4" i="4"/>
  <c r="C4" i="4" s="1"/>
  <c r="B5" i="4"/>
  <c r="C5" i="4" s="1"/>
  <c r="B6" i="4"/>
  <c r="C6" i="4" s="1"/>
  <c r="B7" i="4"/>
  <c r="B8" i="4"/>
  <c r="C8" i="4" s="1"/>
  <c r="B9" i="4"/>
  <c r="D9" i="4" s="1"/>
  <c r="B10" i="4"/>
  <c r="D10" i="4" s="1"/>
  <c r="B11" i="4"/>
  <c r="D11" i="4" s="1"/>
  <c r="B12" i="4"/>
  <c r="C12" i="4" s="1"/>
  <c r="B13" i="4"/>
  <c r="C13" i="4" s="1"/>
  <c r="B14" i="4"/>
  <c r="C14" i="4" s="1"/>
  <c r="B15" i="4"/>
  <c r="B2" i="4"/>
  <c r="C2" i="4" s="1"/>
  <c r="K2" i="3"/>
  <c r="L3" i="3"/>
  <c r="L2" i="3"/>
  <c r="K3" i="3"/>
  <c r="N7" i="3"/>
  <c r="N8" i="3"/>
  <c r="O8" i="3"/>
  <c r="N9" i="3"/>
  <c r="O9" i="3"/>
  <c r="O7" i="3"/>
  <c r="K12" i="3"/>
  <c r="K13" i="3"/>
  <c r="K14" i="3"/>
  <c r="K15" i="3"/>
  <c r="K16" i="3"/>
  <c r="K17" i="3"/>
  <c r="I7" i="3" a="1"/>
  <c r="I7" i="3" s="1"/>
  <c r="J7" i="3" s="1"/>
  <c r="B2" i="3"/>
  <c r="B6" i="3"/>
  <c r="B7" i="3"/>
  <c r="B8" i="3"/>
  <c r="B9" i="3"/>
  <c r="B16" i="3"/>
  <c r="B4" i="3"/>
  <c r="B10" i="3"/>
  <c r="B12" i="3"/>
  <c r="B14" i="3"/>
  <c r="B15" i="3"/>
  <c r="B3" i="3"/>
  <c r="B5" i="3"/>
  <c r="B11" i="3"/>
  <c r="B13" i="3"/>
  <c r="E4" i="2"/>
  <c r="E5" i="2"/>
  <c r="D4" i="2"/>
  <c r="D5" i="2"/>
  <c r="C4" i="2"/>
  <c r="C5" i="2"/>
  <c r="F7" i="1"/>
  <c r="F6" i="1"/>
  <c r="H3" i="1"/>
  <c r="G3" i="1"/>
  <c r="F3" i="1"/>
  <c r="H2" i="1"/>
  <c r="E3" i="1"/>
  <c r="E2" i="1"/>
  <c r="G2" i="1"/>
  <c r="F2" i="1"/>
  <c r="D3" i="1"/>
  <c r="D2" i="1"/>
  <c r="C3" i="1"/>
  <c r="C2" i="1"/>
  <c r="G9" i="4" l="1"/>
  <c r="K9" i="4"/>
  <c r="I9" i="4"/>
  <c r="J9" i="4"/>
  <c r="H9" i="4"/>
  <c r="F9" i="4"/>
  <c r="G11" i="4"/>
  <c r="H11" i="4"/>
  <c r="K11" i="4"/>
  <c r="J11" i="4"/>
  <c r="I11" i="4"/>
  <c r="F11" i="4"/>
  <c r="G3" i="4"/>
  <c r="K3" i="4"/>
  <c r="J3" i="4"/>
  <c r="F3" i="4"/>
  <c r="I3" i="4"/>
  <c r="H3" i="4"/>
  <c r="K10" i="4"/>
  <c r="G10" i="4"/>
  <c r="I10" i="4"/>
  <c r="J10" i="4"/>
  <c r="H10" i="4"/>
  <c r="F10" i="4"/>
  <c r="K7" i="4"/>
  <c r="K8" i="4"/>
  <c r="D14" i="4"/>
  <c r="D6" i="4"/>
  <c r="G8" i="4"/>
  <c r="K15" i="4"/>
  <c r="D13" i="4"/>
  <c r="D5" i="4"/>
  <c r="G15" i="4"/>
  <c r="G7" i="4"/>
  <c r="D12" i="4"/>
  <c r="D4" i="4"/>
  <c r="F8" i="4"/>
  <c r="H7" i="4"/>
  <c r="F15" i="4"/>
  <c r="F7" i="4"/>
  <c r="H15" i="4"/>
  <c r="I8" i="4"/>
  <c r="J15" i="4"/>
  <c r="J7" i="4"/>
  <c r="H8" i="4"/>
  <c r="D2" i="4"/>
  <c r="J3" i="3"/>
  <c r="J8" i="3"/>
  <c r="J2" i="3"/>
  <c r="J9" i="3"/>
  <c r="J5" i="4" l="1"/>
  <c r="F5" i="4"/>
  <c r="H5" i="4"/>
  <c r="G5" i="4"/>
  <c r="K5" i="4"/>
  <c r="I5" i="4"/>
  <c r="K2" i="4"/>
  <c r="F2" i="4"/>
  <c r="I2" i="4"/>
  <c r="H2" i="4"/>
  <c r="G2" i="4"/>
  <c r="J12" i="4"/>
  <c r="G12" i="4"/>
  <c r="F12" i="4"/>
  <c r="K12" i="4"/>
  <c r="H12" i="4"/>
  <c r="I12" i="4"/>
  <c r="I14" i="4"/>
  <c r="G14" i="4"/>
  <c r="J14" i="4"/>
  <c r="H14" i="4"/>
  <c r="F14" i="4"/>
  <c r="K14" i="4"/>
  <c r="J13" i="4"/>
  <c r="H13" i="4"/>
  <c r="F13" i="4"/>
  <c r="I13" i="4"/>
  <c r="G13" i="4"/>
  <c r="K13" i="4"/>
  <c r="G4" i="4"/>
  <c r="K4" i="4"/>
  <c r="J4" i="4"/>
  <c r="I4" i="4"/>
  <c r="H4" i="4"/>
  <c r="F4" i="4"/>
  <c r="I6" i="4"/>
  <c r="J6" i="4"/>
  <c r="F6" i="4"/>
  <c r="G6" i="4"/>
  <c r="K6" i="4"/>
  <c r="H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<sst xmlns="http://schemas.openxmlformats.org/spreadsheetml/2006/main" count="121" uniqueCount="77">
  <si>
    <t>Male</t>
  </si>
  <si>
    <t>Female</t>
  </si>
  <si>
    <t>If Both are true what will 'AND' do</t>
  </si>
  <si>
    <t>Using 'NOT'</t>
  </si>
  <si>
    <t>IF</t>
  </si>
  <si>
    <t>Gender</t>
  </si>
  <si>
    <t>Number 'RANDBETWEEN(1,2)'</t>
  </si>
  <si>
    <t>Department</t>
  </si>
  <si>
    <t>DTD</t>
  </si>
  <si>
    <t>CUSTOM</t>
  </si>
  <si>
    <t>CSSD</t>
  </si>
  <si>
    <t>Age</t>
  </si>
  <si>
    <t>Height</t>
  </si>
  <si>
    <t>Aggregation</t>
  </si>
  <si>
    <t>SUM</t>
  </si>
  <si>
    <t>COUNT</t>
  </si>
  <si>
    <t>AVERAGE</t>
  </si>
  <si>
    <t>Name</t>
  </si>
  <si>
    <t>John Dear</t>
  </si>
  <si>
    <t>King Charles</t>
  </si>
  <si>
    <t>1. James Smith: 38,313</t>
  </si>
  <si>
    <t>2. Michael Smith: 34,810</t>
  </si>
  <si>
    <t>3. Robert Smith: 34,269</t>
  </si>
  <si>
    <t>4. Maria Garcia: 32,092</t>
  </si>
  <si>
    <t>5. David Smith: 31,294</t>
  </si>
  <si>
    <t>6. Maria Rodriguez: 30,507</t>
  </si>
  <si>
    <t>7. Mary Smith: 28,692</t>
  </si>
  <si>
    <t>8. Maria Hernandez: 27,836</t>
  </si>
  <si>
    <t>9. Maria Martinez: 26,956</t>
  </si>
  <si>
    <t>10. James Johnson: 26,850</t>
  </si>
  <si>
    <t>UPPER</t>
  </si>
  <si>
    <t>LOWER</t>
  </si>
  <si>
    <t>PROPER</t>
  </si>
  <si>
    <t>LEN</t>
  </si>
  <si>
    <t>LEFT</t>
  </si>
  <si>
    <t>RIGHT</t>
  </si>
  <si>
    <t>SEARCH</t>
  </si>
  <si>
    <t>FIND</t>
  </si>
  <si>
    <t>First Name</t>
  </si>
  <si>
    <t>No</t>
  </si>
  <si>
    <t>Formula</t>
  </si>
  <si>
    <t>Dear</t>
  </si>
  <si>
    <t>King</t>
  </si>
  <si>
    <t>Charles</t>
  </si>
  <si>
    <t>James</t>
  </si>
  <si>
    <t>Smith:</t>
  </si>
  <si>
    <t>Michael</t>
  </si>
  <si>
    <t>Robert</t>
  </si>
  <si>
    <t>Maria</t>
  </si>
  <si>
    <t>Garcia:</t>
  </si>
  <si>
    <t>David</t>
  </si>
  <si>
    <t>Rodriguez:</t>
  </si>
  <si>
    <t>Mary</t>
  </si>
  <si>
    <t>Hernandez:</t>
  </si>
  <si>
    <t>Martinez:</t>
  </si>
  <si>
    <t>Johnson:</t>
  </si>
  <si>
    <t>Last Name</t>
  </si>
  <si>
    <t>Bandi Naveen Reddy</t>
  </si>
  <si>
    <t>Konuru Lakshmi Narayana</t>
  </si>
  <si>
    <t>Santhapuri Preethi Sharma</t>
  </si>
  <si>
    <t>Eepuri Raghavenhra Karthik Varma</t>
  </si>
  <si>
    <t>Jilla Senthil Kumar</t>
  </si>
  <si>
    <t>Rajendhra Singh Chauhan</t>
  </si>
  <si>
    <t>Richa Sruthi Dwivedi</t>
  </si>
  <si>
    <t>MID</t>
  </si>
  <si>
    <t>Uppalapati Geetha Kenya</t>
  </si>
  <si>
    <t>Kommu Vinodh Kenya</t>
  </si>
  <si>
    <t>Uhuru Mwigai Kenyatta</t>
  </si>
  <si>
    <t>Mzee Jomo Kenyatta</t>
  </si>
  <si>
    <t>William-Samoei-Ruto</t>
  </si>
  <si>
    <t>Emma Makesh</t>
  </si>
  <si>
    <t>Yobra Prop</t>
  </si>
  <si>
    <t xml:space="preserve">Yobra </t>
  </si>
  <si>
    <t>Prop</t>
  </si>
  <si>
    <t xml:space="preserve">John </t>
  </si>
  <si>
    <t xml:space="preserve">Emma </t>
  </si>
  <si>
    <t>Makesh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</si>
</sst>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H7"/>
  <sheetViews>
    <sheetView workbookViewId="0">
      <selection activeCell="E12" sqref="E12"/>
    </sheetView>
  </sheetViews>
  <sheetFormatPr defaultRowHeight="14.6" x14ac:dyDescent="0.4"/>
  <cols>
    <col min="6" max="6" width="29.3828125" bestFit="1" customWidth="1"/>
  </cols>
  <sheetData>
    <row r="1" spans="2:8" x14ac:dyDescent="0.4">
      <c r="F1" t="s">
        <v>2</v>
      </c>
    </row>
    <row r="2" spans="2:8" x14ac:dyDescent="0.4">
      <c r="B2" t="s">
        <v>0</v>
      </c>
      <c r="C2" t="b">
        <f>B2="Male"</f>
        <v>1</v>
      </c>
      <c r="D2" t="b">
        <f>B2="Female"</f>
        <v>0</v>
      </c>
      <c r="E2" t="b">
        <f>B2="Female"</f>
        <v>0</v>
      </c>
      <c r="F2" t="b">
        <f>AND(C2,C3)</f>
        <v>1</v>
      </c>
      <c r="G2" t="b">
        <f>AND(D2,D3)</f>
        <v>0</v>
      </c>
      <c r="H2" t="b">
        <f>AND(E2,E3)</f>
        <v>0</v>
      </c>
    </row>
    <row r="3" spans="2:8" x14ac:dyDescent="0.4">
      <c r="B3" t="s">
        <v>1</v>
      </c>
      <c r="C3" t="b">
        <f>B3="Female"</f>
        <v>1</v>
      </c>
      <c r="D3" t="b">
        <f>B3="Female"</f>
        <v>1</v>
      </c>
      <c r="E3" t="b">
        <f>B3="Male"</f>
        <v>0</v>
      </c>
      <c r="F3" t="b">
        <f>OR(C2,C3)</f>
        <v>1</v>
      </c>
      <c r="G3" t="b">
        <f>OR(D2,D3)</f>
        <v>1</v>
      </c>
      <c r="H3" t="b">
        <f>OR(E2,E3)</f>
        <v>0</v>
      </c>
    </row>
    <row r="5" spans="2:8" x14ac:dyDescent="0.4">
      <c r="F5" t="s">
        <v>3</v>
      </c>
    </row>
    <row r="6" spans="2:8" x14ac:dyDescent="0.4">
      <c r="F6" t="b">
        <f>NOT(D2)</f>
        <v>1</v>
      </c>
    </row>
    <row r="7" spans="2:8" x14ac:dyDescent="0.4">
      <c r="F7" t="b">
        <f>NOT(D3)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:E5"/>
  <sheetViews>
    <sheetView showFormulas="1" workbookViewId="0">
      <selection activeCell="E9" sqref="E9"/>
    </sheetView>
  </sheetViews>
  <sheetFormatPr defaultRowHeight="14.6" x14ac:dyDescent="0.4"/>
  <cols>
    <col min="3" max="3" width="16.23046875" customWidth="1"/>
  </cols>
  <sheetData>
    <row r="2" spans="2:5" x14ac:dyDescent="0.4">
      <c r="B2" s="1" t="s">
        <v>4</v>
      </c>
    </row>
    <row r="4" spans="2:5" x14ac:dyDescent="0.4">
      <c r="B4" t="s">
        <v>0</v>
      </c>
      <c r="C4" t="str">
        <f>IF(B4="Male","Mwanaume","Mwanamke")</f>
        <v>Mwanaume</v>
      </c>
      <c r="D4">
        <f>IF(B4="Female",1,2)</f>
        <v>2</v>
      </c>
      <c r="E4">
        <f>IF(NOT(B4="Female"),1,2)</f>
        <v>1</v>
      </c>
    </row>
    <row r="5" spans="2:5" x14ac:dyDescent="0.4">
      <c r="B5" t="s">
        <v>1</v>
      </c>
      <c r="C5" t="str">
        <f>IF(B5="Male","Mwanaume","Mwanamke")</f>
        <v>Mwanamke</v>
      </c>
      <c r="D5">
        <f>IF(B5="Female",1,2)</f>
        <v>1</v>
      </c>
      <c r="E5">
        <f t="shared" ref="E5:E6" si="0">IF(NOT(B5="Female"),1,2)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7"/>
  <sheetViews>
    <sheetView topLeftCell="C1" workbookViewId="0">
      <selection activeCell="K3" sqref="K3"/>
    </sheetView>
  </sheetViews>
  <sheetFormatPr defaultRowHeight="14.6" x14ac:dyDescent="0.4"/>
  <cols>
    <col min="1" max="1" width="25.921875" bestFit="1" customWidth="1"/>
    <col min="3" max="3" width="10.84375" bestFit="1" customWidth="1"/>
    <col min="9" max="9" width="10.69140625" bestFit="1" customWidth="1"/>
    <col min="12" max="12" width="19.15234375" bestFit="1" customWidth="1"/>
    <col min="13" max="13" width="19.53515625" bestFit="1" customWidth="1"/>
  </cols>
  <sheetData>
    <row r="1" spans="1:15" x14ac:dyDescent="0.4">
      <c r="A1" t="s">
        <v>6</v>
      </c>
      <c r="B1" t="s">
        <v>5</v>
      </c>
      <c r="C1" t="s">
        <v>7</v>
      </c>
      <c r="D1" t="s">
        <v>11</v>
      </c>
      <c r="E1" t="s">
        <v>12</v>
      </c>
      <c r="I1" t="s">
        <v>13</v>
      </c>
      <c r="J1" t="s">
        <v>15</v>
      </c>
      <c r="K1" t="s">
        <v>14</v>
      </c>
      <c r="L1" t="s">
        <v>16</v>
      </c>
    </row>
    <row r="2" spans="1:15" x14ac:dyDescent="0.4">
      <c r="A2">
        <v>1</v>
      </c>
      <c r="B2" t="str">
        <f>CHOOSE(A2,"Female","Male")</f>
        <v>Female</v>
      </c>
      <c r="C2" t="s">
        <v>10</v>
      </c>
      <c r="D2">
        <v>21</v>
      </c>
      <c r="E2">
        <v>159</v>
      </c>
      <c r="I2" t="s">
        <v>1</v>
      </c>
      <c r="J2">
        <f>COUNTIF($B$2:$B$16,I2)</f>
        <v>7</v>
      </c>
      <c r="K2">
        <f>SUMIF($B$2:$B$16,I2,$D$2:$D$16)</f>
        <v>288</v>
      </c>
      <c r="L2">
        <f>AVERAGEIF($B$2:$B$16,I2,$D$2:$D$16)</f>
        <v>41.142857142857146</v>
      </c>
      <c r="M2" s="1"/>
      <c r="N2" s="1"/>
      <c r="O2" s="1"/>
    </row>
    <row r="3" spans="1:15" x14ac:dyDescent="0.4">
      <c r="A3">
        <v>1</v>
      </c>
      <c r="B3" t="str">
        <f t="shared" ref="B3:B16" si="0">CHOOSE(A3,"Female","Male")</f>
        <v>Female</v>
      </c>
      <c r="C3" t="s">
        <v>9</v>
      </c>
      <c r="D3">
        <v>56</v>
      </c>
      <c r="E3">
        <v>171</v>
      </c>
      <c r="I3" t="s">
        <v>0</v>
      </c>
      <c r="J3">
        <f>COUNTIF($B$2:$B$16,I3)</f>
        <v>8</v>
      </c>
      <c r="K3">
        <f>SUMIF($B$2:$B$16,I3,$D$2:$D$16)</f>
        <v>304</v>
      </c>
      <c r="L3">
        <f>AVERAGEIF($B$2:$B$16,I3,$D$2:$D$16)</f>
        <v>38</v>
      </c>
      <c r="M3" s="1"/>
      <c r="N3" s="1"/>
      <c r="O3" s="1"/>
    </row>
    <row r="4" spans="1:15" x14ac:dyDescent="0.4">
      <c r="A4">
        <v>1</v>
      </c>
      <c r="B4" t="str">
        <f t="shared" si="0"/>
        <v>Female</v>
      </c>
      <c r="C4" t="s">
        <v>9</v>
      </c>
      <c r="D4">
        <v>37</v>
      </c>
      <c r="E4">
        <v>125</v>
      </c>
      <c r="M4" s="1"/>
      <c r="N4" s="1"/>
      <c r="O4" s="1"/>
    </row>
    <row r="5" spans="1:15" x14ac:dyDescent="0.4">
      <c r="A5">
        <v>2</v>
      </c>
      <c r="B5" t="str">
        <f t="shared" si="0"/>
        <v>Male</v>
      </c>
      <c r="C5" t="s">
        <v>9</v>
      </c>
      <c r="D5">
        <v>39</v>
      </c>
      <c r="E5">
        <v>176</v>
      </c>
    </row>
    <row r="6" spans="1:15" x14ac:dyDescent="0.4">
      <c r="A6">
        <v>1</v>
      </c>
      <c r="B6" t="str">
        <f t="shared" si="0"/>
        <v>Female</v>
      </c>
      <c r="C6" t="s">
        <v>10</v>
      </c>
      <c r="D6">
        <v>53</v>
      </c>
      <c r="E6">
        <v>121</v>
      </c>
      <c r="J6" t="s">
        <v>15</v>
      </c>
      <c r="K6" t="s">
        <v>14</v>
      </c>
      <c r="L6" t="s">
        <v>16</v>
      </c>
      <c r="N6" t="s">
        <v>0</v>
      </c>
      <c r="O6" t="s">
        <v>1</v>
      </c>
    </row>
    <row r="7" spans="1:15" x14ac:dyDescent="0.4">
      <c r="A7">
        <v>2</v>
      </c>
      <c r="B7" t="str">
        <f t="shared" si="0"/>
        <v>Male</v>
      </c>
      <c r="C7" t="s">
        <v>8</v>
      </c>
      <c r="D7">
        <v>31</v>
      </c>
      <c r="E7">
        <v>163</v>
      </c>
      <c r="I7" t="str" cm="1">
        <f t="array" ref="I7:I9">_xlfn.UNIQUE(C2:C16)</f>
        <v>CSSD</v>
      </c>
      <c r="J7">
        <f>COUNTIF($C$2:$C$16,I7)</f>
        <v>6</v>
      </c>
      <c r="N7">
        <f>COUNTIFS($B$2:$B$16,N$6,$C$2:$C$16,$I7)</f>
        <v>4</v>
      </c>
      <c r="O7">
        <f>COUNTIFS($B$2:$B$16,O$6,$C$2:$C$16,$I7)</f>
        <v>2</v>
      </c>
    </row>
    <row r="8" spans="1:15" x14ac:dyDescent="0.4">
      <c r="A8">
        <v>2</v>
      </c>
      <c r="B8" t="str">
        <f t="shared" si="0"/>
        <v>Male</v>
      </c>
      <c r="C8" t="s">
        <v>10</v>
      </c>
      <c r="D8">
        <v>20</v>
      </c>
      <c r="E8">
        <v>121</v>
      </c>
      <c r="I8" t="str">
        <v>CUSTOM</v>
      </c>
      <c r="J8">
        <f t="shared" ref="J8:J9" si="1">COUNTIF($C$2:$C$16,I8)</f>
        <v>4</v>
      </c>
      <c r="N8">
        <f>COUNTIFS($B$2:$B$16,N$6,$C$2:$C$16,$I8)</f>
        <v>1</v>
      </c>
      <c r="O8">
        <f>COUNTIFS($B$2:$B$16,O$6,$C$2:$C$16,$I8)</f>
        <v>3</v>
      </c>
    </row>
    <row r="9" spans="1:15" x14ac:dyDescent="0.4">
      <c r="A9">
        <v>2</v>
      </c>
      <c r="B9" t="str">
        <f t="shared" si="0"/>
        <v>Male</v>
      </c>
      <c r="C9" t="s">
        <v>10</v>
      </c>
      <c r="D9">
        <v>25</v>
      </c>
      <c r="E9">
        <v>159</v>
      </c>
      <c r="I9" t="str">
        <v>DTD</v>
      </c>
      <c r="J9">
        <f t="shared" si="1"/>
        <v>5</v>
      </c>
      <c r="N9">
        <f>COUNTIFS($B$2:$B$16,N$6,$C$2:$C$16,$I9)</f>
        <v>3</v>
      </c>
      <c r="O9">
        <f>COUNTIFS($B$2:$B$16,O$6,$C$2:$C$16,$I9)</f>
        <v>2</v>
      </c>
    </row>
    <row r="10" spans="1:15" x14ac:dyDescent="0.4">
      <c r="A10">
        <v>1</v>
      </c>
      <c r="B10" t="str">
        <f t="shared" si="0"/>
        <v>Female</v>
      </c>
      <c r="C10" t="s">
        <v>9</v>
      </c>
      <c r="D10">
        <v>60</v>
      </c>
      <c r="E10">
        <v>126</v>
      </c>
    </row>
    <row r="11" spans="1:15" x14ac:dyDescent="0.4">
      <c r="A11">
        <v>2</v>
      </c>
      <c r="B11" t="str">
        <f t="shared" si="0"/>
        <v>Male</v>
      </c>
      <c r="C11" t="s">
        <v>8</v>
      </c>
      <c r="D11">
        <v>49</v>
      </c>
      <c r="E11">
        <v>175</v>
      </c>
      <c r="K11" t="s">
        <v>15</v>
      </c>
      <c r="L11" t="s">
        <v>14</v>
      </c>
      <c r="M11" t="s">
        <v>16</v>
      </c>
    </row>
    <row r="12" spans="1:15" x14ac:dyDescent="0.4">
      <c r="A12">
        <v>2</v>
      </c>
      <c r="B12" t="str">
        <f t="shared" si="0"/>
        <v>Male</v>
      </c>
      <c r="C12" t="s">
        <v>10</v>
      </c>
      <c r="D12">
        <v>39</v>
      </c>
      <c r="E12">
        <v>178</v>
      </c>
      <c r="I12" t="s">
        <v>10</v>
      </c>
      <c r="J12" t="s">
        <v>0</v>
      </c>
      <c r="K12">
        <f>COUNTIFS($C$2:$C$16,I12,$B$2:$B$16,J12)</f>
        <v>4</v>
      </c>
    </row>
    <row r="13" spans="1:15" x14ac:dyDescent="0.4">
      <c r="A13">
        <v>1</v>
      </c>
      <c r="B13" t="str">
        <f t="shared" si="0"/>
        <v>Female</v>
      </c>
      <c r="C13" t="s">
        <v>8</v>
      </c>
      <c r="D13">
        <v>29</v>
      </c>
      <c r="E13">
        <v>180</v>
      </c>
      <c r="I13" t="s">
        <v>10</v>
      </c>
      <c r="J13" t="s">
        <v>1</v>
      </c>
      <c r="K13">
        <f t="shared" ref="K13:K17" si="2">COUNTIFS($C$2:$C$16,I13,$B$2:$B$16,J13)</f>
        <v>2</v>
      </c>
    </row>
    <row r="14" spans="1:15" x14ac:dyDescent="0.4">
      <c r="A14">
        <v>2</v>
      </c>
      <c r="B14" t="str">
        <f t="shared" si="0"/>
        <v>Male</v>
      </c>
      <c r="C14" t="s">
        <v>8</v>
      </c>
      <c r="D14">
        <v>45</v>
      </c>
      <c r="E14">
        <v>161</v>
      </c>
      <c r="I14" t="s">
        <v>9</v>
      </c>
      <c r="J14" t="s">
        <v>0</v>
      </c>
      <c r="K14">
        <f t="shared" si="2"/>
        <v>1</v>
      </c>
    </row>
    <row r="15" spans="1:15" x14ac:dyDescent="0.4">
      <c r="A15">
        <v>1</v>
      </c>
      <c r="B15" t="str">
        <f t="shared" si="0"/>
        <v>Female</v>
      </c>
      <c r="C15" t="s">
        <v>8</v>
      </c>
      <c r="D15">
        <v>32</v>
      </c>
      <c r="E15">
        <v>141</v>
      </c>
      <c r="I15" t="s">
        <v>9</v>
      </c>
      <c r="J15" t="s">
        <v>1</v>
      </c>
      <c r="K15">
        <f t="shared" si="2"/>
        <v>3</v>
      </c>
    </row>
    <row r="16" spans="1:15" x14ac:dyDescent="0.4">
      <c r="A16">
        <v>2</v>
      </c>
      <c r="B16" t="str">
        <f t="shared" si="0"/>
        <v>Male</v>
      </c>
      <c r="C16" t="s">
        <v>10</v>
      </c>
      <c r="D16">
        <v>56</v>
      </c>
      <c r="E16">
        <v>147</v>
      </c>
      <c r="I16" t="s">
        <v>8</v>
      </c>
      <c r="J16" t="s">
        <v>0</v>
      </c>
      <c r="K16">
        <f t="shared" si="2"/>
        <v>3</v>
      </c>
    </row>
    <row r="17" spans="9:11" x14ac:dyDescent="0.4">
      <c r="I17" t="s">
        <v>8</v>
      </c>
      <c r="J17" t="s">
        <v>1</v>
      </c>
      <c r="K17">
        <f t="shared" si="2"/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15"/>
  <sheetViews>
    <sheetView tabSelected="1" workbookViewId="0">
      <selection activeCell="D4" sqref="D4"/>
    </sheetView>
  </sheetViews>
  <sheetFormatPr defaultRowHeight="14.6" x14ac:dyDescent="0.4"/>
  <cols>
    <col min="1" max="1" width="23.53515625" bestFit="1" customWidth="1"/>
    <col min="2" max="2" width="27.69140625" customWidth="1"/>
    <col min="3" max="3" width="23.3046875" bestFit="1" customWidth="1"/>
    <col min="4" max="4" width="23.53515625" bestFit="1" customWidth="1"/>
    <col min="11" max="11" width="16.23046875" bestFit="1" customWidth="1"/>
    <col min="12" max="12" width="23.53515625" bestFit="1" customWidth="1"/>
    <col min="15" max="15" width="29.69140625" bestFit="1" customWidth="1"/>
    <col min="16" max="16" width="23.3046875" bestFit="1" customWidth="1"/>
  </cols>
  <sheetData>
    <row r="1" spans="1:16" x14ac:dyDescent="0.4">
      <c r="A1" t="s">
        <v>17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56</v>
      </c>
      <c r="L1" t="s">
        <v>39</v>
      </c>
      <c r="M1" t="s">
        <v>40</v>
      </c>
      <c r="P1" t="s">
        <v>64</v>
      </c>
    </row>
    <row r="2" spans="1:16" x14ac:dyDescent="0.4">
      <c r="A2" t="s">
        <v>71</v>
      </c>
      <c r="B2" t="str">
        <f>UPPER(A2)</f>
        <v>YOBRA PROP</v>
      </c>
      <c r="C2" t="str">
        <f>LOWER(B2)</f>
        <v>yobra prop</v>
      </c>
      <c r="D2" t="str">
        <f>PROPER(B2)</f>
        <v>Yobra Prop</v>
      </c>
      <c r="E2">
        <f>LEN(A2)</f>
        <v>10</v>
      </c>
      <c r="F2" t="str">
        <f>LEFT(D2,4)</f>
        <v>Yobr</v>
      </c>
      <c r="G2" t="str">
        <f>RIGHT(D2,4)</f>
        <v>Prop</v>
      </c>
      <c r="H2">
        <f>SEARCH(" ",D2)</f>
        <v>6</v>
      </c>
      <c r="I2">
        <f>FIND(" ",D2,5)</f>
        <v>6</v>
      </c>
      <c r="J2" t="str">
        <f>LEFT(D2,SEARCH(" ",D2,5))</f>
        <v xml:space="preserve">Yobra </v>
      </c>
      <c r="K2" t="str">
        <f>RIGHT(D2,LEN(D2) - SEARCH(" ",D2,5))</f>
        <v>Prop</v>
      </c>
      <c r="L2" t="s">
        <v>72</v>
      </c>
      <c r="M2" t="s">
        <v>73</v>
      </c>
      <c r="O2" t="s">
        <v>57</v>
      </c>
      <c r="P2" t="str">
        <f>MID(O2,SEARCH(" ",O2), SEARCH(" ",O2,SEARCH(" ",O2)+1) - SEARCH(" ",O2) )</f>
        <v xml:space="preserve"> Naveen</v>
      </c>
    </row>
    <row r="3" spans="1:16" x14ac:dyDescent="0.4">
      <c r="A3" t="s">
        <v>18</v>
      </c>
      <c r="B3" t="str">
        <f t="shared" ref="B3:B15" si="0">UPPER(A3)</f>
        <v>JOHN DEAR</v>
      </c>
      <c r="C3" t="str">
        <f t="shared" ref="C3:C15" si="1">LOWER(B3)</f>
        <v>john dear</v>
      </c>
      <c r="D3" t="str">
        <f t="shared" ref="D3:D15" si="2">PROPER(B3)</f>
        <v>John Dear</v>
      </c>
      <c r="E3">
        <f t="shared" ref="E3:E15" si="3">LEN(A3)</f>
        <v>9</v>
      </c>
      <c r="F3" t="str">
        <f t="shared" ref="F3:F15" si="4">LEFT(D3,4)</f>
        <v>John</v>
      </c>
      <c r="G3" t="str">
        <f t="shared" ref="G3:G15" si="5">RIGHT(D3,4)</f>
        <v>Dear</v>
      </c>
      <c r="H3">
        <f t="shared" ref="H3:H5" si="6">SEARCH(" ",D3)</f>
        <v>5</v>
      </c>
      <c r="I3">
        <f t="shared" ref="I3:I15" si="7">FIND(" ",D3,5)</f>
        <v>5</v>
      </c>
      <c r="J3" t="str">
        <f t="shared" ref="J3:J15" si="8">LEFT(D3,SEARCH(" ",D3,5))</f>
        <v xml:space="preserve">John </v>
      </c>
      <c r="K3" t="str">
        <f t="shared" ref="K3:K15" si="9">RIGHT(D3,LEN(D3) - SEARCH(" ",D3,5))</f>
        <v>Dear</v>
      </c>
      <c r="L3" t="s">
        <v>74</v>
      </c>
      <c r="M3" t="s">
        <v>41</v>
      </c>
      <c r="O3" t="s">
        <v>58</v>
      </c>
      <c r="P3" t="str">
        <f t="shared" ref="P3:P13" si="10">MID(O3,SEARCH(" ",O3), SEARCH(" ",O3,SEARCH(" ",O3)+1) - SEARCH(" ",O3) )</f>
        <v xml:space="preserve"> Lakshmi</v>
      </c>
    </row>
    <row r="4" spans="1:16" x14ac:dyDescent="0.4">
      <c r="A4" t="s">
        <v>70</v>
      </c>
      <c r="B4" t="str">
        <f t="shared" si="0"/>
        <v>EMMA MAKESH</v>
      </c>
      <c r="C4" t="str">
        <f t="shared" si="1"/>
        <v>emma makesh</v>
      </c>
      <c r="D4" t="str">
        <f t="shared" si="2"/>
        <v>Emma Makesh</v>
      </c>
      <c r="E4">
        <f t="shared" si="3"/>
        <v>11</v>
      </c>
      <c r="F4" t="str">
        <f t="shared" si="4"/>
        <v>Emma</v>
      </c>
      <c r="G4" t="str">
        <f t="shared" si="5"/>
        <v>kesh</v>
      </c>
      <c r="H4">
        <f t="shared" si="6"/>
        <v>5</v>
      </c>
      <c r="I4">
        <f t="shared" si="7"/>
        <v>5</v>
      </c>
      <c r="J4" t="str">
        <f t="shared" si="8"/>
        <v xml:space="preserve">Emma </v>
      </c>
      <c r="K4" t="str">
        <f t="shared" si="9"/>
        <v>Makesh</v>
      </c>
      <c r="L4" t="s">
        <v>75</v>
      </c>
      <c r="M4" t="s">
        <v>76</v>
      </c>
      <c r="O4" t="s">
        <v>65</v>
      </c>
      <c r="P4" t="str">
        <f t="shared" si="10"/>
        <v xml:space="preserve"> Geetha</v>
      </c>
    </row>
    <row r="5" spans="1:16" x14ac:dyDescent="0.4">
      <c r="A5" t="s">
        <v>19</v>
      </c>
      <c r="B5" t="str">
        <f t="shared" si="0"/>
        <v>KING CHARLES</v>
      </c>
      <c r="C5" t="str">
        <f t="shared" si="1"/>
        <v>king charles</v>
      </c>
      <c r="D5" t="str">
        <f t="shared" si="2"/>
        <v>King Charles</v>
      </c>
      <c r="E5">
        <f t="shared" si="3"/>
        <v>12</v>
      </c>
      <c r="F5" t="str">
        <f t="shared" si="4"/>
        <v>King</v>
      </c>
      <c r="G5" t="str">
        <f t="shared" si="5"/>
        <v>rles</v>
      </c>
      <c r="H5">
        <f t="shared" si="6"/>
        <v>5</v>
      </c>
      <c r="I5">
        <f t="shared" si="7"/>
        <v>5</v>
      </c>
      <c r="J5" t="str">
        <f t="shared" si="8"/>
        <v xml:space="preserve">King </v>
      </c>
      <c r="K5" t="str">
        <f t="shared" si="9"/>
        <v>Charles</v>
      </c>
      <c r="L5" t="s">
        <v>42</v>
      </c>
      <c r="M5" t="s">
        <v>43</v>
      </c>
      <c r="O5" t="s">
        <v>59</v>
      </c>
      <c r="P5" t="str">
        <f t="shared" si="10"/>
        <v xml:space="preserve"> Preethi</v>
      </c>
    </row>
    <row r="6" spans="1:16" x14ac:dyDescent="0.4">
      <c r="A6" t="s">
        <v>20</v>
      </c>
      <c r="B6" t="str">
        <f t="shared" si="0"/>
        <v>1. JAMES SMITH: 38,313</v>
      </c>
      <c r="C6" t="str">
        <f t="shared" si="1"/>
        <v>1. james smith: 38,313</v>
      </c>
      <c r="D6" t="str">
        <f t="shared" si="2"/>
        <v>1. James Smith: 38,313</v>
      </c>
      <c r="E6">
        <f t="shared" si="3"/>
        <v>22</v>
      </c>
      <c r="F6" t="str">
        <f t="shared" si="4"/>
        <v>1. J</v>
      </c>
      <c r="G6" t="str">
        <f t="shared" si="5"/>
        <v>,313</v>
      </c>
      <c r="H6">
        <f>SEARCH(" ",D6,4)</f>
        <v>9</v>
      </c>
      <c r="I6">
        <f t="shared" si="7"/>
        <v>9</v>
      </c>
      <c r="J6" t="str">
        <f t="shared" si="8"/>
        <v xml:space="preserve">1. James </v>
      </c>
      <c r="K6" t="str">
        <f t="shared" si="9"/>
        <v>Smith: 38,313</v>
      </c>
      <c r="L6" t="s">
        <v>44</v>
      </c>
      <c r="M6" t="s">
        <v>45</v>
      </c>
      <c r="N6" s="2"/>
      <c r="O6" t="s">
        <v>60</v>
      </c>
      <c r="P6" t="str">
        <f t="shared" si="10"/>
        <v xml:space="preserve"> Raghavenhra</v>
      </c>
    </row>
    <row r="7" spans="1:16" x14ac:dyDescent="0.4">
      <c r="A7" t="s">
        <v>21</v>
      </c>
      <c r="B7" t="str">
        <f t="shared" si="0"/>
        <v>2. MICHAEL SMITH: 34,810</v>
      </c>
      <c r="C7" t="str">
        <f t="shared" si="1"/>
        <v>2. michael smith: 34,810</v>
      </c>
      <c r="D7" t="str">
        <f t="shared" si="2"/>
        <v>2. Michael Smith: 34,810</v>
      </c>
      <c r="E7">
        <f t="shared" si="3"/>
        <v>24</v>
      </c>
      <c r="F7" t="str">
        <f t="shared" si="4"/>
        <v>2. M</v>
      </c>
      <c r="G7" t="str">
        <f t="shared" si="5"/>
        <v>,810</v>
      </c>
      <c r="H7">
        <f>SEARCH(" ",D7,5)</f>
        <v>11</v>
      </c>
      <c r="I7">
        <f t="shared" si="7"/>
        <v>11</v>
      </c>
      <c r="J7" t="str">
        <f t="shared" si="8"/>
        <v xml:space="preserve">2. Michael </v>
      </c>
      <c r="K7" t="str">
        <f t="shared" si="9"/>
        <v>Smith: 34,810</v>
      </c>
      <c r="L7" t="s">
        <v>46</v>
      </c>
      <c r="M7" t="s">
        <v>45</v>
      </c>
      <c r="N7" s="2"/>
      <c r="O7" t="s">
        <v>61</v>
      </c>
      <c r="P7" t="str">
        <f t="shared" si="10"/>
        <v xml:space="preserve"> Senthil</v>
      </c>
    </row>
    <row r="8" spans="1:16" x14ac:dyDescent="0.4">
      <c r="A8" t="s">
        <v>22</v>
      </c>
      <c r="B8" t="str">
        <f t="shared" si="0"/>
        <v>3. ROBERT SMITH: 34,269</v>
      </c>
      <c r="C8" t="str">
        <f t="shared" si="1"/>
        <v>3. robert smith: 34,269</v>
      </c>
      <c r="D8" t="str">
        <f t="shared" si="2"/>
        <v>3. Robert Smith: 34,269</v>
      </c>
      <c r="E8">
        <f t="shared" si="3"/>
        <v>23</v>
      </c>
      <c r="F8" t="str">
        <f t="shared" si="4"/>
        <v>3. R</v>
      </c>
      <c r="G8" t="str">
        <f t="shared" si="5"/>
        <v>,269</v>
      </c>
      <c r="H8">
        <f t="shared" ref="H8:H15" si="11">SEARCH(" ",D8,5)</f>
        <v>10</v>
      </c>
      <c r="I8">
        <f t="shared" si="7"/>
        <v>10</v>
      </c>
      <c r="J8" t="str">
        <f t="shared" si="8"/>
        <v xml:space="preserve">3. Robert </v>
      </c>
      <c r="K8" t="str">
        <f t="shared" si="9"/>
        <v>Smith: 34,269</v>
      </c>
      <c r="L8" t="s">
        <v>47</v>
      </c>
      <c r="M8" t="s">
        <v>45</v>
      </c>
      <c r="N8" s="2"/>
      <c r="O8" t="s">
        <v>66</v>
      </c>
      <c r="P8" t="str">
        <f t="shared" si="10"/>
        <v xml:space="preserve"> Vinodh</v>
      </c>
    </row>
    <row r="9" spans="1:16" x14ac:dyDescent="0.4">
      <c r="A9" t="s">
        <v>23</v>
      </c>
      <c r="B9" t="str">
        <f t="shared" si="0"/>
        <v>4. MARIA GARCIA: 32,092</v>
      </c>
      <c r="C9" t="str">
        <f t="shared" si="1"/>
        <v>4. maria garcia: 32,092</v>
      </c>
      <c r="D9" t="str">
        <f t="shared" si="2"/>
        <v>4. Maria Garcia: 32,092</v>
      </c>
      <c r="E9">
        <f t="shared" si="3"/>
        <v>23</v>
      </c>
      <c r="F9" t="str">
        <f t="shared" si="4"/>
        <v>4. M</v>
      </c>
      <c r="G9" t="str">
        <f t="shared" si="5"/>
        <v>,092</v>
      </c>
      <c r="H9">
        <f t="shared" si="11"/>
        <v>9</v>
      </c>
      <c r="I9">
        <f t="shared" si="7"/>
        <v>9</v>
      </c>
      <c r="J9" t="str">
        <f t="shared" si="8"/>
        <v xml:space="preserve">4. Maria </v>
      </c>
      <c r="K9" t="str">
        <f t="shared" si="9"/>
        <v>Garcia: 32,092</v>
      </c>
      <c r="L9" t="s">
        <v>48</v>
      </c>
      <c r="M9" t="s">
        <v>49</v>
      </c>
      <c r="N9" s="2"/>
      <c r="O9" t="s">
        <v>62</v>
      </c>
      <c r="P9" t="str">
        <f t="shared" si="10"/>
        <v xml:space="preserve"> Singh</v>
      </c>
    </row>
    <row r="10" spans="1:16" x14ac:dyDescent="0.4">
      <c r="A10" t="s">
        <v>24</v>
      </c>
      <c r="B10" t="str">
        <f t="shared" si="0"/>
        <v>5. DAVID SMITH: 31,294</v>
      </c>
      <c r="C10" t="str">
        <f t="shared" si="1"/>
        <v>5. david smith: 31,294</v>
      </c>
      <c r="D10" t="str">
        <f t="shared" si="2"/>
        <v>5. David Smith: 31,294</v>
      </c>
      <c r="E10">
        <f t="shared" si="3"/>
        <v>22</v>
      </c>
      <c r="F10" t="str">
        <f t="shared" si="4"/>
        <v>5. D</v>
      </c>
      <c r="G10" t="str">
        <f t="shared" si="5"/>
        <v>,294</v>
      </c>
      <c r="H10">
        <f t="shared" si="11"/>
        <v>9</v>
      </c>
      <c r="I10">
        <f t="shared" si="7"/>
        <v>9</v>
      </c>
      <c r="J10" t="str">
        <f t="shared" si="8"/>
        <v xml:space="preserve">5. David </v>
      </c>
      <c r="K10" t="str">
        <f t="shared" si="9"/>
        <v>Smith: 31,294</v>
      </c>
      <c r="L10" t="s">
        <v>50</v>
      </c>
      <c r="M10" t="s">
        <v>45</v>
      </c>
      <c r="N10" s="2"/>
      <c r="O10" t="s">
        <v>63</v>
      </c>
      <c r="P10" t="str">
        <f t="shared" si="10"/>
        <v xml:space="preserve"> Sruthi</v>
      </c>
    </row>
    <row r="11" spans="1:16" x14ac:dyDescent="0.4">
      <c r="A11" t="s">
        <v>25</v>
      </c>
      <c r="B11" t="str">
        <f t="shared" si="0"/>
        <v>6. MARIA RODRIGUEZ: 30,507</v>
      </c>
      <c r="C11" t="str">
        <f t="shared" si="1"/>
        <v>6. maria rodriguez: 30,507</v>
      </c>
      <c r="D11" t="str">
        <f t="shared" si="2"/>
        <v>6. Maria Rodriguez: 30,507</v>
      </c>
      <c r="E11">
        <f t="shared" si="3"/>
        <v>26</v>
      </c>
      <c r="F11" t="str">
        <f t="shared" si="4"/>
        <v>6. M</v>
      </c>
      <c r="G11" t="str">
        <f t="shared" si="5"/>
        <v>,507</v>
      </c>
      <c r="H11">
        <f t="shared" si="11"/>
        <v>9</v>
      </c>
      <c r="I11">
        <f t="shared" si="7"/>
        <v>9</v>
      </c>
      <c r="J11" t="str">
        <f t="shared" si="8"/>
        <v xml:space="preserve">6. Maria </v>
      </c>
      <c r="K11" t="str">
        <f t="shared" si="9"/>
        <v>Rodriguez: 30,507</v>
      </c>
      <c r="L11" t="s">
        <v>48</v>
      </c>
      <c r="M11" t="s">
        <v>51</v>
      </c>
      <c r="N11" s="2"/>
      <c r="O11" t="s">
        <v>67</v>
      </c>
      <c r="P11" t="str">
        <f t="shared" si="10"/>
        <v xml:space="preserve"> Mwigai</v>
      </c>
    </row>
    <row r="12" spans="1:16" x14ac:dyDescent="0.4">
      <c r="A12" t="s">
        <v>26</v>
      </c>
      <c r="B12" t="str">
        <f t="shared" si="0"/>
        <v>7. MARY SMITH: 28,692</v>
      </c>
      <c r="C12" t="str">
        <f t="shared" si="1"/>
        <v>7. mary smith: 28,692</v>
      </c>
      <c r="D12" t="str">
        <f t="shared" si="2"/>
        <v>7. Mary Smith: 28,692</v>
      </c>
      <c r="E12">
        <f t="shared" si="3"/>
        <v>21</v>
      </c>
      <c r="F12" t="str">
        <f t="shared" si="4"/>
        <v>7. M</v>
      </c>
      <c r="G12" t="str">
        <f t="shared" si="5"/>
        <v>,692</v>
      </c>
      <c r="H12">
        <f t="shared" si="11"/>
        <v>8</v>
      </c>
      <c r="I12">
        <f t="shared" si="7"/>
        <v>8</v>
      </c>
      <c r="J12" t="str">
        <f t="shared" si="8"/>
        <v xml:space="preserve">7. Mary </v>
      </c>
      <c r="K12" t="str">
        <f t="shared" si="9"/>
        <v>Smith: 28,692</v>
      </c>
      <c r="L12" t="s">
        <v>52</v>
      </c>
      <c r="M12" t="s">
        <v>45</v>
      </c>
      <c r="N12" s="2"/>
      <c r="O12" t="s">
        <v>68</v>
      </c>
      <c r="P12" t="str">
        <f t="shared" si="10"/>
        <v xml:space="preserve"> Jomo</v>
      </c>
    </row>
    <row r="13" spans="1:16" x14ac:dyDescent="0.4">
      <c r="A13" t="s">
        <v>27</v>
      </c>
      <c r="B13" t="str">
        <f t="shared" si="0"/>
        <v>8. MARIA HERNANDEZ: 27,836</v>
      </c>
      <c r="C13" t="str">
        <f t="shared" si="1"/>
        <v>8. maria hernandez: 27,836</v>
      </c>
      <c r="D13" t="str">
        <f t="shared" si="2"/>
        <v>8. Maria Hernandez: 27,836</v>
      </c>
      <c r="E13">
        <f t="shared" si="3"/>
        <v>26</v>
      </c>
      <c r="F13" t="str">
        <f t="shared" si="4"/>
        <v>8. M</v>
      </c>
      <c r="G13" t="str">
        <f t="shared" si="5"/>
        <v>,836</v>
      </c>
      <c r="H13">
        <f t="shared" si="11"/>
        <v>9</v>
      </c>
      <c r="I13">
        <f t="shared" si="7"/>
        <v>9</v>
      </c>
      <c r="J13" t="str">
        <f t="shared" si="8"/>
        <v xml:space="preserve">8. Maria </v>
      </c>
      <c r="K13" t="str">
        <f t="shared" si="9"/>
        <v>Hernandez: 27,836</v>
      </c>
      <c r="L13" t="s">
        <v>48</v>
      </c>
      <c r="M13" t="s">
        <v>53</v>
      </c>
      <c r="N13" s="2"/>
      <c r="O13" t="s">
        <v>69</v>
      </c>
      <c r="P13" t="e">
        <f t="shared" si="10"/>
        <v>#VALUE!</v>
      </c>
    </row>
    <row r="14" spans="1:16" x14ac:dyDescent="0.4">
      <c r="A14" t="s">
        <v>28</v>
      </c>
      <c r="B14" t="str">
        <f t="shared" si="0"/>
        <v>9. MARIA MARTINEZ: 26,956</v>
      </c>
      <c r="C14" t="str">
        <f t="shared" si="1"/>
        <v>9. maria martinez: 26,956</v>
      </c>
      <c r="D14" t="str">
        <f t="shared" si="2"/>
        <v>9. Maria Martinez: 26,956</v>
      </c>
      <c r="E14">
        <f t="shared" si="3"/>
        <v>25</v>
      </c>
      <c r="F14" t="str">
        <f t="shared" si="4"/>
        <v>9. M</v>
      </c>
      <c r="G14" t="str">
        <f t="shared" si="5"/>
        <v>,956</v>
      </c>
      <c r="H14">
        <f t="shared" si="11"/>
        <v>9</v>
      </c>
      <c r="I14">
        <f t="shared" si="7"/>
        <v>9</v>
      </c>
      <c r="J14" t="str">
        <f t="shared" si="8"/>
        <v xml:space="preserve">9. Maria </v>
      </c>
      <c r="K14" t="str">
        <f t="shared" si="9"/>
        <v>Martinez: 26,956</v>
      </c>
      <c r="L14" t="s">
        <v>48</v>
      </c>
      <c r="M14" t="s">
        <v>54</v>
      </c>
      <c r="N14" s="2"/>
    </row>
    <row r="15" spans="1:16" x14ac:dyDescent="0.4">
      <c r="A15" t="s">
        <v>29</v>
      </c>
      <c r="B15" t="str">
        <f t="shared" si="0"/>
        <v>10. JAMES JOHNSON: 26,850</v>
      </c>
      <c r="C15" t="str">
        <f t="shared" si="1"/>
        <v>10. james johnson: 26,850</v>
      </c>
      <c r="D15" t="str">
        <f t="shared" si="2"/>
        <v>10. James Johnson: 26,850</v>
      </c>
      <c r="E15">
        <f t="shared" si="3"/>
        <v>25</v>
      </c>
      <c r="F15" t="str">
        <f t="shared" si="4"/>
        <v xml:space="preserve">10. </v>
      </c>
      <c r="G15" t="str">
        <f t="shared" si="5"/>
        <v>,850</v>
      </c>
      <c r="H15">
        <f t="shared" si="11"/>
        <v>10</v>
      </c>
      <c r="I15">
        <f t="shared" si="7"/>
        <v>10</v>
      </c>
      <c r="J15" t="str">
        <f t="shared" si="8"/>
        <v xml:space="preserve">10. James </v>
      </c>
      <c r="K15" t="str">
        <f t="shared" si="9"/>
        <v>Johnson: 26,850</v>
      </c>
      <c r="L15" t="s">
        <v>44</v>
      </c>
      <c r="M15" t="s">
        <v>55</v>
      </c>
      <c r="N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ANDORNOT</vt:lpstr>
      <vt:lpstr>IF</vt:lpstr>
      <vt:lpstr>AGGREGATION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KIPROP</dc:creator>
  <cp:lastModifiedBy>BRIAN KIPROP</cp:lastModifiedBy>
  <dcterms:created xsi:type="dcterms:W3CDTF">2023-10-31T06:45:55Z</dcterms:created>
  <dcterms:modified xsi:type="dcterms:W3CDTF">2023-10-31T12:25:22Z</dcterms:modified>
</cp:coreProperties>
</file>