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D:\Training\ExcelAdvNBO\Exercise\Data\"/>
    </mc:Choice>
  </mc:AlternateContent>
  <xr:revisionPtr revIDLastSave="0" documentId="13_ncr:1_{87122A4C-A721-4FC6-98C3-7688024F64FD}" xr6:coauthVersionLast="47" xr6:coauthVersionMax="47" xr10:uidLastSave="{00000000-0000-0000-0000-000000000000}"/>
  <bookViews>
    <workbookView xWindow="-103" yWindow="-103" windowWidth="14606" windowHeight="8486" firstSheet="1" activeTab="2" xr2:uid="{00000000-000D-0000-FFFF-FFFF00000000}"/>
  </bookViews>
  <sheets>
    <sheet name="LocateFormulas" sheetId="3" r:id="rId1"/>
    <sheet name="AuditingTools" sheetId="2" r:id="rId2"/>
    <sheet name="RemovingBlankRows" sheetId="1" r:id="rId3"/>
    <sheet name="PivotExercise_Data" sheetId="4" r:id="rId4"/>
    <sheet name="DataValidation" sheetId="6" r:id="rId5"/>
    <sheet name="Slicers_Data" sheetId="7" r:id="rId6"/>
  </sheets>
  <definedNames>
    <definedName name="_xlnm._FilterDatabase" localSheetId="3" hidden="1">PivotExercise_Data!$A$1:$I$742</definedName>
    <definedName name="_xlnm._FilterDatabase" localSheetId="5" hidden="1">Slicers_Data!$A$1:$I$742</definedName>
    <definedName name="ee" localSheetId="1" hidden="1">{"FirstQ",#N/A,FALSE,"Budget2000";"SecondQ",#N/A,FALSE,"Budget2000";"Summary",#N/A,FALSE,"Budget2000"}</definedName>
    <definedName name="ee" localSheetId="0" hidden="1">{"FirstQ",#N/A,FALSE,"Budget2000";"SecondQ",#N/A,FALSE,"Budget2000";"Summary",#N/A,FALSE,"Budget2000"}</definedName>
    <definedName name="ee" hidden="1">{"FirstQ",#N/A,FALSE,"Budget2000";"SecondQ",#N/A,FALSE,"Budget2000";"Summary",#N/A,FALSE,"Budget2000"}</definedName>
    <definedName name="k" localSheetId="1" hidden="1">{"FirstQ",#N/A,FALSE,"Budget2000";"SecondQ",#N/A,FALSE,"Budget2000";"Summary",#N/A,FALSE,"Budget2000"}</definedName>
    <definedName name="k" localSheetId="0" hidden="1">{"FirstQ",#N/A,FALSE,"Budget2000";"SecondQ",#N/A,FALSE,"Budget2000";"Summary",#N/A,FALSE,"Budget2000"}</definedName>
    <definedName name="k" hidden="1">{"FirstQ",#N/A,FALSE,"Budget2000";"SecondQ",#N/A,FALSE,"Budget2000";"Summary",#N/A,FALSE,"Budget2000"}</definedName>
    <definedName name="q" localSheetId="1" hidden="1">{"FirstQ",#N/A,FALSE,"Budget2000";"SecondQ",#N/A,FALSE,"Budget2000";"Summary",#N/A,FALSE,"Budget2000"}</definedName>
    <definedName name="q" localSheetId="0" hidden="1">{"FirstQ",#N/A,FALSE,"Budget2000";"SecondQ",#N/A,FALSE,"Budget2000";"Summary",#N/A,FALSE,"Budget2000"}</definedName>
    <definedName name="q" hidden="1">{"FirstQ",#N/A,FALSE,"Budget2000";"SecondQ",#N/A,FALSE,"Budget2000";"Summary",#N/A,FALSE,"Budget2000"}</definedName>
    <definedName name="rr" localSheetId="1" hidden="1">{"FirstQ",#N/A,FALSE,"Budget2000";"SecondQ",#N/A,FALSE,"Budget2000"}</definedName>
    <definedName name="rr" localSheetId="0" hidden="1">{"FirstQ",#N/A,FALSE,"Budget2000";"SecondQ",#N/A,FALSE,"Budget2000"}</definedName>
    <definedName name="rr" hidden="1">{"FirstQ",#N/A,FALSE,"Budget2000";"SecondQ",#N/A,FALSE,"Budget2000"}</definedName>
    <definedName name="rrr" localSheetId="1" hidden="1">{"AllDetail",#N/A,FALSE,"Research Budget";"1stQuarter",#N/A,FALSE,"Research Budget";"2nd Quarter",#N/A,FALSE,"Research Budget";"Summary",#N/A,FALSE,"Research Budget"}</definedName>
    <definedName name="rrr" localSheetId="0"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Benefits">#N/A</definedName>
    <definedName name="Slicer_Department">#N/A</definedName>
    <definedName name="Slicer_Status">#N/A</definedName>
    <definedName name="wrn.AllData." localSheetId="1" hidden="1">{"FirstQ",#N/A,FALSE,"Budget2000";"SecondQ",#N/A,FALSE,"Budget2000";"Summary",#N/A,FALSE,"Budget2000"}</definedName>
    <definedName name="wrn.AllData." localSheetId="0" hidden="1">{"FirstQ",#N/A,FALSE,"Budget2000";"SecondQ",#N/A,FALSE,"Budget2000";"Summary",#N/A,FALSE,"Budget2000"}</definedName>
    <definedName name="wrn.AllData." hidden="1">{"FirstQ",#N/A,FALSE,"Budget2000";"SecondQ",#N/A,FALSE,"Budget2000";"Summary",#N/A,FALSE,"Budget2000"}</definedName>
    <definedName name="wrn.FirstHalf." localSheetId="1" hidden="1">{"FirstQ",#N/A,FALSE,"Budget2000";"SecondQ",#N/A,FALSE,"Budget2000"}</definedName>
    <definedName name="wrn.FirstHalf." localSheetId="0" hidden="1">{"FirstQ",#N/A,FALSE,"Budget2000";"SecondQ",#N/A,FALSE,"Budget2000"}</definedName>
    <definedName name="wrn.FirstHalf." hidden="1">{"FirstQ",#N/A,FALSE,"Budget2000";"SecondQ",#N/A,FALSE,"Budget2000"}</definedName>
    <definedName name="x" localSheetId="1" hidden="1">{"FirstQ",#N/A,FALSE,"Budget2000";"SecondQ",#N/A,FALSE,"Budget2000";"Summary",#N/A,FALSE,"Budget2000"}</definedName>
    <definedName name="x" localSheetId="0" hidden="1">{"FirstQ",#N/A,FALSE,"Budget2000";"SecondQ",#N/A,FALSE,"Budget2000";"Summary",#N/A,FALSE,"Budget2000"}</definedName>
    <definedName name="x" hidden="1">{"FirstQ",#N/A,FALSE,"Budget2000";"SecondQ",#N/A,FALSE,"Budget2000";"Summary",#N/A,FALSE,"Budget2000"}</definedName>
    <definedName name="xxxxxxxxxxxxxxxxxxx" localSheetId="1" hidden="1">{"AllDetail",#N/A,FALSE,"Research Budget";"1stQuarter",#N/A,FALSE,"Research Budget";"2nd Quarter",#N/A,FALSE,"Research Budget";"Summary",#N/A,FALSE,"Research Budget"}</definedName>
    <definedName name="xxxxxxxxxxxxxxxxxxx" localSheetId="0"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7" l="1"/>
  <c r="C10" i="6"/>
  <c r="C5" i="6"/>
  <c r="D5" i="6"/>
  <c r="L10" i="4"/>
  <c r="L8" i="4"/>
  <c r="N2" i="4"/>
  <c r="K3" i="4" a="1"/>
  <c r="K3" i="4"/>
  <c r="K4" i="4" a="1"/>
  <c r="K4" i="4"/>
  <c r="K5" i="4" a="1"/>
  <c r="K5" i="4"/>
  <c r="K2" i="4" a="1"/>
  <c r="K2" i="4" s="1"/>
  <c r="L2" i="4"/>
  <c r="K100" i="4"/>
  <c r="J100" i="4"/>
  <c r="F2" i="4"/>
  <c r="E36" i="3"/>
  <c r="B36" i="3"/>
  <c r="G36" i="3" s="1"/>
  <c r="E31" i="3"/>
  <c r="B31" i="3"/>
  <c r="G31" i="3" s="1"/>
  <c r="G37" i="3" s="1"/>
  <c r="E25" i="3"/>
  <c r="B25" i="3"/>
  <c r="G25" i="3" s="1"/>
  <c r="L23" i="3"/>
  <c r="E19" i="3"/>
  <c r="B19" i="3"/>
  <c r="G19" i="3" s="1"/>
  <c r="I15" i="3"/>
  <c r="R14" i="3"/>
  <c r="S14" i="3" s="1"/>
  <c r="R13" i="3"/>
  <c r="S13" i="3" s="1"/>
  <c r="I13" i="3"/>
  <c r="S12" i="3"/>
  <c r="I12" i="3"/>
  <c r="S11" i="3"/>
  <c r="S10" i="3"/>
  <c r="L10" i="3"/>
  <c r="L12" i="3" s="1"/>
  <c r="I10" i="3"/>
  <c r="S9" i="3"/>
  <c r="P7" i="3"/>
  <c r="O7" i="3"/>
  <c r="B7" i="3"/>
  <c r="D13" i="3" s="1"/>
  <c r="P6" i="3"/>
  <c r="O6" i="3"/>
  <c r="M6" i="3"/>
  <c r="P5" i="3"/>
  <c r="O5" i="3"/>
  <c r="E5" i="3"/>
  <c r="I8" i="3" s="1"/>
  <c r="P4" i="3"/>
  <c r="I4" i="3"/>
  <c r="P3" i="3"/>
  <c r="M3" i="3"/>
  <c r="I3" i="3"/>
  <c r="P2" i="3"/>
  <c r="R1" i="3"/>
  <c r="G36" i="2"/>
  <c r="E36" i="2"/>
  <c r="B36" i="2"/>
  <c r="E31" i="2"/>
  <c r="B31" i="2"/>
  <c r="G31" i="2" s="1"/>
  <c r="G37" i="2" s="1"/>
  <c r="E25" i="2"/>
  <c r="G25" i="2" s="1"/>
  <c r="B25" i="2"/>
  <c r="G19" i="2"/>
  <c r="G26" i="2" s="1"/>
  <c r="E19" i="2"/>
  <c r="B19" i="2"/>
  <c r="I16" i="2"/>
  <c r="I15" i="2"/>
  <c r="R14" i="2"/>
  <c r="S14" i="2" s="1"/>
  <c r="R13" i="2"/>
  <c r="S13" i="2" s="1"/>
  <c r="I13" i="2"/>
  <c r="D13" i="2"/>
  <c r="L19" i="2" s="1"/>
  <c r="L20" i="2" s="1"/>
  <c r="S12" i="2"/>
  <c r="S11" i="2"/>
  <c r="S10" i="2"/>
  <c r="L10" i="2"/>
  <c r="L12" i="2" s="1"/>
  <c r="I10" i="2"/>
  <c r="B10" i="2"/>
  <c r="S9" i="2"/>
  <c r="I9" i="2"/>
  <c r="P7" i="2"/>
  <c r="O7" i="2"/>
  <c r="O5" i="2" s="1"/>
  <c r="G7" i="2"/>
  <c r="B7" i="2"/>
  <c r="B13" i="2" s="1"/>
  <c r="P6" i="2"/>
  <c r="O6" i="2"/>
  <c r="M6" i="2"/>
  <c r="P5" i="2"/>
  <c r="G5" i="2"/>
  <c r="E5" i="2"/>
  <c r="I8" i="2" s="1"/>
  <c r="P4" i="2"/>
  <c r="I4" i="2"/>
  <c r="P3" i="2"/>
  <c r="M3" i="2"/>
  <c r="I3" i="2"/>
  <c r="P2" i="2"/>
  <c r="R1" i="2"/>
  <c r="L19" i="3" l="1"/>
  <c r="L20" i="3" s="1"/>
  <c r="E13" i="3"/>
  <c r="L24" i="3"/>
  <c r="G26" i="3"/>
  <c r="K27" i="3" s="1"/>
  <c r="G7" i="3"/>
  <c r="I9" i="3"/>
  <c r="I16" i="3"/>
  <c r="I2" i="3"/>
  <c r="E6" i="3"/>
  <c r="J15" i="3" s="1"/>
  <c r="I7" i="3"/>
  <c r="I6" i="3"/>
  <c r="L9" i="3"/>
  <c r="L11" i="3" s="1"/>
  <c r="L27" i="3" s="1"/>
  <c r="I14" i="3"/>
  <c r="F9" i="3"/>
  <c r="F10" i="3" s="1"/>
  <c r="F11" i="3" s="1"/>
  <c r="I11" i="3"/>
  <c r="B13" i="3"/>
  <c r="G5" i="3"/>
  <c r="B10" i="3"/>
  <c r="I5" i="3"/>
  <c r="J9" i="2"/>
  <c r="K27" i="2"/>
  <c r="J4" i="2"/>
  <c r="J10" i="2"/>
  <c r="J8" i="2"/>
  <c r="F9" i="2"/>
  <c r="F10" i="2" s="1"/>
  <c r="F11" i="2" s="1"/>
  <c r="I12" i="2"/>
  <c r="L23" i="2"/>
  <c r="L24" i="2" s="1"/>
  <c r="I2" i="2"/>
  <c r="J2" i="2" s="1"/>
  <c r="E6" i="2"/>
  <c r="J3" i="2" s="1"/>
  <c r="I7" i="2"/>
  <c r="I6" i="2"/>
  <c r="J6" i="2" s="1"/>
  <c r="L9" i="2"/>
  <c r="L11" i="2" s="1"/>
  <c r="L27" i="2" s="1"/>
  <c r="I14" i="2"/>
  <c r="I11" i="2"/>
  <c r="I5" i="2"/>
  <c r="E13" i="2"/>
  <c r="J2" i="3" l="1"/>
  <c r="J13" i="3"/>
  <c r="J11" i="3"/>
  <c r="J16" i="3"/>
  <c r="J10" i="3"/>
  <c r="J9" i="3"/>
  <c r="J4" i="3"/>
  <c r="J14" i="3"/>
  <c r="J12" i="3"/>
  <c r="J5" i="3"/>
  <c r="J6" i="3"/>
  <c r="J8" i="3"/>
  <c r="J3" i="3"/>
  <c r="J7" i="3"/>
  <c r="J7" i="2"/>
  <c r="J16" i="2"/>
  <c r="J15" i="2"/>
  <c r="J5" i="2"/>
  <c r="J13" i="2"/>
  <c r="J11" i="2"/>
  <c r="J12" i="2"/>
  <c r="J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<sst xmlns="http://schemas.openxmlformats.org/spreadsheetml/2006/main" count="7214" uniqueCount="887">
  <si>
    <t>Sales First Quarter - by Item</t>
  </si>
  <si>
    <t>Item #</t>
  </si>
  <si>
    <t>31T79</t>
  </si>
  <si>
    <t>32H21</t>
  </si>
  <si>
    <t>61K94</t>
  </si>
  <si>
    <t>16W09</t>
  </si>
  <si>
    <t>17Q30</t>
  </si>
  <si>
    <t>96M37</t>
  </si>
  <si>
    <t>79S93</t>
  </si>
  <si>
    <t>21D08</t>
  </si>
  <si>
    <t>43P25</t>
  </si>
  <si>
    <t>12Y27</t>
  </si>
  <si>
    <t>18Z66</t>
  </si>
  <si>
    <t>74X47</t>
  </si>
  <si>
    <t>Boston</t>
  </si>
  <si>
    <t>New York</t>
  </si>
  <si>
    <t>Atlanta</t>
  </si>
  <si>
    <t>Chicago</t>
  </si>
  <si>
    <t>Houston</t>
  </si>
  <si>
    <t>Denver</t>
  </si>
  <si>
    <t>Albuquerque</t>
  </si>
  <si>
    <t>Dallas</t>
  </si>
  <si>
    <t>Cincinnati</t>
  </si>
  <si>
    <t>LasVegas</t>
  </si>
  <si>
    <t>Los Angeles</t>
  </si>
  <si>
    <t>Seattle</t>
  </si>
  <si>
    <t>Weight / M ?</t>
  </si>
  <si>
    <t xml:space="preserve"> ~
 `</t>
  </si>
  <si>
    <t xml:space="preserve">% </t>
  </si>
  <si>
    <t>FOB</t>
  </si>
  <si>
    <t>C&amp;F</t>
  </si>
  <si>
    <t>Conversions</t>
  </si>
  <si>
    <t>Metric</t>
  </si>
  <si>
    <t>US</t>
  </si>
  <si>
    <t>DiskDrives</t>
  </si>
  <si>
    <t>Length (inches)  ?</t>
  </si>
  <si>
    <t>PRICE</t>
  </si>
  <si>
    <t>USD</t>
  </si>
  <si>
    <t>TL Cx</t>
  </si>
  <si>
    <t>cm</t>
  </si>
  <si>
    <t>in</t>
  </si>
  <si>
    <t>Per pound price</t>
  </si>
  <si>
    <t>Freight ?</t>
  </si>
  <si>
    <t>Cntr cost</t>
  </si>
  <si>
    <t>Freight =</t>
  </si>
  <si>
    <t>Per unit freight cost</t>
  </si>
  <si>
    <t>inches</t>
  </si>
  <si>
    <t xml:space="preserve">Qty per 40' cntr = </t>
  </si>
  <si>
    <t>C&amp;F =</t>
  </si>
  <si>
    <t>Incl. freight</t>
  </si>
  <si>
    <t>StorageSlots</t>
  </si>
  <si>
    <t># of plts ?</t>
  </si>
  <si>
    <t>Load</t>
  </si>
  <si>
    <t>Qty ?</t>
  </si>
  <si>
    <t>Order Information</t>
  </si>
  <si>
    <t>Info</t>
  </si>
  <si>
    <t>TL's</t>
  </si>
  <si>
    <t>Px</t>
  </si>
  <si>
    <t>each</t>
  </si>
  <si>
    <t xml:space="preserve">Pieces / skid = </t>
  </si>
  <si>
    <t>Round</t>
  </si>
  <si>
    <t>Qty</t>
  </si>
  <si>
    <t>pcs</t>
  </si>
  <si>
    <t>Round QTY</t>
  </si>
  <si>
    <t>$ Amt</t>
  </si>
  <si>
    <t>Net</t>
  </si>
  <si>
    <t>Net Wt.</t>
  </si>
  <si>
    <t>Gros Wt.</t>
  </si>
  <si>
    <t>Gross</t>
  </si>
  <si>
    <t>Mixed/combination loads</t>
  </si>
  <si>
    <t>Weight A</t>
  </si>
  <si>
    <t>Weight B</t>
  </si>
  <si>
    <t>Wt/M ?</t>
  </si>
  <si>
    <t>Length ?</t>
  </si>
  <si>
    <t>Weights</t>
  </si>
  <si>
    <t xml:space="preserve">Net = </t>
  </si>
  <si>
    <t>Lbs</t>
  </si>
  <si>
    <t>(A+B)</t>
  </si>
  <si>
    <t>per piece</t>
  </si>
  <si>
    <t>per 1000</t>
  </si>
  <si>
    <t>Weight C</t>
  </si>
  <si>
    <t>Weight D</t>
  </si>
  <si>
    <t>enter pallet qty</t>
  </si>
  <si>
    <t>plts</t>
  </si>
  <si>
    <t>pcs per plt</t>
  </si>
  <si>
    <t>weight per plt</t>
  </si>
  <si>
    <t>(C+D)</t>
  </si>
  <si>
    <t xml:space="preserve">Total wt. </t>
  </si>
  <si>
    <t>Weight E</t>
  </si>
  <si>
    <t>Weight F</t>
  </si>
  <si>
    <t>TOTAL</t>
  </si>
  <si>
    <t>(E+F)</t>
  </si>
  <si>
    <t>Weight G</t>
  </si>
  <si>
    <t>Weight H</t>
  </si>
  <si>
    <t>(G+H)</t>
  </si>
  <si>
    <t>Employee Name</t>
  </si>
  <si>
    <t>Building</t>
  </si>
  <si>
    <t>Department</t>
  </si>
  <si>
    <t>Status</t>
  </si>
  <si>
    <t>Hire Date</t>
  </si>
  <si>
    <t>Years</t>
  </si>
  <si>
    <t>Benefits</t>
  </si>
  <si>
    <t>Salary</t>
  </si>
  <si>
    <t>Job Rating</t>
  </si>
  <si>
    <t>Page, Lisa</t>
  </si>
  <si>
    <t>West</t>
  </si>
  <si>
    <t>ADC</t>
  </si>
  <si>
    <t>Full Time</t>
  </si>
  <si>
    <t>DMR</t>
  </si>
  <si>
    <t>Taylor, Hector</t>
  </si>
  <si>
    <t>Half-Time</t>
  </si>
  <si>
    <t>DM</t>
  </si>
  <si>
    <t>Dawson, Jonathan</t>
  </si>
  <si>
    <t>Contract</t>
  </si>
  <si>
    <t>Duran, Brian</t>
  </si>
  <si>
    <t>Taft</t>
  </si>
  <si>
    <t>Hourly</t>
  </si>
  <si>
    <t>Weber, Larry</t>
  </si>
  <si>
    <t>Watson</t>
  </si>
  <si>
    <t>M</t>
  </si>
  <si>
    <t>Pratt, Erik</t>
  </si>
  <si>
    <t>North</t>
  </si>
  <si>
    <t>Training</t>
  </si>
  <si>
    <t>Oconnor, Kent</t>
  </si>
  <si>
    <t>Spencer, Boyd</t>
  </si>
  <si>
    <t>Main</t>
  </si>
  <si>
    <t>Wiggins, Frank</t>
  </si>
  <si>
    <t>Tanner, Timothy</t>
  </si>
  <si>
    <t>Strickland, Rajean</t>
  </si>
  <si>
    <t>D</t>
  </si>
  <si>
    <t>Chase, Troy</t>
  </si>
  <si>
    <t>Brewer, Kent</t>
  </si>
  <si>
    <t>Wilkins, Jesse</t>
  </si>
  <si>
    <t>White, Daniel</t>
  </si>
  <si>
    <t>Holland, Donald</t>
  </si>
  <si>
    <t>South</t>
  </si>
  <si>
    <t>Rowe, Ken</t>
  </si>
  <si>
    <t>Burton, Cam</t>
  </si>
  <si>
    <t>Phillips, Liesl</t>
  </si>
  <si>
    <t>R</t>
  </si>
  <si>
    <t>Gallagher, Johnson</t>
  </si>
  <si>
    <t>Wolf, Debbie</t>
  </si>
  <si>
    <t>Todd, Steven</t>
  </si>
  <si>
    <t>McKenzie, Michelle</t>
  </si>
  <si>
    <t>Environmental Compliance</t>
  </si>
  <si>
    <t>Thornton, Charles</t>
  </si>
  <si>
    <t>Dunn, Matthew</t>
  </si>
  <si>
    <t>Potter, Dawn</t>
  </si>
  <si>
    <t>Carroll, Lesa</t>
  </si>
  <si>
    <t>Fleming, Irv</t>
  </si>
  <si>
    <t>Nguyen, Dennis</t>
  </si>
  <si>
    <t>Blair, Sperry</t>
  </si>
  <si>
    <t>Wyatt, Kelly</t>
  </si>
  <si>
    <t>Walton, Benjamin</t>
  </si>
  <si>
    <t>Beck, Craig</t>
  </si>
  <si>
    <t>Phelps, Gretchen</t>
  </si>
  <si>
    <t>Bond, John</t>
  </si>
  <si>
    <t>Chang, Gabriel</t>
  </si>
  <si>
    <t>Bullock, Greg</t>
  </si>
  <si>
    <t>Facilities/Engineering</t>
  </si>
  <si>
    <t>Wheeler, Meegan</t>
  </si>
  <si>
    <t>Cunningham, Denise</t>
  </si>
  <si>
    <t>Simpson, Jimmy</t>
  </si>
  <si>
    <t>Griffith, Michelle</t>
  </si>
  <si>
    <t>Powers, Tia</t>
  </si>
  <si>
    <t>Navarro, Marc</t>
  </si>
  <si>
    <t>Briggs, Bryan</t>
  </si>
  <si>
    <t>Warren, Jean</t>
  </si>
  <si>
    <t>McDonald, Debra</t>
  </si>
  <si>
    <t>Pitts, Dana</t>
  </si>
  <si>
    <t>Pruitt, Randy</t>
  </si>
  <si>
    <t>Nicholson, Lee</t>
  </si>
  <si>
    <t>Matthews, Diane</t>
  </si>
  <si>
    <t>Norris, Tamara</t>
  </si>
  <si>
    <t>Weiss, Marisa</t>
  </si>
  <si>
    <t>Lawrence, Ronald</t>
  </si>
  <si>
    <t>Sherman, Karin</t>
  </si>
  <si>
    <t>Harmon, Paul</t>
  </si>
  <si>
    <t>Vance, Cheryl</t>
  </si>
  <si>
    <t>Swanson, Vicki</t>
  </si>
  <si>
    <t>Steele, Gerald</t>
  </si>
  <si>
    <t>Richardson, Debbie</t>
  </si>
  <si>
    <t>Whitehead, Carolyn</t>
  </si>
  <si>
    <t>Flowers, Kathleen</t>
  </si>
  <si>
    <t>Huff, Erik</t>
  </si>
  <si>
    <t>Deleon, Jaquelyn</t>
  </si>
  <si>
    <t>Kent, Angus</t>
  </si>
  <si>
    <t>Wallace, Timothy</t>
  </si>
  <si>
    <t>Nichols, Nathaniel</t>
  </si>
  <si>
    <t>Morgan, Patricia</t>
  </si>
  <si>
    <t>Harding, Erin</t>
  </si>
  <si>
    <t>Hood, Renee</t>
  </si>
  <si>
    <t>Hickman, John</t>
  </si>
  <si>
    <t>Schneider, Gay</t>
  </si>
  <si>
    <t>Stone, Brian</t>
  </si>
  <si>
    <t>Goodman, Kuyler</t>
  </si>
  <si>
    <t>Simmons, Robert</t>
  </si>
  <si>
    <t>Wolfe, Keith</t>
  </si>
  <si>
    <t>Conway, Brett</t>
  </si>
  <si>
    <t>Mendoza, Bobby</t>
  </si>
  <si>
    <t>James, Lynn</t>
  </si>
  <si>
    <t>Porter, Rachel</t>
  </si>
  <si>
    <t>Mullins, Angela</t>
  </si>
  <si>
    <t>Poole, Tracy</t>
  </si>
  <si>
    <t>Farrell, Laura</t>
  </si>
  <si>
    <t>Perry, Christopher</t>
  </si>
  <si>
    <t>Fletcher, Brian</t>
  </si>
  <si>
    <t>York, Steven</t>
  </si>
  <si>
    <t>Hudson, Lorna</t>
  </si>
  <si>
    <t>May, Steve</t>
  </si>
  <si>
    <t>Booker, Judith</t>
  </si>
  <si>
    <t>Dorsey, Matthew</t>
  </si>
  <si>
    <t>Gardner, Anthony</t>
  </si>
  <si>
    <t>Hammond, Robert</t>
  </si>
  <si>
    <t>Clayton, Gregory</t>
  </si>
  <si>
    <t>Martinez, Kathleen</t>
  </si>
  <si>
    <t>Becker, Gretchen</t>
  </si>
  <si>
    <t>Thompson, John</t>
  </si>
  <si>
    <t>Cortez, Jack</t>
  </si>
  <si>
    <t>Green Building</t>
  </si>
  <si>
    <t>Hardin, Gregory</t>
  </si>
  <si>
    <t>Pacheco, Therese</t>
  </si>
  <si>
    <t>Stokes, Jonathan</t>
  </si>
  <si>
    <t>Kerr, Mihaela</t>
  </si>
  <si>
    <t>Juarez, Neill</t>
  </si>
  <si>
    <t>Wade, Kevin</t>
  </si>
  <si>
    <t>Cohen, Bruce</t>
  </si>
  <si>
    <t>Norton, Bruce</t>
  </si>
  <si>
    <t>Environmental Health/Safety</t>
  </si>
  <si>
    <t>Gomez, Ed</t>
  </si>
  <si>
    <t>Carey, Andrea</t>
  </si>
  <si>
    <t>Kim, Deborah</t>
  </si>
  <si>
    <t>Foley, Peter</t>
  </si>
  <si>
    <t>Landry, Linda</t>
  </si>
  <si>
    <t>Hill, Robin</t>
  </si>
  <si>
    <t>Malone, Daniel</t>
  </si>
  <si>
    <t>Hawkins, Douglas</t>
  </si>
  <si>
    <t>Baker, Barney</t>
  </si>
  <si>
    <t>Creative</t>
  </si>
  <si>
    <t>Allison, Timothy</t>
  </si>
  <si>
    <t>McCoy, Preston</t>
  </si>
  <si>
    <t>Maxwell, Jill</t>
  </si>
  <si>
    <t>Garner, Terry</t>
  </si>
  <si>
    <t>Durham, Troy</t>
  </si>
  <si>
    <t>Ray, ReAnnon</t>
  </si>
  <si>
    <t>Winters, Shaun</t>
  </si>
  <si>
    <t>Roberson, Eileen</t>
  </si>
  <si>
    <t>Perkins, Donald</t>
  </si>
  <si>
    <t>Copeland, Roger</t>
  </si>
  <si>
    <t>Silva, Stephen</t>
  </si>
  <si>
    <t>Lloyd, John</t>
  </si>
  <si>
    <t>Park, Timothy</t>
  </si>
  <si>
    <t>Molina, Michael</t>
  </si>
  <si>
    <t>McDowell, Scott</t>
  </si>
  <si>
    <t>Nixon, Randy</t>
  </si>
  <si>
    <t>Figueroa, Leonard</t>
  </si>
  <si>
    <t>Hutchinson, Robin</t>
  </si>
  <si>
    <t>Nelson, Shira</t>
  </si>
  <si>
    <t>Human Resources</t>
  </si>
  <si>
    <t>Daniel, Robert</t>
  </si>
  <si>
    <t>Barnett, Brenda</t>
  </si>
  <si>
    <t>Gregory, Jon</t>
  </si>
  <si>
    <t>Ramos, Jan</t>
  </si>
  <si>
    <t>Calhoun, Dac Vinh</t>
  </si>
  <si>
    <t>Product Development</t>
  </si>
  <si>
    <t>Adams, David</t>
  </si>
  <si>
    <t>Bass, Justin</t>
  </si>
  <si>
    <t>Robertson, Nathan</t>
  </si>
  <si>
    <t>Young, Benjamin</t>
  </si>
  <si>
    <t>Nunez, Benning</t>
  </si>
  <si>
    <t>Shields, Robert</t>
  </si>
  <si>
    <t>Hardy, Svetlana</t>
  </si>
  <si>
    <t>Woodward, Tim</t>
  </si>
  <si>
    <t>Shaffer, Nobuko</t>
  </si>
  <si>
    <t>Hale, Deon</t>
  </si>
  <si>
    <t>Gates, Anne</t>
  </si>
  <si>
    <t>Lara, Mark</t>
  </si>
  <si>
    <t>Vazquez, Kenneth</t>
  </si>
  <si>
    <t>Montgomery, Chris</t>
  </si>
  <si>
    <t>Lee, Charles</t>
  </si>
  <si>
    <t>Curtis, Patrick</t>
  </si>
  <si>
    <t>Gallegos, Rick</t>
  </si>
  <si>
    <t>Morse, Michael</t>
  </si>
  <si>
    <t>Gross, Davin</t>
  </si>
  <si>
    <t>Newton, Leigh</t>
  </si>
  <si>
    <t>Noble, Michael</t>
  </si>
  <si>
    <t>Jordan, Mark</t>
  </si>
  <si>
    <t>Rich, Brent</t>
  </si>
  <si>
    <t>Evans, Rolin</t>
  </si>
  <si>
    <t>Santos, Garret</t>
  </si>
  <si>
    <t>Wise, Ted</t>
  </si>
  <si>
    <t>Townsend, Jerry</t>
  </si>
  <si>
    <t>Estrada, Joan</t>
  </si>
  <si>
    <t>Oliver, Francisco</t>
  </si>
  <si>
    <t>Clarke, Dennis</t>
  </si>
  <si>
    <t>Wagner, Lynne</t>
  </si>
  <si>
    <t>Mathis, Shari</t>
  </si>
  <si>
    <t>Chen, Jaime</t>
  </si>
  <si>
    <t>Reese, Marc</t>
  </si>
  <si>
    <t>Lowe, Michelle</t>
  </si>
  <si>
    <t>Cummings, Jose</t>
  </si>
  <si>
    <t>Padilla, Christopher</t>
  </si>
  <si>
    <t>Tran, Chad</t>
  </si>
  <si>
    <t>Major Mfg Projects</t>
  </si>
  <si>
    <t>Boone, Eric</t>
  </si>
  <si>
    <t>Romero, Randy</t>
  </si>
  <si>
    <t>Randolph, Kristin</t>
  </si>
  <si>
    <t>Miranda, Elena</t>
  </si>
  <si>
    <t>Gilmore, Terry</t>
  </si>
  <si>
    <t>Douglas, Kenneth</t>
  </si>
  <si>
    <t>Campos, Richard</t>
  </si>
  <si>
    <t>Rios, Fredrick</t>
  </si>
  <si>
    <t>Manufacturing</t>
  </si>
  <si>
    <t>DR</t>
  </si>
  <si>
    <t>Castro, Christopher</t>
  </si>
  <si>
    <t>Pierce, Karen</t>
  </si>
  <si>
    <t>Small, Athanasios</t>
  </si>
  <si>
    <t>Logan, Karen</t>
  </si>
  <si>
    <t>Tate, Zachary</t>
  </si>
  <si>
    <t>Baxter, Teresa</t>
  </si>
  <si>
    <t>Mercado, David</t>
  </si>
  <si>
    <t>Patel, Donald</t>
  </si>
  <si>
    <t>Rodriguez, Scott</t>
  </si>
  <si>
    <t>Conley, Mark</t>
  </si>
  <si>
    <t>Vincent, Guy</t>
  </si>
  <si>
    <t>Dixon, Richard</t>
  </si>
  <si>
    <t>Schultz, Norman</t>
  </si>
  <si>
    <t>Cox, Stephanie</t>
  </si>
  <si>
    <t>Conner, Mark</t>
  </si>
  <si>
    <t>Rojas, Charles</t>
  </si>
  <si>
    <t>McCall, Keith</t>
  </si>
  <si>
    <t>Burns, Fiona</t>
  </si>
  <si>
    <t>Herman, Henrietta</t>
  </si>
  <si>
    <t>Meyers, David</t>
  </si>
  <si>
    <t>Walker, Mike</t>
  </si>
  <si>
    <t>Butler, Roy</t>
  </si>
  <si>
    <t>Carrillo, Robert</t>
  </si>
  <si>
    <t>Bridges, Jeff</t>
  </si>
  <si>
    <t>Berry, Jacklyn</t>
  </si>
  <si>
    <t>Oneal, William</t>
  </si>
  <si>
    <t>Frazier, Chris</t>
  </si>
  <si>
    <t>Rice, Diane</t>
  </si>
  <si>
    <t>Sharp, Janine</t>
  </si>
  <si>
    <t>Boyer, John</t>
  </si>
  <si>
    <t>Allen, Thomas</t>
  </si>
  <si>
    <t>Cole, Elbert</t>
  </si>
  <si>
    <t>Boyd, Debra</t>
  </si>
  <si>
    <t>Larson, David</t>
  </si>
  <si>
    <t>Roth, Tony</t>
  </si>
  <si>
    <t>Stewart, Elizabeth</t>
  </si>
  <si>
    <t>Robinson, John</t>
  </si>
  <si>
    <t>Blackburn, Kathryn</t>
  </si>
  <si>
    <t>Gibbs, Debra</t>
  </si>
  <si>
    <t>Greene, Alexander</t>
  </si>
  <si>
    <t>Fuller, Brenda</t>
  </si>
  <si>
    <t>Callahan, Marilyn</t>
  </si>
  <si>
    <t>McConnell, Justin</t>
  </si>
  <si>
    <t>Smith, Koleen</t>
  </si>
  <si>
    <t>Herring, Joanna</t>
  </si>
  <si>
    <t>Fernandez, Marie</t>
  </si>
  <si>
    <t>Houston, Mark</t>
  </si>
  <si>
    <t>Francis, Todd</t>
  </si>
  <si>
    <t>Wright, Brad</t>
  </si>
  <si>
    <t>Sexton, John</t>
  </si>
  <si>
    <t>Dickerson, Lincoln</t>
  </si>
  <si>
    <t>Harris, Brian</t>
  </si>
  <si>
    <t>McGee, Carol</t>
  </si>
  <si>
    <t>Hobbs, Scott</t>
  </si>
  <si>
    <t>Merritt, Kevin</t>
  </si>
  <si>
    <t>Perez, Kim</t>
  </si>
  <si>
    <t>Eaton, Cris</t>
  </si>
  <si>
    <t>Brady, Traci</t>
  </si>
  <si>
    <t>Joseph, Christopher</t>
  </si>
  <si>
    <t>Golden, Christine</t>
  </si>
  <si>
    <t>Shelton, Donna</t>
  </si>
  <si>
    <t>Powell, Juli</t>
  </si>
  <si>
    <t>McBride, Grazyna</t>
  </si>
  <si>
    <t>Fields, Cathy</t>
  </si>
  <si>
    <t>Burgess, Cherie</t>
  </si>
  <si>
    <t>Melton, Scott</t>
  </si>
  <si>
    <t>Pittman, Bacardi</t>
  </si>
  <si>
    <t>Hurst, Thomas</t>
  </si>
  <si>
    <t>Colon, Donnie</t>
  </si>
  <si>
    <t>Williamson, Sumed</t>
  </si>
  <si>
    <t>English, David</t>
  </si>
  <si>
    <t>Combs, Rick</t>
  </si>
  <si>
    <t>Osborne, Bill</t>
  </si>
  <si>
    <t>Sanders, Troy</t>
  </si>
  <si>
    <t>Bradford, Raymond</t>
  </si>
  <si>
    <t>Sullivan, Robert</t>
  </si>
  <si>
    <t>Barber, Robbie</t>
  </si>
  <si>
    <t>Humphrey, Andrew</t>
  </si>
  <si>
    <t>Browning, Kathleen</t>
  </si>
  <si>
    <t>Whitaker, Jessica</t>
  </si>
  <si>
    <t>Bates, Verna</t>
  </si>
  <si>
    <t>Little, Steve</t>
  </si>
  <si>
    <t>Velasquez, Clint</t>
  </si>
  <si>
    <t>Ryan, Ryan</t>
  </si>
  <si>
    <t>House, Paul</t>
  </si>
  <si>
    <t>Petersen, Timothy</t>
  </si>
  <si>
    <t>Hampton, Catherine</t>
  </si>
  <si>
    <t>Miller, Jessica</t>
  </si>
  <si>
    <t>McKee, Michelle</t>
  </si>
  <si>
    <t>Barron, Michael</t>
  </si>
  <si>
    <t>Summers, Harold</t>
  </si>
  <si>
    <t>Atkins, Kevin</t>
  </si>
  <si>
    <t>Chambers, Richard</t>
  </si>
  <si>
    <t>Jacobs, Florianne</t>
  </si>
  <si>
    <t>Wilkinson, Gregory</t>
  </si>
  <si>
    <t>Pearson, Cassy</t>
  </si>
  <si>
    <t>Moran, Carol</t>
  </si>
  <si>
    <t>Huffman, Ignacio</t>
  </si>
  <si>
    <t>Marshall, Anita</t>
  </si>
  <si>
    <t>Clay, William</t>
  </si>
  <si>
    <t>Collins, Michael</t>
  </si>
  <si>
    <t>Elliott, Anthony</t>
  </si>
  <si>
    <t>Mitchell, Shannon</t>
  </si>
  <si>
    <t>Stafford, Rhonda</t>
  </si>
  <si>
    <t>Parker, Carl</t>
  </si>
  <si>
    <t>Kemp, Holly</t>
  </si>
  <si>
    <t>Richards, Richard</t>
  </si>
  <si>
    <t>Mendez, Max</t>
  </si>
  <si>
    <t>Brock, Ensley</t>
  </si>
  <si>
    <t>Sloan, Cindy</t>
  </si>
  <si>
    <t>Washington, Phillip</t>
  </si>
  <si>
    <t>Pena, Erik</t>
  </si>
  <si>
    <t>Finley, James</t>
  </si>
  <si>
    <t>Payne, Vicky</t>
  </si>
  <si>
    <t>McKinney, Chris</t>
  </si>
  <si>
    <t>Snow, Desiree</t>
  </si>
  <si>
    <t>Weaver, Eric</t>
  </si>
  <si>
    <t>Drake, Kyle</t>
  </si>
  <si>
    <t>Bradley, David</t>
  </si>
  <si>
    <t>Trujillo, Shawn</t>
  </si>
  <si>
    <t>Bell, David</t>
  </si>
  <si>
    <t>Lyons, Brian</t>
  </si>
  <si>
    <t>Ayers, Douglas</t>
  </si>
  <si>
    <t>Peters, Robert</t>
  </si>
  <si>
    <t>Benson, Troy</t>
  </si>
  <si>
    <t>McGuire, Rebecca</t>
  </si>
  <si>
    <t>Price, Diana</t>
  </si>
  <si>
    <t>Decker, Amy</t>
  </si>
  <si>
    <t>McLaughlin, Edward</t>
  </si>
  <si>
    <t>Diaz, David</t>
  </si>
  <si>
    <t>Davidson, Jaime</t>
  </si>
  <si>
    <t>Manning, John</t>
  </si>
  <si>
    <t>Harrison, Jonathan</t>
  </si>
  <si>
    <t>Moss, Chan</t>
  </si>
  <si>
    <t>Watson, Christian</t>
  </si>
  <si>
    <t>Coleman, Roque</t>
  </si>
  <si>
    <t>Patrick, Wendy</t>
  </si>
  <si>
    <t>Parrish, Debra</t>
  </si>
  <si>
    <t>Carson, Anthony</t>
  </si>
  <si>
    <t>Heath, Deborah</t>
  </si>
  <si>
    <t>Day, David</t>
  </si>
  <si>
    <t>Dominguez, Duane</t>
  </si>
  <si>
    <t>Flores, Angela</t>
  </si>
  <si>
    <t>Richard, Karen</t>
  </si>
  <si>
    <t>Nash, Mark</t>
  </si>
  <si>
    <t>Camacho, Stephanie</t>
  </si>
  <si>
    <t>Glover, Eugene</t>
  </si>
  <si>
    <t>Meyer, Charles</t>
  </si>
  <si>
    <t>Haynes, Ernest</t>
  </si>
  <si>
    <t>Rhodes, Brenda</t>
  </si>
  <si>
    <t>Hanson, Dennis</t>
  </si>
  <si>
    <t>Manufacturing Admin</t>
  </si>
  <si>
    <t>Wood, Larry</t>
  </si>
  <si>
    <t>Savage, John</t>
  </si>
  <si>
    <t>Carr, Susan</t>
  </si>
  <si>
    <t>Alexander, Charles</t>
  </si>
  <si>
    <t>Hernandez, Glenn</t>
  </si>
  <si>
    <t>Roberts, Jackie</t>
  </si>
  <si>
    <t>Trevino, Gary</t>
  </si>
  <si>
    <t>Marketing</t>
  </si>
  <si>
    <t>Knox, Lori</t>
  </si>
  <si>
    <t>Bishop, Juan</t>
  </si>
  <si>
    <t>Brooks, Richard</t>
  </si>
  <si>
    <t>Howard, Lisa</t>
  </si>
  <si>
    <t>Marquez, Thomas</t>
  </si>
  <si>
    <t>Reyes, Mary</t>
  </si>
  <si>
    <t>Reynolds, Barbara</t>
  </si>
  <si>
    <t>Lambert, Jody</t>
  </si>
  <si>
    <t>Leach, Jingwen</t>
  </si>
  <si>
    <t>Holmes, Tito</t>
  </si>
  <si>
    <t>Gill, Douglas</t>
  </si>
  <si>
    <t>Koch, Danielle</t>
  </si>
  <si>
    <t>Stephens, Bonnie</t>
  </si>
  <si>
    <t>Patton, Corey</t>
  </si>
  <si>
    <t>Chavez, Thomas</t>
  </si>
  <si>
    <t>Hull, Jeanne</t>
  </si>
  <si>
    <t>Hogan, Daniel</t>
  </si>
  <si>
    <t>Prince, Robert</t>
  </si>
  <si>
    <t>Randall, Yvonne</t>
  </si>
  <si>
    <t>Reed, Larry</t>
  </si>
  <si>
    <t>Love, Danny</t>
  </si>
  <si>
    <t>Campbell, Michael</t>
  </si>
  <si>
    <t>Valdez, Ann</t>
  </si>
  <si>
    <t>Hamilton, Theo</t>
  </si>
  <si>
    <t>Buckel, Patricia</t>
  </si>
  <si>
    <t>Fischer, David</t>
  </si>
  <si>
    <t>Spears, Melanie</t>
  </si>
  <si>
    <t>McLean, Richard</t>
  </si>
  <si>
    <t>Everett, Dan</t>
  </si>
  <si>
    <t>Robles, Charles</t>
  </si>
  <si>
    <t>Ingram, Matt</t>
  </si>
  <si>
    <t>Ross, Janice</t>
  </si>
  <si>
    <t>Lowery, Charles</t>
  </si>
  <si>
    <t>Gonzales, David</t>
  </si>
  <si>
    <t>Blevins, Carey</t>
  </si>
  <si>
    <t>Jones, John</t>
  </si>
  <si>
    <t>Bush, Rena</t>
  </si>
  <si>
    <t>Simon, Sheila</t>
  </si>
  <si>
    <t>Johnston, Daniel</t>
  </si>
  <si>
    <t>Tucker, James</t>
  </si>
  <si>
    <t>Johns, Chad</t>
  </si>
  <si>
    <t>Griffin, Debbi</t>
  </si>
  <si>
    <t>Waters, Alfred</t>
  </si>
  <si>
    <t>Caldwell, Pete</t>
  </si>
  <si>
    <t>Bryant, Douglas</t>
  </si>
  <si>
    <t>Weeks, Troy</t>
  </si>
  <si>
    <t>Barr, Jennifer</t>
  </si>
  <si>
    <t>Jensen, Kristina</t>
  </si>
  <si>
    <t>Moore, Robert</t>
  </si>
  <si>
    <t>Sellers, William</t>
  </si>
  <si>
    <t>Maynard, Susan</t>
  </si>
  <si>
    <t>Sales</t>
  </si>
  <si>
    <t>Norman, Rita</t>
  </si>
  <si>
    <t>Leon, Emily</t>
  </si>
  <si>
    <t>Vaughn, Harlon</t>
  </si>
  <si>
    <t>Arnold, Cole</t>
  </si>
  <si>
    <t>Kelly, Icelita</t>
  </si>
  <si>
    <t>Bowers, Tammy</t>
  </si>
  <si>
    <t>McCullough, Scott</t>
  </si>
  <si>
    <t>Owen, Robert</t>
  </si>
  <si>
    <t>Livingston, Lynette</t>
  </si>
  <si>
    <t>Lucas, John</t>
  </si>
  <si>
    <t>Byrd, Asa</t>
  </si>
  <si>
    <t>Short, Timothy</t>
  </si>
  <si>
    <t>McCarthy, Ryan</t>
  </si>
  <si>
    <t>Ball, Kirk</t>
  </si>
  <si>
    <t>Burke, Michael</t>
  </si>
  <si>
    <t>Pope, Duane</t>
  </si>
  <si>
    <t>Christensen, Jill</t>
  </si>
  <si>
    <t>Franklin, Alicia</t>
  </si>
  <si>
    <t>Moody, Matthew</t>
  </si>
  <si>
    <t>Bryan, Thomas</t>
  </si>
  <si>
    <t>Knight, Denise</t>
  </si>
  <si>
    <t>Stephenson, Matt</t>
  </si>
  <si>
    <t>Medina, Warren</t>
  </si>
  <si>
    <t>Wall, John</t>
  </si>
  <si>
    <t>Ellis, Brenda</t>
  </si>
  <si>
    <t>IT</t>
  </si>
  <si>
    <t>Ballard, Martin</t>
  </si>
  <si>
    <t>Reeves, Greg</t>
  </si>
  <si>
    <t>Sutton, Matthew</t>
  </si>
  <si>
    <t>Hancock, Allen</t>
  </si>
  <si>
    <t>Mathews, Marcia</t>
  </si>
  <si>
    <t>Saunders, Corey</t>
  </si>
  <si>
    <t>Banks, Ryan</t>
  </si>
  <si>
    <t>Fowler, John</t>
  </si>
  <si>
    <t>Greer, Brian</t>
  </si>
  <si>
    <t>Garrison, Chris</t>
  </si>
  <si>
    <t>Pace, Joseph</t>
  </si>
  <si>
    <t>Skinner, Jason</t>
  </si>
  <si>
    <t>Dudley, James</t>
  </si>
  <si>
    <t>Floyd, Eric</t>
  </si>
  <si>
    <t>Russell, Mark</t>
  </si>
  <si>
    <t>Chandler, Diane</t>
  </si>
  <si>
    <t>Mosley, Michael</t>
  </si>
  <si>
    <t>Robbins, Suzanne</t>
  </si>
  <si>
    <t>Walsh, Matthew</t>
  </si>
  <si>
    <t>Morris, Richelle</t>
  </si>
  <si>
    <t>Hess, Brian</t>
  </si>
  <si>
    <t>McClain, Steven</t>
  </si>
  <si>
    <t>Bennett, Chris</t>
  </si>
  <si>
    <t>Hodges, Lisa</t>
  </si>
  <si>
    <t>Bauer, Chris</t>
  </si>
  <si>
    <t>Best, Lara</t>
  </si>
  <si>
    <t>Guerrero, Laura</t>
  </si>
  <si>
    <t>Murray, Rebecca</t>
  </si>
  <si>
    <t>Anthony, Robert</t>
  </si>
  <si>
    <t>Sawyer, Catherine</t>
  </si>
  <si>
    <t>Alvarado, Sonia</t>
  </si>
  <si>
    <t>Olson, Melanie</t>
  </si>
  <si>
    <t>Peterson, Shaun</t>
  </si>
  <si>
    <t>Orr, Jennifer</t>
  </si>
  <si>
    <t>Cline, Rebecca</t>
  </si>
  <si>
    <t>Hines, Herb</t>
  </si>
  <si>
    <t>Underwood, Todd</t>
  </si>
  <si>
    <t>Terry, Karin</t>
  </si>
  <si>
    <t>Yates, Doug</t>
  </si>
  <si>
    <t>Luna, Rodney</t>
  </si>
  <si>
    <t>Wong, Dennis</t>
  </si>
  <si>
    <t>Mack, Barry</t>
  </si>
  <si>
    <t>Guerra, Karen</t>
  </si>
  <si>
    <t>Barton, Barry</t>
  </si>
  <si>
    <t>Professional Training Group</t>
  </si>
  <si>
    <t>Gentry, John</t>
  </si>
  <si>
    <t>Williams, Scott</t>
  </si>
  <si>
    <t>Lamb, John</t>
  </si>
  <si>
    <t>Parsons, Phillip</t>
  </si>
  <si>
    <t>Contreras, Dean</t>
  </si>
  <si>
    <t>Dodson, David</t>
  </si>
  <si>
    <t>Rodriquez, Denise</t>
  </si>
  <si>
    <t>Webb, Jim</t>
  </si>
  <si>
    <t>Cross, Marc</t>
  </si>
  <si>
    <t>Watts, Curtis</t>
  </si>
  <si>
    <t>Bartlett, Julia</t>
  </si>
  <si>
    <t>Garza, Anthony</t>
  </si>
  <si>
    <t>Maldonado, Robert</t>
  </si>
  <si>
    <t>Estes, Mary</t>
  </si>
  <si>
    <t>Hartman, Michael</t>
  </si>
  <si>
    <t>Gutierrez, Regina</t>
  </si>
  <si>
    <t>Account Management</t>
  </si>
  <si>
    <t>West, Jeffrey</t>
  </si>
  <si>
    <t>Farmer, Suzanne</t>
  </si>
  <si>
    <t>Grant, Leonard</t>
  </si>
  <si>
    <t>Hayes, Edward</t>
  </si>
  <si>
    <t>Horn, George</t>
  </si>
  <si>
    <t>Frost, Adam</t>
  </si>
  <si>
    <t>Fitzgerald, George</t>
  </si>
  <si>
    <t>Carter, Allan</t>
  </si>
  <si>
    <t>Kirby, Michael</t>
  </si>
  <si>
    <t>Henson, Debra</t>
  </si>
  <si>
    <t>Higgins, Angela</t>
  </si>
  <si>
    <t>Cobb, Nicole</t>
  </si>
  <si>
    <t>Barker, Heidi</t>
  </si>
  <si>
    <t>Atkinson, Danielle</t>
  </si>
  <si>
    <t>Watkins, Gary</t>
  </si>
  <si>
    <t>Gilbert, Shannon</t>
  </si>
  <si>
    <t>Christian, Melissa</t>
  </si>
  <si>
    <t>Scott, Todd</t>
  </si>
  <si>
    <t>Burnett, Kevin</t>
  </si>
  <si>
    <t>Ayala, Polly</t>
  </si>
  <si>
    <t>Rivers, Douglas</t>
  </si>
  <si>
    <t>Neal, Sally</t>
  </si>
  <si>
    <t>Freeman, Dennis</t>
  </si>
  <si>
    <t>French, Robert</t>
  </si>
  <si>
    <t>Edwards, Phillip</t>
  </si>
  <si>
    <t>Lynch, Scott</t>
  </si>
  <si>
    <t>Shaw, Pat</t>
  </si>
  <si>
    <t>Jefferson, Elaine</t>
  </si>
  <si>
    <t>Booth, Raquel</t>
  </si>
  <si>
    <t>Soto, Christopher</t>
  </si>
  <si>
    <t>Serrano, Al</t>
  </si>
  <si>
    <t>Vasquez, Michael</t>
  </si>
  <si>
    <t>Shepherd, Annie</t>
  </si>
  <si>
    <t>Roman, Teri</t>
  </si>
  <si>
    <t>Cain, Lon</t>
  </si>
  <si>
    <t>Bean, Deborah</t>
  </si>
  <si>
    <t>Jackson, Eric</t>
  </si>
  <si>
    <t>Lindsey, Deborah</t>
  </si>
  <si>
    <t>Lawson, Erin</t>
  </si>
  <si>
    <t>Harper, Cynthia</t>
  </si>
  <si>
    <t>Preston, Chris</t>
  </si>
  <si>
    <t>Schmidt, Michael</t>
  </si>
  <si>
    <t>Ward, Williams</t>
  </si>
  <si>
    <t>William, William</t>
  </si>
  <si>
    <t>Gordon, Diane</t>
  </si>
  <si>
    <t>Ramsey, Nathaniel</t>
  </si>
  <si>
    <t>Morrow, Richard</t>
  </si>
  <si>
    <t>Andrews, Diane</t>
  </si>
  <si>
    <t>Anderson, Teason</t>
  </si>
  <si>
    <t>Howell, Douglas</t>
  </si>
  <si>
    <t>Vargas, Bryant</t>
  </si>
  <si>
    <t>Long, Gary</t>
  </si>
  <si>
    <t>Wiley, Gustavo</t>
  </si>
  <si>
    <t>Cannon, Jenny</t>
  </si>
  <si>
    <t>Walters, Ann</t>
  </si>
  <si>
    <t>Espinoza, Derrell</t>
  </si>
  <si>
    <t>Frank, William</t>
  </si>
  <si>
    <t>Austin, William</t>
  </si>
  <si>
    <t>Fox, Ellen</t>
  </si>
  <si>
    <t>Castillo, Sheri</t>
  </si>
  <si>
    <t>Cameron, John</t>
  </si>
  <si>
    <t>Wilson, Jessica</t>
  </si>
  <si>
    <t>Morton, Brian</t>
  </si>
  <si>
    <t>Delgado, Dale</t>
  </si>
  <si>
    <t>Walls, Brian</t>
  </si>
  <si>
    <t>Mann, Lowell</t>
  </si>
  <si>
    <t>Herrera, Shawn</t>
  </si>
  <si>
    <t>Hunter, Lisa</t>
  </si>
  <si>
    <t>Chapman, Jessica</t>
  </si>
  <si>
    <t>Bowman, Michael</t>
  </si>
  <si>
    <t>Moses, Mark</t>
  </si>
  <si>
    <t>Shannon, Kevin</t>
  </si>
  <si>
    <t>Stanley, Eric</t>
  </si>
  <si>
    <t>Ashley, Michael</t>
  </si>
  <si>
    <t>Holloway, Chris</t>
  </si>
  <si>
    <t>Jennings, Gary</t>
  </si>
  <si>
    <t>Reid, Elizabeth</t>
  </si>
  <si>
    <t>Jenkins, Scott</t>
  </si>
  <si>
    <t>Glass, John</t>
  </si>
  <si>
    <t>Woodard, Charles</t>
  </si>
  <si>
    <t>Ford, Matt</t>
  </si>
  <si>
    <t>Solis, Daniel</t>
  </si>
  <si>
    <t>Villarreal, Stephen</t>
  </si>
  <si>
    <t>Doyle, Leslie</t>
  </si>
  <si>
    <t>Curry, Hunyen</t>
  </si>
  <si>
    <t>Wells, Carlos</t>
  </si>
  <si>
    <t>Cabe, Max</t>
  </si>
  <si>
    <t>King, Taslim</t>
  </si>
  <si>
    <t>Quality Assurance</t>
  </si>
  <si>
    <t>Adkins, Michael</t>
  </si>
  <si>
    <t>Fisher, Maria</t>
  </si>
  <si>
    <t>Foster, Blane</t>
  </si>
  <si>
    <t>Rogers, Colleen</t>
  </si>
  <si>
    <t>Wilcox, Robert</t>
  </si>
  <si>
    <t>Abbott, James</t>
  </si>
  <si>
    <t>Kirk, Chris</t>
  </si>
  <si>
    <t>Black, Cliff</t>
  </si>
  <si>
    <t>Johnson, Mary Jo</t>
  </si>
  <si>
    <t>Moreno, Chris</t>
  </si>
  <si>
    <t>Alvarez, Steven</t>
  </si>
  <si>
    <t>Strong, Lisa</t>
  </si>
  <si>
    <t>Charles, Jeffrey</t>
  </si>
  <si>
    <t>Mason, Suzanne</t>
  </si>
  <si>
    <t>Acosta, Robert</t>
  </si>
  <si>
    <t>Pugh, Lawrence</t>
  </si>
  <si>
    <t>McDaniel, Tamara</t>
  </si>
  <si>
    <t>Hoffman, Brian D</t>
  </si>
  <si>
    <t>Carpenter, Ronald</t>
  </si>
  <si>
    <t>Stevens, Andrew</t>
  </si>
  <si>
    <t>Harrell, Cristin</t>
  </si>
  <si>
    <t>Dyer, Carrie</t>
  </si>
  <si>
    <t>Blankenship, Roger</t>
  </si>
  <si>
    <t>Barnes, Grant</t>
  </si>
  <si>
    <t>Turner, Ray</t>
  </si>
  <si>
    <t>Solomon, Michael</t>
  </si>
  <si>
    <t>Clark, William</t>
  </si>
  <si>
    <t>Tyler, Javier</t>
  </si>
  <si>
    <t>Owens, Dwight</t>
  </si>
  <si>
    <t>Schroeder, Bennet</t>
  </si>
  <si>
    <t>Henry, Craig</t>
  </si>
  <si>
    <t>Guzman, Don</t>
  </si>
  <si>
    <t>Marks, LaReina</t>
  </si>
  <si>
    <t>Aguilar, Kevin</t>
  </si>
  <si>
    <t>Gaines, Sheela</t>
  </si>
  <si>
    <t>Rush, Lateef</t>
  </si>
  <si>
    <t>Munoz, Michael</t>
  </si>
  <si>
    <t>Horton, Cleatis</t>
  </si>
  <si>
    <t>Lane, Brandyn</t>
  </si>
  <si>
    <t>Duncan, George</t>
  </si>
  <si>
    <t>Bruce, Kevin</t>
  </si>
  <si>
    <t>Ruiz, Randall</t>
  </si>
  <si>
    <t>Warner, Stephen</t>
  </si>
  <si>
    <t>Glenn, Christopher</t>
  </si>
  <si>
    <t>Vega, Alexandra</t>
  </si>
  <si>
    <t>Murphy, Jeff</t>
  </si>
  <si>
    <t>Middleton, Jen</t>
  </si>
  <si>
    <t>Walter, Michael</t>
  </si>
  <si>
    <t>Ferguson, John</t>
  </si>
  <si>
    <t>Dennis, Paul</t>
  </si>
  <si>
    <t>Collier, Dean</t>
  </si>
  <si>
    <t>Santiago, Michael</t>
  </si>
  <si>
    <t>Paul, Michael</t>
  </si>
  <si>
    <t>Branch, Brady</t>
  </si>
  <si>
    <t>Hughes, Kevin</t>
  </si>
  <si>
    <t>Harrington, Aron</t>
  </si>
  <si>
    <t>Hatfield, Carl</t>
  </si>
  <si>
    <t>Torres, Bruce</t>
  </si>
  <si>
    <t>McCormick, Hsi</t>
  </si>
  <si>
    <t>Miles, Kenneth</t>
  </si>
  <si>
    <t>Massey, Mark</t>
  </si>
  <si>
    <t>Cooper, Lisa</t>
  </si>
  <si>
    <t>Monroe, Justin</t>
  </si>
  <si>
    <t>Obrien, Madelyn</t>
  </si>
  <si>
    <t>Woods, Marcus</t>
  </si>
  <si>
    <t>Hoover, Evangeline</t>
  </si>
  <si>
    <t>Dean, Gayla</t>
  </si>
  <si>
    <t>Holt, Robert</t>
  </si>
  <si>
    <t>Hodge, Craig</t>
  </si>
  <si>
    <t>Avila, Jody</t>
  </si>
  <si>
    <t>Velez, Letitia</t>
  </si>
  <si>
    <t>Baldwin, Ray</t>
  </si>
  <si>
    <t>George, Jessica</t>
  </si>
  <si>
    <t>Quality Control</t>
  </si>
  <si>
    <t>Rodgers, Daniel</t>
  </si>
  <si>
    <t>Giles, Kathleen</t>
  </si>
  <si>
    <t>Kelley, Nancy</t>
  </si>
  <si>
    <t>Armstrong, David</t>
  </si>
  <si>
    <t>Barrett, John</t>
  </si>
  <si>
    <t>Quinn, Cinnamon</t>
  </si>
  <si>
    <t>Keller, Jason</t>
  </si>
  <si>
    <t>Sparks, Terri</t>
  </si>
  <si>
    <t>Lang, Dana</t>
  </si>
  <si>
    <t>Singleton, David</t>
  </si>
  <si>
    <t>Hensley, William</t>
  </si>
  <si>
    <t>Blackwell, Brandon</t>
  </si>
  <si>
    <t>Erickson, Ricky</t>
  </si>
  <si>
    <t>Leonard, Paul</t>
  </si>
  <si>
    <t>McIntosh, Jeremy</t>
  </si>
  <si>
    <t>Ramirez, Keith</t>
  </si>
  <si>
    <t>Kramer, Faye</t>
  </si>
  <si>
    <t>Palmer, Terry</t>
  </si>
  <si>
    <t>Daniels, Janet</t>
  </si>
  <si>
    <t>Graves, Michael</t>
  </si>
  <si>
    <t>Hicks, Monica</t>
  </si>
  <si>
    <t>Newman, Aria</t>
  </si>
  <si>
    <t>Zimmerman, Julian</t>
  </si>
  <si>
    <t>Roy, Margarita</t>
  </si>
  <si>
    <t>Welch, Michael</t>
  </si>
  <si>
    <t>Pennington, Gary</t>
  </si>
  <si>
    <t>Hunt, Norman</t>
  </si>
  <si>
    <t>Casey, Ronald</t>
  </si>
  <si>
    <t>Grimes, Jeffrey</t>
  </si>
  <si>
    <t>Sandoval, James</t>
  </si>
  <si>
    <t>Beasley, Timothy</t>
  </si>
  <si>
    <t>Morrison, Julie</t>
  </si>
  <si>
    <t>Schwartz, Joseph</t>
  </si>
  <si>
    <t>Hansen, Andrew</t>
  </si>
  <si>
    <t>Morales, Linda</t>
  </si>
  <si>
    <t>Ortega, Jeffrey</t>
  </si>
  <si>
    <t>Mills, Melissa</t>
  </si>
  <si>
    <t>Stevenson, Michael</t>
  </si>
  <si>
    <t>Ellison, Melyssa</t>
  </si>
  <si>
    <t>Sheppard, Curtis</t>
  </si>
  <si>
    <t>Keith, Thomas</t>
  </si>
  <si>
    <t>Garrett, Chris</t>
  </si>
  <si>
    <t>Cook, Mark</t>
  </si>
  <si>
    <t>Bowen, Kes</t>
  </si>
  <si>
    <t>Davis, Tonya</t>
  </si>
  <si>
    <t>Hubbard, Sandra</t>
  </si>
  <si>
    <t>Blake, Thomas</t>
  </si>
  <si>
    <t>Buchanan, Dennis</t>
  </si>
  <si>
    <t>Brown, Donald</t>
  </si>
  <si>
    <t>Harvey, Michael</t>
  </si>
  <si>
    <t>Ware, David</t>
  </si>
  <si>
    <t>Parks, Christopher</t>
  </si>
  <si>
    <t>Kennedy, Kimberly</t>
  </si>
  <si>
    <t>Salazar, Ruben</t>
  </si>
  <si>
    <t>Davenport, Troy</t>
  </si>
  <si>
    <t>Cochran, Andrea</t>
  </si>
  <si>
    <t>Wilkerson, Claudia</t>
  </si>
  <si>
    <t>Snyder, Duane</t>
  </si>
  <si>
    <t>Myers, Marc</t>
  </si>
  <si>
    <t>Beard, Sandi</t>
  </si>
  <si>
    <t>Willis, Ralph</t>
  </si>
  <si>
    <t>Crawford, Ronald</t>
  </si>
  <si>
    <t>Mueller, Philip</t>
  </si>
  <si>
    <t>Rivera, Timothy</t>
  </si>
  <si>
    <t>Gibson, Janet</t>
  </si>
  <si>
    <t>Graham, David</t>
  </si>
  <si>
    <t>Lopez, Stephen</t>
  </si>
  <si>
    <t>Ortiz, Cynthia</t>
  </si>
  <si>
    <t>Hall, Jenny</t>
  </si>
  <si>
    <t>Cruz, Janene</t>
  </si>
  <si>
    <t>Jimenez, Dominic</t>
  </si>
  <si>
    <t>Sanchez, Greg</t>
  </si>
  <si>
    <t>Thomas, Shannon</t>
  </si>
  <si>
    <t>Larsen, Lara</t>
  </si>
  <si>
    <t>Goodwin, April</t>
  </si>
  <si>
    <t>Gray, Mark</t>
  </si>
  <si>
    <t>Sims, Don</t>
  </si>
  <si>
    <t>Marsh, Cynthia</t>
  </si>
  <si>
    <t>Martin, Terry</t>
  </si>
  <si>
    <t>Craig, Alan</t>
  </si>
  <si>
    <t>Hopkins, Lisa</t>
  </si>
  <si>
    <t>Rose, Mark</t>
  </si>
  <si>
    <t>Salinas, Jon</t>
  </si>
  <si>
    <t>Gonzalez, David</t>
  </si>
  <si>
    <t>Garcia, Karen</t>
  </si>
  <si>
    <t>Klein, Robert</t>
  </si>
  <si>
    <t>Sweeney, Barbara</t>
  </si>
  <si>
    <t>Hart, Richard</t>
  </si>
  <si>
    <t>McClure, Gary</t>
  </si>
  <si>
    <t>Lewis, Frederick</t>
  </si>
  <si>
    <t>Henderson, Anthony</t>
  </si>
  <si>
    <t>Lester, Sherri</t>
  </si>
  <si>
    <t>Webster, David</t>
  </si>
  <si>
    <t>Bailey, Victor</t>
  </si>
  <si>
    <t>Research Center</t>
  </si>
  <si>
    <t>Montoya, Lisa</t>
  </si>
  <si>
    <t>Dalton, Carol</t>
  </si>
  <si>
    <t>Patterson, Robert</t>
  </si>
  <si>
    <t>Leblanc, Jenny</t>
  </si>
  <si>
    <t>Olsen, Ewan</t>
  </si>
  <si>
    <t>Research/Development</t>
  </si>
  <si>
    <t>Green, Kim</t>
  </si>
  <si>
    <t>Bradshaw, Sheryl</t>
  </si>
  <si>
    <t>Riley, David</t>
  </si>
  <si>
    <t>Flynn, Melissa</t>
  </si>
  <si>
    <t>INDEX</t>
  </si>
  <si>
    <t>MATCH</t>
  </si>
  <si>
    <t>Employeee</t>
  </si>
  <si>
    <t>`</t>
  </si>
  <si>
    <t>Brian
Kiprop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</si>
</sst>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quot;$&quot;#,##0_);[Red]\(&quot;$&quot;#,##0\)"/>
    <numFmt numFmtId="165" formatCode="_(&quot;$&quot;* #,##0.00_);_(&quot;$&quot;* \(#,##0.00\);_(&quot;$&quot;* &quot;-&quot;??_);_(@_)"/>
    <numFmt numFmtId="166" formatCode="_(* #,##0_);_(* \(#,##0\);_(* &quot;-&quot;??_);_(@_)"/>
    <numFmt numFmtId="167" formatCode="&quot;$&quot;#,##0"/>
    <numFmt numFmtId="168" formatCode="_(&quot;$&quot;* #,##0_);_(&quot;$&quot;* \(#,##0\);_(&quot;$&quot;* &quot;-&quot;??_);_(@_)"/>
    <numFmt numFmtId="169" formatCode="_(&quot;$&quot;* #,##0.0000_);_(&quot;$&quot;* \(#,##0.0000\);_(&quot;$&quot;* &quot;-&quot;??_);_(@_)"/>
    <numFmt numFmtId="170" formatCode="_(* #,##0.000_);_(* \(#,##0.000\);_(* &quot;-&quot;??_);_(@_)"/>
    <numFmt numFmtId="171" formatCode="_(&quot;$&quot;* #,##0.000_);_(&quot;$&quot;* \(#,##0.000\);_(&quot;$&quot;* &quot;-&quot;??_);_(@_)"/>
    <numFmt numFmtId="172" formatCode="0.000"/>
    <numFmt numFmtId="173" formatCode="_(* #,##0.00_);_(* \(#,##0.00\);_(* &quot;-&quot;??_);_(@_)"/>
  </numFmts>
  <fonts count="12" x14ac:knownFonts="1">
    <font>
      <sz val="11"/>
      <color theme="1"/>
      <name val="Calibri"/>
      <family val="2"/>
      <scheme val="minor"/>
    </font>
    <font>
      <sz val="11"/>
      <color theme="1"/>
      <name val="Calibri"/>
      <family val="2"/>
      <scheme val="minor"/>
    </font>
    <font>
      <sz val="10"/>
      <name val="Arial"/>
      <family val="2"/>
    </font>
    <font>
      <sz val="11"/>
      <name val="Calibri"/>
      <family val="2"/>
    </font>
    <font>
      <b/>
      <sz val="11"/>
      <name val="Calibri"/>
      <family val="2"/>
    </font>
    <font>
      <b/>
      <i/>
      <sz val="10"/>
      <name val="Arial"/>
      <family val="2"/>
    </font>
    <font>
      <b/>
      <sz val="11"/>
      <name val="Calibri"/>
      <family val="2"/>
      <scheme val="minor"/>
    </font>
    <font>
      <sz val="11"/>
      <name val="Calibri"/>
      <family val="2"/>
      <scheme val="minor"/>
    </font>
    <font>
      <sz val="11"/>
      <color theme="1"/>
      <name val="Calibri"/>
      <family val="2"/>
    </font>
    <font>
      <b/>
      <sz val="11"/>
      <color theme="0"/>
      <name val="Calibri"/>
      <family val="2"/>
    </font>
    <font>
      <sz val="11"/>
      <color theme="0"/>
      <name val="Calibri"/>
      <family val="2"/>
    </font>
    <font>
      <b/>
      <sz val="11"/>
      <color theme="1"/>
      <name val="Calibri"/>
      <family val="2"/>
      <scheme val="minor"/>
    </font>
  </fonts>
  <fills count="14">
    <fill>
      <patternFill patternType="none"/>
    </fill>
    <fill>
      <patternFill patternType="gray125"/>
    </fill>
    <fill>
      <patternFill patternType="solid">
        <fgColor rgb="FFA5A5A5"/>
      </patternFill>
    </fill>
    <fill>
      <patternFill patternType="solid">
        <fgColor theme="4" tint="0.59999389629810485"/>
        <bgColor indexed="65"/>
      </patternFill>
    </fill>
    <fill>
      <patternFill patternType="solid">
        <fgColor theme="7" tint="0.39997558519241921"/>
        <bgColor indexed="65"/>
      </patternFill>
    </fill>
    <fill>
      <patternFill patternType="solid">
        <fgColor indexed="43"/>
        <bgColor indexed="64"/>
      </patternFill>
    </fill>
    <fill>
      <patternFill patternType="solid">
        <fgColor indexed="48"/>
        <bgColor indexed="64"/>
      </patternFill>
    </fill>
    <fill>
      <patternFill patternType="solid">
        <fgColor indexed="27"/>
        <bgColor indexed="64"/>
      </patternFill>
    </fill>
    <fill>
      <patternFill patternType="solid">
        <fgColor indexed="15"/>
        <bgColor indexed="64"/>
      </patternFill>
    </fill>
    <fill>
      <patternFill patternType="solid">
        <fgColor indexed="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3">
    <border>
      <left/>
      <right/>
      <top/>
      <bottom/>
      <diagonal/>
    </border>
    <border>
      <left style="double">
        <color rgb="FF3F3F3F"/>
      </left>
      <right style="double">
        <color rgb="FF3F3F3F"/>
      </right>
      <top style="double">
        <color rgb="FF3F3F3F"/>
      </top>
      <bottom style="double">
        <color rgb="FF3F3F3F"/>
      </bottom>
      <diagonal/>
    </border>
    <border>
      <left style="medium">
        <color auto="1"/>
      </left>
      <right style="medium">
        <color auto="1"/>
      </right>
      <top style="medium">
        <color auto="1"/>
      </top>
      <bottom style="medium">
        <color auto="1"/>
      </bottom>
      <diagonal/>
    </border>
    <border>
      <left/>
      <right/>
      <top/>
      <bottom style="medium">
        <color indexed="64"/>
      </bottom>
      <diagonal/>
    </border>
    <border>
      <left style="medium">
        <color indexed="12"/>
      </left>
      <right style="medium">
        <color indexed="12"/>
      </right>
      <top style="medium">
        <color indexed="12"/>
      </top>
      <bottom style="medium">
        <color indexed="12"/>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medium">
        <color indexed="10"/>
      </left>
      <right style="medium">
        <color indexed="10"/>
      </right>
      <top style="medium">
        <color indexed="10"/>
      </top>
      <bottom style="medium">
        <color indexed="10"/>
      </bottom>
      <diagonal/>
    </border>
    <border>
      <left style="thin">
        <color indexed="23"/>
      </left>
      <right style="thin">
        <color indexed="51"/>
      </right>
      <top style="thin">
        <color indexed="23"/>
      </top>
      <bottom style="thin">
        <color indexed="51"/>
      </bottom>
      <diagonal/>
    </border>
    <border>
      <left style="thin">
        <color indexed="23"/>
      </left>
      <right style="thin">
        <color indexed="51"/>
      </right>
      <top style="thin">
        <color indexed="23"/>
      </top>
      <bottom style="thin">
        <color indexed="23"/>
      </bottom>
      <diagonal/>
    </border>
    <border>
      <left style="thin">
        <color indexed="23"/>
      </left>
      <right style="thin">
        <color indexed="51"/>
      </right>
      <top style="thin">
        <color indexed="51"/>
      </top>
      <bottom style="thin">
        <color indexed="23"/>
      </bottom>
      <diagonal/>
    </border>
    <border>
      <left style="thin">
        <color indexed="51"/>
      </left>
      <right style="thin">
        <color indexed="51"/>
      </right>
      <top style="thin">
        <color indexed="51"/>
      </top>
      <bottom style="thin">
        <color indexed="51"/>
      </bottom>
      <diagonal/>
    </border>
    <border>
      <left style="thin">
        <color indexed="23"/>
      </left>
      <right style="thin">
        <color indexed="51"/>
      </right>
      <top style="thin">
        <color indexed="51"/>
      </top>
      <bottom style="thin">
        <color indexed="51"/>
      </bottom>
      <diagonal/>
    </border>
    <border>
      <left style="thin">
        <color indexed="23"/>
      </left>
      <right style="thin">
        <color indexed="51"/>
      </right>
      <top/>
      <bottom style="thin">
        <color indexed="23"/>
      </bottom>
      <diagonal/>
    </border>
    <border>
      <left style="thin">
        <color indexed="23"/>
      </left>
      <right style="thin">
        <color indexed="51"/>
      </right>
      <top style="thin">
        <color indexed="23"/>
      </top>
      <bottom/>
      <diagonal/>
    </border>
    <border>
      <left/>
      <right style="thin">
        <color indexed="51"/>
      </right>
      <top style="thin">
        <color indexed="51"/>
      </top>
      <bottom style="thin">
        <color indexed="5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s>
  <cellStyleXfs count="12">
    <xf numFmtId="0" fontId="0" fillId="0" borderId="0"/>
    <xf numFmtId="43" fontId="1"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5" fillId="6" borderId="2"/>
    <xf numFmtId="0" fontId="1" fillId="0" borderId="0"/>
    <xf numFmtId="173" fontId="2" fillId="0" borderId="0" applyFont="0" applyFill="0" applyBorder="0" applyAlignment="0" applyProtection="0"/>
    <xf numFmtId="165" fontId="2" fillId="0" borderId="0" applyFont="0" applyFill="0" applyBorder="0" applyAlignment="0" applyProtection="0"/>
    <xf numFmtId="0" fontId="8" fillId="3" borderId="0" applyNumberFormat="0" applyBorder="0" applyAlignment="0" applyProtection="0"/>
    <xf numFmtId="0" fontId="9" fillId="2" borderId="1" applyNumberFormat="0" applyAlignment="0" applyProtection="0"/>
    <xf numFmtId="0" fontId="10" fillId="4" borderId="0" applyNumberFormat="0" applyBorder="0" applyAlignment="0" applyProtection="0"/>
  </cellStyleXfs>
  <cellXfs count="103">
    <xf numFmtId="0" fontId="0" fillId="0" borderId="0" xfId="0"/>
    <xf numFmtId="170" fontId="3" fillId="0" borderId="0" xfId="7" applyNumberFormat="1" applyFont="1" applyFill="1" applyBorder="1" applyAlignment="1">
      <alignment horizontal="right"/>
    </xf>
    <xf numFmtId="166" fontId="3" fillId="0" borderId="0" xfId="7" applyNumberFormat="1" applyFont="1" applyFill="1" applyBorder="1"/>
    <xf numFmtId="166" fontId="3" fillId="0" borderId="0" xfId="7" applyNumberFormat="1" applyFont="1" applyFill="1" applyBorder="1" applyAlignment="1">
      <alignment horizontal="left"/>
    </xf>
    <xf numFmtId="173" fontId="3" fillId="0" borderId="12" xfId="7" applyFont="1" applyFill="1" applyBorder="1" applyAlignment="1">
      <alignment horizontal="left"/>
    </xf>
    <xf numFmtId="173" fontId="3" fillId="0" borderId="0" xfId="2" applyNumberFormat="1" applyFont="1"/>
    <xf numFmtId="173" fontId="3" fillId="0" borderId="0" xfId="7" applyFont="1" applyFill="1" applyBorder="1" applyAlignment="1">
      <alignment horizontal="center"/>
    </xf>
    <xf numFmtId="173" fontId="3" fillId="0" borderId="0" xfId="2" applyNumberFormat="1" applyFont="1" applyAlignment="1">
      <alignment horizontal="right"/>
    </xf>
    <xf numFmtId="166" fontId="3" fillId="0" borderId="0" xfId="7" applyNumberFormat="1" applyFont="1" applyFill="1" applyBorder="1" applyAlignment="1">
      <alignment horizontal="right"/>
    </xf>
    <xf numFmtId="166" fontId="3" fillId="0" borderId="0" xfId="7" applyNumberFormat="1" applyFont="1" applyFill="1" applyBorder="1" applyAlignment="1">
      <alignment horizontal="center"/>
    </xf>
    <xf numFmtId="0" fontId="3" fillId="5" borderId="0" xfId="2" applyFont="1" applyFill="1" applyAlignment="1">
      <alignment horizontal="left"/>
    </xf>
    <xf numFmtId="0" fontId="4" fillId="0" borderId="20" xfId="2" applyFont="1" applyBorder="1" applyAlignment="1">
      <alignment horizontal="left"/>
    </xf>
    <xf numFmtId="0" fontId="3" fillId="5" borderId="19" xfId="2" applyFont="1" applyFill="1" applyBorder="1" applyAlignment="1">
      <alignment horizontal="left"/>
    </xf>
    <xf numFmtId="0" fontId="3" fillId="5" borderId="18" xfId="2" applyFont="1" applyFill="1" applyBorder="1" applyAlignment="1">
      <alignment horizontal="left"/>
    </xf>
    <xf numFmtId="0" fontId="7" fillId="0" borderId="0" xfId="2" applyFont="1"/>
    <xf numFmtId="0" fontId="3" fillId="0" borderId="0" xfId="2" applyFont="1"/>
    <xf numFmtId="0" fontId="3" fillId="0" borderId="0" xfId="2" applyFont="1" applyAlignment="1">
      <alignment horizontal="center"/>
    </xf>
    <xf numFmtId="0" fontId="3" fillId="0" borderId="0" xfId="2" applyFont="1" applyAlignment="1">
      <alignment horizontal="right"/>
    </xf>
    <xf numFmtId="167" fontId="7" fillId="0" borderId="0" xfId="2" applyNumberFormat="1" applyFont="1"/>
    <xf numFmtId="0" fontId="6" fillId="0" borderId="0" xfId="2" applyFont="1"/>
    <xf numFmtId="0" fontId="6" fillId="0" borderId="2" xfId="2" applyFont="1" applyBorder="1"/>
    <xf numFmtId="167" fontId="7" fillId="0" borderId="0" xfId="2" applyNumberFormat="1" applyFont="1" applyAlignment="1">
      <alignment vertical="center"/>
    </xf>
    <xf numFmtId="0" fontId="6" fillId="0" borderId="0" xfId="2" applyFont="1" applyAlignment="1">
      <alignment vertical="center"/>
    </xf>
    <xf numFmtId="0" fontId="4" fillId="0" borderId="0" xfId="2" applyFont="1" applyAlignment="1">
      <alignment vertical="top" wrapText="1"/>
    </xf>
    <xf numFmtId="0" fontId="3" fillId="0" borderId="0" xfId="2" applyFont="1" applyAlignment="1">
      <alignment vertical="top"/>
    </xf>
    <xf numFmtId="0" fontId="3" fillId="0" borderId="0" xfId="2" applyFont="1" applyAlignment="1">
      <alignment horizontal="center" vertical="top"/>
    </xf>
    <xf numFmtId="168" fontId="3" fillId="0" borderId="0" xfId="8" applyNumberFormat="1" applyFont="1" applyFill="1" applyBorder="1" applyAlignment="1">
      <alignment vertical="top"/>
    </xf>
    <xf numFmtId="169" fontId="3" fillId="0" borderId="0" xfId="2" applyNumberFormat="1" applyFont="1" applyAlignment="1">
      <alignment horizontal="center" vertical="top"/>
    </xf>
    <xf numFmtId="168" fontId="3" fillId="0" borderId="0" xfId="2" applyNumberFormat="1" applyFont="1"/>
    <xf numFmtId="169" fontId="3" fillId="0" borderId="0" xfId="8" applyNumberFormat="1" applyFont="1" applyFill="1" applyBorder="1"/>
    <xf numFmtId="171" fontId="3" fillId="0" borderId="0" xfId="8" applyNumberFormat="1" applyFont="1" applyFill="1" applyBorder="1"/>
    <xf numFmtId="0" fontId="4" fillId="0" borderId="0" xfId="2" applyFont="1"/>
    <xf numFmtId="167" fontId="3" fillId="0" borderId="0" xfId="2" applyNumberFormat="1" applyFont="1"/>
    <xf numFmtId="2" fontId="3" fillId="0" borderId="12" xfId="2" applyNumberFormat="1" applyFont="1" applyBorder="1" applyAlignment="1">
      <alignment horizontal="center"/>
    </xf>
    <xf numFmtId="2" fontId="3" fillId="0" borderId="0" xfId="2" applyNumberFormat="1" applyFont="1" applyAlignment="1">
      <alignment horizontal="center"/>
    </xf>
    <xf numFmtId="171" fontId="3" fillId="0" borderId="0" xfId="8" applyNumberFormat="1" applyFont="1" applyFill="1" applyBorder="1" applyAlignment="1">
      <alignment horizontal="center"/>
    </xf>
    <xf numFmtId="0" fontId="4" fillId="0" borderId="0" xfId="2" applyFont="1" applyAlignment="1">
      <alignment vertical="center"/>
    </xf>
    <xf numFmtId="167" fontId="3" fillId="0" borderId="0" xfId="2" applyNumberFormat="1" applyFont="1" applyAlignment="1">
      <alignment vertical="center"/>
    </xf>
    <xf numFmtId="168" fontId="3" fillId="0" borderId="0" xfId="8" applyNumberFormat="1" applyFont="1" applyFill="1" applyBorder="1" applyAlignment="1">
      <alignment horizontal="center"/>
    </xf>
    <xf numFmtId="168" fontId="3" fillId="0" borderId="0" xfId="8" applyNumberFormat="1" applyFont="1" applyFill="1" applyBorder="1" applyAlignment="1">
      <alignment horizontal="right"/>
    </xf>
    <xf numFmtId="0" fontId="4" fillId="0" borderId="2" xfId="2" applyFont="1" applyBorder="1"/>
    <xf numFmtId="171" fontId="3" fillId="0" borderId="0" xfId="2" applyNumberFormat="1" applyFont="1"/>
    <xf numFmtId="172" fontId="3" fillId="0" borderId="0" xfId="2" applyNumberFormat="1" applyFont="1" applyAlignment="1">
      <alignment horizontal="left"/>
    </xf>
    <xf numFmtId="172" fontId="3" fillId="0" borderId="0" xfId="2" applyNumberFormat="1" applyFont="1" applyAlignment="1">
      <alignment horizontal="center"/>
    </xf>
    <xf numFmtId="166" fontId="3" fillId="0" borderId="0" xfId="2" applyNumberFormat="1" applyFont="1"/>
    <xf numFmtId="0" fontId="3" fillId="0" borderId="0" xfId="2" applyFont="1" applyAlignment="1">
      <alignment horizontal="left"/>
    </xf>
    <xf numFmtId="168" fontId="3" fillId="0" borderId="0" xfId="8" applyNumberFormat="1" applyFont="1" applyFill="1" applyBorder="1"/>
    <xf numFmtId="169" fontId="3" fillId="0" borderId="0" xfId="2" applyNumberFormat="1" applyFont="1"/>
    <xf numFmtId="0" fontId="3" fillId="0" borderId="11" xfId="2" applyFont="1" applyBorder="1"/>
    <xf numFmtId="0" fontId="3" fillId="0" borderId="10" xfId="2" applyFont="1" applyBorder="1" applyAlignment="1">
      <alignment horizontal="center"/>
    </xf>
    <xf numFmtId="0" fontId="3" fillId="0" borderId="10" xfId="2" applyFont="1" applyBorder="1"/>
    <xf numFmtId="0" fontId="3" fillId="0" borderId="9" xfId="2" applyFont="1" applyBorder="1"/>
    <xf numFmtId="0" fontId="3" fillId="0" borderId="8" xfId="2" applyFont="1" applyBorder="1"/>
    <xf numFmtId="0" fontId="3" fillId="0" borderId="7" xfId="2" applyFont="1" applyBorder="1"/>
    <xf numFmtId="0" fontId="3" fillId="0" borderId="8" xfId="2" applyFont="1" applyBorder="1" applyAlignment="1">
      <alignment horizontal="left"/>
    </xf>
    <xf numFmtId="166" fontId="3" fillId="0" borderId="0" xfId="2" applyNumberFormat="1" applyFont="1" applyAlignment="1">
      <alignment horizontal="right"/>
    </xf>
    <xf numFmtId="0" fontId="3" fillId="0" borderId="6" xfId="2" applyFont="1" applyBorder="1" applyAlignment="1">
      <alignment horizontal="left"/>
    </xf>
    <xf numFmtId="0" fontId="3" fillId="0" borderId="3" xfId="2" applyFont="1" applyBorder="1" applyAlignment="1">
      <alignment horizontal="center"/>
    </xf>
    <xf numFmtId="166" fontId="3" fillId="0" borderId="3" xfId="2" applyNumberFormat="1" applyFont="1" applyBorder="1" applyAlignment="1">
      <alignment horizontal="right"/>
    </xf>
    <xf numFmtId="0" fontId="3" fillId="0" borderId="5" xfId="2" applyFont="1" applyBorder="1"/>
    <xf numFmtId="166" fontId="4" fillId="0" borderId="0" xfId="2" applyNumberFormat="1" applyFont="1"/>
    <xf numFmtId="0" fontId="4" fillId="0" borderId="0" xfId="2" applyFont="1" applyAlignment="1">
      <alignment horizontal="center"/>
    </xf>
    <xf numFmtId="166" fontId="4" fillId="0" borderId="4" xfId="2" applyNumberFormat="1" applyFont="1" applyBorder="1"/>
    <xf numFmtId="3" fontId="3" fillId="0" borderId="0" xfId="2" applyNumberFormat="1" applyFont="1"/>
    <xf numFmtId="164" fontId="4" fillId="0" borderId="0" xfId="2" applyNumberFormat="1" applyFont="1"/>
    <xf numFmtId="164" fontId="3" fillId="0" borderId="0" xfId="2" applyNumberFormat="1" applyFont="1"/>
    <xf numFmtId="167" fontId="4" fillId="0" borderId="0" xfId="2" applyNumberFormat="1" applyFont="1"/>
    <xf numFmtId="0" fontId="4" fillId="0" borderId="17" xfId="2" applyFont="1" applyBorder="1" applyAlignment="1">
      <alignment horizontal="left"/>
    </xf>
    <xf numFmtId="0" fontId="4" fillId="7" borderId="16" xfId="2" applyFont="1" applyFill="1" applyBorder="1" applyAlignment="1">
      <alignment horizontal="center"/>
    </xf>
    <xf numFmtId="0" fontId="3" fillId="5" borderId="15" xfId="2" applyFont="1" applyFill="1" applyBorder="1" applyAlignment="1">
      <alignment horizontal="left"/>
    </xf>
    <xf numFmtId="166" fontId="3" fillId="0" borderId="0" xfId="4" applyNumberFormat="1" applyFont="1"/>
    <xf numFmtId="0" fontId="3" fillId="5" borderId="14" xfId="2" applyFont="1" applyFill="1" applyBorder="1" applyAlignment="1">
      <alignment horizontal="left"/>
    </xf>
    <xf numFmtId="0" fontId="3" fillId="5" borderId="13" xfId="2" applyFont="1" applyFill="1" applyBorder="1" applyAlignment="1">
      <alignment horizontal="left"/>
    </xf>
    <xf numFmtId="0" fontId="6" fillId="9" borderId="21" xfId="2" applyFont="1" applyFill="1" applyBorder="1" applyAlignment="1" applyProtection="1">
      <alignment horizontal="left" vertical="top"/>
      <protection locked="0"/>
    </xf>
    <xf numFmtId="0" fontId="6" fillId="9" borderId="21" xfId="2" applyFont="1" applyFill="1" applyBorder="1" applyAlignment="1" applyProtection="1">
      <alignment horizontal="center" vertical="top"/>
      <protection locked="0"/>
    </xf>
    <xf numFmtId="0" fontId="6" fillId="9" borderId="21" xfId="2" applyFont="1" applyFill="1" applyBorder="1" applyAlignment="1" applyProtection="1">
      <alignment vertical="top"/>
      <protection locked="0"/>
    </xf>
    <xf numFmtId="15" fontId="6" fillId="9" borderId="21" xfId="2" applyNumberFormat="1" applyFont="1" applyFill="1" applyBorder="1" applyAlignment="1" applyProtection="1">
      <alignment horizontal="right" vertical="top"/>
      <protection locked="0"/>
    </xf>
    <xf numFmtId="0" fontId="6" fillId="9" borderId="21" xfId="2" applyFont="1" applyFill="1" applyBorder="1" applyAlignment="1">
      <alignment horizontal="right" vertical="top"/>
    </xf>
    <xf numFmtId="166" fontId="6" fillId="9" borderId="21" xfId="7" applyNumberFormat="1" applyFont="1" applyFill="1" applyBorder="1" applyAlignment="1" applyProtection="1">
      <alignment vertical="top"/>
      <protection locked="0"/>
    </xf>
    <xf numFmtId="0" fontId="7" fillId="0" borderId="0" xfId="2" applyFont="1" applyProtection="1">
      <protection locked="0"/>
    </xf>
    <xf numFmtId="0" fontId="7" fillId="0" borderId="0" xfId="2" applyFont="1" applyAlignment="1" applyProtection="1">
      <alignment horizontal="center"/>
      <protection locked="0"/>
    </xf>
    <xf numFmtId="15" fontId="7" fillId="0" borderId="0" xfId="2" applyNumberFormat="1" applyFont="1" applyProtection="1">
      <protection locked="0"/>
    </xf>
    <xf numFmtId="166" fontId="7" fillId="0" borderId="0" xfId="7" applyNumberFormat="1" applyFont="1" applyFill="1" applyProtection="1"/>
    <xf numFmtId="166" fontId="7" fillId="0" borderId="0" xfId="7" applyNumberFormat="1" applyFont="1" applyProtection="1">
      <protection locked="0"/>
    </xf>
    <xf numFmtId="166" fontId="7" fillId="0" borderId="0" xfId="7" applyNumberFormat="1" applyFont="1" applyFill="1" applyAlignment="1" applyProtection="1">
      <protection locked="0"/>
    </xf>
    <xf numFmtId="15" fontId="7" fillId="0" borderId="0" xfId="7" applyNumberFormat="1" applyFont="1" applyProtection="1">
      <protection locked="0"/>
    </xf>
    <xf numFmtId="166" fontId="7" fillId="0" borderId="0" xfId="7" applyNumberFormat="1" applyFont="1" applyFill="1" applyBorder="1" applyProtection="1"/>
    <xf numFmtId="166" fontId="7" fillId="0" borderId="0" xfId="7" applyNumberFormat="1" applyFont="1" applyBorder="1" applyProtection="1">
      <protection locked="0"/>
    </xf>
    <xf numFmtId="15" fontId="7" fillId="0" borderId="0" xfId="7" applyNumberFormat="1" applyFont="1" applyBorder="1" applyProtection="1">
      <protection locked="0"/>
    </xf>
    <xf numFmtId="0" fontId="7" fillId="10" borderId="0" xfId="2" applyFont="1" applyFill="1" applyProtection="1">
      <protection locked="0"/>
    </xf>
    <xf numFmtId="0" fontId="11" fillId="11" borderId="0" xfId="0" applyFont="1" applyFill="1"/>
    <xf numFmtId="0" fontId="0" fillId="10" borderId="0" xfId="0" applyFill="1"/>
    <xf numFmtId="0" fontId="0" fillId="12" borderId="0" xfId="0" applyFill="1"/>
    <xf numFmtId="0" fontId="0" fillId="13" borderId="0" xfId="0" applyFill="1"/>
    <xf numFmtId="0" fontId="4" fillId="8" borderId="8" xfId="2" applyFont="1" applyFill="1" applyBorder="1" applyAlignment="1">
      <alignment horizontal="center"/>
    </xf>
    <xf numFmtId="0" fontId="4" fillId="8" borderId="0" xfId="2" applyFont="1" applyFill="1" applyAlignment="1">
      <alignment horizontal="center"/>
    </xf>
    <xf numFmtId="0" fontId="0" fillId="0" borderId="0" xfId="0" applyAlignment="1">
      <alignment wrapText="1"/>
    </xf>
    <xf numFmtId="0" fontId="6" fillId="9" borderId="22" xfId="2" applyFont="1" applyFill="1" applyBorder="1" applyAlignment="1" applyProtection="1">
      <alignment horizontal="left" vertical="top"/>
      <protection locked="0"/>
    </xf>
    <xf numFmtId="0" fontId="6" fillId="9" borderId="22" xfId="2" applyFont="1" applyFill="1" applyBorder="1" applyAlignment="1" applyProtection="1">
      <alignment horizontal="center" vertical="top"/>
      <protection locked="0"/>
    </xf>
    <xf numFmtId="0" fontId="6" fillId="9" borderId="22" xfId="2" applyFont="1" applyFill="1" applyBorder="1" applyAlignment="1" applyProtection="1">
      <alignment vertical="top"/>
      <protection locked="0"/>
    </xf>
    <xf numFmtId="15" fontId="6" fillId="9" borderId="22" xfId="2" applyNumberFormat="1" applyFont="1" applyFill="1" applyBorder="1" applyAlignment="1" applyProtection="1">
      <alignment horizontal="right" vertical="top"/>
      <protection locked="0"/>
    </xf>
    <xf numFmtId="0" fontId="6" fillId="9" borderId="22" xfId="2" applyFont="1" applyFill="1" applyBorder="1" applyAlignment="1">
      <alignment horizontal="right" vertical="top"/>
    </xf>
    <xf numFmtId="166" fontId="6" fillId="9" borderId="22" xfId="7" applyNumberFormat="1" applyFont="1" applyFill="1" applyBorder="1" applyAlignment="1" applyProtection="1">
      <alignment vertical="top"/>
      <protection locked="0"/>
    </xf>
  </cellXfs>
  <cellStyles count="12">
    <cellStyle name="40% - Accent1 2" xfId="9" xr:uid="{D0F6779B-FDCA-43FA-B4C8-A41E357E93B9}"/>
    <cellStyle name="60% - Accent4 2" xfId="11" xr:uid="{9A250CC4-EA6F-4128-8F66-DC0B361CE223}"/>
    <cellStyle name="Check Cell 2" xfId="10" xr:uid="{8E0E506C-EB3D-4F63-A336-B3C0CB4628AE}"/>
    <cellStyle name="Comma 2" xfId="4" xr:uid="{C30DA159-D5B4-442C-99B0-1D22E6E21866}"/>
    <cellStyle name="Comma 2 2" xfId="7" xr:uid="{1587CC89-45AE-4E5E-8FE6-C984B76E2FE9}"/>
    <cellStyle name="Comma 3" xfId="1" xr:uid="{2480EE1E-B510-4668-B310-4221E83B2637}"/>
    <cellStyle name="Currency 2" xfId="8" xr:uid="{204BC394-0E21-4DE3-81C3-93B1BF6210A6}"/>
    <cellStyle name="MyBlue" xfId="5" xr:uid="{9DDBC2D2-8F12-4FBA-9E65-EBDF6F7F1DF2}"/>
    <cellStyle name="Normal" xfId="0" builtinId="0"/>
    <cellStyle name="Normal 2" xfId="2" xr:uid="{5B816DAE-748D-49C5-801C-C61B259B69DB}"/>
    <cellStyle name="Normal 3" xfId="6" xr:uid="{C5E4ED86-A0AD-409E-B33B-144CA39482B6}"/>
    <cellStyle name="Percent 2" xfId="3" xr:uid="{2B9F6B64-DF09-4CAB-98C1-DCD373F4C4C4}"/>
  </cellStyles>
  <dxfs count="11">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family val="2"/>
        <scheme val="minor"/>
      </font>
      <numFmt numFmtId="166" formatCode="_(* #,##0_);_(* \(#,##0\);_(* &quot;-&quot;??_);_(@_)"/>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auto="1"/>
        <name val="Calibri"/>
        <family val="2"/>
        <scheme val="minor"/>
      </font>
      <numFmt numFmtId="166" formatCode="_(* #,##0_);_(* \(#,##0\);_(* &quot;-&quot;??_);_(@_)"/>
      <protection locked="0" hidden="0"/>
    </dxf>
    <dxf>
      <font>
        <b val="0"/>
        <i val="0"/>
        <strike val="0"/>
        <condense val="0"/>
        <extend val="0"/>
        <outline val="0"/>
        <shadow val="0"/>
        <u val="none"/>
        <vertAlign val="baseline"/>
        <sz val="11"/>
        <color auto="1"/>
        <name val="Calibri"/>
        <family val="2"/>
        <scheme val="minor"/>
      </font>
      <numFmt numFmtId="166" formatCode="_(* #,##0_);_(* \(#,##0\);_(* &quot;-&quot;??_);_(@_)"/>
      <fill>
        <patternFill patternType="none">
          <fgColor indexed="64"/>
          <bgColor indexed="65"/>
        </patternFill>
      </fill>
      <protection locked="1" hidden="0"/>
    </dxf>
    <dxf>
      <font>
        <b val="0"/>
        <i val="0"/>
        <strike val="0"/>
        <condense val="0"/>
        <extend val="0"/>
        <outline val="0"/>
        <shadow val="0"/>
        <u val="none"/>
        <vertAlign val="baseline"/>
        <sz val="11"/>
        <color auto="1"/>
        <name val="Calibri"/>
        <family val="2"/>
        <scheme val="minor"/>
      </font>
      <numFmt numFmtId="20" formatCode="dd\-mmm\-yy"/>
      <protection locked="0" hidden="0"/>
    </dxf>
    <dxf>
      <font>
        <b val="0"/>
        <i val="0"/>
        <strike val="0"/>
        <condense val="0"/>
        <extend val="0"/>
        <outline val="0"/>
        <shadow val="0"/>
        <u val="none"/>
        <vertAlign val="baseline"/>
        <sz val="11"/>
        <color auto="1"/>
        <name val="Calibri"/>
        <family val="2"/>
        <scheme val="minor"/>
      </font>
      <protection locked="0" hidden="0"/>
    </dxf>
    <dxf>
      <font>
        <b val="0"/>
        <i val="0"/>
        <strike val="0"/>
        <condense val="0"/>
        <extend val="0"/>
        <outline val="0"/>
        <shadow val="0"/>
        <u val="none"/>
        <vertAlign val="baseline"/>
        <sz val="11"/>
        <color auto="1"/>
        <name val="Calibri"/>
        <family val="2"/>
        <scheme val="minor"/>
      </font>
      <protection locked="0" hidden="0"/>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family val="2"/>
        <scheme val="minor"/>
      </font>
      <protection locked="0" hidden="0"/>
    </dxf>
    <dxf>
      <border outline="0">
        <bottom style="thin">
          <color indexed="22"/>
        </bottom>
      </border>
    </dxf>
    <dxf>
      <border outline="0">
        <top style="thin">
          <color indexed="22"/>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9</xdr:col>
      <xdr:colOff>602033</xdr:colOff>
      <xdr:row>1</xdr:row>
      <xdr:rowOff>37701</xdr:rowOff>
    </xdr:from>
    <xdr:to>
      <xdr:col>12</xdr:col>
      <xdr:colOff>479369</xdr:colOff>
      <xdr:row>15</xdr:row>
      <xdr:rowOff>0</xdr:rowOff>
    </xdr:to>
    <mc:AlternateContent xmlns:mc="http://schemas.openxmlformats.org/markup-compatibility/2006">
      <mc:Choice xmlns:sle15="http://schemas.microsoft.com/office/drawing/2012/slicer" Requires="sle15">
        <xdr:graphicFrame macro="">
          <xdr:nvGraphicFramePr>
            <xdr:cNvPr id="2" name="Department">
              <a:extLst>
                <a:ext uri="{FF2B5EF4-FFF2-40B4-BE49-F238E27FC236}">
                  <a16:creationId xmlns:a16="http://schemas.microsoft.com/office/drawing/2014/main" id="{556AAD09-C645-9E13-6C7D-8EE8A70A8C5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165014" y="219130"/>
              <a:ext cx="1841498" cy="250229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568844</xdr:colOff>
      <xdr:row>1</xdr:row>
      <xdr:rowOff>70890</xdr:rowOff>
    </xdr:from>
    <xdr:to>
      <xdr:col>14</xdr:col>
      <xdr:colOff>625397</xdr:colOff>
      <xdr:row>9</xdr:row>
      <xdr:rowOff>126211</xdr:rowOff>
    </xdr:to>
    <mc:AlternateContent xmlns:mc="http://schemas.openxmlformats.org/markup-compatibility/2006">
      <mc:Choice xmlns:sle15="http://schemas.microsoft.com/office/drawing/2012/slicer" Requires="sle15">
        <xdr:graphicFrame macro="">
          <xdr:nvGraphicFramePr>
            <xdr:cNvPr id="3" name="Status">
              <a:extLst>
                <a:ext uri="{FF2B5EF4-FFF2-40B4-BE49-F238E27FC236}">
                  <a16:creationId xmlns:a16="http://schemas.microsoft.com/office/drawing/2014/main" id="{0A2611B0-7733-75D3-B331-CBB588BC3154}"/>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9095987" y="252319"/>
              <a:ext cx="1831397" cy="150674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564479</xdr:colOff>
      <xdr:row>10</xdr:row>
      <xdr:rowOff>80222</xdr:rowOff>
    </xdr:from>
    <xdr:to>
      <xdr:col>14</xdr:col>
      <xdr:colOff>618435</xdr:colOff>
      <xdr:row>24</xdr:row>
      <xdr:rowOff>105162</xdr:rowOff>
    </xdr:to>
    <mc:AlternateContent xmlns:mc="http://schemas.openxmlformats.org/markup-compatibility/2006">
      <mc:Choice xmlns:sle15="http://schemas.microsoft.com/office/drawing/2012/slicer" Requires="sle15">
        <xdr:graphicFrame macro="">
          <xdr:nvGraphicFramePr>
            <xdr:cNvPr id="4" name="Benefits">
              <a:extLst>
                <a:ext uri="{FF2B5EF4-FFF2-40B4-BE49-F238E27FC236}">
                  <a16:creationId xmlns:a16="http://schemas.microsoft.com/office/drawing/2014/main" id="{E6921F56-FB77-80E1-47C4-5A1A01F9FF9D}"/>
                </a:ext>
              </a:extLst>
            </xdr:cNvPr>
            <xdr:cNvGraphicFramePr/>
          </xdr:nvGraphicFramePr>
          <xdr:xfrm>
            <a:off x="0" y="0"/>
            <a:ext cx="0" cy="0"/>
          </xdr:xfrm>
          <a:graphic>
            <a:graphicData uri="http://schemas.microsoft.com/office/drawing/2010/slicer">
              <sle:slicer xmlns:sle="http://schemas.microsoft.com/office/drawing/2010/slicer" name="Benefits"/>
            </a:graphicData>
          </a:graphic>
        </xdr:graphicFrame>
      </mc:Choice>
      <mc:Fallback>
        <xdr:sp macro="" textlink="">
          <xdr:nvSpPr>
            <xdr:cNvPr id="0" name=""/>
            <xdr:cNvSpPr>
              <a:spLocks noTextEdit="1"/>
            </xdr:cNvSpPr>
          </xdr:nvSpPr>
          <xdr:spPr>
            <a:xfrm>
              <a:off x="9091622" y="1894508"/>
              <a:ext cx="1828800" cy="256494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E49C135-05E9-4DC3-96EF-29108FD43B0B}" sourceName="Department">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8E3BADAD-3667-458A-88D3-66EF9309F803}" sourceName="Status">
  <extLst>
    <x:ext xmlns:x15="http://schemas.microsoft.com/office/spreadsheetml/2010/11/main" uri="{2F2917AC-EB37-4324-AD4E-5DD8C200BD13}">
      <x15:tableSlicerCache tableId="1"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nefits" xr10:uid="{10BACE98-A8DB-4A9D-8BAE-BEC5EBA26B59}" sourceName="Benefits">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8B1D243-EDEF-4AFD-A854-E55A11E63E20}" cache="Slicer_Department" caption="Department" rowHeight="245835"/>
  <slicer name="Status" xr10:uid="{B99BD912-C2A8-4069-93F6-ACEBE7938FE5}" cache="Slicer_Status" caption="Status" style="SlicerStyleLight3" rowHeight="245835"/>
  <slicer name="Benefits" xr10:uid="{CA14D979-E83C-47A7-9EE0-BA9AC38FDF68}" cache="Slicer_Benefits" caption="Benefits"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C24CBF-27CB-4D7D-AEA0-2AD3CFAC65CF}" name="Table1" displayName="Table1" ref="A1:I742" totalsRowShown="0" headerRowBorderDxfId="9" tableBorderDxfId="10">
  <autoFilter ref="A1:I742" xr:uid="{282F54AB-74EA-41A6-B531-AEB26CF329DB}"/>
  <tableColumns count="9">
    <tableColumn id="1" xr3:uid="{2F9B898A-D84A-4ABC-B5DA-6F6E3FD2E2D1}" name="Employee Name" dataDxfId="8" dataCellStyle="Normal 2"/>
    <tableColumn id="2" xr3:uid="{B7C4D215-6D23-415C-8FB9-C4059395A019}" name="Building" dataDxfId="7" dataCellStyle="Normal 2"/>
    <tableColumn id="3" xr3:uid="{D8A8BBE4-2D42-4FCE-B7E8-EFE1BA2D65F4}" name="Department" dataDxfId="6" dataCellStyle="Normal 2"/>
    <tableColumn id="4" xr3:uid="{1610FA79-B86C-44D5-A072-8B0246EAD279}" name="Status" dataDxfId="5" dataCellStyle="Normal 2"/>
    <tableColumn id="5" xr3:uid="{C9BFCF01-92FF-41B9-ABC6-C52002BD149B}" name="Hire Date" dataDxfId="4" dataCellStyle="Normal 2"/>
    <tableColumn id="6" xr3:uid="{6B3E50FE-2B4D-4429-96E5-098B577E2893}" name="Years" dataDxfId="3" dataCellStyle="Comma 2 2"/>
    <tableColumn id="7" xr3:uid="{145AC7AA-7177-4AD5-AF5D-D37B08FD0A98}" name="Benefits" dataDxfId="2" dataCellStyle="Comma 2 2"/>
    <tableColumn id="8" xr3:uid="{8B34D95F-3244-4CA6-9747-B685965B3569}" name="Salary" dataDxfId="1" dataCellStyle="Comma 2 2"/>
    <tableColumn id="9" xr3:uid="{3C24C06A-5EF5-4C8A-9200-4D9BF4FCEF32}" name="Job Rating"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800A-22E9-4F36-B391-0C2D6D1877A3}">
  <sheetPr codeName="Sheet1">
    <tabColor rgb="FFFFFF00"/>
    <pageSetUpPr fitToPage="1"/>
  </sheetPr>
  <dimension ref="A1:S60"/>
  <sheetViews>
    <sheetView zoomScale="85" zoomScaleNormal="85" zoomScalePageLayoutView="175" workbookViewId="0">
      <selection activeCell="F14" sqref="F14"/>
    </sheetView>
  </sheetViews>
  <sheetFormatPr defaultColWidth="9.15234375" defaultRowHeight="14.6" x14ac:dyDescent="0.4"/>
  <cols>
    <col min="1" max="1" width="24.15234375" style="15" bestFit="1" customWidth="1"/>
    <col min="2" max="2" width="10.69140625" style="15" bestFit="1" customWidth="1"/>
    <col min="3" max="3" width="3.84375" style="15" bestFit="1" customWidth="1"/>
    <col min="4" max="5" width="10.69140625" style="15" bestFit="1" customWidth="1"/>
    <col min="6" max="6" width="18.69140625" style="15" bestFit="1" customWidth="1"/>
    <col min="7" max="7" width="9.15234375" style="15" bestFit="1" customWidth="1"/>
    <col min="8" max="8" width="6" style="15" bestFit="1" customWidth="1"/>
    <col min="9" max="9" width="9.15234375" style="47" bestFit="1" customWidth="1"/>
    <col min="10" max="10" width="14.84375" style="15" bestFit="1" customWidth="1"/>
    <col min="11" max="11" width="8.3046875" style="16" bestFit="1" customWidth="1"/>
    <col min="12" max="12" width="17.3828125" style="15" bestFit="1" customWidth="1"/>
    <col min="13" max="13" width="6.69140625" style="15" bestFit="1" customWidth="1"/>
    <col min="14" max="14" width="3.53515625" style="15" bestFit="1" customWidth="1"/>
    <col min="15" max="15" width="4.15234375" style="15" bestFit="1" customWidth="1"/>
    <col min="16" max="16" width="7.84375" style="15" bestFit="1" customWidth="1"/>
    <col min="17" max="17" width="12" style="15" bestFit="1" customWidth="1"/>
    <col min="18" max="18" width="4.15234375" style="15" bestFit="1" customWidth="1"/>
    <col min="19" max="19" width="7.84375" style="15" bestFit="1" customWidth="1"/>
    <col min="20" max="16384" width="9.15234375" style="15"/>
  </cols>
  <sheetData>
    <row r="1" spans="1:19" s="24" customFormat="1" ht="25.5" customHeight="1" thickBot="1" x14ac:dyDescent="0.45">
      <c r="A1" s="24" t="s">
        <v>26</v>
      </c>
      <c r="B1" s="25">
        <v>140</v>
      </c>
      <c r="C1" s="23" t="s">
        <v>27</v>
      </c>
      <c r="G1" s="26"/>
      <c r="H1" s="25" t="s">
        <v>28</v>
      </c>
      <c r="I1" s="27" t="s">
        <v>29</v>
      </c>
      <c r="J1" s="25" t="s">
        <v>30</v>
      </c>
      <c r="K1" s="25"/>
      <c r="L1" s="24" t="s">
        <v>31</v>
      </c>
      <c r="R1" s="20">
        <f>IF(AND(R9&lt;=24,R14&gt;615),"Too Big",IF(AND(R9&lt;=24,R14&gt;473),4,IF(AND(R9&lt;=24,R14&gt;343),3,IF(AND(R9&lt;=24,R14&gt;213),2,IF(AND(R9&lt;=24,R14&gt;83),1,0)))))</f>
        <v>1</v>
      </c>
    </row>
    <row r="2" spans="1:19" ht="15" thickBot="1" x14ac:dyDescent="0.45">
      <c r="B2" s="16"/>
      <c r="G2" s="28"/>
      <c r="H2" s="16">
        <v>1</v>
      </c>
      <c r="I2" s="29">
        <f t="shared" ref="I2:I16" si="0">($E$5*H2%)+$E$5</f>
        <v>0.26041166666666671</v>
      </c>
      <c r="J2" s="30">
        <f t="shared" ref="J2:J16" si="1">I2+$E$6</f>
        <v>2.5783333333333491E-3</v>
      </c>
      <c r="L2" s="16" t="s">
        <v>32</v>
      </c>
      <c r="M2" s="16" t="s">
        <v>33</v>
      </c>
      <c r="O2" s="31">
        <v>5</v>
      </c>
      <c r="P2" s="32">
        <f>IF($B$61&lt;=120,$B$61*19350,"Too Many!")</f>
        <v>0</v>
      </c>
      <c r="Q2" s="15" t="s">
        <v>34</v>
      </c>
    </row>
    <row r="3" spans="1:19" ht="15" thickBot="1" x14ac:dyDescent="0.45">
      <c r="A3" s="15" t="s">
        <v>35</v>
      </c>
      <c r="B3" s="33">
        <v>65</v>
      </c>
      <c r="D3" s="15" t="s">
        <v>36</v>
      </c>
      <c r="E3" s="16" t="s">
        <v>37</v>
      </c>
      <c r="F3" s="16"/>
      <c r="G3" s="16" t="s">
        <v>38</v>
      </c>
      <c r="H3" s="16">
        <v>2</v>
      </c>
      <c r="I3" s="29">
        <f t="shared" si="0"/>
        <v>0.26299</v>
      </c>
      <c r="J3" s="30">
        <f t="shared" si="1"/>
        <v>5.1566666666666428E-3</v>
      </c>
      <c r="K3" s="16" t="s">
        <v>39</v>
      </c>
      <c r="L3" s="16">
        <v>200</v>
      </c>
      <c r="M3" s="34">
        <f>L3/2.54</f>
        <v>78.740157480314963</v>
      </c>
      <c r="N3" s="16" t="s">
        <v>40</v>
      </c>
      <c r="O3" s="31">
        <v>834</v>
      </c>
      <c r="P3" s="32">
        <f>IF($B$62&lt;=6150,($B$62*90)+((O3/10)*200), "Too Many!")</f>
        <v>16680</v>
      </c>
    </row>
    <row r="4" spans="1:19" ht="15" thickBot="1" x14ac:dyDescent="0.45">
      <c r="A4" s="15" t="s">
        <v>41</v>
      </c>
      <c r="B4" s="35">
        <v>0.34</v>
      </c>
      <c r="G4" s="17"/>
      <c r="H4" s="16">
        <v>3</v>
      </c>
      <c r="I4" s="29">
        <f t="shared" si="0"/>
        <v>0.26556833333333335</v>
      </c>
      <c r="J4" s="30">
        <f t="shared" si="1"/>
        <v>7.7349999999999919E-3</v>
      </c>
      <c r="L4" s="16"/>
      <c r="M4" s="16"/>
      <c r="N4" s="16"/>
      <c r="O4" s="36">
        <v>1</v>
      </c>
      <c r="P4" s="37">
        <f>65000+6600</f>
        <v>71600</v>
      </c>
    </row>
    <row r="5" spans="1:19" ht="15" thickBot="1" x14ac:dyDescent="0.45">
      <c r="A5" s="15" t="s">
        <v>42</v>
      </c>
      <c r="B5" s="38"/>
      <c r="E5" s="30">
        <f>(B1*B4/12000)*B3</f>
        <v>0.25783333333333336</v>
      </c>
      <c r="F5" s="15" t="s">
        <v>43</v>
      </c>
      <c r="G5" s="39">
        <f>B7*E5+B3</f>
        <v>14804.000000000002</v>
      </c>
      <c r="H5" s="16">
        <v>4</v>
      </c>
      <c r="I5" s="29">
        <f t="shared" si="0"/>
        <v>0.2681466666666667</v>
      </c>
      <c r="J5" s="30">
        <f t="shared" si="1"/>
        <v>1.0313333333333341E-2</v>
      </c>
      <c r="L5" s="16" t="s">
        <v>33</v>
      </c>
      <c r="M5" s="16" t="s">
        <v>32</v>
      </c>
      <c r="N5" s="16"/>
      <c r="O5" s="40">
        <f>IF(AND(O2&lt;=24,O7&gt;615),"Too Big",IF(AND(O2&lt;=24,O7&gt;473),4,IF(AND(O2&lt;=24,O7&gt;343),3,IF(AND(O2&lt;=24,O7&gt;213),2,IF(AND(O2&lt;=24,O7&gt;83),1,0)))))</f>
        <v>1</v>
      </c>
      <c r="P5" s="32">
        <f>SUM(O2*19900)</f>
        <v>99500</v>
      </c>
    </row>
    <row r="6" spans="1:19" x14ac:dyDescent="0.4">
      <c r="B6" s="16"/>
      <c r="D6" s="15" t="s">
        <v>44</v>
      </c>
      <c r="E6" s="41">
        <f>E7-E5</f>
        <v>-0.25783333333333336</v>
      </c>
      <c r="F6" s="42" t="s">
        <v>45</v>
      </c>
      <c r="H6" s="16">
        <v>5</v>
      </c>
      <c r="I6" s="29">
        <f t="shared" si="0"/>
        <v>0.27072500000000005</v>
      </c>
      <c r="J6" s="30">
        <f t="shared" si="1"/>
        <v>1.289166666666669E-2</v>
      </c>
      <c r="K6" s="16" t="s">
        <v>46</v>
      </c>
      <c r="L6" s="16">
        <v>0.185</v>
      </c>
      <c r="M6" s="34">
        <f>L6*2.54</f>
        <v>0.46989999999999998</v>
      </c>
      <c r="N6" s="16" t="s">
        <v>39</v>
      </c>
      <c r="O6" s="31">
        <f>IF(AND(O2&gt;120),"Too Big",IF(AND(O2&gt;96),4,IF(AND(O2&gt;72),3,IF(AND(O2&gt;48),2,IF(AND(O2&gt;24),1,0)))))</f>
        <v>0</v>
      </c>
      <c r="P6" s="32">
        <f>SUM((O6)*48400)</f>
        <v>0</v>
      </c>
    </row>
    <row r="7" spans="1:19" x14ac:dyDescent="0.4">
      <c r="A7" s="15" t="s">
        <v>47</v>
      </c>
      <c r="B7" s="9">
        <f>(43350/B1)*12000/B3</f>
        <v>57164.835164835167</v>
      </c>
      <c r="D7" s="15" t="s">
        <v>48</v>
      </c>
      <c r="E7" s="29"/>
      <c r="F7" s="43" t="s">
        <v>49</v>
      </c>
      <c r="G7" s="39">
        <f>E7*B7</f>
        <v>0</v>
      </c>
      <c r="H7" s="16">
        <v>6</v>
      </c>
      <c r="I7" s="29">
        <f t="shared" si="0"/>
        <v>0.27330333333333334</v>
      </c>
      <c r="J7" s="30">
        <f t="shared" si="1"/>
        <v>1.5469999999999984E-2</v>
      </c>
      <c r="O7" s="31">
        <f>ROUNDUP(O3/10,0)</f>
        <v>84</v>
      </c>
      <c r="P7" s="32">
        <f>(O7-10)*800</f>
        <v>59200</v>
      </c>
      <c r="Q7" s="15" t="s">
        <v>50</v>
      </c>
    </row>
    <row r="8" spans="1:19" x14ac:dyDescent="0.4">
      <c r="A8" s="15" t="s">
        <v>51</v>
      </c>
      <c r="B8" s="9">
        <v>17</v>
      </c>
      <c r="D8" s="16" t="s">
        <v>52</v>
      </c>
      <c r="E8" s="15" t="s">
        <v>53</v>
      </c>
      <c r="F8" s="8">
        <v>74426</v>
      </c>
      <c r="H8" s="16">
        <v>7</v>
      </c>
      <c r="I8" s="29">
        <f t="shared" si="0"/>
        <v>0.27588166666666669</v>
      </c>
      <c r="J8" s="30">
        <f t="shared" si="1"/>
        <v>1.8048333333333333E-2</v>
      </c>
      <c r="L8" s="15" t="s">
        <v>54</v>
      </c>
    </row>
    <row r="9" spans="1:19" x14ac:dyDescent="0.4">
      <c r="B9" s="16"/>
      <c r="D9" s="16" t="s">
        <v>55</v>
      </c>
      <c r="E9" s="15" t="s">
        <v>56</v>
      </c>
      <c r="F9" s="7">
        <f>F8/B7</f>
        <v>1.3019542483660129</v>
      </c>
      <c r="H9" s="16">
        <v>8</v>
      </c>
      <c r="I9" s="29">
        <f t="shared" si="0"/>
        <v>0.27846000000000004</v>
      </c>
      <c r="J9" s="30">
        <f t="shared" si="1"/>
        <v>2.0626666666666682E-2</v>
      </c>
      <c r="K9" s="16" t="s">
        <v>57</v>
      </c>
      <c r="L9" s="41">
        <f>E5</f>
        <v>0.25783333333333336</v>
      </c>
      <c r="M9" s="15" t="s">
        <v>58</v>
      </c>
      <c r="Q9" s="14" t="s">
        <v>34</v>
      </c>
      <c r="R9" s="19">
        <v>5</v>
      </c>
      <c r="S9" s="18">
        <f>IF($B$61&lt;=120,$B$61*19350,"Too Many!")</f>
        <v>0</v>
      </c>
    </row>
    <row r="10" spans="1:19" x14ac:dyDescent="0.4">
      <c r="A10" s="15" t="s">
        <v>59</v>
      </c>
      <c r="B10" s="6">
        <f>B7/B8</f>
        <v>3362.6373626373629</v>
      </c>
      <c r="C10" s="9"/>
      <c r="D10" s="9" t="s">
        <v>60</v>
      </c>
      <c r="E10" s="15" t="s">
        <v>56</v>
      </c>
      <c r="F10" s="5">
        <f>CEILING(F9,1)</f>
        <v>2</v>
      </c>
      <c r="H10" s="16">
        <v>9</v>
      </c>
      <c r="I10" s="29">
        <f t="shared" si="0"/>
        <v>0.28103833333333333</v>
      </c>
      <c r="J10" s="30">
        <f t="shared" si="1"/>
        <v>2.3204999999999976E-2</v>
      </c>
      <c r="K10" s="16" t="s">
        <v>61</v>
      </c>
      <c r="L10" s="44">
        <f>F8</f>
        <v>74426</v>
      </c>
      <c r="M10" s="15" t="s">
        <v>62</v>
      </c>
      <c r="Q10" s="14"/>
      <c r="R10" s="19">
        <v>834</v>
      </c>
      <c r="S10" s="18">
        <f>IF($B$62&lt;=6150,($B$62*90)+((R10/10)*200), "Too Many!")</f>
        <v>16680</v>
      </c>
    </row>
    <row r="11" spans="1:19" x14ac:dyDescent="0.4">
      <c r="A11" s="15" t="s">
        <v>51</v>
      </c>
      <c r="B11" s="9">
        <v>18</v>
      </c>
      <c r="C11" s="17"/>
      <c r="D11" s="45" t="s">
        <v>63</v>
      </c>
      <c r="F11" s="44">
        <f>F10*B7</f>
        <v>114329.67032967033</v>
      </c>
      <c r="G11" s="44"/>
      <c r="H11" s="16">
        <v>10</v>
      </c>
      <c r="I11" s="29">
        <f t="shared" si="0"/>
        <v>0.28361666666666668</v>
      </c>
      <c r="J11" s="30">
        <f t="shared" si="1"/>
        <v>2.5783333333333325E-2</v>
      </c>
      <c r="K11" s="16" t="s">
        <v>64</v>
      </c>
      <c r="L11" s="46">
        <f>L9*L10</f>
        <v>19189.503666666667</v>
      </c>
      <c r="M11" s="15" t="s">
        <v>65</v>
      </c>
      <c r="Q11" s="14"/>
      <c r="R11" s="22">
        <v>1</v>
      </c>
      <c r="S11" s="21">
        <f>65000+6600</f>
        <v>71600</v>
      </c>
    </row>
    <row r="12" spans="1:19" ht="15" thickBot="1" x14ac:dyDescent="0.45">
      <c r="B12" s="16"/>
      <c r="C12" s="8"/>
      <c r="D12" s="45" t="s">
        <v>66</v>
      </c>
      <c r="E12" s="17" t="s">
        <v>67</v>
      </c>
      <c r="H12" s="16">
        <v>11</v>
      </c>
      <c r="I12" s="29">
        <f t="shared" si="0"/>
        <v>0.28619500000000003</v>
      </c>
      <c r="J12" s="30">
        <f t="shared" si="1"/>
        <v>2.8361666666666674E-2</v>
      </c>
      <c r="K12" s="16" t="s">
        <v>64</v>
      </c>
      <c r="L12" s="46">
        <f>E7*L10</f>
        <v>0</v>
      </c>
      <c r="M12" s="15" t="s">
        <v>68</v>
      </c>
      <c r="Q12" s="14"/>
      <c r="S12" s="18">
        <f>SUM(R9*19900)</f>
        <v>99500</v>
      </c>
    </row>
    <row r="13" spans="1:19" ht="15" thickBot="1" x14ac:dyDescent="0.45">
      <c r="A13" s="15" t="s">
        <v>59</v>
      </c>
      <c r="B13" s="6">
        <f>B7/B11</f>
        <v>3175.8241758241761</v>
      </c>
      <c r="D13" s="4">
        <f>($B$7*$B$3)/12000*$B$1+AVERAGE(B16,B22,B28,B33)*0.05</f>
        <v>43358.125</v>
      </c>
      <c r="E13" s="3">
        <f>D13+(B8*60)</f>
        <v>44378.125</v>
      </c>
      <c r="H13" s="16">
        <v>12</v>
      </c>
      <c r="I13" s="29">
        <f t="shared" si="0"/>
        <v>0.28877333333333338</v>
      </c>
      <c r="J13" s="30">
        <f t="shared" si="1"/>
        <v>3.0940000000000023E-2</v>
      </c>
      <c r="Q13" s="14"/>
      <c r="R13" s="19">
        <f>IF(AND(R9&gt;120),"Too Big",IF(AND(R9&gt;96),4,IF(AND(R9&gt;72),3,IF(AND(R9&gt;48),2,IF(AND(R9&gt;24),1,0)))))</f>
        <v>0</v>
      </c>
      <c r="S13" s="18">
        <f>SUM((R13)*48400)</f>
        <v>0</v>
      </c>
    </row>
    <row r="14" spans="1:19" x14ac:dyDescent="0.4">
      <c r="A14" s="15" t="s">
        <v>69</v>
      </c>
      <c r="B14" s="2"/>
      <c r="H14" s="16">
        <v>13</v>
      </c>
      <c r="I14" s="29">
        <f t="shared" si="0"/>
        <v>0.29135166666666668</v>
      </c>
      <c r="J14" s="30">
        <f t="shared" si="1"/>
        <v>3.3518333333333317E-2</v>
      </c>
      <c r="Q14" s="14" t="s">
        <v>50</v>
      </c>
      <c r="R14" s="19">
        <f>ROUNDUP(R10/10,0)</f>
        <v>84</v>
      </c>
      <c r="S14" s="18">
        <f>(R14-10)*800</f>
        <v>59200</v>
      </c>
    </row>
    <row r="15" spans="1:19" x14ac:dyDescent="0.4">
      <c r="A15" s="31" t="s">
        <v>70</v>
      </c>
      <c r="D15" s="31" t="s">
        <v>71</v>
      </c>
      <c r="H15" s="16">
        <v>14</v>
      </c>
      <c r="I15" s="29">
        <f t="shared" si="0"/>
        <v>0.29393000000000002</v>
      </c>
      <c r="J15" s="30">
        <f t="shared" si="1"/>
        <v>3.6096666666666666E-2</v>
      </c>
    </row>
    <row r="16" spans="1:19" x14ac:dyDescent="0.4">
      <c r="A16" s="15" t="s">
        <v>72</v>
      </c>
      <c r="B16" s="16">
        <v>140</v>
      </c>
      <c r="D16" s="15" t="s">
        <v>72</v>
      </c>
      <c r="E16" s="16">
        <v>140</v>
      </c>
      <c r="H16" s="16">
        <v>15</v>
      </c>
      <c r="I16" s="29">
        <f t="shared" si="0"/>
        <v>0.29650833333333337</v>
      </c>
      <c r="J16" s="30">
        <f t="shared" si="1"/>
        <v>3.8675000000000015E-2</v>
      </c>
    </row>
    <row r="17" spans="1:13" ht="15" thickBot="1" x14ac:dyDescent="0.45">
      <c r="A17" s="15" t="s">
        <v>73</v>
      </c>
      <c r="B17" s="16">
        <v>72</v>
      </c>
      <c r="D17" s="15" t="s">
        <v>73</v>
      </c>
      <c r="E17" s="16">
        <v>66</v>
      </c>
    </row>
    <row r="18" spans="1:13" x14ac:dyDescent="0.4">
      <c r="A18" s="15" t="s">
        <v>53</v>
      </c>
      <c r="B18" s="9">
        <v>12144</v>
      </c>
      <c r="D18" s="15" t="s">
        <v>53</v>
      </c>
      <c r="E18" s="9">
        <v>43056</v>
      </c>
      <c r="J18" s="48"/>
      <c r="K18" s="49"/>
      <c r="L18" s="50" t="s">
        <v>74</v>
      </c>
      <c r="M18" s="51"/>
    </row>
    <row r="19" spans="1:13" x14ac:dyDescent="0.4">
      <c r="A19" s="15" t="s">
        <v>75</v>
      </c>
      <c r="B19" s="6">
        <f>(B17*B18/12000)*B16</f>
        <v>10200.960000000001</v>
      </c>
      <c r="C19" s="15" t="s">
        <v>76</v>
      </c>
      <c r="D19" s="15" t="s">
        <v>75</v>
      </c>
      <c r="E19" s="6">
        <f>(E17*E18/12000)*E16</f>
        <v>33153.119999999995</v>
      </c>
      <c r="F19" s="15" t="s">
        <v>76</v>
      </c>
      <c r="G19" s="44">
        <f>B19+E19</f>
        <v>43354.079999999994</v>
      </c>
      <c r="H19" s="16" t="s">
        <v>77</v>
      </c>
      <c r="J19" s="52" t="s">
        <v>78</v>
      </c>
      <c r="L19" s="1">
        <f>D13/B7</f>
        <v>0.7584754661668589</v>
      </c>
      <c r="M19" s="53" t="s">
        <v>76</v>
      </c>
    </row>
    <row r="20" spans="1:13" x14ac:dyDescent="0.4">
      <c r="B20" s="6"/>
      <c r="J20" s="52" t="s">
        <v>79</v>
      </c>
      <c r="L20" s="1">
        <f>L19*1000</f>
        <v>758.47546616685895</v>
      </c>
      <c r="M20" s="53" t="s">
        <v>76</v>
      </c>
    </row>
    <row r="21" spans="1:13" x14ac:dyDescent="0.4">
      <c r="A21" s="31" t="s">
        <v>80</v>
      </c>
      <c r="D21" s="31" t="s">
        <v>81</v>
      </c>
      <c r="J21" s="52"/>
      <c r="L21" s="17"/>
      <c r="M21" s="53"/>
    </row>
    <row r="22" spans="1:13" x14ac:dyDescent="0.4">
      <c r="A22" s="15" t="s">
        <v>72</v>
      </c>
      <c r="B22" s="16">
        <v>190</v>
      </c>
      <c r="D22" s="15" t="s">
        <v>72</v>
      </c>
      <c r="E22" s="16">
        <v>190</v>
      </c>
      <c r="J22" s="52" t="s">
        <v>82</v>
      </c>
      <c r="L22" s="8">
        <v>17</v>
      </c>
      <c r="M22" s="53" t="s">
        <v>83</v>
      </c>
    </row>
    <row r="23" spans="1:13" x14ac:dyDescent="0.4">
      <c r="A23" s="15" t="s">
        <v>73</v>
      </c>
      <c r="B23" s="16">
        <v>26.25</v>
      </c>
      <c r="D23" s="15" t="s">
        <v>73</v>
      </c>
      <c r="E23" s="16">
        <v>24.5</v>
      </c>
      <c r="J23" s="54" t="s">
        <v>84</v>
      </c>
      <c r="L23" s="55">
        <f>B7/L22</f>
        <v>3362.6373626373629</v>
      </c>
      <c r="M23" s="53" t="s">
        <v>62</v>
      </c>
    </row>
    <row r="24" spans="1:13" ht="15" thickBot="1" x14ac:dyDescent="0.45">
      <c r="A24" s="15" t="s">
        <v>53</v>
      </c>
      <c r="B24" s="9">
        <v>8000</v>
      </c>
      <c r="D24" s="15" t="s">
        <v>53</v>
      </c>
      <c r="E24" s="9">
        <v>3000</v>
      </c>
      <c r="J24" s="56" t="s">
        <v>85</v>
      </c>
      <c r="K24" s="57"/>
      <c r="L24" s="58">
        <f>L23*L19</f>
        <v>2550.4779411764707</v>
      </c>
      <c r="M24" s="59" t="s">
        <v>76</v>
      </c>
    </row>
    <row r="25" spans="1:13" x14ac:dyDescent="0.4">
      <c r="A25" s="15" t="s">
        <v>75</v>
      </c>
      <c r="B25" s="6">
        <f>(B23*B24/12000)*B22</f>
        <v>3325</v>
      </c>
      <c r="C25" s="15" t="s">
        <v>76</v>
      </c>
      <c r="D25" s="15" t="s">
        <v>75</v>
      </c>
      <c r="E25" s="6">
        <f>(E23*E24/12000)*E22</f>
        <v>1163.75</v>
      </c>
      <c r="F25" s="15" t="s">
        <v>76</v>
      </c>
      <c r="G25" s="44">
        <f>B25+E25</f>
        <v>4488.75</v>
      </c>
      <c r="H25" s="16" t="s">
        <v>86</v>
      </c>
      <c r="J25" s="16"/>
    </row>
    <row r="26" spans="1:13" ht="15" thickBot="1" x14ac:dyDescent="0.45">
      <c r="F26" s="31" t="s">
        <v>87</v>
      </c>
      <c r="G26" s="60">
        <f>SUM(G19:G25)</f>
        <v>47842.829999999994</v>
      </c>
    </row>
    <row r="27" spans="1:13" ht="15" thickBot="1" x14ac:dyDescent="0.45">
      <c r="A27" s="31" t="s">
        <v>88</v>
      </c>
      <c r="D27" s="31" t="s">
        <v>89</v>
      </c>
      <c r="J27" s="61" t="s">
        <v>90</v>
      </c>
      <c r="K27" s="60">
        <f>G26+G37</f>
        <v>57936.16333333333</v>
      </c>
      <c r="L27" s="62">
        <f>MAX(L11,K27)</f>
        <v>57936.16333333333</v>
      </c>
    </row>
    <row r="28" spans="1:13" x14ac:dyDescent="0.4">
      <c r="A28" s="15" t="s">
        <v>72</v>
      </c>
      <c r="B28" s="16">
        <v>160</v>
      </c>
      <c r="D28" s="15" t="s">
        <v>72</v>
      </c>
      <c r="E28" s="16">
        <v>160</v>
      </c>
    </row>
    <row r="29" spans="1:13" x14ac:dyDescent="0.4">
      <c r="A29" s="15" t="s">
        <v>73</v>
      </c>
      <c r="B29" s="16">
        <v>21.25</v>
      </c>
      <c r="D29" s="15" t="s">
        <v>73</v>
      </c>
      <c r="E29" s="16">
        <v>27.75</v>
      </c>
    </row>
    <row r="30" spans="1:13" x14ac:dyDescent="0.4">
      <c r="A30" s="15" t="s">
        <v>53</v>
      </c>
      <c r="B30" s="9">
        <v>4000</v>
      </c>
      <c r="D30" s="15" t="s">
        <v>53</v>
      </c>
      <c r="E30" s="9">
        <v>14000</v>
      </c>
    </row>
    <row r="31" spans="1:13" x14ac:dyDescent="0.4">
      <c r="A31" s="15" t="s">
        <v>75</v>
      </c>
      <c r="B31" s="6">
        <f>(B29*B30/12000)*B28</f>
        <v>1133.3333333333333</v>
      </c>
      <c r="C31" s="15" t="s">
        <v>76</v>
      </c>
      <c r="D31" s="15" t="s">
        <v>75</v>
      </c>
      <c r="E31" s="6">
        <f>(E29*E30/12000)*E28</f>
        <v>5180</v>
      </c>
      <c r="F31" s="15" t="s">
        <v>76</v>
      </c>
      <c r="G31" s="44">
        <f>B31+E31</f>
        <v>6313.333333333333</v>
      </c>
      <c r="H31" s="16" t="s">
        <v>91</v>
      </c>
      <c r="K31" s="15"/>
    </row>
    <row r="32" spans="1:13" x14ac:dyDescent="0.4">
      <c r="A32" s="31" t="s">
        <v>92</v>
      </c>
      <c r="D32" s="31" t="s">
        <v>93</v>
      </c>
    </row>
    <row r="33" spans="1:11" x14ac:dyDescent="0.4">
      <c r="A33" s="15" t="s">
        <v>72</v>
      </c>
      <c r="B33" s="16">
        <v>160</v>
      </c>
      <c r="D33" s="15" t="s">
        <v>72</v>
      </c>
      <c r="E33" s="16">
        <v>160</v>
      </c>
      <c r="I33" s="15"/>
      <c r="K33" s="15"/>
    </row>
    <row r="34" spans="1:11" x14ac:dyDescent="0.4">
      <c r="A34" s="15" t="s">
        <v>73</v>
      </c>
      <c r="B34" s="16">
        <v>26.25</v>
      </c>
      <c r="D34" s="15" t="s">
        <v>73</v>
      </c>
      <c r="E34" s="16">
        <v>24.5</v>
      </c>
      <c r="I34" s="15"/>
      <c r="K34" s="15"/>
    </row>
    <row r="35" spans="1:11" x14ac:dyDescent="0.4">
      <c r="A35" s="15" t="s">
        <v>53</v>
      </c>
      <c r="B35" s="9">
        <v>8000</v>
      </c>
      <c r="D35" s="15" t="s">
        <v>53</v>
      </c>
      <c r="E35" s="9">
        <v>3000</v>
      </c>
      <c r="I35" s="15"/>
      <c r="K35" s="15"/>
    </row>
    <row r="36" spans="1:11" x14ac:dyDescent="0.4">
      <c r="A36" s="15" t="s">
        <v>75</v>
      </c>
      <c r="B36" s="6">
        <f>(B34*B35/12000)*B33</f>
        <v>2800</v>
      </c>
      <c r="C36" s="15" t="s">
        <v>76</v>
      </c>
      <c r="D36" s="15" t="s">
        <v>75</v>
      </c>
      <c r="E36" s="6">
        <f>(E34*E35/12000)*E33</f>
        <v>980</v>
      </c>
      <c r="F36" s="15" t="s">
        <v>76</v>
      </c>
      <c r="G36" s="44">
        <f>B36+E36</f>
        <v>3780</v>
      </c>
      <c r="H36" s="16" t="s">
        <v>94</v>
      </c>
      <c r="I36" s="15"/>
      <c r="K36" s="15"/>
    </row>
    <row r="37" spans="1:11" x14ac:dyDescent="0.4">
      <c r="F37" s="31" t="s">
        <v>87</v>
      </c>
      <c r="G37" s="60">
        <f>SUM(G31:G36)</f>
        <v>10093.333333333332</v>
      </c>
      <c r="I37" s="15"/>
      <c r="K37" s="15"/>
    </row>
    <row r="39" spans="1:11" x14ac:dyDescent="0.4">
      <c r="D39" s="14"/>
      <c r="E39" s="14"/>
      <c r="F39" s="14"/>
    </row>
    <row r="40" spans="1:11" x14ac:dyDescent="0.4">
      <c r="I40" s="15"/>
      <c r="K40" s="15"/>
    </row>
    <row r="41" spans="1:11" x14ac:dyDescent="0.4">
      <c r="I41" s="15"/>
      <c r="K41" s="15"/>
    </row>
    <row r="42" spans="1:11" x14ac:dyDescent="0.4">
      <c r="I42" s="15"/>
      <c r="K42" s="15"/>
    </row>
    <row r="43" spans="1:11" x14ac:dyDescent="0.4">
      <c r="I43" s="15"/>
      <c r="K43" s="15"/>
    </row>
    <row r="44" spans="1:11" x14ac:dyDescent="0.4">
      <c r="I44" s="15"/>
      <c r="K44" s="15"/>
    </row>
    <row r="45" spans="1:11" x14ac:dyDescent="0.4">
      <c r="I45" s="15"/>
      <c r="K45" s="15"/>
    </row>
    <row r="46" spans="1:11" x14ac:dyDescent="0.4">
      <c r="E46" s="31"/>
      <c r="F46" s="63"/>
      <c r="I46" s="15"/>
      <c r="K46" s="15"/>
    </row>
    <row r="47" spans="1:11" x14ac:dyDescent="0.4">
      <c r="E47" s="31"/>
      <c r="F47" s="32"/>
      <c r="I47" s="15"/>
      <c r="K47" s="15"/>
    </row>
    <row r="48" spans="1:11" x14ac:dyDescent="0.4">
      <c r="E48" s="31"/>
      <c r="F48" s="32"/>
      <c r="I48" s="15"/>
      <c r="K48" s="15"/>
    </row>
    <row r="49" spans="5:11" x14ac:dyDescent="0.4">
      <c r="E49" s="31"/>
      <c r="F49" s="64"/>
      <c r="I49" s="15"/>
      <c r="K49" s="15"/>
    </row>
    <row r="50" spans="5:11" x14ac:dyDescent="0.4">
      <c r="E50" s="31"/>
      <c r="I50" s="15"/>
      <c r="K50" s="15"/>
    </row>
    <row r="51" spans="5:11" x14ac:dyDescent="0.4">
      <c r="E51" s="31"/>
      <c r="I51" s="15"/>
      <c r="K51" s="15"/>
    </row>
    <row r="52" spans="5:11" x14ac:dyDescent="0.4">
      <c r="E52" s="31"/>
      <c r="I52" s="15"/>
      <c r="K52" s="15"/>
    </row>
    <row r="53" spans="5:11" x14ac:dyDescent="0.4">
      <c r="E53" s="31"/>
      <c r="I53" s="15"/>
      <c r="K53" s="15"/>
    </row>
    <row r="54" spans="5:11" x14ac:dyDescent="0.4">
      <c r="E54" s="31"/>
      <c r="F54" s="65"/>
      <c r="I54" s="15"/>
      <c r="K54" s="15"/>
    </row>
    <row r="55" spans="5:11" x14ac:dyDescent="0.4">
      <c r="E55" s="31"/>
      <c r="F55" s="32"/>
      <c r="I55" s="15"/>
      <c r="K55" s="15"/>
    </row>
    <row r="56" spans="5:11" x14ac:dyDescent="0.4">
      <c r="E56" s="31"/>
      <c r="F56" s="64"/>
      <c r="I56" s="15"/>
      <c r="K56" s="15"/>
    </row>
    <row r="57" spans="5:11" x14ac:dyDescent="0.4">
      <c r="E57" s="31"/>
      <c r="F57" s="31"/>
      <c r="I57" s="15"/>
      <c r="K57" s="15"/>
    </row>
    <row r="58" spans="5:11" x14ac:dyDescent="0.4">
      <c r="E58" s="31"/>
      <c r="F58" s="66"/>
      <c r="I58" s="15"/>
      <c r="K58" s="15"/>
    </row>
    <row r="59" spans="5:11" x14ac:dyDescent="0.4">
      <c r="E59" s="31"/>
      <c r="F59" s="66"/>
      <c r="I59" s="15"/>
      <c r="K59" s="15"/>
    </row>
    <row r="60" spans="5:11" x14ac:dyDescent="0.4">
      <c r="E60" s="31"/>
      <c r="F60" s="66"/>
      <c r="I60" s="15"/>
      <c r="K60" s="15"/>
    </row>
  </sheetData>
  <pageMargins left="0.25" right="0.25" top="0.5" bottom="0.5" header="0.5" footer="0.5"/>
  <pageSetup scale="85" orientation="landscape" horizontalDpi="36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F751B-0019-43EE-899D-46F8BD7E9791}">
  <sheetPr codeName="Sheet2">
    <tabColor theme="9" tint="0.39997558519241921"/>
    <pageSetUpPr fitToPage="1"/>
  </sheetPr>
  <dimension ref="A1:S60"/>
  <sheetViews>
    <sheetView zoomScaleNormal="100" zoomScalePageLayoutView="175" workbookViewId="0"/>
  </sheetViews>
  <sheetFormatPr defaultColWidth="9.15234375" defaultRowHeight="14.6" x14ac:dyDescent="0.4"/>
  <cols>
    <col min="1" max="1" width="24.15234375" style="15" bestFit="1" customWidth="1"/>
    <col min="2" max="2" width="10.69140625" style="15" bestFit="1" customWidth="1"/>
    <col min="3" max="3" width="3.84375" style="15" bestFit="1" customWidth="1"/>
    <col min="4" max="5" width="10.69140625" style="15" bestFit="1" customWidth="1"/>
    <col min="6" max="6" width="18.69140625" style="15" bestFit="1" customWidth="1"/>
    <col min="7" max="7" width="9.15234375" style="15" bestFit="1" customWidth="1"/>
    <col min="8" max="8" width="6" style="15" bestFit="1" customWidth="1"/>
    <col min="9" max="9" width="9.15234375" style="47" bestFit="1" customWidth="1"/>
    <col min="10" max="10" width="14.84375" style="15" bestFit="1" customWidth="1"/>
    <col min="11" max="11" width="8.3046875" style="16" bestFit="1" customWidth="1"/>
    <col min="12" max="12" width="17.3828125" style="15" bestFit="1" customWidth="1"/>
    <col min="13" max="13" width="6.69140625" style="15" bestFit="1" customWidth="1"/>
    <col min="14" max="14" width="3.53515625" style="15" bestFit="1" customWidth="1"/>
    <col min="15" max="15" width="4.15234375" style="15" bestFit="1" customWidth="1"/>
    <col min="16" max="16" width="7.84375" style="15" bestFit="1" customWidth="1"/>
    <col min="17" max="17" width="12" style="15" bestFit="1" customWidth="1"/>
    <col min="18" max="18" width="4.15234375" style="15" bestFit="1" customWidth="1"/>
    <col min="19" max="19" width="7.84375" style="15" bestFit="1" customWidth="1"/>
    <col min="20" max="16384" width="9.15234375" style="15"/>
  </cols>
  <sheetData>
    <row r="1" spans="1:19" s="24" customFormat="1" ht="25.5" customHeight="1" thickBot="1" x14ac:dyDescent="0.45">
      <c r="A1" s="24" t="s">
        <v>26</v>
      </c>
      <c r="B1" s="25">
        <v>140</v>
      </c>
      <c r="C1" s="23" t="s">
        <v>27</v>
      </c>
      <c r="G1" s="26"/>
      <c r="H1" s="25" t="s">
        <v>28</v>
      </c>
      <c r="I1" s="27" t="s">
        <v>29</v>
      </c>
      <c r="J1" s="25" t="s">
        <v>30</v>
      </c>
      <c r="K1" s="25"/>
      <c r="L1" s="24" t="s">
        <v>31</v>
      </c>
      <c r="R1" s="20">
        <f>IF(AND(R9&lt;=24,R14&gt;615),"Too Big",IF(AND(R9&lt;=24,R14&gt;473),4,IF(AND(R9&lt;=24,R14&gt;343),3,IF(AND(R9&lt;=24,R14&gt;213),2,IF(AND(R9&lt;=24,R14&gt;83),1,0)))))</f>
        <v>1</v>
      </c>
    </row>
    <row r="2" spans="1:19" ht="15" thickBot="1" x14ac:dyDescent="0.45">
      <c r="B2" s="16"/>
      <c r="G2" s="28"/>
      <c r="H2" s="16">
        <v>1</v>
      </c>
      <c r="I2" s="29">
        <f t="shared" ref="I2:I16" si="0">($E$5*H2%)+$E$5</f>
        <v>0.26041166666666671</v>
      </c>
      <c r="J2" s="30">
        <f t="shared" ref="J2:J16" si="1">I2+$E$6</f>
        <v>2.5783333333333491E-3</v>
      </c>
      <c r="L2" s="16" t="s">
        <v>32</v>
      </c>
      <c r="M2" s="16" t="s">
        <v>33</v>
      </c>
      <c r="O2" s="31">
        <v>5</v>
      </c>
      <c r="P2" s="32">
        <f>IF($B$61&lt;=120,$B$61*19350,"Too Many!")</f>
        <v>0</v>
      </c>
      <c r="Q2" s="15" t="s">
        <v>34</v>
      </c>
    </row>
    <row r="3" spans="1:19" ht="15" thickBot="1" x14ac:dyDescent="0.45">
      <c r="A3" s="15" t="s">
        <v>35</v>
      </c>
      <c r="B3" s="33">
        <v>65</v>
      </c>
      <c r="D3" s="15" t="s">
        <v>36</v>
      </c>
      <c r="E3" s="16" t="s">
        <v>37</v>
      </c>
      <c r="F3" s="16"/>
      <c r="G3" s="16" t="s">
        <v>38</v>
      </c>
      <c r="H3" s="16">
        <v>2</v>
      </c>
      <c r="I3" s="29">
        <f t="shared" si="0"/>
        <v>0.26299</v>
      </c>
      <c r="J3" s="30">
        <f t="shared" si="1"/>
        <v>5.1566666666666428E-3</v>
      </c>
      <c r="K3" s="16" t="s">
        <v>39</v>
      </c>
      <c r="L3" s="16">
        <v>200</v>
      </c>
      <c r="M3" s="34">
        <f>L3/2.54</f>
        <v>78.740157480314963</v>
      </c>
      <c r="N3" s="16" t="s">
        <v>40</v>
      </c>
      <c r="O3" s="31">
        <v>834</v>
      </c>
      <c r="P3" s="32">
        <f>IF($B$62&lt;=6150,($B$62*90)+((O3/10)*200), "Too Many!")</f>
        <v>16680</v>
      </c>
    </row>
    <row r="4" spans="1:19" ht="15" thickBot="1" x14ac:dyDescent="0.45">
      <c r="A4" s="15" t="s">
        <v>41</v>
      </c>
      <c r="B4" s="35">
        <v>0.34</v>
      </c>
      <c r="G4" s="17"/>
      <c r="H4" s="16">
        <v>3</v>
      </c>
      <c r="I4" s="29">
        <f t="shared" si="0"/>
        <v>0.26556833333333335</v>
      </c>
      <c r="J4" s="30">
        <f t="shared" si="1"/>
        <v>7.7349999999999919E-3</v>
      </c>
      <c r="L4" s="16"/>
      <c r="M4" s="16"/>
      <c r="N4" s="16"/>
      <c r="O4" s="36">
        <v>1</v>
      </c>
      <c r="P4" s="37">
        <f>65000+6600</f>
        <v>71600</v>
      </c>
    </row>
    <row r="5" spans="1:19" ht="15" thickBot="1" x14ac:dyDescent="0.45">
      <c r="A5" s="15" t="s">
        <v>42</v>
      </c>
      <c r="B5" s="38"/>
      <c r="E5" s="30">
        <f>(B1*B4/12000)*B3</f>
        <v>0.25783333333333336</v>
      </c>
      <c r="F5" s="15" t="s">
        <v>43</v>
      </c>
      <c r="G5" s="39">
        <f>B7*E5+B3</f>
        <v>14804.000000000002</v>
      </c>
      <c r="H5" s="16">
        <v>4</v>
      </c>
      <c r="I5" s="29">
        <f t="shared" si="0"/>
        <v>0.2681466666666667</v>
      </c>
      <c r="J5" s="30">
        <f t="shared" si="1"/>
        <v>1.0313333333333341E-2</v>
      </c>
      <c r="L5" s="16" t="s">
        <v>33</v>
      </c>
      <c r="M5" s="16" t="s">
        <v>32</v>
      </c>
      <c r="N5" s="16"/>
      <c r="O5" s="40">
        <f>IF(AND(O2&lt;=24,O7&gt;615),"Too Big",IF(AND(O2&lt;=24,O7&gt;473),4,IF(AND(O2&lt;=24,O7&gt;343),3,IF(AND(O2&lt;=24,O7&gt;213),2,IF(AND(O2&lt;=24,O7&gt;83),1,0)))))</f>
        <v>1</v>
      </c>
      <c r="P5" s="32">
        <f>SUM(O2*19900)</f>
        <v>99500</v>
      </c>
    </row>
    <row r="6" spans="1:19" x14ac:dyDescent="0.4">
      <c r="B6" s="16"/>
      <c r="D6" s="15" t="s">
        <v>44</v>
      </c>
      <c r="E6" s="41">
        <f>E7-E5</f>
        <v>-0.25783333333333336</v>
      </c>
      <c r="F6" s="42" t="s">
        <v>45</v>
      </c>
      <c r="H6" s="16">
        <v>5</v>
      </c>
      <c r="I6" s="29">
        <f t="shared" si="0"/>
        <v>0.27072500000000005</v>
      </c>
      <c r="J6" s="30">
        <f t="shared" si="1"/>
        <v>1.289166666666669E-2</v>
      </c>
      <c r="K6" s="16" t="s">
        <v>46</v>
      </c>
      <c r="L6" s="16">
        <v>0.185</v>
      </c>
      <c r="M6" s="34">
        <f>L6*2.54</f>
        <v>0.46989999999999998</v>
      </c>
      <c r="N6" s="16" t="s">
        <v>39</v>
      </c>
      <c r="O6" s="31">
        <f>IF(AND(O2&gt;120),"Too Big",IF(AND(O2&gt;96),4,IF(AND(O2&gt;72),3,IF(AND(O2&gt;48),2,IF(AND(O2&gt;24),1,0)))))</f>
        <v>0</v>
      </c>
      <c r="P6" s="32">
        <f>SUM((O6)*48400)</f>
        <v>0</v>
      </c>
    </row>
    <row r="7" spans="1:19" x14ac:dyDescent="0.4">
      <c r="A7" s="15" t="s">
        <v>47</v>
      </c>
      <c r="B7" s="9">
        <f>(43350/B1)*12000/B3</f>
        <v>57164.835164835167</v>
      </c>
      <c r="D7" s="15" t="s">
        <v>48</v>
      </c>
      <c r="E7" s="29"/>
      <c r="F7" s="43" t="s">
        <v>49</v>
      </c>
      <c r="G7" s="39">
        <f>E7*B7</f>
        <v>0</v>
      </c>
      <c r="H7" s="16">
        <v>6</v>
      </c>
      <c r="I7" s="29">
        <f t="shared" si="0"/>
        <v>0.27330333333333334</v>
      </c>
      <c r="J7" s="30">
        <f t="shared" si="1"/>
        <v>1.5469999999999984E-2</v>
      </c>
      <c r="O7" s="31">
        <f>ROUNDUP(O3/10,0)</f>
        <v>84</v>
      </c>
      <c r="P7" s="32">
        <f>(O7-10)*800</f>
        <v>59200</v>
      </c>
      <c r="Q7" s="15" t="s">
        <v>50</v>
      </c>
    </row>
    <row r="8" spans="1:19" x14ac:dyDescent="0.4">
      <c r="A8" s="15" t="s">
        <v>51</v>
      </c>
      <c r="B8" s="9">
        <v>17</v>
      </c>
      <c r="D8" s="16" t="s">
        <v>52</v>
      </c>
      <c r="E8" s="15" t="s">
        <v>53</v>
      </c>
      <c r="F8" s="8">
        <v>74426</v>
      </c>
      <c r="H8" s="16">
        <v>7</v>
      </c>
      <c r="I8" s="29">
        <f t="shared" si="0"/>
        <v>0.27588166666666669</v>
      </c>
      <c r="J8" s="30">
        <f t="shared" si="1"/>
        <v>1.8048333333333333E-2</v>
      </c>
      <c r="L8" s="15" t="s">
        <v>54</v>
      </c>
    </row>
    <row r="9" spans="1:19" x14ac:dyDescent="0.4">
      <c r="B9" s="16"/>
      <c r="D9" s="16" t="s">
        <v>55</v>
      </c>
      <c r="E9" s="15" t="s">
        <v>56</v>
      </c>
      <c r="F9" s="7">
        <f>F8/B7</f>
        <v>1.3019542483660129</v>
      </c>
      <c r="H9" s="16">
        <v>8</v>
      </c>
      <c r="I9" s="29">
        <f t="shared" si="0"/>
        <v>0.27846000000000004</v>
      </c>
      <c r="J9" s="30">
        <f t="shared" si="1"/>
        <v>2.0626666666666682E-2</v>
      </c>
      <c r="K9" s="16" t="s">
        <v>57</v>
      </c>
      <c r="L9" s="41">
        <f>E5</f>
        <v>0.25783333333333336</v>
      </c>
      <c r="M9" s="15" t="s">
        <v>58</v>
      </c>
      <c r="Q9" s="14" t="s">
        <v>34</v>
      </c>
      <c r="R9" s="19">
        <v>5</v>
      </c>
      <c r="S9" s="18">
        <f>IF($B$61&lt;=120,$B$61*19350,"Too Many!")</f>
        <v>0</v>
      </c>
    </row>
    <row r="10" spans="1:19" x14ac:dyDescent="0.4">
      <c r="A10" s="15" t="s">
        <v>59</v>
      </c>
      <c r="B10" s="6">
        <f>B7/B8</f>
        <v>3362.6373626373629</v>
      </c>
      <c r="C10" s="9"/>
      <c r="D10" s="9" t="s">
        <v>60</v>
      </c>
      <c r="E10" s="15" t="s">
        <v>56</v>
      </c>
      <c r="F10" s="5">
        <f>CEILING(F9,1)</f>
        <v>2</v>
      </c>
      <c r="H10" s="16">
        <v>9</v>
      </c>
      <c r="I10" s="29">
        <f t="shared" si="0"/>
        <v>0.28103833333333333</v>
      </c>
      <c r="J10" s="30">
        <f t="shared" si="1"/>
        <v>2.3204999999999976E-2</v>
      </c>
      <c r="K10" s="16" t="s">
        <v>61</v>
      </c>
      <c r="L10" s="44">
        <f>F8</f>
        <v>74426</v>
      </c>
      <c r="M10" s="15" t="s">
        <v>62</v>
      </c>
      <c r="Q10" s="14"/>
      <c r="R10" s="19">
        <v>834</v>
      </c>
      <c r="S10" s="18">
        <f>IF($B$62&lt;=6150,($B$62*90)+((R10/10)*200), "Too Many!")</f>
        <v>16680</v>
      </c>
    </row>
    <row r="11" spans="1:19" x14ac:dyDescent="0.4">
      <c r="A11" s="15" t="s">
        <v>51</v>
      </c>
      <c r="B11" s="9">
        <v>18</v>
      </c>
      <c r="C11" s="17"/>
      <c r="D11" s="45" t="s">
        <v>63</v>
      </c>
      <c r="F11" s="44">
        <f>F10*B7</f>
        <v>114329.67032967033</v>
      </c>
      <c r="G11" s="44"/>
      <c r="H11" s="16">
        <v>10</v>
      </c>
      <c r="I11" s="29">
        <f t="shared" si="0"/>
        <v>0.28361666666666668</v>
      </c>
      <c r="J11" s="30">
        <f t="shared" si="1"/>
        <v>2.5783333333333325E-2</v>
      </c>
      <c r="K11" s="16" t="s">
        <v>64</v>
      </c>
      <c r="L11" s="46">
        <f>L9*L10</f>
        <v>19189.503666666667</v>
      </c>
      <c r="M11" s="15" t="s">
        <v>65</v>
      </c>
      <c r="Q11" s="14"/>
      <c r="R11" s="22">
        <v>1</v>
      </c>
      <c r="S11" s="21">
        <f>65000+6600</f>
        <v>71600</v>
      </c>
    </row>
    <row r="12" spans="1:19" ht="15" thickBot="1" x14ac:dyDescent="0.45">
      <c r="B12" s="16"/>
      <c r="C12" s="8"/>
      <c r="D12" s="45" t="s">
        <v>66</v>
      </c>
      <c r="E12" s="17" t="s">
        <v>67</v>
      </c>
      <c r="H12" s="16">
        <v>11</v>
      </c>
      <c r="I12" s="29">
        <f t="shared" si="0"/>
        <v>0.28619500000000003</v>
      </c>
      <c r="J12" s="30">
        <f t="shared" si="1"/>
        <v>2.8361666666666674E-2</v>
      </c>
      <c r="K12" s="16" t="s">
        <v>64</v>
      </c>
      <c r="L12" s="46">
        <f>E7*L10</f>
        <v>0</v>
      </c>
      <c r="M12" s="15" t="s">
        <v>68</v>
      </c>
      <c r="Q12" s="14"/>
      <c r="S12" s="18">
        <f>SUM(R9*19900)</f>
        <v>99500</v>
      </c>
    </row>
    <row r="13" spans="1:19" ht="15" thickBot="1" x14ac:dyDescent="0.45">
      <c r="A13" s="15" t="s">
        <v>59</v>
      </c>
      <c r="B13" s="6">
        <f>B7/B11</f>
        <v>3175.8241758241761</v>
      </c>
      <c r="D13" s="4">
        <f>($B$7*$B$3)/12000*$B$1+AVERAGE(B16,B22,B28,B33)*0.05</f>
        <v>43358.125</v>
      </c>
      <c r="E13" s="3">
        <f>D13+(B8*60)</f>
        <v>44378.125</v>
      </c>
      <c r="H13" s="16">
        <v>12</v>
      </c>
      <c r="I13" s="29">
        <f t="shared" si="0"/>
        <v>0.28877333333333338</v>
      </c>
      <c r="J13" s="30">
        <f t="shared" si="1"/>
        <v>3.0940000000000023E-2</v>
      </c>
      <c r="Q13" s="14"/>
      <c r="R13" s="19">
        <f>IF(AND(R9&gt;120),"Too Big",IF(AND(R9&gt;96),4,IF(AND(R9&gt;72),3,IF(AND(R9&gt;48),2,IF(AND(R9&gt;24),1,0)))))</f>
        <v>0</v>
      </c>
      <c r="S13" s="18">
        <f>SUM((R13)*48400)</f>
        <v>0</v>
      </c>
    </row>
    <row r="14" spans="1:19" x14ac:dyDescent="0.4">
      <c r="A14" s="15" t="s">
        <v>69</v>
      </c>
      <c r="B14" s="2"/>
      <c r="H14" s="16">
        <v>13</v>
      </c>
      <c r="I14" s="29">
        <f t="shared" si="0"/>
        <v>0.29135166666666668</v>
      </c>
      <c r="J14" s="30">
        <f t="shared" si="1"/>
        <v>3.3518333333333317E-2</v>
      </c>
      <c r="Q14" s="14" t="s">
        <v>50</v>
      </c>
      <c r="R14" s="19">
        <f>ROUNDUP(R10/10,0)</f>
        <v>84</v>
      </c>
      <c r="S14" s="18">
        <f>(R14-10)*800</f>
        <v>59200</v>
      </c>
    </row>
    <row r="15" spans="1:19" x14ac:dyDescent="0.4">
      <c r="A15" s="31" t="s">
        <v>70</v>
      </c>
      <c r="D15" s="31" t="s">
        <v>71</v>
      </c>
      <c r="H15" s="16">
        <v>14</v>
      </c>
      <c r="I15" s="29">
        <f t="shared" si="0"/>
        <v>0.29393000000000002</v>
      </c>
      <c r="J15" s="30">
        <f t="shared" si="1"/>
        <v>3.6096666666666666E-2</v>
      </c>
    </row>
    <row r="16" spans="1:19" x14ac:dyDescent="0.4">
      <c r="A16" s="15" t="s">
        <v>72</v>
      </c>
      <c r="B16" s="16">
        <v>140</v>
      </c>
      <c r="D16" s="15" t="s">
        <v>72</v>
      </c>
      <c r="E16" s="16">
        <v>140</v>
      </c>
      <c r="H16" s="16">
        <v>15</v>
      </c>
      <c r="I16" s="29">
        <f t="shared" si="0"/>
        <v>0.29650833333333337</v>
      </c>
      <c r="J16" s="30">
        <f t="shared" si="1"/>
        <v>3.8675000000000015E-2</v>
      </c>
    </row>
    <row r="17" spans="1:13" ht="15" thickBot="1" x14ac:dyDescent="0.45">
      <c r="A17" s="15" t="s">
        <v>73</v>
      </c>
      <c r="B17" s="16">
        <v>72</v>
      </c>
      <c r="D17" s="15" t="s">
        <v>73</v>
      </c>
      <c r="E17" s="16">
        <v>66</v>
      </c>
    </row>
    <row r="18" spans="1:13" x14ac:dyDescent="0.4">
      <c r="A18" s="15" t="s">
        <v>53</v>
      </c>
      <c r="B18" s="9">
        <v>12144</v>
      </c>
      <c r="D18" s="15" t="s">
        <v>53</v>
      </c>
      <c r="E18" s="9">
        <v>43056</v>
      </c>
      <c r="J18" s="48"/>
      <c r="K18" s="49"/>
      <c r="L18" s="50" t="s">
        <v>74</v>
      </c>
      <c r="M18" s="51"/>
    </row>
    <row r="19" spans="1:13" x14ac:dyDescent="0.4">
      <c r="A19" s="15" t="s">
        <v>75</v>
      </c>
      <c r="B19" s="6">
        <f>(B17*B18/12000)*B16</f>
        <v>10200.960000000001</v>
      </c>
      <c r="C19" s="15" t="s">
        <v>76</v>
      </c>
      <c r="D19" s="15" t="s">
        <v>75</v>
      </c>
      <c r="E19" s="6">
        <f>(E17*E18/12000)*E16</f>
        <v>33153.119999999995</v>
      </c>
      <c r="F19" s="15" t="s">
        <v>76</v>
      </c>
      <c r="G19" s="44">
        <f>B19+E19</f>
        <v>43354.079999999994</v>
      </c>
      <c r="H19" s="16" t="s">
        <v>77</v>
      </c>
      <c r="J19" s="52" t="s">
        <v>78</v>
      </c>
      <c r="L19" s="1">
        <f>D13/B7</f>
        <v>0.7584754661668589</v>
      </c>
      <c r="M19" s="53" t="s">
        <v>76</v>
      </c>
    </row>
    <row r="20" spans="1:13" x14ac:dyDescent="0.4">
      <c r="B20" s="6"/>
      <c r="J20" s="52" t="s">
        <v>79</v>
      </c>
      <c r="L20" s="1">
        <f>L19*1000</f>
        <v>758.47546616685895</v>
      </c>
      <c r="M20" s="53" t="s">
        <v>76</v>
      </c>
    </row>
    <row r="21" spans="1:13" x14ac:dyDescent="0.4">
      <c r="A21" s="31" t="s">
        <v>80</v>
      </c>
      <c r="D21" s="31" t="s">
        <v>81</v>
      </c>
      <c r="J21" s="52"/>
      <c r="L21" s="17"/>
      <c r="M21" s="53"/>
    </row>
    <row r="22" spans="1:13" x14ac:dyDescent="0.4">
      <c r="A22" s="15" t="s">
        <v>72</v>
      </c>
      <c r="B22" s="16">
        <v>190</v>
      </c>
      <c r="D22" s="15" t="s">
        <v>72</v>
      </c>
      <c r="E22" s="16">
        <v>190</v>
      </c>
      <c r="J22" s="52" t="s">
        <v>82</v>
      </c>
      <c r="L22" s="8">
        <v>17</v>
      </c>
      <c r="M22" s="53" t="s">
        <v>83</v>
      </c>
    </row>
    <row r="23" spans="1:13" x14ac:dyDescent="0.4">
      <c r="A23" s="15" t="s">
        <v>73</v>
      </c>
      <c r="B23" s="16">
        <v>26.25</v>
      </c>
      <c r="D23" s="15" t="s">
        <v>73</v>
      </c>
      <c r="E23" s="16">
        <v>24.5</v>
      </c>
      <c r="J23" s="54" t="s">
        <v>84</v>
      </c>
      <c r="L23" s="55">
        <f>B7/L22</f>
        <v>3362.6373626373629</v>
      </c>
      <c r="M23" s="53" t="s">
        <v>62</v>
      </c>
    </row>
    <row r="24" spans="1:13" ht="15" thickBot="1" x14ac:dyDescent="0.45">
      <c r="A24" s="15" t="s">
        <v>53</v>
      </c>
      <c r="B24" s="9">
        <v>8000</v>
      </c>
      <c r="D24" s="15" t="s">
        <v>53</v>
      </c>
      <c r="E24" s="9">
        <v>3000</v>
      </c>
      <c r="J24" s="56" t="s">
        <v>85</v>
      </c>
      <c r="K24" s="57"/>
      <c r="L24" s="58">
        <f>L23*L19</f>
        <v>2550.4779411764707</v>
      </c>
      <c r="M24" s="59" t="s">
        <v>76</v>
      </c>
    </row>
    <row r="25" spans="1:13" x14ac:dyDescent="0.4">
      <c r="A25" s="15" t="s">
        <v>75</v>
      </c>
      <c r="B25" s="6">
        <f>(B23*B24/12000)*B22</f>
        <v>3325</v>
      </c>
      <c r="C25" s="15" t="s">
        <v>76</v>
      </c>
      <c r="D25" s="15" t="s">
        <v>75</v>
      </c>
      <c r="E25" s="6">
        <f>(E23*E24/12000)*E22</f>
        <v>1163.75</v>
      </c>
      <c r="F25" s="15" t="s">
        <v>76</v>
      </c>
      <c r="G25" s="44">
        <f>B25+E25</f>
        <v>4488.75</v>
      </c>
      <c r="H25" s="16" t="s">
        <v>86</v>
      </c>
      <c r="J25" s="16"/>
    </row>
    <row r="26" spans="1:13" ht="15" thickBot="1" x14ac:dyDescent="0.45">
      <c r="F26" s="31" t="s">
        <v>87</v>
      </c>
      <c r="G26" s="60">
        <f>SUM(G19:G25)</f>
        <v>47842.829999999994</v>
      </c>
    </row>
    <row r="27" spans="1:13" ht="15" thickBot="1" x14ac:dyDescent="0.45">
      <c r="A27" s="31" t="s">
        <v>88</v>
      </c>
      <c r="D27" s="31" t="s">
        <v>89</v>
      </c>
      <c r="J27" s="61" t="s">
        <v>90</v>
      </c>
      <c r="K27" s="60">
        <f>G26+G37</f>
        <v>57936.16333333333</v>
      </c>
      <c r="L27" s="62">
        <f>MAX(L11,K27)</f>
        <v>57936.16333333333</v>
      </c>
    </row>
    <row r="28" spans="1:13" x14ac:dyDescent="0.4">
      <c r="A28" s="15" t="s">
        <v>72</v>
      </c>
      <c r="B28" s="16">
        <v>160</v>
      </c>
      <c r="D28" s="15" t="s">
        <v>72</v>
      </c>
      <c r="E28" s="16">
        <v>160</v>
      </c>
    </row>
    <row r="29" spans="1:13" x14ac:dyDescent="0.4">
      <c r="A29" s="15" t="s">
        <v>73</v>
      </c>
      <c r="B29" s="16">
        <v>21.25</v>
      </c>
      <c r="D29" s="15" t="s">
        <v>73</v>
      </c>
      <c r="E29" s="16">
        <v>27.75</v>
      </c>
    </row>
    <row r="30" spans="1:13" x14ac:dyDescent="0.4">
      <c r="A30" s="15" t="s">
        <v>53</v>
      </c>
      <c r="B30" s="9">
        <v>4000</v>
      </c>
      <c r="D30" s="15" t="s">
        <v>53</v>
      </c>
      <c r="E30" s="9">
        <v>14000</v>
      </c>
    </row>
    <row r="31" spans="1:13" x14ac:dyDescent="0.4">
      <c r="A31" s="15" t="s">
        <v>75</v>
      </c>
      <c r="B31" s="6">
        <f>(B29*B30/12000)*B28</f>
        <v>1133.3333333333333</v>
      </c>
      <c r="C31" s="15" t="s">
        <v>76</v>
      </c>
      <c r="D31" s="15" t="s">
        <v>75</v>
      </c>
      <c r="E31" s="6">
        <f>(E29*E30/12000)*E28</f>
        <v>5180</v>
      </c>
      <c r="F31" s="15" t="s">
        <v>76</v>
      </c>
      <c r="G31" s="44">
        <f>B31+E31</f>
        <v>6313.333333333333</v>
      </c>
      <c r="H31" s="16" t="s">
        <v>91</v>
      </c>
      <c r="K31" s="15"/>
    </row>
    <row r="32" spans="1:13" x14ac:dyDescent="0.4">
      <c r="A32" s="31" t="s">
        <v>92</v>
      </c>
      <c r="D32" s="31" t="s">
        <v>93</v>
      </c>
    </row>
    <row r="33" spans="1:11" x14ac:dyDescent="0.4">
      <c r="A33" s="15" t="s">
        <v>72</v>
      </c>
      <c r="B33" s="16">
        <v>160</v>
      </c>
      <c r="D33" s="15" t="s">
        <v>72</v>
      </c>
      <c r="E33" s="16">
        <v>160</v>
      </c>
      <c r="I33" s="15"/>
      <c r="K33" s="15"/>
    </row>
    <row r="34" spans="1:11" x14ac:dyDescent="0.4">
      <c r="A34" s="15" t="s">
        <v>73</v>
      </c>
      <c r="B34" s="16">
        <v>26.25</v>
      </c>
      <c r="D34" s="15" t="s">
        <v>73</v>
      </c>
      <c r="E34" s="16">
        <v>24.5</v>
      </c>
      <c r="I34" s="15"/>
      <c r="K34" s="15"/>
    </row>
    <row r="35" spans="1:11" x14ac:dyDescent="0.4">
      <c r="A35" s="15" t="s">
        <v>53</v>
      </c>
      <c r="B35" s="9">
        <v>8000</v>
      </c>
      <c r="D35" s="15" t="s">
        <v>53</v>
      </c>
      <c r="E35" s="9">
        <v>3000</v>
      </c>
      <c r="I35" s="15"/>
      <c r="K35" s="15"/>
    </row>
    <row r="36" spans="1:11" x14ac:dyDescent="0.4">
      <c r="A36" s="15" t="s">
        <v>75</v>
      </c>
      <c r="B36" s="6">
        <f>(B34*B35/12000)*B33</f>
        <v>2800</v>
      </c>
      <c r="C36" s="15" t="s">
        <v>76</v>
      </c>
      <c r="D36" s="15" t="s">
        <v>75</v>
      </c>
      <c r="E36" s="6">
        <f>(E34*E35/12000)*E33</f>
        <v>980</v>
      </c>
      <c r="F36" s="15" t="s">
        <v>76</v>
      </c>
      <c r="G36" s="44">
        <f>B36+E36</f>
        <v>3780</v>
      </c>
      <c r="H36" s="16" t="s">
        <v>94</v>
      </c>
      <c r="I36" s="15"/>
      <c r="K36" s="15"/>
    </row>
    <row r="37" spans="1:11" x14ac:dyDescent="0.4">
      <c r="F37" s="31" t="s">
        <v>87</v>
      </c>
      <c r="G37" s="60">
        <f>SUM(G31:G36)</f>
        <v>10093.333333333332</v>
      </c>
      <c r="I37" s="15"/>
      <c r="K37" s="15"/>
    </row>
    <row r="39" spans="1:11" x14ac:dyDescent="0.4">
      <c r="D39" s="14"/>
      <c r="E39" s="14"/>
      <c r="F39" s="14"/>
    </row>
    <row r="40" spans="1:11" x14ac:dyDescent="0.4">
      <c r="I40" s="15"/>
      <c r="K40" s="15"/>
    </row>
    <row r="41" spans="1:11" x14ac:dyDescent="0.4">
      <c r="I41" s="15"/>
      <c r="K41" s="15"/>
    </row>
    <row r="42" spans="1:11" x14ac:dyDescent="0.4">
      <c r="I42" s="15"/>
      <c r="K42" s="15"/>
    </row>
    <row r="43" spans="1:11" x14ac:dyDescent="0.4">
      <c r="I43" s="15"/>
      <c r="K43" s="15"/>
    </row>
    <row r="44" spans="1:11" x14ac:dyDescent="0.4">
      <c r="I44" s="15"/>
      <c r="K44" s="15"/>
    </row>
    <row r="45" spans="1:11" x14ac:dyDescent="0.4">
      <c r="I45" s="15"/>
      <c r="K45" s="15"/>
    </row>
    <row r="46" spans="1:11" x14ac:dyDescent="0.4">
      <c r="E46" s="31"/>
      <c r="F46" s="63"/>
      <c r="I46" s="15"/>
      <c r="K46" s="15"/>
    </row>
    <row r="47" spans="1:11" x14ac:dyDescent="0.4">
      <c r="E47" s="31"/>
      <c r="F47" s="32"/>
      <c r="I47" s="15"/>
      <c r="K47" s="15"/>
    </row>
    <row r="48" spans="1:11" x14ac:dyDescent="0.4">
      <c r="E48" s="31"/>
      <c r="F48" s="32"/>
      <c r="I48" s="15"/>
      <c r="K48" s="15"/>
    </row>
    <row r="49" spans="5:11" x14ac:dyDescent="0.4">
      <c r="E49" s="31"/>
      <c r="F49" s="64"/>
      <c r="I49" s="15"/>
      <c r="K49" s="15"/>
    </row>
    <row r="50" spans="5:11" x14ac:dyDescent="0.4">
      <c r="E50" s="31"/>
      <c r="I50" s="15"/>
      <c r="K50" s="15"/>
    </row>
    <row r="51" spans="5:11" x14ac:dyDescent="0.4">
      <c r="E51" s="31"/>
      <c r="I51" s="15"/>
      <c r="K51" s="15"/>
    </row>
    <row r="52" spans="5:11" x14ac:dyDescent="0.4">
      <c r="E52" s="31"/>
      <c r="I52" s="15"/>
      <c r="K52" s="15"/>
    </row>
    <row r="53" spans="5:11" x14ac:dyDescent="0.4">
      <c r="E53" s="31"/>
      <c r="I53" s="15"/>
      <c r="K53" s="15"/>
    </row>
    <row r="54" spans="5:11" x14ac:dyDescent="0.4">
      <c r="E54" s="31"/>
      <c r="F54" s="65"/>
      <c r="I54" s="15"/>
      <c r="K54" s="15"/>
    </row>
    <row r="55" spans="5:11" x14ac:dyDescent="0.4">
      <c r="E55" s="31"/>
      <c r="F55" s="32"/>
      <c r="I55" s="15"/>
      <c r="K55" s="15"/>
    </row>
    <row r="56" spans="5:11" x14ac:dyDescent="0.4">
      <c r="E56" s="31"/>
      <c r="F56" s="64"/>
      <c r="I56" s="15"/>
      <c r="K56" s="15"/>
    </row>
    <row r="57" spans="5:11" x14ac:dyDescent="0.4">
      <c r="E57" s="31"/>
      <c r="F57" s="31"/>
      <c r="I57" s="15"/>
      <c r="K57" s="15"/>
    </row>
    <row r="58" spans="5:11" x14ac:dyDescent="0.4">
      <c r="E58" s="31"/>
      <c r="F58" s="66"/>
      <c r="I58" s="15"/>
      <c r="K58" s="15"/>
    </row>
    <row r="59" spans="5:11" x14ac:dyDescent="0.4">
      <c r="E59" s="31"/>
      <c r="F59" s="66"/>
      <c r="I59" s="15"/>
      <c r="K59" s="15"/>
    </row>
    <row r="60" spans="5:11" x14ac:dyDescent="0.4">
      <c r="E60" s="31"/>
      <c r="F60" s="66"/>
      <c r="I60" s="15"/>
      <c r="K60" s="15"/>
    </row>
  </sheetData>
  <pageMargins left="0.25" right="0.25" top="0.5" bottom="0.5" header="0.5" footer="0.5"/>
  <pageSetup scale="85" orientation="landscape" horizontalDpi="36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2" tint="-0.249977111117893"/>
  </sheetPr>
  <dimension ref="A1:Y32"/>
  <sheetViews>
    <sheetView tabSelected="1" workbookViewId="0">
      <selection activeCell="A3" sqref="A3:G16"/>
    </sheetView>
  </sheetViews>
  <sheetFormatPr defaultRowHeight="14.6" x14ac:dyDescent="0.4"/>
  <cols>
    <col min="1" max="1" width="14.53515625" bestFit="1" customWidth="1"/>
    <col min="2" max="2" width="14.53515625" customWidth="1"/>
    <col min="4" max="4" width="9.15234375"/>
    <col min="6" max="6" width="9.15234375"/>
    <col min="8" max="8" width="9.15234375"/>
    <col min="10" max="10" width="9.15234375"/>
    <col min="12" max="12" width="9.15234375"/>
    <col min="14" max="14" width="9.15234375"/>
    <col min="16" max="16" width="9.15234375"/>
    <col min="18" max="18" width="9.15234375"/>
    <col min="20" max="20" width="9.15234375"/>
    <col min="22" max="22" width="9.15234375"/>
    <col min="24" max="24" width="9.15234375"/>
  </cols>
  <sheetData>
    <row r="1" spans="1:25" x14ac:dyDescent="0.4">
      <c r="A1" s="94" t="s">
        <v>0</v>
      </c>
      <c r="B1" s="95"/>
      <c r="C1" s="95"/>
      <c r="D1" s="95"/>
      <c r="E1" s="95"/>
      <c r="F1" s="95"/>
      <c r="G1" s="95"/>
      <c r="H1" s="95"/>
      <c r="I1" s="95"/>
      <c r="J1" s="95"/>
      <c r="K1" s="95"/>
      <c r="L1" s="95"/>
      <c r="M1" s="95"/>
      <c r="N1" s="95"/>
      <c r="O1" s="95"/>
      <c r="P1" s="95"/>
      <c r="Q1" s="95"/>
      <c r="R1" s="95"/>
      <c r="S1" s="95"/>
      <c r="T1" s="95"/>
      <c r="U1" s="95"/>
      <c r="V1" s="95"/>
      <c r="W1" s="95"/>
      <c r="X1" s="95"/>
      <c r="Y1" s="95"/>
    </row>
    <row r="3" spans="1:25" x14ac:dyDescent="0.4">
      <c r="A3" s="67" t="s">
        <v>1</v>
      </c>
      <c r="B3" s="11"/>
      <c r="C3" s="68" t="s">
        <v>2</v>
      </c>
      <c r="D3" s="68"/>
      <c r="E3" s="68" t="s">
        <v>3</v>
      </c>
      <c r="F3" s="68"/>
      <c r="G3" s="68" t="s">
        <v>4</v>
      </c>
      <c r="H3" s="68"/>
      <c r="I3" s="68" t="s">
        <v>5</v>
      </c>
      <c r="J3" s="68"/>
      <c r="K3" s="68" t="s">
        <v>6</v>
      </c>
      <c r="L3" s="68"/>
      <c r="M3" s="68" t="s">
        <v>7</v>
      </c>
      <c r="N3" s="68"/>
      <c r="O3" s="68" t="s">
        <v>8</v>
      </c>
      <c r="P3" s="68"/>
      <c r="Q3" s="68" t="s">
        <v>9</v>
      </c>
      <c r="R3" s="68"/>
      <c r="S3" s="68" t="s">
        <v>10</v>
      </c>
      <c r="T3" s="68"/>
      <c r="U3" s="68" t="s">
        <v>11</v>
      </c>
      <c r="V3" s="68"/>
      <c r="W3" s="68" t="s">
        <v>12</v>
      </c>
      <c r="X3" s="68"/>
      <c r="Y3" s="68" t="s">
        <v>13</v>
      </c>
    </row>
    <row r="4" spans="1:25" x14ac:dyDescent="0.4">
      <c r="A4" s="69" t="s">
        <v>14</v>
      </c>
      <c r="B4" s="10"/>
      <c r="C4" s="70">
        <v>50140</v>
      </c>
      <c r="D4" s="70"/>
      <c r="E4" s="70">
        <v>38830</v>
      </c>
      <c r="F4" s="70"/>
      <c r="G4" s="70">
        <v>81600</v>
      </c>
      <c r="H4" s="70"/>
      <c r="I4" s="70">
        <v>57380</v>
      </c>
      <c r="J4" s="70"/>
      <c r="K4" s="70">
        <v>47920</v>
      </c>
      <c r="L4" s="70"/>
      <c r="M4" s="70">
        <v>42180</v>
      </c>
      <c r="N4" s="70"/>
      <c r="O4" s="70">
        <v>44040</v>
      </c>
      <c r="P4" s="70"/>
      <c r="Q4" s="70">
        <v>59090</v>
      </c>
      <c r="R4" s="70"/>
      <c r="S4" s="70">
        <v>66130</v>
      </c>
      <c r="T4" s="70"/>
      <c r="U4" s="70">
        <v>62190</v>
      </c>
      <c r="V4" s="70"/>
      <c r="W4" s="70">
        <v>64990</v>
      </c>
      <c r="X4" s="70"/>
      <c r="Y4" s="70">
        <v>42240</v>
      </c>
    </row>
    <row r="5" spans="1:25" x14ac:dyDescent="0.4">
      <c r="A5" s="13"/>
      <c r="B5" s="10"/>
      <c r="C5" s="70"/>
      <c r="D5" s="70"/>
      <c r="E5" s="70"/>
      <c r="F5" s="70"/>
      <c r="G5" s="70"/>
      <c r="H5" s="70"/>
      <c r="I5" s="70"/>
      <c r="J5" s="70"/>
      <c r="K5" s="70"/>
      <c r="L5" s="70"/>
      <c r="M5" s="70"/>
      <c r="N5" s="70"/>
      <c r="O5" s="70"/>
      <c r="P5" s="70"/>
      <c r="Q5" s="70"/>
      <c r="R5" s="70"/>
      <c r="S5" s="70"/>
      <c r="T5" s="70"/>
      <c r="U5" s="70"/>
      <c r="V5" s="70"/>
      <c r="W5" s="70"/>
      <c r="X5" s="70"/>
      <c r="Y5" s="70"/>
    </row>
    <row r="6" spans="1:25" x14ac:dyDescent="0.4">
      <c r="A6" s="71" t="s">
        <v>15</v>
      </c>
      <c r="B6" s="10"/>
      <c r="C6" s="70">
        <v>31480</v>
      </c>
      <c r="D6" s="70"/>
      <c r="E6" s="70">
        <v>47830</v>
      </c>
      <c r="F6" s="70"/>
      <c r="G6" s="70">
        <v>76310</v>
      </c>
      <c r="H6" s="70"/>
      <c r="I6" s="70">
        <v>59810</v>
      </c>
      <c r="J6" s="70"/>
      <c r="K6" s="70">
        <v>54760</v>
      </c>
      <c r="L6" s="70"/>
      <c r="M6" s="70">
        <v>48020</v>
      </c>
      <c r="N6" s="70"/>
      <c r="O6" s="70">
        <v>35510</v>
      </c>
      <c r="P6" s="70"/>
      <c r="Q6" s="70">
        <v>35120</v>
      </c>
      <c r="R6" s="70"/>
      <c r="S6" s="70">
        <v>68540</v>
      </c>
      <c r="T6" s="70"/>
      <c r="U6" s="70">
        <v>55860</v>
      </c>
      <c r="V6" s="70"/>
      <c r="W6" s="70">
        <v>24640</v>
      </c>
      <c r="X6" s="70"/>
      <c r="Y6" s="70">
        <v>58220</v>
      </c>
    </row>
    <row r="7" spans="1:25" x14ac:dyDescent="0.4">
      <c r="A7" s="71"/>
      <c r="B7" s="10"/>
      <c r="C7" s="70"/>
      <c r="D7" s="70"/>
      <c r="E7" s="70"/>
      <c r="F7" s="70"/>
      <c r="G7" s="70"/>
      <c r="H7" s="70"/>
      <c r="I7" s="70"/>
      <c r="J7" s="70"/>
      <c r="K7" s="70"/>
      <c r="L7" s="70"/>
      <c r="M7" s="70"/>
      <c r="N7" s="70"/>
      <c r="O7" s="70"/>
      <c r="P7" s="70"/>
      <c r="Q7" s="70"/>
      <c r="R7" s="70"/>
      <c r="S7" s="70"/>
      <c r="T7" s="70"/>
      <c r="U7" s="70"/>
      <c r="V7" s="70"/>
      <c r="W7" s="70"/>
      <c r="X7" s="70"/>
      <c r="Y7" s="70"/>
    </row>
    <row r="8" spans="1:25" x14ac:dyDescent="0.4">
      <c r="A8" s="71" t="s">
        <v>16</v>
      </c>
      <c r="B8" s="10"/>
      <c r="C8" s="70">
        <v>30740</v>
      </c>
      <c r="D8" s="70"/>
      <c r="E8" s="70">
        <v>36620</v>
      </c>
      <c r="F8" s="70"/>
      <c r="G8" s="70">
        <v>76920</v>
      </c>
      <c r="H8" s="70"/>
      <c r="I8" s="70">
        <v>78690</v>
      </c>
      <c r="J8" s="70"/>
      <c r="K8" s="70">
        <v>53670</v>
      </c>
      <c r="L8" s="70"/>
      <c r="M8" s="70">
        <v>49660</v>
      </c>
      <c r="N8" s="70"/>
      <c r="O8" s="70">
        <v>47920</v>
      </c>
      <c r="P8" s="70"/>
      <c r="Q8" s="70">
        <v>87950</v>
      </c>
      <c r="R8" s="70"/>
      <c r="S8" s="70">
        <v>81640</v>
      </c>
      <c r="T8" s="70"/>
      <c r="U8" s="70">
        <v>54810</v>
      </c>
      <c r="V8" s="70"/>
      <c r="W8" s="70">
        <v>55600</v>
      </c>
      <c r="X8" s="70"/>
      <c r="Y8" s="70">
        <v>45490</v>
      </c>
    </row>
    <row r="9" spans="1:25" x14ac:dyDescent="0.4">
      <c r="A9" s="71"/>
      <c r="B9" s="10"/>
      <c r="C9" s="70"/>
      <c r="D9" s="70"/>
      <c r="E9" s="70"/>
      <c r="F9" s="70"/>
      <c r="G9" s="70"/>
      <c r="H9" s="70"/>
      <c r="I9" s="70"/>
      <c r="J9" s="70"/>
      <c r="K9" s="70"/>
      <c r="L9" s="70"/>
      <c r="M9" s="70"/>
      <c r="N9" s="70"/>
      <c r="O9" s="70"/>
      <c r="P9" s="70"/>
      <c r="Q9" s="70"/>
      <c r="R9" s="70"/>
      <c r="S9" s="70"/>
      <c r="T9" s="70"/>
      <c r="U9" s="70"/>
      <c r="V9" s="70"/>
      <c r="W9" s="70"/>
      <c r="X9" s="70"/>
      <c r="Y9" s="70"/>
    </row>
    <row r="10" spans="1:25" x14ac:dyDescent="0.4">
      <c r="A10" s="71" t="s">
        <v>17</v>
      </c>
      <c r="B10" s="10"/>
      <c r="C10" s="70">
        <v>40190</v>
      </c>
      <c r="D10" s="70"/>
      <c r="E10" s="70">
        <v>57190</v>
      </c>
      <c r="F10" s="70"/>
      <c r="G10" s="70">
        <v>57110</v>
      </c>
      <c r="H10" s="70"/>
      <c r="I10" s="70">
        <v>65430</v>
      </c>
      <c r="J10" s="70"/>
      <c r="K10" s="70">
        <v>52390</v>
      </c>
      <c r="L10" s="70"/>
      <c r="M10" s="70">
        <v>32860</v>
      </c>
      <c r="N10" s="70"/>
      <c r="O10" s="70">
        <v>37680</v>
      </c>
      <c r="P10" s="70"/>
      <c r="Q10" s="70">
        <v>68750</v>
      </c>
      <c r="R10" s="70"/>
      <c r="S10" s="70">
        <v>81310</v>
      </c>
      <c r="T10" s="70"/>
      <c r="U10" s="70">
        <v>57810</v>
      </c>
      <c r="V10" s="70"/>
      <c r="W10" s="70">
        <v>82200</v>
      </c>
      <c r="X10" s="70"/>
      <c r="Y10" s="70">
        <v>35570</v>
      </c>
    </row>
    <row r="11" spans="1:25" x14ac:dyDescent="0.4">
      <c r="A11" s="71"/>
      <c r="B11" s="10"/>
      <c r="C11" s="70"/>
      <c r="D11" s="70"/>
      <c r="E11" s="70"/>
      <c r="F11" s="70"/>
      <c r="G11" s="70"/>
      <c r="H11" s="70"/>
      <c r="I11" s="70"/>
      <c r="J11" s="70"/>
      <c r="K11" s="70"/>
      <c r="L11" s="70"/>
      <c r="M11" s="70"/>
      <c r="N11" s="70"/>
      <c r="O11" s="70"/>
      <c r="P11" s="70"/>
      <c r="Q11" s="70"/>
      <c r="R11" s="70"/>
      <c r="S11" s="70"/>
      <c r="T11" s="70"/>
      <c r="U11" s="70"/>
      <c r="V11" s="70"/>
      <c r="W11" s="70"/>
      <c r="X11" s="70"/>
      <c r="Y11" s="70"/>
    </row>
    <row r="12" spans="1:25" x14ac:dyDescent="0.4">
      <c r="A12" s="71" t="s">
        <v>18</v>
      </c>
      <c r="B12" s="10"/>
      <c r="C12" s="70">
        <v>41240</v>
      </c>
      <c r="D12" s="70"/>
      <c r="E12" s="70">
        <v>64070</v>
      </c>
      <c r="F12" s="70"/>
      <c r="G12" s="70">
        <v>48750</v>
      </c>
      <c r="H12" s="70"/>
      <c r="I12" s="70">
        <v>48400</v>
      </c>
      <c r="J12" s="70"/>
      <c r="K12" s="70">
        <v>47450</v>
      </c>
      <c r="L12" s="70"/>
      <c r="M12" s="70">
        <v>56910</v>
      </c>
      <c r="N12" s="70"/>
      <c r="O12" s="70">
        <v>58660</v>
      </c>
      <c r="P12" s="70"/>
      <c r="Q12" s="70">
        <v>46070</v>
      </c>
      <c r="R12" s="70"/>
      <c r="S12" s="70">
        <v>61700</v>
      </c>
      <c r="T12" s="70"/>
      <c r="U12" s="70">
        <v>49570</v>
      </c>
      <c r="V12" s="70"/>
      <c r="W12" s="70">
        <v>53150</v>
      </c>
      <c r="X12" s="70"/>
      <c r="Y12" s="70">
        <v>69580</v>
      </c>
    </row>
    <row r="13" spans="1:25" x14ac:dyDescent="0.4">
      <c r="A13" s="71"/>
      <c r="B13" s="10"/>
      <c r="C13" s="70"/>
      <c r="D13" s="70"/>
      <c r="E13" s="70"/>
      <c r="F13" s="70"/>
      <c r="G13" s="70"/>
      <c r="H13" s="70"/>
      <c r="I13" s="70"/>
      <c r="J13" s="70"/>
      <c r="K13" s="70"/>
      <c r="L13" s="70"/>
      <c r="M13" s="70"/>
      <c r="N13" s="70"/>
      <c r="O13" s="70"/>
      <c r="P13" s="70"/>
      <c r="Q13" s="70"/>
      <c r="R13" s="70"/>
      <c r="S13" s="70"/>
      <c r="T13" s="70"/>
      <c r="U13" s="70"/>
      <c r="V13" s="70"/>
      <c r="W13" s="70"/>
      <c r="X13" s="70"/>
      <c r="Y13" s="70"/>
    </row>
    <row r="14" spans="1:25" x14ac:dyDescent="0.4">
      <c r="A14" s="71" t="s">
        <v>19</v>
      </c>
      <c r="B14" s="10"/>
      <c r="C14" s="70">
        <v>45260</v>
      </c>
      <c r="D14" s="70"/>
      <c r="E14" s="70">
        <v>56930</v>
      </c>
      <c r="F14" s="70"/>
      <c r="G14" s="70">
        <v>70990</v>
      </c>
      <c r="H14" s="70"/>
      <c r="I14" s="70">
        <v>78850</v>
      </c>
      <c r="J14" s="70"/>
      <c r="K14" s="70">
        <v>48320</v>
      </c>
      <c r="L14" s="70"/>
      <c r="M14" s="70">
        <v>33430</v>
      </c>
      <c r="N14" s="70"/>
      <c r="O14" s="70">
        <v>39510</v>
      </c>
      <c r="P14" s="70"/>
      <c r="Q14" s="70">
        <v>29670</v>
      </c>
      <c r="R14" s="70"/>
      <c r="S14" s="70">
        <v>85780</v>
      </c>
      <c r="T14" s="70"/>
      <c r="U14" s="70">
        <v>54220</v>
      </c>
      <c r="V14" s="70"/>
      <c r="W14" s="70">
        <v>52210</v>
      </c>
      <c r="X14" s="70"/>
      <c r="Y14" s="70">
        <v>33610</v>
      </c>
    </row>
    <row r="15" spans="1:25" x14ac:dyDescent="0.4">
      <c r="A15" s="71"/>
      <c r="B15" s="10"/>
      <c r="C15" s="70"/>
      <c r="D15" s="70"/>
      <c r="E15" s="70"/>
      <c r="F15" s="70"/>
      <c r="G15" s="70"/>
      <c r="H15" s="70"/>
      <c r="I15" s="70"/>
      <c r="J15" s="70"/>
      <c r="K15" s="70"/>
      <c r="L15" s="70"/>
      <c r="M15" s="70"/>
      <c r="N15" s="70"/>
      <c r="O15" s="70"/>
      <c r="P15" s="70"/>
      <c r="Q15" s="70"/>
      <c r="R15" s="70"/>
      <c r="S15" s="70"/>
      <c r="T15" s="70"/>
      <c r="U15" s="70"/>
      <c r="V15" s="70"/>
      <c r="W15" s="70"/>
      <c r="X15" s="70"/>
      <c r="Y15" s="70"/>
    </row>
    <row r="16" spans="1:25" x14ac:dyDescent="0.4">
      <c r="A16" s="71" t="s">
        <v>20</v>
      </c>
      <c r="B16" s="10"/>
      <c r="C16" s="70">
        <v>28925</v>
      </c>
      <c r="D16" s="70"/>
      <c r="E16" s="70">
        <v>23322</v>
      </c>
      <c r="F16" s="70"/>
      <c r="G16" s="70">
        <v>27350</v>
      </c>
      <c r="H16" s="70"/>
      <c r="I16" s="70">
        <v>28064</v>
      </c>
      <c r="J16" s="70"/>
      <c r="K16" s="70">
        <v>18881</v>
      </c>
      <c r="L16" s="70"/>
      <c r="M16" s="70">
        <v>28811</v>
      </c>
      <c r="N16" s="70"/>
      <c r="O16" s="70">
        <v>21452</v>
      </c>
      <c r="P16" s="70"/>
      <c r="Q16" s="70">
        <v>24110</v>
      </c>
      <c r="R16" s="70"/>
      <c r="S16" s="70">
        <v>21530</v>
      </c>
      <c r="T16" s="70"/>
      <c r="U16" s="70">
        <v>22241</v>
      </c>
      <c r="V16" s="70"/>
      <c r="W16" s="70">
        <v>26303</v>
      </c>
      <c r="X16" s="70"/>
      <c r="Y16" s="70">
        <v>18714</v>
      </c>
    </row>
    <row r="17" spans="1:25" x14ac:dyDescent="0.4">
      <c r="A17" s="71"/>
      <c r="B17" s="10"/>
      <c r="C17" s="70"/>
      <c r="D17" s="70"/>
      <c r="E17" s="70"/>
      <c r="F17" s="70"/>
      <c r="G17" s="70"/>
      <c r="H17" s="70"/>
      <c r="I17" s="70"/>
      <c r="J17" s="70"/>
      <c r="K17" s="70"/>
      <c r="L17" s="70"/>
      <c r="M17" s="70"/>
      <c r="N17" s="70"/>
      <c r="O17" s="70"/>
      <c r="P17" s="70"/>
      <c r="Q17" s="70"/>
      <c r="R17" s="70"/>
      <c r="S17" s="70"/>
      <c r="T17" s="70"/>
      <c r="U17" s="70"/>
      <c r="V17" s="70"/>
      <c r="W17" s="70"/>
      <c r="X17" s="70"/>
      <c r="Y17" s="70"/>
    </row>
    <row r="18" spans="1:25" x14ac:dyDescent="0.4">
      <c r="A18" s="71" t="s">
        <v>21</v>
      </c>
      <c r="B18" s="10"/>
      <c r="C18" s="70">
        <v>47291</v>
      </c>
      <c r="D18" s="70"/>
      <c r="E18" s="70">
        <v>44876</v>
      </c>
      <c r="F18" s="70"/>
      <c r="G18" s="70">
        <v>27490</v>
      </c>
      <c r="H18" s="70"/>
      <c r="I18" s="70">
        <v>45109</v>
      </c>
      <c r="J18" s="70"/>
      <c r="K18" s="70">
        <v>49582</v>
      </c>
      <c r="L18" s="70"/>
      <c r="M18" s="70">
        <v>26641</v>
      </c>
      <c r="N18" s="70"/>
      <c r="O18" s="70">
        <v>43764</v>
      </c>
      <c r="P18" s="70"/>
      <c r="Q18" s="70">
        <v>43795</v>
      </c>
      <c r="R18" s="70"/>
      <c r="S18" s="70">
        <v>46280</v>
      </c>
      <c r="T18" s="70"/>
      <c r="U18" s="70">
        <v>50576</v>
      </c>
      <c r="V18" s="70"/>
      <c r="W18" s="70">
        <v>27918</v>
      </c>
      <c r="X18" s="70"/>
      <c r="Y18" s="70">
        <v>25338</v>
      </c>
    </row>
    <row r="19" spans="1:25" x14ac:dyDescent="0.4">
      <c r="A19" s="71"/>
      <c r="B19" s="10"/>
      <c r="C19" s="70"/>
      <c r="D19" s="70"/>
      <c r="E19" s="70"/>
      <c r="F19" s="70"/>
      <c r="G19" s="70"/>
      <c r="H19" s="70"/>
      <c r="I19" s="70"/>
      <c r="J19" s="70"/>
      <c r="K19" s="70"/>
      <c r="L19" s="70"/>
      <c r="M19" s="70"/>
      <c r="N19" s="70"/>
      <c r="O19" s="70"/>
      <c r="P19" s="70"/>
      <c r="Q19" s="70"/>
      <c r="R19" s="70"/>
      <c r="S19" s="70"/>
      <c r="T19" s="70"/>
      <c r="U19" s="70"/>
      <c r="V19" s="70"/>
      <c r="W19" s="70"/>
      <c r="X19" s="70"/>
      <c r="Y19" s="70"/>
    </row>
    <row r="20" spans="1:25" x14ac:dyDescent="0.4">
      <c r="A20" s="71" t="s">
        <v>22</v>
      </c>
      <c r="B20" s="10"/>
      <c r="C20" s="70">
        <v>71131</v>
      </c>
      <c r="D20" s="70"/>
      <c r="E20" s="70">
        <v>78460</v>
      </c>
      <c r="F20" s="70"/>
      <c r="G20" s="70">
        <v>69602</v>
      </c>
      <c r="H20" s="70"/>
      <c r="I20" s="70">
        <v>62960</v>
      </c>
      <c r="J20" s="70"/>
      <c r="K20" s="70">
        <v>57386</v>
      </c>
      <c r="L20" s="70"/>
      <c r="M20" s="70">
        <v>56574</v>
      </c>
      <c r="N20" s="70"/>
      <c r="O20" s="70">
        <v>79891</v>
      </c>
      <c r="P20" s="70"/>
      <c r="Q20" s="70">
        <v>58691</v>
      </c>
      <c r="R20" s="70"/>
      <c r="S20" s="70">
        <v>65578</v>
      </c>
      <c r="T20" s="70"/>
      <c r="U20" s="70">
        <v>68072</v>
      </c>
      <c r="V20" s="70"/>
      <c r="W20" s="70">
        <v>69637</v>
      </c>
      <c r="X20" s="70"/>
      <c r="Y20" s="70">
        <v>72311</v>
      </c>
    </row>
    <row r="21" spans="1:25" x14ac:dyDescent="0.4">
      <c r="A21" s="71"/>
      <c r="B21" s="10"/>
      <c r="C21" s="70"/>
      <c r="D21" s="70"/>
      <c r="E21" s="70"/>
      <c r="F21" s="70"/>
      <c r="G21" s="70"/>
      <c r="H21" s="70"/>
      <c r="I21" s="70"/>
      <c r="J21" s="70"/>
      <c r="K21" s="70"/>
      <c r="L21" s="70"/>
      <c r="M21" s="70"/>
      <c r="N21" s="70"/>
      <c r="O21" s="70"/>
      <c r="P21" s="70"/>
      <c r="Q21" s="70"/>
      <c r="R21" s="70"/>
      <c r="S21" s="70"/>
      <c r="T21" s="70"/>
      <c r="U21" s="70"/>
      <c r="V21" s="70"/>
      <c r="W21" s="70"/>
      <c r="X21" s="70"/>
      <c r="Y21" s="70"/>
    </row>
    <row r="22" spans="1:25" x14ac:dyDescent="0.4">
      <c r="A22" s="71" t="s">
        <v>23</v>
      </c>
      <c r="B22" s="10"/>
      <c r="C22" s="70">
        <v>39194</v>
      </c>
      <c r="D22" s="70"/>
      <c r="E22" s="70">
        <v>33293</v>
      </c>
      <c r="F22" s="70"/>
      <c r="G22" s="70">
        <v>44795</v>
      </c>
      <c r="H22" s="70"/>
      <c r="I22" s="70">
        <v>33410</v>
      </c>
      <c r="J22" s="70"/>
      <c r="K22" s="70">
        <v>47494</v>
      </c>
      <c r="L22" s="70"/>
      <c r="M22" s="70">
        <v>23965</v>
      </c>
      <c r="N22" s="70"/>
      <c r="O22" s="70">
        <v>22399</v>
      </c>
      <c r="P22" s="70"/>
      <c r="Q22" s="70">
        <v>45438</v>
      </c>
      <c r="R22" s="70"/>
      <c r="S22" s="70">
        <v>34716</v>
      </c>
      <c r="T22" s="70"/>
      <c r="U22" s="70">
        <v>47804</v>
      </c>
      <c r="V22" s="70"/>
      <c r="W22" s="70">
        <v>27472</v>
      </c>
      <c r="X22" s="70"/>
      <c r="Y22" s="70">
        <v>29641</v>
      </c>
    </row>
    <row r="23" spans="1:25" x14ac:dyDescent="0.4">
      <c r="A23" s="71"/>
      <c r="B23" s="10"/>
      <c r="C23" s="70"/>
      <c r="D23" s="70"/>
      <c r="E23" s="70"/>
      <c r="F23" s="70"/>
      <c r="G23" s="70"/>
      <c r="H23" s="70"/>
      <c r="I23" s="70"/>
      <c r="J23" s="70"/>
      <c r="K23" s="70"/>
      <c r="L23" s="70"/>
      <c r="M23" s="70"/>
      <c r="N23" s="70"/>
      <c r="O23" s="70"/>
      <c r="P23" s="70"/>
      <c r="Q23" s="70"/>
      <c r="R23" s="70"/>
      <c r="S23" s="70"/>
      <c r="T23" s="70"/>
      <c r="U23" s="70"/>
      <c r="V23" s="70"/>
      <c r="W23" s="70"/>
      <c r="X23" s="70"/>
      <c r="Y23" s="70"/>
    </row>
    <row r="24" spans="1:25" x14ac:dyDescent="0.4">
      <c r="A24" s="71" t="s">
        <v>24</v>
      </c>
      <c r="B24" s="10"/>
      <c r="C24" s="70">
        <v>40420</v>
      </c>
      <c r="D24" s="70"/>
      <c r="E24" s="70">
        <v>65590</v>
      </c>
      <c r="F24" s="70"/>
      <c r="G24" s="70">
        <v>53080</v>
      </c>
      <c r="H24" s="70"/>
      <c r="I24" s="70">
        <v>62920</v>
      </c>
      <c r="J24" s="70"/>
      <c r="K24" s="70">
        <v>48840</v>
      </c>
      <c r="L24" s="70"/>
      <c r="M24" s="70">
        <v>38740</v>
      </c>
      <c r="N24" s="70"/>
      <c r="O24" s="70">
        <v>49620</v>
      </c>
      <c r="P24" s="70"/>
      <c r="Q24" s="70">
        <v>35320</v>
      </c>
      <c r="R24" s="70"/>
      <c r="S24" s="70">
        <v>38850</v>
      </c>
      <c r="T24" s="70"/>
      <c r="U24" s="70">
        <v>49130</v>
      </c>
      <c r="V24" s="70"/>
      <c r="W24" s="70">
        <v>36620</v>
      </c>
      <c r="X24" s="70"/>
      <c r="Y24" s="70">
        <v>81260</v>
      </c>
    </row>
    <row r="25" spans="1:25" x14ac:dyDescent="0.4">
      <c r="A25" s="12"/>
      <c r="B25" s="10"/>
      <c r="C25" s="70"/>
      <c r="D25" s="70"/>
      <c r="E25" s="70"/>
      <c r="F25" s="70"/>
      <c r="G25" s="70"/>
      <c r="H25" s="70"/>
      <c r="I25" s="70"/>
      <c r="J25" s="70"/>
      <c r="K25" s="70"/>
      <c r="L25" s="70"/>
      <c r="M25" s="70"/>
      <c r="N25" s="70"/>
      <c r="O25" s="70"/>
      <c r="P25" s="70"/>
      <c r="Q25" s="70"/>
      <c r="R25" s="70"/>
      <c r="S25" s="70"/>
      <c r="T25" s="70"/>
      <c r="U25" s="70"/>
      <c r="V25" s="70"/>
      <c r="W25" s="70"/>
      <c r="X25" s="70"/>
      <c r="Y25" s="70"/>
    </row>
    <row r="26" spans="1:25" x14ac:dyDescent="0.4">
      <c r="A26" s="72" t="s">
        <v>25</v>
      </c>
      <c r="B26" s="10"/>
      <c r="C26" s="44">
        <v>39556</v>
      </c>
      <c r="D26" s="44"/>
      <c r="E26" s="44">
        <v>65770</v>
      </c>
      <c r="F26" s="44"/>
      <c r="G26" s="44">
        <v>45200</v>
      </c>
      <c r="H26" s="44"/>
      <c r="I26" s="44">
        <v>45296</v>
      </c>
      <c r="J26" s="44"/>
      <c r="K26" s="44">
        <v>52867</v>
      </c>
      <c r="L26" s="44"/>
      <c r="M26" s="44">
        <v>26836</v>
      </c>
      <c r="N26" s="44"/>
      <c r="O26" s="44">
        <v>21810</v>
      </c>
      <c r="P26" s="44"/>
      <c r="Q26" s="44">
        <v>59406</v>
      </c>
      <c r="R26" s="44"/>
      <c r="S26" s="44">
        <v>46747</v>
      </c>
      <c r="T26" s="44"/>
      <c r="U26" s="44">
        <v>22500</v>
      </c>
      <c r="V26" s="44"/>
      <c r="W26" s="44">
        <v>27598</v>
      </c>
      <c r="X26" s="44"/>
      <c r="Y26" s="44">
        <v>81443</v>
      </c>
    </row>
    <row r="28" spans="1:25" x14ac:dyDescent="0.4">
      <c r="A28" s="45"/>
      <c r="B28" s="45"/>
      <c r="C28" s="70"/>
      <c r="D28" s="70"/>
    </row>
    <row r="29" spans="1:25" x14ac:dyDescent="0.4">
      <c r="A29" s="45"/>
      <c r="B29" s="45"/>
      <c r="C29" s="70"/>
      <c r="D29" s="70"/>
    </row>
    <row r="30" spans="1:25" x14ac:dyDescent="0.4">
      <c r="A30" s="45"/>
      <c r="B30" s="45"/>
      <c r="C30" s="70"/>
      <c r="D30" s="70"/>
    </row>
    <row r="31" spans="1:25" x14ac:dyDescent="0.4">
      <c r="A31" s="45"/>
      <c r="B31" s="45"/>
      <c r="C31" s="70"/>
      <c r="D31" s="70"/>
    </row>
    <row r="32" spans="1:25" x14ac:dyDescent="0.4">
      <c r="A32" s="45"/>
      <c r="B32" s="45"/>
      <c r="C32" s="44"/>
      <c r="D32" s="44"/>
    </row>
  </sheetData>
  <mergeCells count="1">
    <mergeCell ref="A1:Y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45DA8-82E1-4FE7-8F2B-3D1484489B34}">
  <sheetPr codeName="Sheet4">
    <tabColor theme="7" tint="0.39997558519241921"/>
  </sheetPr>
  <dimension ref="A1:N742"/>
  <sheetViews>
    <sheetView zoomScale="130" zoomScaleNormal="130" workbookViewId="0"/>
  </sheetViews>
  <sheetFormatPr defaultRowHeight="14.6" x14ac:dyDescent="0.4"/>
  <cols>
    <col min="1" max="1" width="17.765625" bestFit="1" customWidth="1"/>
    <col min="2" max="2" width="7.765625" bestFit="1" customWidth="1"/>
    <col min="3" max="3" width="13.23046875" customWidth="1"/>
    <col min="4" max="4" width="9" bestFit="1" customWidth="1"/>
    <col min="5" max="5" width="9.84375" bestFit="1" customWidth="1"/>
    <col min="6" max="6" width="5.4609375" bestFit="1" customWidth="1"/>
    <col min="7" max="7" width="7.765625" bestFit="1" customWidth="1"/>
    <col min="8" max="8" width="7.53515625" bestFit="1" customWidth="1"/>
    <col min="9" max="9" width="9.69140625" bestFit="1" customWidth="1"/>
    <col min="13" max="13" width="15.84375" bestFit="1" customWidth="1"/>
  </cols>
  <sheetData>
    <row r="1" spans="1:14" x14ac:dyDescent="0.4">
      <c r="A1" s="73" t="s">
        <v>95</v>
      </c>
      <c r="B1" s="74" t="s">
        <v>96</v>
      </c>
      <c r="C1" s="75" t="s">
        <v>97</v>
      </c>
      <c r="D1" s="75" t="s">
        <v>98</v>
      </c>
      <c r="E1" s="76" t="s">
        <v>99</v>
      </c>
      <c r="F1" s="77" t="s">
        <v>100</v>
      </c>
      <c r="G1" s="75" t="s">
        <v>101</v>
      </c>
      <c r="H1" s="78" t="s">
        <v>102</v>
      </c>
      <c r="I1" s="74" t="s">
        <v>103</v>
      </c>
      <c r="K1" t="s">
        <v>882</v>
      </c>
      <c r="N1" t="s">
        <v>883</v>
      </c>
    </row>
    <row r="2" spans="1:14" x14ac:dyDescent="0.4">
      <c r="A2" s="79" t="s">
        <v>104</v>
      </c>
      <c r="B2" s="80" t="s">
        <v>105</v>
      </c>
      <c r="C2" s="79" t="s">
        <v>106</v>
      </c>
      <c r="D2" s="79" t="s">
        <v>107</v>
      </c>
      <c r="E2" s="81">
        <v>36171</v>
      </c>
      <c r="F2" s="82">
        <f ca="1">DATEDIF(E2,TODAY(),"Y")</f>
        <v>24</v>
      </c>
      <c r="G2" s="83" t="s">
        <v>108</v>
      </c>
      <c r="H2" s="84">
        <v>54550</v>
      </c>
      <c r="I2" s="80">
        <v>1</v>
      </c>
      <c r="K2" cm="1">
        <f t="array" ref="K2">INDEX($D$1:$I$10,ROW()+3,5)</f>
        <v>35680</v>
      </c>
      <c r="L2">
        <f>ROW()</f>
        <v>2</v>
      </c>
      <c r="M2" s="79" t="s">
        <v>133</v>
      </c>
      <c r="N2">
        <f>MATCH(M2,A1:A742,0)</f>
        <v>16</v>
      </c>
    </row>
    <row r="3" spans="1:14" x14ac:dyDescent="0.4">
      <c r="A3" s="79" t="s">
        <v>109</v>
      </c>
      <c r="B3" s="80" t="s">
        <v>105</v>
      </c>
      <c r="C3" s="79" t="s">
        <v>106</v>
      </c>
      <c r="D3" s="79" t="s">
        <v>110</v>
      </c>
      <c r="E3" s="81">
        <v>40595</v>
      </c>
      <c r="F3" s="82"/>
      <c r="G3" s="83" t="s">
        <v>111</v>
      </c>
      <c r="H3" s="84">
        <v>26795</v>
      </c>
      <c r="I3" s="80">
        <v>4</v>
      </c>
      <c r="K3" cm="1">
        <f t="array" ref="K3">INDEX($D$1:$I$10,ROW()+3,5)</f>
        <v>72830</v>
      </c>
    </row>
    <row r="4" spans="1:14" x14ac:dyDescent="0.4">
      <c r="A4" s="79" t="s">
        <v>112</v>
      </c>
      <c r="B4" s="80" t="s">
        <v>105</v>
      </c>
      <c r="C4" s="79" t="s">
        <v>106</v>
      </c>
      <c r="D4" s="79" t="s">
        <v>113</v>
      </c>
      <c r="E4" s="81">
        <v>39147</v>
      </c>
      <c r="F4" s="82"/>
      <c r="G4" s="83"/>
      <c r="H4" s="84">
        <v>42540</v>
      </c>
      <c r="I4" s="80">
        <v>5</v>
      </c>
      <c r="K4" cm="1">
        <f t="array" ref="K4">INDEX($D$1:$I$10,ROW()+3,5)</f>
        <v>60830</v>
      </c>
    </row>
    <row r="5" spans="1:14" x14ac:dyDescent="0.4">
      <c r="A5" s="79" t="s">
        <v>114</v>
      </c>
      <c r="B5" s="80" t="s">
        <v>115</v>
      </c>
      <c r="C5" s="79" t="s">
        <v>106</v>
      </c>
      <c r="D5" s="79" t="s">
        <v>116</v>
      </c>
      <c r="E5" s="81">
        <v>41151</v>
      </c>
      <c r="F5" s="82"/>
      <c r="G5" s="83"/>
      <c r="H5" s="84">
        <v>35680</v>
      </c>
      <c r="I5" s="80">
        <v>2</v>
      </c>
      <c r="K5" cm="1">
        <f t="array" ref="K5">INDEX($D$1:$I$10,ROW()+3,5)</f>
        <v>15240</v>
      </c>
    </row>
    <row r="6" spans="1:14" x14ac:dyDescent="0.4">
      <c r="A6" s="79" t="s">
        <v>117</v>
      </c>
      <c r="B6" s="80" t="s">
        <v>118</v>
      </c>
      <c r="C6" s="79" t="s">
        <v>106</v>
      </c>
      <c r="D6" s="79" t="s">
        <v>107</v>
      </c>
      <c r="E6" s="81">
        <v>39447</v>
      </c>
      <c r="F6" s="82"/>
      <c r="G6" s="83" t="s">
        <v>119</v>
      </c>
      <c r="H6" s="84">
        <v>72830</v>
      </c>
      <c r="I6" s="80">
        <v>2</v>
      </c>
    </row>
    <row r="7" spans="1:14" x14ac:dyDescent="0.4">
      <c r="A7" s="79" t="s">
        <v>120</v>
      </c>
      <c r="B7" s="80" t="s">
        <v>121</v>
      </c>
      <c r="C7" s="79" t="s">
        <v>122</v>
      </c>
      <c r="D7" s="79" t="s">
        <v>107</v>
      </c>
      <c r="E7" s="81">
        <v>38751</v>
      </c>
      <c r="F7" s="82"/>
      <c r="G7" s="83" t="s">
        <v>108</v>
      </c>
      <c r="H7" s="84">
        <v>60830</v>
      </c>
      <c r="I7" s="80">
        <v>2</v>
      </c>
      <c r="K7" t="s">
        <v>884</v>
      </c>
      <c r="L7" t="s">
        <v>102</v>
      </c>
    </row>
    <row r="8" spans="1:14" x14ac:dyDescent="0.4">
      <c r="A8" s="79" t="s">
        <v>123</v>
      </c>
      <c r="B8" s="80" t="s">
        <v>115</v>
      </c>
      <c r="C8" s="79" t="s">
        <v>122</v>
      </c>
      <c r="D8" s="79" t="s">
        <v>110</v>
      </c>
      <c r="E8" s="81">
        <v>36217</v>
      </c>
      <c r="F8" s="82"/>
      <c r="G8" s="83" t="s">
        <v>108</v>
      </c>
      <c r="H8" s="84">
        <v>15240</v>
      </c>
      <c r="I8" s="80">
        <v>1</v>
      </c>
      <c r="K8" s="79" t="s">
        <v>120</v>
      </c>
      <c r="L8">
        <f>INDEX(A1:I742,MATCH(K8,A:A,0),8)</f>
        <v>60830</v>
      </c>
    </row>
    <row r="9" spans="1:14" x14ac:dyDescent="0.4">
      <c r="A9" s="79" t="s">
        <v>124</v>
      </c>
      <c r="B9" s="80" t="s">
        <v>125</v>
      </c>
      <c r="C9" s="79" t="s">
        <v>122</v>
      </c>
      <c r="D9" s="79" t="s">
        <v>113</v>
      </c>
      <c r="E9" s="81">
        <v>39189</v>
      </c>
      <c r="F9" s="82"/>
      <c r="G9" s="83"/>
      <c r="H9" s="84">
        <v>66580</v>
      </c>
      <c r="I9" s="80">
        <v>5</v>
      </c>
    </row>
    <row r="10" spans="1:14" x14ac:dyDescent="0.4">
      <c r="A10" s="79" t="s">
        <v>126</v>
      </c>
      <c r="B10" s="80" t="s">
        <v>121</v>
      </c>
      <c r="C10" s="79" t="s">
        <v>122</v>
      </c>
      <c r="D10" s="79" t="s">
        <v>107</v>
      </c>
      <c r="E10" s="81">
        <v>36260</v>
      </c>
      <c r="F10" s="82"/>
      <c r="G10" s="83" t="s">
        <v>108</v>
      </c>
      <c r="H10" s="84">
        <v>75150</v>
      </c>
      <c r="I10" s="80">
        <v>1</v>
      </c>
      <c r="K10" s="89" t="s">
        <v>401</v>
      </c>
      <c r="L10">
        <f>VLOOKUP(K10,A1:I742,8,FALSE)</f>
        <v>18895</v>
      </c>
      <c r="M10" t="s">
        <v>885</v>
      </c>
    </row>
    <row r="11" spans="1:14" x14ac:dyDescent="0.4">
      <c r="A11" s="79" t="s">
        <v>127</v>
      </c>
      <c r="B11" s="80" t="s">
        <v>115</v>
      </c>
      <c r="C11" s="79" t="s">
        <v>122</v>
      </c>
      <c r="D11" s="79" t="s">
        <v>107</v>
      </c>
      <c r="E11" s="81">
        <v>37404</v>
      </c>
      <c r="F11" s="82"/>
      <c r="G11" s="83" t="s">
        <v>108</v>
      </c>
      <c r="H11" s="84">
        <v>30780</v>
      </c>
      <c r="I11" s="80">
        <v>4</v>
      </c>
    </row>
    <row r="12" spans="1:14" x14ac:dyDescent="0.4">
      <c r="A12" s="79" t="s">
        <v>128</v>
      </c>
      <c r="B12" s="80" t="s">
        <v>125</v>
      </c>
      <c r="C12" s="79" t="s">
        <v>122</v>
      </c>
      <c r="D12" s="79" t="s">
        <v>110</v>
      </c>
      <c r="E12" s="81">
        <v>37782</v>
      </c>
      <c r="F12" s="82"/>
      <c r="G12" s="83" t="s">
        <v>129</v>
      </c>
      <c r="H12" s="84">
        <v>17735</v>
      </c>
      <c r="I12" s="80">
        <v>3</v>
      </c>
    </row>
    <row r="13" spans="1:14" x14ac:dyDescent="0.4">
      <c r="A13" s="79" t="s">
        <v>130</v>
      </c>
      <c r="B13" s="80" t="s">
        <v>125</v>
      </c>
      <c r="C13" s="79" t="s">
        <v>122</v>
      </c>
      <c r="D13" s="79" t="s">
        <v>107</v>
      </c>
      <c r="E13" s="81">
        <v>38142</v>
      </c>
      <c r="F13" s="82"/>
      <c r="G13" s="83" t="s">
        <v>108</v>
      </c>
      <c r="H13" s="84">
        <v>49350</v>
      </c>
      <c r="I13" s="80">
        <v>4</v>
      </c>
    </row>
    <row r="14" spans="1:14" x14ac:dyDescent="0.4">
      <c r="A14" s="79" t="s">
        <v>131</v>
      </c>
      <c r="B14" s="80" t="s">
        <v>125</v>
      </c>
      <c r="C14" s="79" t="s">
        <v>122</v>
      </c>
      <c r="D14" s="79" t="s">
        <v>110</v>
      </c>
      <c r="E14" s="81">
        <v>40779</v>
      </c>
      <c r="F14" s="82"/>
      <c r="G14" s="83" t="s">
        <v>111</v>
      </c>
      <c r="H14" s="84">
        <v>30445</v>
      </c>
      <c r="I14" s="80">
        <v>1</v>
      </c>
    </row>
    <row r="15" spans="1:14" x14ac:dyDescent="0.4">
      <c r="A15" s="79" t="s">
        <v>132</v>
      </c>
      <c r="B15" s="80" t="s">
        <v>121</v>
      </c>
      <c r="C15" s="79" t="s">
        <v>122</v>
      </c>
      <c r="D15" s="79" t="s">
        <v>107</v>
      </c>
      <c r="E15" s="81">
        <v>41136</v>
      </c>
      <c r="F15" s="82"/>
      <c r="G15" s="83" t="s">
        <v>108</v>
      </c>
      <c r="H15" s="84">
        <v>79760</v>
      </c>
      <c r="I15" s="80">
        <v>5</v>
      </c>
    </row>
    <row r="16" spans="1:14" x14ac:dyDescent="0.4">
      <c r="A16" s="79" t="s">
        <v>133</v>
      </c>
      <c r="B16" s="80" t="s">
        <v>118</v>
      </c>
      <c r="C16" s="79" t="s">
        <v>122</v>
      </c>
      <c r="D16" s="79" t="s">
        <v>107</v>
      </c>
      <c r="E16" s="81">
        <v>36764</v>
      </c>
      <c r="F16" s="82"/>
      <c r="G16" s="83" t="s">
        <v>129</v>
      </c>
      <c r="H16" s="84">
        <v>74840</v>
      </c>
      <c r="I16" s="80">
        <v>4</v>
      </c>
    </row>
    <row r="17" spans="1:9" x14ac:dyDescent="0.4">
      <c r="A17" s="79" t="s">
        <v>134</v>
      </c>
      <c r="B17" s="80" t="s">
        <v>135</v>
      </c>
      <c r="C17" s="79" t="s">
        <v>122</v>
      </c>
      <c r="D17" s="79" t="s">
        <v>116</v>
      </c>
      <c r="E17" s="81">
        <v>40787</v>
      </c>
      <c r="F17" s="82"/>
      <c r="G17" s="83" t="s">
        <v>108</v>
      </c>
      <c r="H17" s="84">
        <v>29070</v>
      </c>
      <c r="I17" s="80">
        <v>3</v>
      </c>
    </row>
    <row r="18" spans="1:9" x14ac:dyDescent="0.4">
      <c r="A18" s="79" t="s">
        <v>136</v>
      </c>
      <c r="B18" s="80" t="s">
        <v>105</v>
      </c>
      <c r="C18" s="79" t="s">
        <v>122</v>
      </c>
      <c r="D18" s="79" t="s">
        <v>113</v>
      </c>
      <c r="E18" s="81">
        <v>36777</v>
      </c>
      <c r="F18" s="82"/>
      <c r="G18" s="83"/>
      <c r="H18" s="84">
        <v>76690</v>
      </c>
      <c r="I18" s="80">
        <v>3</v>
      </c>
    </row>
    <row r="19" spans="1:9" x14ac:dyDescent="0.4">
      <c r="A19" s="79" t="s">
        <v>137</v>
      </c>
      <c r="B19" s="80" t="s">
        <v>105</v>
      </c>
      <c r="C19" s="79" t="s">
        <v>122</v>
      </c>
      <c r="D19" s="79" t="s">
        <v>107</v>
      </c>
      <c r="E19" s="81">
        <v>39704</v>
      </c>
      <c r="F19" s="82"/>
      <c r="G19" s="83" t="s">
        <v>129</v>
      </c>
      <c r="H19" s="84">
        <v>58290</v>
      </c>
      <c r="I19" s="80">
        <v>5</v>
      </c>
    </row>
    <row r="20" spans="1:9" x14ac:dyDescent="0.4">
      <c r="A20" s="79" t="s">
        <v>138</v>
      </c>
      <c r="B20" s="80" t="s">
        <v>135</v>
      </c>
      <c r="C20" s="79" t="s">
        <v>122</v>
      </c>
      <c r="D20" s="79" t="s">
        <v>107</v>
      </c>
      <c r="E20" s="81">
        <v>39029</v>
      </c>
      <c r="F20" s="82"/>
      <c r="G20" s="83" t="s">
        <v>139</v>
      </c>
      <c r="H20" s="84">
        <v>85300</v>
      </c>
      <c r="I20" s="80">
        <v>2</v>
      </c>
    </row>
    <row r="21" spans="1:9" x14ac:dyDescent="0.4">
      <c r="A21" s="79" t="s">
        <v>140</v>
      </c>
      <c r="B21" s="80" t="s">
        <v>105</v>
      </c>
      <c r="C21" s="79" t="s">
        <v>122</v>
      </c>
      <c r="D21" s="79" t="s">
        <v>116</v>
      </c>
      <c r="E21" s="81">
        <v>40126</v>
      </c>
      <c r="F21" s="82"/>
      <c r="G21" s="83"/>
      <c r="H21" s="84">
        <v>10636</v>
      </c>
      <c r="I21" s="80">
        <v>4</v>
      </c>
    </row>
    <row r="22" spans="1:9" x14ac:dyDescent="0.4">
      <c r="A22" s="79" t="s">
        <v>141</v>
      </c>
      <c r="B22" s="80" t="s">
        <v>115</v>
      </c>
      <c r="C22" s="79" t="s">
        <v>122</v>
      </c>
      <c r="D22" s="79" t="s">
        <v>107</v>
      </c>
      <c r="E22" s="81">
        <v>36143</v>
      </c>
      <c r="F22" s="82"/>
      <c r="G22" s="83" t="s">
        <v>139</v>
      </c>
      <c r="H22" s="84">
        <v>72090</v>
      </c>
      <c r="I22" s="80">
        <v>5</v>
      </c>
    </row>
    <row r="23" spans="1:9" x14ac:dyDescent="0.4">
      <c r="A23" s="79" t="s">
        <v>142</v>
      </c>
      <c r="B23" s="80" t="s">
        <v>118</v>
      </c>
      <c r="C23" s="79" t="s">
        <v>122</v>
      </c>
      <c r="D23" s="79" t="s">
        <v>107</v>
      </c>
      <c r="E23" s="81">
        <v>39069</v>
      </c>
      <c r="F23" s="82"/>
      <c r="G23" s="83" t="s">
        <v>119</v>
      </c>
      <c r="H23" s="84">
        <v>37670</v>
      </c>
      <c r="I23" s="80">
        <v>3</v>
      </c>
    </row>
    <row r="24" spans="1:9" x14ac:dyDescent="0.4">
      <c r="A24" s="79" t="s">
        <v>143</v>
      </c>
      <c r="B24" s="80" t="s">
        <v>125</v>
      </c>
      <c r="C24" s="79" t="s">
        <v>144</v>
      </c>
      <c r="D24" s="79" t="s">
        <v>107</v>
      </c>
      <c r="E24" s="81">
        <v>38746</v>
      </c>
      <c r="F24" s="82"/>
      <c r="G24" s="83" t="s">
        <v>139</v>
      </c>
      <c r="H24" s="84">
        <v>49360</v>
      </c>
      <c r="I24" s="80">
        <v>2</v>
      </c>
    </row>
    <row r="25" spans="1:9" x14ac:dyDescent="0.4">
      <c r="A25" s="79" t="s">
        <v>145</v>
      </c>
      <c r="B25" s="80" t="s">
        <v>105</v>
      </c>
      <c r="C25" s="79" t="s">
        <v>144</v>
      </c>
      <c r="D25" s="79" t="s">
        <v>107</v>
      </c>
      <c r="E25" s="81">
        <v>36893</v>
      </c>
      <c r="F25" s="82"/>
      <c r="G25" s="83" t="s">
        <v>139</v>
      </c>
      <c r="H25" s="84">
        <v>33640</v>
      </c>
      <c r="I25" s="80">
        <v>3</v>
      </c>
    </row>
    <row r="26" spans="1:9" x14ac:dyDescent="0.4">
      <c r="A26" s="79" t="s">
        <v>146</v>
      </c>
      <c r="B26" s="80" t="s">
        <v>121</v>
      </c>
      <c r="C26" s="79" t="s">
        <v>144</v>
      </c>
      <c r="D26" s="79" t="s">
        <v>107</v>
      </c>
      <c r="E26" s="81">
        <v>36214</v>
      </c>
      <c r="F26" s="82"/>
      <c r="G26" s="83" t="s">
        <v>129</v>
      </c>
      <c r="H26" s="84">
        <v>47850</v>
      </c>
      <c r="I26" s="80">
        <v>1</v>
      </c>
    </row>
    <row r="27" spans="1:9" x14ac:dyDescent="0.4">
      <c r="A27" s="79" t="s">
        <v>147</v>
      </c>
      <c r="B27" s="80" t="s">
        <v>115</v>
      </c>
      <c r="C27" s="79" t="s">
        <v>144</v>
      </c>
      <c r="D27" s="79" t="s">
        <v>107</v>
      </c>
      <c r="E27" s="81">
        <v>38051</v>
      </c>
      <c r="F27" s="82"/>
      <c r="G27" s="83" t="s">
        <v>108</v>
      </c>
      <c r="H27" s="84">
        <v>30350</v>
      </c>
      <c r="I27" s="80">
        <v>1</v>
      </c>
    </row>
    <row r="28" spans="1:9" x14ac:dyDescent="0.4">
      <c r="A28" s="79" t="s">
        <v>148</v>
      </c>
      <c r="B28" s="80" t="s">
        <v>105</v>
      </c>
      <c r="C28" s="79" t="s">
        <v>144</v>
      </c>
      <c r="D28" s="79" t="s">
        <v>107</v>
      </c>
      <c r="E28" s="81">
        <v>36619</v>
      </c>
      <c r="F28" s="82"/>
      <c r="G28" s="83" t="s">
        <v>119</v>
      </c>
      <c r="H28" s="84">
        <v>56440</v>
      </c>
      <c r="I28" s="80">
        <v>1</v>
      </c>
    </row>
    <row r="29" spans="1:9" x14ac:dyDescent="0.4">
      <c r="A29" s="79" t="s">
        <v>149</v>
      </c>
      <c r="B29" s="80" t="s">
        <v>105</v>
      </c>
      <c r="C29" s="79" t="s">
        <v>144</v>
      </c>
      <c r="D29" s="79" t="s">
        <v>110</v>
      </c>
      <c r="E29" s="81">
        <v>38851</v>
      </c>
      <c r="F29" s="82"/>
      <c r="G29" s="83" t="s">
        <v>108</v>
      </c>
      <c r="H29" s="84">
        <v>11025</v>
      </c>
      <c r="I29" s="80">
        <v>1</v>
      </c>
    </row>
    <row r="30" spans="1:9" x14ac:dyDescent="0.4">
      <c r="A30" s="79" t="s">
        <v>150</v>
      </c>
      <c r="B30" s="80" t="s">
        <v>125</v>
      </c>
      <c r="C30" s="79" t="s">
        <v>144</v>
      </c>
      <c r="D30" s="79" t="s">
        <v>116</v>
      </c>
      <c r="E30" s="81">
        <v>38961</v>
      </c>
      <c r="F30" s="82"/>
      <c r="G30" s="83"/>
      <c r="H30" s="84">
        <v>20028</v>
      </c>
      <c r="I30" s="80">
        <v>4</v>
      </c>
    </row>
    <row r="31" spans="1:9" x14ac:dyDescent="0.4">
      <c r="A31" s="79" t="s">
        <v>151</v>
      </c>
      <c r="B31" s="80" t="s">
        <v>105</v>
      </c>
      <c r="C31" s="79" t="s">
        <v>144</v>
      </c>
      <c r="D31" s="79" t="s">
        <v>107</v>
      </c>
      <c r="E31" s="81">
        <v>40106</v>
      </c>
      <c r="F31" s="82"/>
      <c r="G31" s="83" t="s">
        <v>111</v>
      </c>
      <c r="H31" s="84">
        <v>51180</v>
      </c>
      <c r="I31" s="80">
        <v>3</v>
      </c>
    </row>
    <row r="32" spans="1:9" x14ac:dyDescent="0.4">
      <c r="A32" s="79" t="s">
        <v>152</v>
      </c>
      <c r="B32" s="80" t="s">
        <v>105</v>
      </c>
      <c r="C32" s="79" t="s">
        <v>144</v>
      </c>
      <c r="D32" s="79" t="s">
        <v>107</v>
      </c>
      <c r="E32" s="81">
        <v>40856</v>
      </c>
      <c r="F32" s="82"/>
      <c r="G32" s="83" t="s">
        <v>111</v>
      </c>
      <c r="H32" s="84">
        <v>41350</v>
      </c>
      <c r="I32" s="80">
        <v>2</v>
      </c>
    </row>
    <row r="33" spans="1:9" x14ac:dyDescent="0.4">
      <c r="A33" s="79" t="s">
        <v>153</v>
      </c>
      <c r="B33" s="80" t="s">
        <v>121</v>
      </c>
      <c r="C33" s="79" t="s">
        <v>144</v>
      </c>
      <c r="D33" s="79" t="s">
        <v>107</v>
      </c>
      <c r="E33" s="81">
        <v>39414</v>
      </c>
      <c r="F33" s="82"/>
      <c r="G33" s="83" t="s">
        <v>108</v>
      </c>
      <c r="H33" s="84">
        <v>73440</v>
      </c>
      <c r="I33" s="80">
        <v>1</v>
      </c>
    </row>
    <row r="34" spans="1:9" x14ac:dyDescent="0.4">
      <c r="A34" s="79" t="s">
        <v>154</v>
      </c>
      <c r="B34" s="80" t="s">
        <v>121</v>
      </c>
      <c r="C34" s="79" t="s">
        <v>144</v>
      </c>
      <c r="D34" s="79" t="s">
        <v>107</v>
      </c>
      <c r="E34" s="81">
        <v>41018</v>
      </c>
      <c r="F34" s="82"/>
      <c r="G34" s="83" t="s">
        <v>108</v>
      </c>
      <c r="H34" s="84">
        <v>46220</v>
      </c>
      <c r="I34" s="80">
        <v>3</v>
      </c>
    </row>
    <row r="35" spans="1:9" x14ac:dyDescent="0.4">
      <c r="A35" s="79" t="s">
        <v>155</v>
      </c>
      <c r="B35" s="80" t="s">
        <v>135</v>
      </c>
      <c r="C35" s="79" t="s">
        <v>144</v>
      </c>
      <c r="D35" s="79" t="s">
        <v>113</v>
      </c>
      <c r="E35" s="81">
        <v>40508</v>
      </c>
      <c r="F35" s="82"/>
      <c r="G35" s="83"/>
      <c r="H35" s="84">
        <v>58130</v>
      </c>
      <c r="I35" s="80">
        <v>2</v>
      </c>
    </row>
    <row r="36" spans="1:9" x14ac:dyDescent="0.4">
      <c r="A36" s="79" t="s">
        <v>156</v>
      </c>
      <c r="B36" s="80" t="s">
        <v>121</v>
      </c>
      <c r="C36" s="79" t="s">
        <v>144</v>
      </c>
      <c r="D36" s="79" t="s">
        <v>110</v>
      </c>
      <c r="E36" s="81">
        <v>39417</v>
      </c>
      <c r="F36" s="82"/>
      <c r="G36" s="83" t="s">
        <v>119</v>
      </c>
      <c r="H36" s="84">
        <v>46095</v>
      </c>
      <c r="I36" s="80">
        <v>3</v>
      </c>
    </row>
    <row r="37" spans="1:9" x14ac:dyDescent="0.4">
      <c r="A37" s="79" t="s">
        <v>157</v>
      </c>
      <c r="B37" s="80" t="s">
        <v>125</v>
      </c>
      <c r="C37" s="79" t="s">
        <v>144</v>
      </c>
      <c r="D37" s="79" t="s">
        <v>110</v>
      </c>
      <c r="E37" s="81">
        <v>40152</v>
      </c>
      <c r="F37" s="82"/>
      <c r="G37" s="83" t="s">
        <v>139</v>
      </c>
      <c r="H37" s="84">
        <v>28680</v>
      </c>
      <c r="I37" s="80">
        <v>1</v>
      </c>
    </row>
    <row r="38" spans="1:9" x14ac:dyDescent="0.4">
      <c r="A38" s="79" t="s">
        <v>158</v>
      </c>
      <c r="B38" s="80" t="s">
        <v>121</v>
      </c>
      <c r="C38" s="79" t="s">
        <v>159</v>
      </c>
      <c r="D38" s="79" t="s">
        <v>116</v>
      </c>
      <c r="E38" s="81">
        <v>40925</v>
      </c>
      <c r="F38" s="82"/>
      <c r="G38" s="83"/>
      <c r="H38" s="84">
        <v>14568</v>
      </c>
      <c r="I38" s="80">
        <v>3</v>
      </c>
    </row>
    <row r="39" spans="1:9" x14ac:dyDescent="0.4">
      <c r="A39" s="79" t="s">
        <v>160</v>
      </c>
      <c r="B39" s="80" t="s">
        <v>105</v>
      </c>
      <c r="C39" s="79" t="s">
        <v>159</v>
      </c>
      <c r="D39" s="79" t="s">
        <v>113</v>
      </c>
      <c r="E39" s="81">
        <v>39094</v>
      </c>
      <c r="F39" s="82"/>
      <c r="G39" s="83"/>
      <c r="H39" s="84">
        <v>83020</v>
      </c>
      <c r="I39" s="80">
        <v>4</v>
      </c>
    </row>
    <row r="40" spans="1:9" x14ac:dyDescent="0.4">
      <c r="A40" s="79" t="s">
        <v>161</v>
      </c>
      <c r="B40" s="80" t="s">
        <v>125</v>
      </c>
      <c r="C40" s="79" t="s">
        <v>159</v>
      </c>
      <c r="D40" s="79" t="s">
        <v>107</v>
      </c>
      <c r="E40" s="81">
        <v>40200</v>
      </c>
      <c r="F40" s="82"/>
      <c r="G40" s="83" t="s">
        <v>119</v>
      </c>
      <c r="H40" s="84">
        <v>77350</v>
      </c>
      <c r="I40" s="80">
        <v>5</v>
      </c>
    </row>
    <row r="41" spans="1:9" x14ac:dyDescent="0.4">
      <c r="A41" s="79" t="s">
        <v>162</v>
      </c>
      <c r="B41" s="80" t="s">
        <v>118</v>
      </c>
      <c r="C41" s="79" t="s">
        <v>159</v>
      </c>
      <c r="D41" s="79" t="s">
        <v>110</v>
      </c>
      <c r="E41" s="81">
        <v>36896</v>
      </c>
      <c r="F41" s="82"/>
      <c r="G41" s="83" t="s">
        <v>108</v>
      </c>
      <c r="H41" s="84">
        <v>35280</v>
      </c>
      <c r="I41" s="80">
        <v>3</v>
      </c>
    </row>
    <row r="42" spans="1:9" x14ac:dyDescent="0.4">
      <c r="A42" s="79" t="s">
        <v>163</v>
      </c>
      <c r="B42" s="80" t="s">
        <v>135</v>
      </c>
      <c r="C42" s="79" t="s">
        <v>159</v>
      </c>
      <c r="D42" s="79" t="s">
        <v>113</v>
      </c>
      <c r="E42" s="81">
        <v>40233</v>
      </c>
      <c r="F42" s="82"/>
      <c r="G42" s="83"/>
      <c r="H42" s="84">
        <v>64390</v>
      </c>
      <c r="I42" s="80">
        <v>2</v>
      </c>
    </row>
    <row r="43" spans="1:9" x14ac:dyDescent="0.4">
      <c r="A43" s="79" t="s">
        <v>164</v>
      </c>
      <c r="B43" s="80" t="s">
        <v>121</v>
      </c>
      <c r="C43" s="79" t="s">
        <v>159</v>
      </c>
      <c r="D43" s="79" t="s">
        <v>107</v>
      </c>
      <c r="E43" s="81">
        <v>35829</v>
      </c>
      <c r="F43" s="82"/>
      <c r="G43" s="83" t="s">
        <v>108</v>
      </c>
      <c r="H43" s="84">
        <v>61030</v>
      </c>
      <c r="I43" s="80">
        <v>3</v>
      </c>
    </row>
    <row r="44" spans="1:9" x14ac:dyDescent="0.4">
      <c r="A44" s="79" t="s">
        <v>165</v>
      </c>
      <c r="B44" s="80" t="s">
        <v>125</v>
      </c>
      <c r="C44" s="79" t="s">
        <v>159</v>
      </c>
      <c r="D44" s="79" t="s">
        <v>110</v>
      </c>
      <c r="E44" s="81">
        <v>35842</v>
      </c>
      <c r="F44" s="82"/>
      <c r="G44" s="83" t="s">
        <v>129</v>
      </c>
      <c r="H44" s="84">
        <v>23380</v>
      </c>
      <c r="I44" s="80">
        <v>4</v>
      </c>
    </row>
    <row r="45" spans="1:9" x14ac:dyDescent="0.4">
      <c r="A45" s="79" t="s">
        <v>166</v>
      </c>
      <c r="B45" s="80" t="s">
        <v>125</v>
      </c>
      <c r="C45" s="79" t="s">
        <v>159</v>
      </c>
      <c r="D45" s="79" t="s">
        <v>113</v>
      </c>
      <c r="E45" s="81">
        <v>35848</v>
      </c>
      <c r="F45" s="82"/>
      <c r="G45" s="83"/>
      <c r="H45" s="84">
        <v>85480</v>
      </c>
      <c r="I45" s="80">
        <v>5</v>
      </c>
    </row>
    <row r="46" spans="1:9" x14ac:dyDescent="0.4">
      <c r="A46" s="79" t="s">
        <v>167</v>
      </c>
      <c r="B46" s="80" t="s">
        <v>115</v>
      </c>
      <c r="C46" s="79" t="s">
        <v>159</v>
      </c>
      <c r="D46" s="79" t="s">
        <v>107</v>
      </c>
      <c r="E46" s="81">
        <v>40575</v>
      </c>
      <c r="F46" s="82"/>
      <c r="G46" s="83" t="s">
        <v>129</v>
      </c>
      <c r="H46" s="84">
        <v>74710</v>
      </c>
      <c r="I46" s="80">
        <v>2</v>
      </c>
    </row>
    <row r="47" spans="1:9" x14ac:dyDescent="0.4">
      <c r="A47" s="79" t="s">
        <v>168</v>
      </c>
      <c r="B47" s="80" t="s">
        <v>121</v>
      </c>
      <c r="C47" s="79" t="s">
        <v>159</v>
      </c>
      <c r="D47" s="79" t="s">
        <v>107</v>
      </c>
      <c r="E47" s="81">
        <v>40596</v>
      </c>
      <c r="F47" s="82"/>
      <c r="G47" s="83" t="s">
        <v>119</v>
      </c>
      <c r="H47" s="84">
        <v>68910</v>
      </c>
      <c r="I47" s="80">
        <v>5</v>
      </c>
    </row>
    <row r="48" spans="1:9" x14ac:dyDescent="0.4">
      <c r="A48" s="79" t="s">
        <v>169</v>
      </c>
      <c r="B48" s="80" t="s">
        <v>115</v>
      </c>
      <c r="C48" s="79" t="s">
        <v>159</v>
      </c>
      <c r="D48" s="79" t="s">
        <v>113</v>
      </c>
      <c r="E48" s="81">
        <v>40983</v>
      </c>
      <c r="F48" s="82"/>
      <c r="G48" s="83"/>
      <c r="H48" s="84">
        <v>64460</v>
      </c>
      <c r="I48" s="80">
        <v>1</v>
      </c>
    </row>
    <row r="49" spans="1:9" x14ac:dyDescent="0.4">
      <c r="A49" s="79" t="s">
        <v>170</v>
      </c>
      <c r="B49" s="80" t="s">
        <v>125</v>
      </c>
      <c r="C49" s="79" t="s">
        <v>159</v>
      </c>
      <c r="D49" s="79" t="s">
        <v>113</v>
      </c>
      <c r="E49" s="81">
        <v>38792</v>
      </c>
      <c r="F49" s="82"/>
      <c r="G49" s="83"/>
      <c r="H49" s="84">
        <v>74740</v>
      </c>
      <c r="I49" s="80">
        <v>5</v>
      </c>
    </row>
    <row r="50" spans="1:9" x14ac:dyDescent="0.4">
      <c r="A50" s="79" t="s">
        <v>171</v>
      </c>
      <c r="B50" s="80" t="s">
        <v>105</v>
      </c>
      <c r="C50" s="79" t="s">
        <v>159</v>
      </c>
      <c r="D50" s="79" t="s">
        <v>110</v>
      </c>
      <c r="E50" s="81">
        <v>38804</v>
      </c>
      <c r="F50" s="82"/>
      <c r="G50" s="83" t="s">
        <v>119</v>
      </c>
      <c r="H50" s="84">
        <v>48415</v>
      </c>
      <c r="I50" s="80">
        <v>4</v>
      </c>
    </row>
    <row r="51" spans="1:9" x14ac:dyDescent="0.4">
      <c r="A51" s="79" t="s">
        <v>172</v>
      </c>
      <c r="B51" s="80" t="s">
        <v>121</v>
      </c>
      <c r="C51" s="79" t="s">
        <v>159</v>
      </c>
      <c r="D51" s="79" t="s">
        <v>116</v>
      </c>
      <c r="E51" s="81">
        <v>36602</v>
      </c>
      <c r="F51" s="82"/>
      <c r="G51" s="83"/>
      <c r="H51" s="84">
        <v>30080</v>
      </c>
      <c r="I51" s="80">
        <v>3</v>
      </c>
    </row>
    <row r="52" spans="1:9" x14ac:dyDescent="0.4">
      <c r="A52" s="79" t="s">
        <v>173</v>
      </c>
      <c r="B52" s="80" t="s">
        <v>105</v>
      </c>
      <c r="C52" s="79" t="s">
        <v>159</v>
      </c>
      <c r="D52" s="79" t="s">
        <v>107</v>
      </c>
      <c r="E52" s="81">
        <v>40653</v>
      </c>
      <c r="F52" s="82"/>
      <c r="G52" s="83" t="s">
        <v>129</v>
      </c>
      <c r="H52" s="84">
        <v>49810</v>
      </c>
      <c r="I52" s="80">
        <v>2</v>
      </c>
    </row>
    <row r="53" spans="1:9" x14ac:dyDescent="0.4">
      <c r="A53" s="79" t="s">
        <v>174</v>
      </c>
      <c r="B53" s="80" t="s">
        <v>105</v>
      </c>
      <c r="C53" s="79" t="s">
        <v>159</v>
      </c>
      <c r="D53" s="79" t="s">
        <v>113</v>
      </c>
      <c r="E53" s="81">
        <v>40273</v>
      </c>
      <c r="F53" s="82"/>
      <c r="G53" s="83"/>
      <c r="H53" s="84">
        <v>50550</v>
      </c>
      <c r="I53" s="80">
        <v>2</v>
      </c>
    </row>
    <row r="54" spans="1:9" x14ac:dyDescent="0.4">
      <c r="A54" s="79" t="s">
        <v>175</v>
      </c>
      <c r="B54" s="80" t="s">
        <v>125</v>
      </c>
      <c r="C54" s="79" t="s">
        <v>159</v>
      </c>
      <c r="D54" s="79" t="s">
        <v>113</v>
      </c>
      <c r="E54" s="81">
        <v>35902</v>
      </c>
      <c r="F54" s="82"/>
      <c r="G54" s="83"/>
      <c r="H54" s="84">
        <v>63340</v>
      </c>
      <c r="I54" s="80">
        <v>3</v>
      </c>
    </row>
    <row r="55" spans="1:9" x14ac:dyDescent="0.4">
      <c r="A55" s="79" t="s">
        <v>176</v>
      </c>
      <c r="B55" s="80" t="s">
        <v>121</v>
      </c>
      <c r="C55" s="79" t="s">
        <v>159</v>
      </c>
      <c r="D55" s="79" t="s">
        <v>107</v>
      </c>
      <c r="E55" s="81">
        <v>37008</v>
      </c>
      <c r="F55" s="82"/>
      <c r="G55" s="83" t="s">
        <v>108</v>
      </c>
      <c r="H55" s="84">
        <v>27180</v>
      </c>
      <c r="I55" s="80">
        <v>4</v>
      </c>
    </row>
    <row r="56" spans="1:9" x14ac:dyDescent="0.4">
      <c r="A56" s="79" t="s">
        <v>177</v>
      </c>
      <c r="B56" s="80" t="s">
        <v>121</v>
      </c>
      <c r="C56" s="79" t="s">
        <v>159</v>
      </c>
      <c r="D56" s="79" t="s">
        <v>107</v>
      </c>
      <c r="E56" s="81">
        <v>37348</v>
      </c>
      <c r="F56" s="82"/>
      <c r="G56" s="83" t="s">
        <v>111</v>
      </c>
      <c r="H56" s="84">
        <v>85880</v>
      </c>
      <c r="I56" s="80">
        <v>3</v>
      </c>
    </row>
    <row r="57" spans="1:9" x14ac:dyDescent="0.4">
      <c r="A57" s="79" t="s">
        <v>178</v>
      </c>
      <c r="B57" s="80" t="s">
        <v>135</v>
      </c>
      <c r="C57" s="79" t="s">
        <v>159</v>
      </c>
      <c r="D57" s="79" t="s">
        <v>113</v>
      </c>
      <c r="E57" s="81">
        <v>39922</v>
      </c>
      <c r="F57" s="82"/>
      <c r="G57" s="83"/>
      <c r="H57" s="84">
        <v>25790</v>
      </c>
      <c r="I57" s="80">
        <v>3</v>
      </c>
    </row>
    <row r="58" spans="1:9" x14ac:dyDescent="0.4">
      <c r="A58" s="79" t="s">
        <v>179</v>
      </c>
      <c r="B58" s="80" t="s">
        <v>125</v>
      </c>
      <c r="C58" s="79" t="s">
        <v>159</v>
      </c>
      <c r="D58" s="79" t="s">
        <v>107</v>
      </c>
      <c r="E58" s="81">
        <v>40274</v>
      </c>
      <c r="F58" s="82"/>
      <c r="G58" s="83" t="s">
        <v>111</v>
      </c>
      <c r="H58" s="84">
        <v>38730</v>
      </c>
      <c r="I58" s="80">
        <v>1</v>
      </c>
    </row>
    <row r="59" spans="1:9" x14ac:dyDescent="0.4">
      <c r="A59" s="79" t="s">
        <v>180</v>
      </c>
      <c r="B59" s="80" t="s">
        <v>105</v>
      </c>
      <c r="C59" s="79" t="s">
        <v>159</v>
      </c>
      <c r="D59" s="79" t="s">
        <v>107</v>
      </c>
      <c r="E59" s="85">
        <v>40292</v>
      </c>
      <c r="F59" s="82"/>
      <c r="G59" s="83" t="s">
        <v>108</v>
      </c>
      <c r="H59" s="84">
        <v>23280</v>
      </c>
      <c r="I59" s="80">
        <v>1</v>
      </c>
    </row>
    <row r="60" spans="1:9" x14ac:dyDescent="0.4">
      <c r="A60" s="79" t="s">
        <v>181</v>
      </c>
      <c r="B60" s="80" t="s">
        <v>121</v>
      </c>
      <c r="C60" s="79" t="s">
        <v>159</v>
      </c>
      <c r="D60" s="79" t="s">
        <v>107</v>
      </c>
      <c r="E60" s="81">
        <v>41051</v>
      </c>
      <c r="F60" s="82"/>
      <c r="G60" s="83" t="s">
        <v>111</v>
      </c>
      <c r="H60" s="84">
        <v>31830</v>
      </c>
      <c r="I60" s="80">
        <v>3</v>
      </c>
    </row>
    <row r="61" spans="1:9" x14ac:dyDescent="0.4">
      <c r="A61" s="79" t="s">
        <v>182</v>
      </c>
      <c r="B61" s="80" t="s">
        <v>121</v>
      </c>
      <c r="C61" s="79" t="s">
        <v>159</v>
      </c>
      <c r="D61" s="79" t="s">
        <v>107</v>
      </c>
      <c r="E61" s="81">
        <v>39588</v>
      </c>
      <c r="F61" s="82"/>
      <c r="G61" s="83" t="s">
        <v>111</v>
      </c>
      <c r="H61" s="84">
        <v>74670</v>
      </c>
      <c r="I61" s="80">
        <v>5</v>
      </c>
    </row>
    <row r="62" spans="1:9" x14ac:dyDescent="0.4">
      <c r="A62" s="79" t="s">
        <v>183</v>
      </c>
      <c r="B62" s="80" t="s">
        <v>125</v>
      </c>
      <c r="C62" s="79" t="s">
        <v>159</v>
      </c>
      <c r="D62" s="79" t="s">
        <v>107</v>
      </c>
      <c r="E62" s="81">
        <v>39215</v>
      </c>
      <c r="F62" s="82"/>
      <c r="G62" s="83" t="s">
        <v>108</v>
      </c>
      <c r="H62" s="84">
        <v>31910</v>
      </c>
      <c r="I62" s="80">
        <v>5</v>
      </c>
    </row>
    <row r="63" spans="1:9" x14ac:dyDescent="0.4">
      <c r="A63" s="79" t="s">
        <v>184</v>
      </c>
      <c r="B63" s="80" t="s">
        <v>115</v>
      </c>
      <c r="C63" s="79" t="s">
        <v>159</v>
      </c>
      <c r="D63" s="79" t="s">
        <v>107</v>
      </c>
      <c r="E63" s="81">
        <v>40310</v>
      </c>
      <c r="F63" s="82"/>
      <c r="G63" s="83" t="s">
        <v>129</v>
      </c>
      <c r="H63" s="84">
        <v>82120</v>
      </c>
      <c r="I63" s="80">
        <v>5</v>
      </c>
    </row>
    <row r="64" spans="1:9" x14ac:dyDescent="0.4">
      <c r="A64" s="79" t="s">
        <v>185</v>
      </c>
      <c r="B64" s="80" t="s">
        <v>121</v>
      </c>
      <c r="C64" s="79" t="s">
        <v>159</v>
      </c>
      <c r="D64" s="79" t="s">
        <v>107</v>
      </c>
      <c r="E64" s="81">
        <v>40320</v>
      </c>
      <c r="F64" s="82"/>
      <c r="G64" s="83" t="s">
        <v>119</v>
      </c>
      <c r="H64" s="84">
        <v>77580</v>
      </c>
      <c r="I64" s="80">
        <v>3</v>
      </c>
    </row>
    <row r="65" spans="1:9" x14ac:dyDescent="0.4">
      <c r="A65" s="79" t="s">
        <v>186</v>
      </c>
      <c r="B65" s="80" t="s">
        <v>121</v>
      </c>
      <c r="C65" s="79" t="s">
        <v>159</v>
      </c>
      <c r="D65" s="79" t="s">
        <v>113</v>
      </c>
      <c r="E65" s="81">
        <v>38856</v>
      </c>
      <c r="F65" s="82"/>
      <c r="G65" s="83"/>
      <c r="H65" s="84">
        <v>84200</v>
      </c>
      <c r="I65" s="80">
        <v>2</v>
      </c>
    </row>
    <row r="66" spans="1:9" x14ac:dyDescent="0.4">
      <c r="A66" s="79" t="s">
        <v>187</v>
      </c>
      <c r="B66" s="80" t="s">
        <v>118</v>
      </c>
      <c r="C66" s="79" t="s">
        <v>159</v>
      </c>
      <c r="D66" s="79" t="s">
        <v>113</v>
      </c>
      <c r="E66" s="81">
        <v>35940</v>
      </c>
      <c r="F66" s="82"/>
      <c r="G66" s="83"/>
      <c r="H66" s="84">
        <v>88000</v>
      </c>
      <c r="I66" s="80">
        <v>5</v>
      </c>
    </row>
    <row r="67" spans="1:9" x14ac:dyDescent="0.4">
      <c r="A67" s="79" t="s">
        <v>188</v>
      </c>
      <c r="B67" s="80" t="s">
        <v>121</v>
      </c>
      <c r="C67" s="79" t="s">
        <v>159</v>
      </c>
      <c r="D67" s="79" t="s">
        <v>107</v>
      </c>
      <c r="E67" s="81">
        <v>37018</v>
      </c>
      <c r="F67" s="82"/>
      <c r="G67" s="83" t="s">
        <v>139</v>
      </c>
      <c r="H67" s="84">
        <v>28650</v>
      </c>
      <c r="I67" s="80">
        <v>4</v>
      </c>
    </row>
    <row r="68" spans="1:9" x14ac:dyDescent="0.4">
      <c r="A68" s="79" t="s">
        <v>189</v>
      </c>
      <c r="B68" s="80" t="s">
        <v>121</v>
      </c>
      <c r="C68" s="79" t="s">
        <v>159</v>
      </c>
      <c r="D68" s="79" t="s">
        <v>113</v>
      </c>
      <c r="E68" s="81">
        <v>39959</v>
      </c>
      <c r="F68" s="82"/>
      <c r="G68" s="83"/>
      <c r="H68" s="84">
        <v>79460</v>
      </c>
      <c r="I68" s="80">
        <v>5</v>
      </c>
    </row>
    <row r="69" spans="1:9" x14ac:dyDescent="0.4">
      <c r="A69" s="79" t="s">
        <v>190</v>
      </c>
      <c r="B69" s="80" t="s">
        <v>105</v>
      </c>
      <c r="C69" s="79" t="s">
        <v>159</v>
      </c>
      <c r="D69" s="79" t="s">
        <v>107</v>
      </c>
      <c r="E69" s="81">
        <v>35965</v>
      </c>
      <c r="F69" s="86"/>
      <c r="G69" s="87" t="s">
        <v>119</v>
      </c>
      <c r="H69" s="84">
        <v>34780</v>
      </c>
      <c r="I69" s="80">
        <v>4</v>
      </c>
    </row>
    <row r="70" spans="1:9" x14ac:dyDescent="0.4">
      <c r="A70" s="79" t="s">
        <v>191</v>
      </c>
      <c r="B70" s="80" t="s">
        <v>121</v>
      </c>
      <c r="C70" s="79" t="s">
        <v>159</v>
      </c>
      <c r="D70" s="79" t="s">
        <v>107</v>
      </c>
      <c r="E70" s="81">
        <v>37785</v>
      </c>
      <c r="F70" s="82"/>
      <c r="G70" s="83" t="s">
        <v>139</v>
      </c>
      <c r="H70" s="84">
        <v>87280</v>
      </c>
      <c r="I70" s="80">
        <v>4</v>
      </c>
    </row>
    <row r="71" spans="1:9" x14ac:dyDescent="0.4">
      <c r="A71" s="79" t="s">
        <v>192</v>
      </c>
      <c r="B71" s="80" t="s">
        <v>105</v>
      </c>
      <c r="C71" s="79" t="s">
        <v>159</v>
      </c>
      <c r="D71" s="79" t="s">
        <v>107</v>
      </c>
      <c r="E71" s="81">
        <v>41091</v>
      </c>
      <c r="F71" s="82"/>
      <c r="G71" s="83" t="s">
        <v>108</v>
      </c>
      <c r="H71" s="84">
        <v>71150</v>
      </c>
      <c r="I71" s="80">
        <v>2</v>
      </c>
    </row>
    <row r="72" spans="1:9" x14ac:dyDescent="0.4">
      <c r="A72" s="79" t="s">
        <v>193</v>
      </c>
      <c r="B72" s="80" t="s">
        <v>125</v>
      </c>
      <c r="C72" s="79" t="s">
        <v>159</v>
      </c>
      <c r="D72" s="79" t="s">
        <v>110</v>
      </c>
      <c r="E72" s="81">
        <v>39279</v>
      </c>
      <c r="F72" s="82"/>
      <c r="G72" s="83" t="s">
        <v>108</v>
      </c>
      <c r="H72" s="84">
        <v>26890</v>
      </c>
      <c r="I72" s="80">
        <v>3</v>
      </c>
    </row>
    <row r="73" spans="1:9" x14ac:dyDescent="0.4">
      <c r="A73" s="79" t="s">
        <v>194</v>
      </c>
      <c r="B73" s="80" t="s">
        <v>121</v>
      </c>
      <c r="C73" s="79" t="s">
        <v>159</v>
      </c>
      <c r="D73" s="79" t="s">
        <v>113</v>
      </c>
      <c r="E73" s="81">
        <v>40368</v>
      </c>
      <c r="F73" s="82"/>
      <c r="G73" s="83"/>
      <c r="H73" s="84">
        <v>89310</v>
      </c>
      <c r="I73" s="80">
        <v>5</v>
      </c>
    </row>
    <row r="74" spans="1:9" x14ac:dyDescent="0.4">
      <c r="A74" s="79" t="s">
        <v>195</v>
      </c>
      <c r="B74" s="80" t="s">
        <v>121</v>
      </c>
      <c r="C74" s="79" t="s">
        <v>159</v>
      </c>
      <c r="D74" s="79" t="s">
        <v>110</v>
      </c>
      <c r="E74" s="81">
        <v>40777</v>
      </c>
      <c r="F74" s="82"/>
      <c r="G74" s="83" t="s">
        <v>111</v>
      </c>
      <c r="H74" s="84">
        <v>13800</v>
      </c>
      <c r="I74" s="80">
        <v>3</v>
      </c>
    </row>
    <row r="75" spans="1:9" x14ac:dyDescent="0.4">
      <c r="A75" s="79" t="s">
        <v>196</v>
      </c>
      <c r="B75" s="80" t="s">
        <v>121</v>
      </c>
      <c r="C75" s="79" t="s">
        <v>159</v>
      </c>
      <c r="D75" s="79" t="s">
        <v>110</v>
      </c>
      <c r="E75" s="81">
        <v>39662</v>
      </c>
      <c r="F75" s="82"/>
      <c r="G75" s="83" t="s">
        <v>129</v>
      </c>
      <c r="H75" s="84">
        <v>38920</v>
      </c>
      <c r="I75" s="80">
        <v>4</v>
      </c>
    </row>
    <row r="76" spans="1:9" x14ac:dyDescent="0.4">
      <c r="A76" s="79" t="s">
        <v>197</v>
      </c>
      <c r="B76" s="80" t="s">
        <v>105</v>
      </c>
      <c r="C76" s="79" t="s">
        <v>159</v>
      </c>
      <c r="D76" s="79" t="s">
        <v>107</v>
      </c>
      <c r="E76" s="81">
        <v>38954</v>
      </c>
      <c r="F76" s="82"/>
      <c r="G76" s="83" t="s">
        <v>108</v>
      </c>
      <c r="H76" s="84">
        <v>40920</v>
      </c>
      <c r="I76" s="80">
        <v>4</v>
      </c>
    </row>
    <row r="77" spans="1:9" x14ac:dyDescent="0.4">
      <c r="A77" s="79" t="s">
        <v>198</v>
      </c>
      <c r="B77" s="80" t="s">
        <v>135</v>
      </c>
      <c r="C77" s="79" t="s">
        <v>159</v>
      </c>
      <c r="D77" s="79" t="s">
        <v>113</v>
      </c>
      <c r="E77" s="81">
        <v>36038</v>
      </c>
      <c r="F77" s="82"/>
      <c r="G77" s="83"/>
      <c r="H77" s="84">
        <v>30340</v>
      </c>
      <c r="I77" s="80">
        <v>3</v>
      </c>
    </row>
    <row r="78" spans="1:9" x14ac:dyDescent="0.4">
      <c r="A78" s="79" t="s">
        <v>199</v>
      </c>
      <c r="B78" s="80" t="s">
        <v>105</v>
      </c>
      <c r="C78" s="79" t="s">
        <v>159</v>
      </c>
      <c r="D78" s="79" t="s">
        <v>116</v>
      </c>
      <c r="E78" s="81">
        <v>36059</v>
      </c>
      <c r="F78" s="82"/>
      <c r="G78" s="83"/>
      <c r="H78" s="84">
        <v>18500</v>
      </c>
      <c r="I78" s="80">
        <v>5</v>
      </c>
    </row>
    <row r="79" spans="1:9" x14ac:dyDescent="0.4">
      <c r="A79" s="79" t="s">
        <v>200</v>
      </c>
      <c r="B79" s="80" t="s">
        <v>105</v>
      </c>
      <c r="C79" s="79" t="s">
        <v>159</v>
      </c>
      <c r="D79" s="79" t="s">
        <v>113</v>
      </c>
      <c r="E79" s="81">
        <v>38970</v>
      </c>
      <c r="F79" s="82"/>
      <c r="G79" s="83"/>
      <c r="H79" s="84">
        <v>83070</v>
      </c>
      <c r="I79" s="80">
        <v>3</v>
      </c>
    </row>
    <row r="80" spans="1:9" x14ac:dyDescent="0.4">
      <c r="A80" s="79" t="s">
        <v>201</v>
      </c>
      <c r="B80" s="80" t="s">
        <v>125</v>
      </c>
      <c r="C80" s="79" t="s">
        <v>159</v>
      </c>
      <c r="D80" s="79" t="s">
        <v>107</v>
      </c>
      <c r="E80" s="81">
        <v>40085</v>
      </c>
      <c r="F80" s="82"/>
      <c r="G80" s="83" t="s">
        <v>108</v>
      </c>
      <c r="H80" s="84">
        <v>41490</v>
      </c>
      <c r="I80" s="80">
        <v>5</v>
      </c>
    </row>
    <row r="81" spans="1:9" x14ac:dyDescent="0.4">
      <c r="A81" s="79" t="s">
        <v>202</v>
      </c>
      <c r="B81" s="80" t="s">
        <v>125</v>
      </c>
      <c r="C81" s="79" t="s">
        <v>159</v>
      </c>
      <c r="D81" s="79" t="s">
        <v>107</v>
      </c>
      <c r="E81" s="81">
        <v>40832</v>
      </c>
      <c r="F81" s="82"/>
      <c r="G81" s="83" t="s">
        <v>139</v>
      </c>
      <c r="H81" s="84">
        <v>85920</v>
      </c>
      <c r="I81" s="80">
        <v>4</v>
      </c>
    </row>
    <row r="82" spans="1:9" x14ac:dyDescent="0.4">
      <c r="A82" s="79" t="s">
        <v>203</v>
      </c>
      <c r="B82" s="80" t="s">
        <v>121</v>
      </c>
      <c r="C82" s="79" t="s">
        <v>159</v>
      </c>
      <c r="D82" s="79" t="s">
        <v>107</v>
      </c>
      <c r="E82" s="81">
        <v>41200</v>
      </c>
      <c r="F82" s="82"/>
      <c r="G82" s="83" t="s">
        <v>139</v>
      </c>
      <c r="H82" s="84">
        <v>71670</v>
      </c>
      <c r="I82" s="80">
        <v>4</v>
      </c>
    </row>
    <row r="83" spans="1:9" x14ac:dyDescent="0.4">
      <c r="A83" s="79" t="s">
        <v>204</v>
      </c>
      <c r="B83" s="80" t="s">
        <v>118</v>
      </c>
      <c r="C83" s="79" t="s">
        <v>159</v>
      </c>
      <c r="D83" s="79" t="s">
        <v>107</v>
      </c>
      <c r="E83" s="81">
        <v>39379</v>
      </c>
      <c r="F83" s="82"/>
      <c r="G83" s="83" t="s">
        <v>108</v>
      </c>
      <c r="H83" s="84">
        <v>67890</v>
      </c>
      <c r="I83" s="80">
        <v>5</v>
      </c>
    </row>
    <row r="84" spans="1:9" x14ac:dyDescent="0.4">
      <c r="A84" s="79" t="s">
        <v>205</v>
      </c>
      <c r="B84" s="80" t="s">
        <v>105</v>
      </c>
      <c r="C84" s="79" t="s">
        <v>159</v>
      </c>
      <c r="D84" s="79" t="s">
        <v>113</v>
      </c>
      <c r="E84" s="81">
        <v>36087</v>
      </c>
      <c r="F84" s="82"/>
      <c r="G84" s="83"/>
      <c r="H84" s="84">
        <v>76930</v>
      </c>
      <c r="I84" s="80">
        <v>1</v>
      </c>
    </row>
    <row r="85" spans="1:9" x14ac:dyDescent="0.4">
      <c r="A85" s="79" t="s">
        <v>206</v>
      </c>
      <c r="B85" s="80" t="s">
        <v>125</v>
      </c>
      <c r="C85" s="79" t="s">
        <v>159</v>
      </c>
      <c r="D85" s="79" t="s">
        <v>107</v>
      </c>
      <c r="E85" s="81">
        <v>37176</v>
      </c>
      <c r="F85" s="82"/>
      <c r="G85" s="83" t="s">
        <v>119</v>
      </c>
      <c r="H85" s="84">
        <v>62790</v>
      </c>
      <c r="I85" s="80">
        <v>2</v>
      </c>
    </row>
    <row r="86" spans="1:9" x14ac:dyDescent="0.4">
      <c r="A86" s="79" t="s">
        <v>207</v>
      </c>
      <c r="B86" s="80" t="s">
        <v>121</v>
      </c>
      <c r="C86" s="79" t="s">
        <v>159</v>
      </c>
      <c r="D86" s="79" t="s">
        <v>113</v>
      </c>
      <c r="E86" s="81">
        <v>39765</v>
      </c>
      <c r="F86" s="82"/>
      <c r="G86" s="83"/>
      <c r="H86" s="84">
        <v>46670</v>
      </c>
      <c r="I86" s="80">
        <v>3</v>
      </c>
    </row>
    <row r="87" spans="1:9" x14ac:dyDescent="0.4">
      <c r="A87" s="79" t="s">
        <v>208</v>
      </c>
      <c r="B87" s="80" t="s">
        <v>105</v>
      </c>
      <c r="C87" s="79" t="s">
        <v>159</v>
      </c>
      <c r="D87" s="79" t="s">
        <v>113</v>
      </c>
      <c r="E87" s="81">
        <v>36470</v>
      </c>
      <c r="F87" s="82"/>
      <c r="G87" s="83"/>
      <c r="H87" s="84">
        <v>23560</v>
      </c>
      <c r="I87" s="80">
        <v>3</v>
      </c>
    </row>
    <row r="88" spans="1:9" x14ac:dyDescent="0.4">
      <c r="A88" s="79" t="s">
        <v>209</v>
      </c>
      <c r="B88" s="80" t="s">
        <v>105</v>
      </c>
      <c r="C88" s="79" t="s">
        <v>159</v>
      </c>
      <c r="D88" s="79" t="s">
        <v>116</v>
      </c>
      <c r="E88" s="81">
        <v>36487</v>
      </c>
      <c r="F88" s="82"/>
      <c r="G88" s="83"/>
      <c r="H88" s="84">
        <v>33056</v>
      </c>
      <c r="I88" s="80">
        <v>5</v>
      </c>
    </row>
    <row r="89" spans="1:9" x14ac:dyDescent="0.4">
      <c r="A89" s="79" t="s">
        <v>210</v>
      </c>
      <c r="B89" s="80" t="s">
        <v>105</v>
      </c>
      <c r="C89" s="79" t="s">
        <v>159</v>
      </c>
      <c r="D89" s="79" t="s">
        <v>113</v>
      </c>
      <c r="E89" s="81">
        <v>39040</v>
      </c>
      <c r="F89" s="82"/>
      <c r="G89" s="83"/>
      <c r="H89" s="84">
        <v>62150</v>
      </c>
      <c r="I89" s="80">
        <v>4</v>
      </c>
    </row>
    <row r="90" spans="1:9" x14ac:dyDescent="0.4">
      <c r="A90" s="79" t="s">
        <v>211</v>
      </c>
      <c r="B90" s="80" t="s">
        <v>125</v>
      </c>
      <c r="C90" s="79" t="s">
        <v>159</v>
      </c>
      <c r="D90" s="79" t="s">
        <v>107</v>
      </c>
      <c r="E90" s="81">
        <v>40501</v>
      </c>
      <c r="F90" s="82"/>
      <c r="G90" s="83" t="s">
        <v>119</v>
      </c>
      <c r="H90" s="84">
        <v>77820</v>
      </c>
      <c r="I90" s="80">
        <v>3</v>
      </c>
    </row>
    <row r="91" spans="1:9" x14ac:dyDescent="0.4">
      <c r="A91" s="79" t="s">
        <v>212</v>
      </c>
      <c r="B91" s="80" t="s">
        <v>125</v>
      </c>
      <c r="C91" s="79" t="s">
        <v>159</v>
      </c>
      <c r="D91" s="79" t="s">
        <v>113</v>
      </c>
      <c r="E91" s="81">
        <v>39803</v>
      </c>
      <c r="F91" s="82"/>
      <c r="G91" s="83"/>
      <c r="H91" s="84">
        <v>42940</v>
      </c>
      <c r="I91" s="80">
        <v>1</v>
      </c>
    </row>
    <row r="92" spans="1:9" x14ac:dyDescent="0.4">
      <c r="A92" s="79" t="s">
        <v>213</v>
      </c>
      <c r="B92" s="80" t="s">
        <v>125</v>
      </c>
      <c r="C92" s="79" t="s">
        <v>159</v>
      </c>
      <c r="D92" s="79" t="s">
        <v>107</v>
      </c>
      <c r="E92" s="81">
        <v>40880</v>
      </c>
      <c r="F92" s="82"/>
      <c r="G92" s="83" t="s">
        <v>111</v>
      </c>
      <c r="H92" s="84">
        <v>61400</v>
      </c>
      <c r="I92" s="80">
        <v>5</v>
      </c>
    </row>
    <row r="93" spans="1:9" x14ac:dyDescent="0.4">
      <c r="A93" s="79" t="s">
        <v>214</v>
      </c>
      <c r="B93" s="80" t="s">
        <v>121</v>
      </c>
      <c r="C93" s="79" t="s">
        <v>159</v>
      </c>
      <c r="D93" s="79" t="s">
        <v>107</v>
      </c>
      <c r="E93" s="81">
        <v>36506</v>
      </c>
      <c r="F93" s="82"/>
      <c r="G93" s="83" t="s">
        <v>139</v>
      </c>
      <c r="H93" s="84">
        <v>32100</v>
      </c>
      <c r="I93" s="80">
        <v>1</v>
      </c>
    </row>
    <row r="94" spans="1:9" x14ac:dyDescent="0.4">
      <c r="A94" s="79" t="s">
        <v>215</v>
      </c>
      <c r="B94" s="80" t="s">
        <v>125</v>
      </c>
      <c r="C94" s="79" t="s">
        <v>159</v>
      </c>
      <c r="D94" s="79" t="s">
        <v>107</v>
      </c>
      <c r="E94" s="81">
        <v>37241</v>
      </c>
      <c r="F94" s="82"/>
      <c r="G94" s="83" t="s">
        <v>108</v>
      </c>
      <c r="H94" s="84">
        <v>71950</v>
      </c>
      <c r="I94" s="80">
        <v>5</v>
      </c>
    </row>
    <row r="95" spans="1:9" x14ac:dyDescent="0.4">
      <c r="A95" s="79" t="s">
        <v>216</v>
      </c>
      <c r="B95" s="80" t="s">
        <v>105</v>
      </c>
      <c r="C95" s="79" t="s">
        <v>159</v>
      </c>
      <c r="D95" s="79" t="s">
        <v>107</v>
      </c>
      <c r="E95" s="81">
        <v>37960</v>
      </c>
      <c r="F95" s="82"/>
      <c r="G95" s="83" t="s">
        <v>108</v>
      </c>
      <c r="H95" s="84">
        <v>66890</v>
      </c>
      <c r="I95" s="80">
        <v>5</v>
      </c>
    </row>
    <row r="96" spans="1:9" x14ac:dyDescent="0.4">
      <c r="A96" s="79" t="s">
        <v>217</v>
      </c>
      <c r="B96" s="80" t="s">
        <v>118</v>
      </c>
      <c r="C96" s="79" t="s">
        <v>159</v>
      </c>
      <c r="D96" s="79" t="s">
        <v>110</v>
      </c>
      <c r="E96" s="81">
        <v>39802</v>
      </c>
      <c r="F96" s="82"/>
      <c r="G96" s="83" t="s">
        <v>129</v>
      </c>
      <c r="H96" s="84">
        <v>22535</v>
      </c>
      <c r="I96" s="80">
        <v>3</v>
      </c>
    </row>
    <row r="97" spans="1:11" x14ac:dyDescent="0.4">
      <c r="A97" s="79" t="s">
        <v>218</v>
      </c>
      <c r="B97" s="80" t="s">
        <v>125</v>
      </c>
      <c r="C97" s="79" t="s">
        <v>219</v>
      </c>
      <c r="D97" s="79" t="s">
        <v>107</v>
      </c>
      <c r="E97" s="81">
        <v>39492</v>
      </c>
      <c r="F97" s="82"/>
      <c r="G97" s="83" t="s">
        <v>108</v>
      </c>
      <c r="H97" s="84">
        <v>36630</v>
      </c>
      <c r="I97" s="80">
        <v>4</v>
      </c>
    </row>
    <row r="98" spans="1:11" x14ac:dyDescent="0.4">
      <c r="A98" s="79" t="s">
        <v>220</v>
      </c>
      <c r="B98" s="80" t="s">
        <v>121</v>
      </c>
      <c r="C98" s="79" t="s">
        <v>219</v>
      </c>
      <c r="D98" s="79" t="s">
        <v>113</v>
      </c>
      <c r="E98" s="81">
        <v>38755</v>
      </c>
      <c r="F98" s="82"/>
      <c r="G98" s="83"/>
      <c r="H98" s="84">
        <v>78860</v>
      </c>
      <c r="I98" s="80">
        <v>2</v>
      </c>
    </row>
    <row r="99" spans="1:11" x14ac:dyDescent="0.4">
      <c r="A99" s="79" t="s">
        <v>221</v>
      </c>
      <c r="B99" s="80" t="s">
        <v>125</v>
      </c>
      <c r="C99" s="79" t="s">
        <v>219</v>
      </c>
      <c r="D99" s="79" t="s">
        <v>113</v>
      </c>
      <c r="E99" s="81">
        <v>39529</v>
      </c>
      <c r="F99" s="82"/>
      <c r="G99" s="83"/>
      <c r="H99" s="84">
        <v>35620</v>
      </c>
      <c r="I99" s="80">
        <v>4</v>
      </c>
    </row>
    <row r="100" spans="1:11" x14ac:dyDescent="0.4">
      <c r="A100" s="79" t="s">
        <v>222</v>
      </c>
      <c r="B100" s="80" t="s">
        <v>121</v>
      </c>
      <c r="C100" s="79" t="s">
        <v>219</v>
      </c>
      <c r="D100" s="79" t="s">
        <v>113</v>
      </c>
      <c r="E100" s="85">
        <v>40253</v>
      </c>
      <c r="F100" s="82"/>
      <c r="G100" s="83"/>
      <c r="H100" s="84">
        <v>59350</v>
      </c>
      <c r="I100" s="80">
        <v>5</v>
      </c>
      <c r="J100" t="str">
        <f>CHAR(98)&amp;CHAR(114)&amp;CHAR(105)</f>
        <v>bri</v>
      </c>
      <c r="K100" t="str">
        <f>_xlfn.CONCAT(CHAR(98),CHAR(114),CHAR(105))</f>
        <v>bri</v>
      </c>
    </row>
    <row r="101" spans="1:11" x14ac:dyDescent="0.4">
      <c r="A101" s="79" t="s">
        <v>223</v>
      </c>
      <c r="B101" s="80" t="s">
        <v>121</v>
      </c>
      <c r="C101" s="79" t="s">
        <v>219</v>
      </c>
      <c r="D101" s="79" t="s">
        <v>107</v>
      </c>
      <c r="E101" s="81">
        <v>39923</v>
      </c>
      <c r="F101" s="82"/>
      <c r="G101" s="83" t="s">
        <v>108</v>
      </c>
      <c r="H101" s="84">
        <v>76440</v>
      </c>
      <c r="I101" s="80">
        <v>3</v>
      </c>
    </row>
    <row r="102" spans="1:11" x14ac:dyDescent="0.4">
      <c r="A102" s="79" t="s">
        <v>224</v>
      </c>
      <c r="B102" s="80" t="s">
        <v>121</v>
      </c>
      <c r="C102" s="79" t="s">
        <v>219</v>
      </c>
      <c r="D102" s="79" t="s">
        <v>107</v>
      </c>
      <c r="E102" s="81">
        <v>37883</v>
      </c>
      <c r="F102" s="82"/>
      <c r="G102" s="83" t="s">
        <v>108</v>
      </c>
      <c r="H102" s="84">
        <v>86530</v>
      </c>
      <c r="I102" s="80">
        <v>1</v>
      </c>
    </row>
    <row r="103" spans="1:11" x14ac:dyDescent="0.4">
      <c r="A103" s="79" t="s">
        <v>225</v>
      </c>
      <c r="B103" s="80" t="s">
        <v>135</v>
      </c>
      <c r="C103" s="79" t="s">
        <v>219</v>
      </c>
      <c r="D103" s="79" t="s">
        <v>107</v>
      </c>
      <c r="E103" s="81">
        <v>39388</v>
      </c>
      <c r="F103" s="82"/>
      <c r="G103" s="83" t="s">
        <v>108</v>
      </c>
      <c r="H103" s="84">
        <v>71120</v>
      </c>
      <c r="I103" s="80">
        <v>4</v>
      </c>
    </row>
    <row r="104" spans="1:11" x14ac:dyDescent="0.4">
      <c r="A104" s="79" t="s">
        <v>226</v>
      </c>
      <c r="B104" s="80" t="s">
        <v>115</v>
      </c>
      <c r="C104" s="79" t="s">
        <v>219</v>
      </c>
      <c r="D104" s="79" t="s">
        <v>110</v>
      </c>
      <c r="E104" s="85">
        <v>40505</v>
      </c>
      <c r="F104" s="82"/>
      <c r="G104" s="83" t="s">
        <v>139</v>
      </c>
      <c r="H104" s="84">
        <v>46230</v>
      </c>
      <c r="I104" s="80">
        <v>2</v>
      </c>
    </row>
    <row r="105" spans="1:11" x14ac:dyDescent="0.4">
      <c r="A105" s="79" t="s">
        <v>227</v>
      </c>
      <c r="B105" s="80" t="s">
        <v>125</v>
      </c>
      <c r="C105" s="79" t="s">
        <v>228</v>
      </c>
      <c r="D105" s="79" t="s">
        <v>107</v>
      </c>
      <c r="E105" s="81">
        <v>38736</v>
      </c>
      <c r="F105" s="82"/>
      <c r="G105" s="83" t="s">
        <v>139</v>
      </c>
      <c r="H105" s="84">
        <v>22920</v>
      </c>
      <c r="I105" s="80">
        <v>3</v>
      </c>
    </row>
    <row r="106" spans="1:11" x14ac:dyDescent="0.4">
      <c r="A106" s="79" t="s">
        <v>229</v>
      </c>
      <c r="B106" s="80" t="s">
        <v>135</v>
      </c>
      <c r="C106" s="79" t="s">
        <v>228</v>
      </c>
      <c r="D106" s="79" t="s">
        <v>107</v>
      </c>
      <c r="E106" s="81">
        <v>36182</v>
      </c>
      <c r="F106" s="82"/>
      <c r="G106" s="83" t="s">
        <v>139</v>
      </c>
      <c r="H106" s="84">
        <v>68300</v>
      </c>
      <c r="I106" s="80">
        <v>5</v>
      </c>
    </row>
    <row r="107" spans="1:11" x14ac:dyDescent="0.4">
      <c r="A107" s="79" t="s">
        <v>230</v>
      </c>
      <c r="B107" s="80" t="s">
        <v>121</v>
      </c>
      <c r="C107" s="79" t="s">
        <v>228</v>
      </c>
      <c r="D107" s="79" t="s">
        <v>110</v>
      </c>
      <c r="E107" s="81">
        <v>40572</v>
      </c>
      <c r="F107" s="82"/>
      <c r="G107" s="83" t="s">
        <v>139</v>
      </c>
      <c r="H107" s="84">
        <v>10520</v>
      </c>
      <c r="I107" s="80">
        <v>4</v>
      </c>
    </row>
    <row r="108" spans="1:11" x14ac:dyDescent="0.4">
      <c r="A108" s="79" t="s">
        <v>231</v>
      </c>
      <c r="B108" s="80" t="s">
        <v>118</v>
      </c>
      <c r="C108" s="79" t="s">
        <v>228</v>
      </c>
      <c r="D108" s="79" t="s">
        <v>107</v>
      </c>
      <c r="E108" s="81">
        <v>38801</v>
      </c>
      <c r="F108" s="82"/>
      <c r="G108" s="83" t="s">
        <v>119</v>
      </c>
      <c r="H108" s="84">
        <v>26510</v>
      </c>
      <c r="I108" s="80">
        <v>1</v>
      </c>
    </row>
    <row r="109" spans="1:11" x14ac:dyDescent="0.4">
      <c r="A109" s="79" t="s">
        <v>232</v>
      </c>
      <c r="B109" s="80" t="s">
        <v>125</v>
      </c>
      <c r="C109" s="79" t="s">
        <v>228</v>
      </c>
      <c r="D109" s="79" t="s">
        <v>107</v>
      </c>
      <c r="E109" s="81">
        <v>36249</v>
      </c>
      <c r="F109" s="82"/>
      <c r="G109" s="83" t="s">
        <v>108</v>
      </c>
      <c r="H109" s="84">
        <v>49860</v>
      </c>
      <c r="I109" s="80">
        <v>2</v>
      </c>
    </row>
    <row r="110" spans="1:11" x14ac:dyDescent="0.4">
      <c r="A110" s="79" t="s">
        <v>233</v>
      </c>
      <c r="B110" s="80" t="s">
        <v>121</v>
      </c>
      <c r="C110" s="79" t="s">
        <v>228</v>
      </c>
      <c r="D110" s="79" t="s">
        <v>107</v>
      </c>
      <c r="E110" s="81">
        <v>39147</v>
      </c>
      <c r="F110" s="82"/>
      <c r="G110" s="83" t="s">
        <v>139</v>
      </c>
      <c r="H110" s="84">
        <v>43680</v>
      </c>
      <c r="I110" s="80">
        <v>5</v>
      </c>
    </row>
    <row r="111" spans="1:11" x14ac:dyDescent="0.4">
      <c r="A111" s="79" t="s">
        <v>234</v>
      </c>
      <c r="B111" s="80" t="s">
        <v>125</v>
      </c>
      <c r="C111" s="79" t="s">
        <v>228</v>
      </c>
      <c r="D111" s="79" t="s">
        <v>116</v>
      </c>
      <c r="E111" s="85">
        <v>40313</v>
      </c>
      <c r="F111" s="82"/>
      <c r="G111" s="83"/>
      <c r="H111" s="84">
        <v>27484</v>
      </c>
      <c r="I111" s="80">
        <v>4</v>
      </c>
    </row>
    <row r="112" spans="1:11" x14ac:dyDescent="0.4">
      <c r="A112" s="79" t="s">
        <v>235</v>
      </c>
      <c r="B112" s="80" t="s">
        <v>121</v>
      </c>
      <c r="C112" s="79" t="s">
        <v>228</v>
      </c>
      <c r="D112" s="79" t="s">
        <v>107</v>
      </c>
      <c r="E112" s="81">
        <v>39646</v>
      </c>
      <c r="F112" s="82"/>
      <c r="G112" s="83" t="s">
        <v>139</v>
      </c>
      <c r="H112" s="84">
        <v>69060</v>
      </c>
      <c r="I112" s="80">
        <v>1</v>
      </c>
    </row>
    <row r="113" spans="1:9" x14ac:dyDescent="0.4">
      <c r="A113" s="79" t="s">
        <v>236</v>
      </c>
      <c r="B113" s="80" t="s">
        <v>125</v>
      </c>
      <c r="C113" s="79" t="s">
        <v>228</v>
      </c>
      <c r="D113" s="79" t="s">
        <v>110</v>
      </c>
      <c r="E113" s="85">
        <v>40516</v>
      </c>
      <c r="F113" s="82"/>
      <c r="G113" s="83" t="s">
        <v>139</v>
      </c>
      <c r="H113" s="84">
        <v>28625</v>
      </c>
      <c r="I113" s="80">
        <v>1</v>
      </c>
    </row>
    <row r="114" spans="1:9" x14ac:dyDescent="0.4">
      <c r="A114" s="79" t="s">
        <v>237</v>
      </c>
      <c r="B114" s="80" t="s">
        <v>115</v>
      </c>
      <c r="C114" s="79" t="s">
        <v>238</v>
      </c>
      <c r="D114" s="79" t="s">
        <v>113</v>
      </c>
      <c r="E114" s="81">
        <v>40550</v>
      </c>
      <c r="F114" s="82"/>
      <c r="G114" s="83"/>
      <c r="H114" s="84">
        <v>80050</v>
      </c>
      <c r="I114" s="80">
        <v>2</v>
      </c>
    </row>
    <row r="115" spans="1:9" x14ac:dyDescent="0.4">
      <c r="A115" s="79" t="s">
        <v>239</v>
      </c>
      <c r="B115" s="80" t="s">
        <v>125</v>
      </c>
      <c r="C115" s="79" t="s">
        <v>238</v>
      </c>
      <c r="D115" s="79" t="s">
        <v>107</v>
      </c>
      <c r="E115" s="81">
        <v>40918</v>
      </c>
      <c r="F115" s="82"/>
      <c r="G115" s="83" t="s">
        <v>119</v>
      </c>
      <c r="H115" s="84">
        <v>82500</v>
      </c>
      <c r="I115" s="80">
        <v>5</v>
      </c>
    </row>
    <row r="116" spans="1:9" x14ac:dyDescent="0.4">
      <c r="A116" s="79" t="s">
        <v>240</v>
      </c>
      <c r="B116" s="80" t="s">
        <v>121</v>
      </c>
      <c r="C116" s="79" t="s">
        <v>238</v>
      </c>
      <c r="D116" s="79" t="s">
        <v>110</v>
      </c>
      <c r="E116" s="81">
        <v>39107</v>
      </c>
      <c r="F116" s="82"/>
      <c r="G116" s="83" t="s">
        <v>129</v>
      </c>
      <c r="H116" s="84">
        <v>18655</v>
      </c>
      <c r="I116" s="80">
        <v>4</v>
      </c>
    </row>
    <row r="117" spans="1:9" x14ac:dyDescent="0.4">
      <c r="A117" s="79" t="s">
        <v>241</v>
      </c>
      <c r="B117" s="80" t="s">
        <v>115</v>
      </c>
      <c r="C117" s="79" t="s">
        <v>238</v>
      </c>
      <c r="D117" s="79" t="s">
        <v>113</v>
      </c>
      <c r="E117" s="81">
        <v>36176</v>
      </c>
      <c r="F117" s="82"/>
      <c r="G117" s="83"/>
      <c r="H117" s="84">
        <v>32940</v>
      </c>
      <c r="I117" s="80">
        <v>5</v>
      </c>
    </row>
    <row r="118" spans="1:9" x14ac:dyDescent="0.4">
      <c r="A118" s="79" t="s">
        <v>242</v>
      </c>
      <c r="B118" s="80" t="s">
        <v>118</v>
      </c>
      <c r="C118" s="79" t="s">
        <v>238</v>
      </c>
      <c r="D118" s="79" t="s">
        <v>107</v>
      </c>
      <c r="E118" s="81">
        <v>38774</v>
      </c>
      <c r="F118" s="82"/>
      <c r="G118" s="83" t="s">
        <v>108</v>
      </c>
      <c r="H118" s="84">
        <v>80120</v>
      </c>
      <c r="I118" s="80">
        <v>4</v>
      </c>
    </row>
    <row r="119" spans="1:9" x14ac:dyDescent="0.4">
      <c r="A119" s="79" t="s">
        <v>243</v>
      </c>
      <c r="B119" s="80" t="s">
        <v>135</v>
      </c>
      <c r="C119" s="79" t="s">
        <v>238</v>
      </c>
      <c r="D119" s="79" t="s">
        <v>113</v>
      </c>
      <c r="E119" s="81">
        <v>37667</v>
      </c>
      <c r="F119" s="82"/>
      <c r="G119" s="83"/>
      <c r="H119" s="84">
        <v>73390</v>
      </c>
      <c r="I119" s="80">
        <v>2</v>
      </c>
    </row>
    <row r="120" spans="1:9" x14ac:dyDescent="0.4">
      <c r="A120" s="79" t="s">
        <v>244</v>
      </c>
      <c r="B120" s="80" t="s">
        <v>105</v>
      </c>
      <c r="C120" s="79" t="s">
        <v>238</v>
      </c>
      <c r="D120" s="79" t="s">
        <v>113</v>
      </c>
      <c r="E120" s="81">
        <v>40263</v>
      </c>
      <c r="F120" s="82"/>
      <c r="G120" s="83"/>
      <c r="H120" s="84">
        <v>35260</v>
      </c>
      <c r="I120" s="80">
        <v>2</v>
      </c>
    </row>
    <row r="121" spans="1:9" x14ac:dyDescent="0.4">
      <c r="A121" s="79" t="s">
        <v>245</v>
      </c>
      <c r="B121" s="80" t="s">
        <v>121</v>
      </c>
      <c r="C121" s="79" t="s">
        <v>238</v>
      </c>
      <c r="D121" s="79" t="s">
        <v>107</v>
      </c>
      <c r="E121" s="81">
        <v>36269</v>
      </c>
      <c r="F121" s="82"/>
      <c r="G121" s="83" t="s">
        <v>139</v>
      </c>
      <c r="H121" s="84">
        <v>61330</v>
      </c>
      <c r="I121" s="80">
        <v>1</v>
      </c>
    </row>
    <row r="122" spans="1:9" x14ac:dyDescent="0.4">
      <c r="A122" s="79" t="s">
        <v>246</v>
      </c>
      <c r="B122" s="80" t="s">
        <v>125</v>
      </c>
      <c r="C122" s="79" t="s">
        <v>238</v>
      </c>
      <c r="D122" s="79" t="s">
        <v>113</v>
      </c>
      <c r="E122" s="81">
        <v>35959</v>
      </c>
      <c r="F122" s="82"/>
      <c r="G122" s="83"/>
      <c r="H122" s="84">
        <v>64470</v>
      </c>
      <c r="I122" s="80">
        <v>3</v>
      </c>
    </row>
    <row r="123" spans="1:9" x14ac:dyDescent="0.4">
      <c r="A123" s="79" t="s">
        <v>247</v>
      </c>
      <c r="B123" s="80" t="s">
        <v>105</v>
      </c>
      <c r="C123" s="79" t="s">
        <v>238</v>
      </c>
      <c r="D123" s="79" t="s">
        <v>107</v>
      </c>
      <c r="E123" s="81">
        <v>40752</v>
      </c>
      <c r="F123" s="82"/>
      <c r="G123" s="83" t="s">
        <v>139</v>
      </c>
      <c r="H123" s="84">
        <v>37620</v>
      </c>
      <c r="I123" s="80">
        <v>5</v>
      </c>
    </row>
    <row r="124" spans="1:9" x14ac:dyDescent="0.4">
      <c r="A124" s="79" t="s">
        <v>248</v>
      </c>
      <c r="B124" s="80" t="s">
        <v>118</v>
      </c>
      <c r="C124" s="79" t="s">
        <v>238</v>
      </c>
      <c r="D124" s="79" t="s">
        <v>113</v>
      </c>
      <c r="E124" s="81">
        <v>36342</v>
      </c>
      <c r="F124" s="82"/>
      <c r="G124" s="83"/>
      <c r="H124" s="84">
        <v>86970</v>
      </c>
      <c r="I124" s="80">
        <v>4</v>
      </c>
    </row>
    <row r="125" spans="1:9" x14ac:dyDescent="0.4">
      <c r="A125" s="79" t="s">
        <v>249</v>
      </c>
      <c r="B125" s="80" t="s">
        <v>125</v>
      </c>
      <c r="C125" s="79" t="s">
        <v>238</v>
      </c>
      <c r="D125" s="79" t="s">
        <v>110</v>
      </c>
      <c r="E125" s="81">
        <v>36357</v>
      </c>
      <c r="F125" s="82"/>
      <c r="G125" s="83" t="s">
        <v>129</v>
      </c>
      <c r="H125" s="84">
        <v>42905</v>
      </c>
      <c r="I125" s="80">
        <v>1</v>
      </c>
    </row>
    <row r="126" spans="1:9" x14ac:dyDescent="0.4">
      <c r="A126" s="79" t="s">
        <v>250</v>
      </c>
      <c r="B126" s="80" t="s">
        <v>121</v>
      </c>
      <c r="C126" s="79" t="s">
        <v>238</v>
      </c>
      <c r="D126" s="79" t="s">
        <v>107</v>
      </c>
      <c r="E126" s="81">
        <v>41128</v>
      </c>
      <c r="F126" s="82"/>
      <c r="G126" s="83" t="s">
        <v>139</v>
      </c>
      <c r="H126" s="84">
        <v>82760</v>
      </c>
      <c r="I126" s="80">
        <v>4</v>
      </c>
    </row>
    <row r="127" spans="1:9" x14ac:dyDescent="0.4">
      <c r="A127" s="79" t="s">
        <v>251</v>
      </c>
      <c r="B127" s="80" t="s">
        <v>121</v>
      </c>
      <c r="C127" s="79" t="s">
        <v>238</v>
      </c>
      <c r="D127" s="79" t="s">
        <v>116</v>
      </c>
      <c r="E127" s="81">
        <v>38960</v>
      </c>
      <c r="F127" s="82"/>
      <c r="G127" s="83"/>
      <c r="H127" s="84">
        <v>12676</v>
      </c>
      <c r="I127" s="80">
        <v>2</v>
      </c>
    </row>
    <row r="128" spans="1:9" x14ac:dyDescent="0.4">
      <c r="A128" s="79" t="s">
        <v>252</v>
      </c>
      <c r="B128" s="80" t="s">
        <v>125</v>
      </c>
      <c r="C128" s="79" t="s">
        <v>238</v>
      </c>
      <c r="D128" s="79" t="s">
        <v>107</v>
      </c>
      <c r="E128" s="81">
        <v>37113</v>
      </c>
      <c r="F128" s="82"/>
      <c r="G128" s="83" t="s">
        <v>119</v>
      </c>
      <c r="H128" s="84">
        <v>61150</v>
      </c>
      <c r="I128" s="80">
        <v>4</v>
      </c>
    </row>
    <row r="129" spans="1:9" x14ac:dyDescent="0.4">
      <c r="A129" s="79" t="s">
        <v>253</v>
      </c>
      <c r="B129" s="80" t="s">
        <v>125</v>
      </c>
      <c r="C129" s="79" t="s">
        <v>238</v>
      </c>
      <c r="D129" s="79" t="s">
        <v>107</v>
      </c>
      <c r="E129" s="81">
        <v>36077</v>
      </c>
      <c r="F129" s="82"/>
      <c r="G129" s="83" t="s">
        <v>139</v>
      </c>
      <c r="H129" s="84">
        <v>50110</v>
      </c>
      <c r="I129" s="80">
        <v>1</v>
      </c>
    </row>
    <row r="130" spans="1:9" x14ac:dyDescent="0.4">
      <c r="A130" s="79" t="s">
        <v>254</v>
      </c>
      <c r="B130" s="80" t="s">
        <v>121</v>
      </c>
      <c r="C130" s="79" t="s">
        <v>238</v>
      </c>
      <c r="D130" s="79" t="s">
        <v>116</v>
      </c>
      <c r="E130" s="81">
        <v>39758</v>
      </c>
      <c r="F130" s="82"/>
      <c r="G130" s="83"/>
      <c r="H130" s="84">
        <v>14712</v>
      </c>
      <c r="I130" s="80">
        <v>5</v>
      </c>
    </row>
    <row r="131" spans="1:9" x14ac:dyDescent="0.4">
      <c r="A131" s="79" t="s">
        <v>255</v>
      </c>
      <c r="B131" s="80" t="s">
        <v>125</v>
      </c>
      <c r="C131" s="79" t="s">
        <v>238</v>
      </c>
      <c r="D131" s="79" t="s">
        <v>113</v>
      </c>
      <c r="E131" s="81">
        <v>39024</v>
      </c>
      <c r="F131" s="82"/>
      <c r="G131" s="83"/>
      <c r="H131" s="84">
        <v>76020</v>
      </c>
      <c r="I131" s="80">
        <v>1</v>
      </c>
    </row>
    <row r="132" spans="1:9" x14ac:dyDescent="0.4">
      <c r="A132" s="79" t="s">
        <v>256</v>
      </c>
      <c r="B132" s="80" t="s">
        <v>118</v>
      </c>
      <c r="C132" s="79" t="s">
        <v>238</v>
      </c>
      <c r="D132" s="79" t="s">
        <v>107</v>
      </c>
      <c r="E132" s="81">
        <v>37612</v>
      </c>
      <c r="F132" s="82"/>
      <c r="G132" s="83" t="s">
        <v>119</v>
      </c>
      <c r="H132" s="84">
        <v>39740</v>
      </c>
      <c r="I132" s="80">
        <v>1</v>
      </c>
    </row>
    <row r="133" spans="1:9" x14ac:dyDescent="0.4">
      <c r="A133" s="79" t="s">
        <v>257</v>
      </c>
      <c r="B133" s="80" t="s">
        <v>105</v>
      </c>
      <c r="C133" s="79" t="s">
        <v>258</v>
      </c>
      <c r="D133" s="79" t="s">
        <v>107</v>
      </c>
      <c r="E133" s="81">
        <v>36569</v>
      </c>
      <c r="F133" s="82"/>
      <c r="G133" s="83" t="s">
        <v>139</v>
      </c>
      <c r="H133" s="84">
        <v>75060</v>
      </c>
      <c r="I133" s="80">
        <v>5</v>
      </c>
    </row>
    <row r="134" spans="1:9" x14ac:dyDescent="0.4">
      <c r="A134" s="79" t="s">
        <v>259</v>
      </c>
      <c r="B134" s="80" t="s">
        <v>121</v>
      </c>
      <c r="C134" s="79" t="s">
        <v>258</v>
      </c>
      <c r="D134" s="79" t="s">
        <v>113</v>
      </c>
      <c r="E134" s="81">
        <v>39623</v>
      </c>
      <c r="F134" s="82"/>
      <c r="G134" s="83"/>
      <c r="H134" s="84">
        <v>60060</v>
      </c>
      <c r="I134" s="80">
        <v>2</v>
      </c>
    </row>
    <row r="135" spans="1:9" x14ac:dyDescent="0.4">
      <c r="A135" s="79" t="s">
        <v>260</v>
      </c>
      <c r="B135" s="80" t="s">
        <v>121</v>
      </c>
      <c r="C135" s="79" t="s">
        <v>258</v>
      </c>
      <c r="D135" s="79" t="s">
        <v>107</v>
      </c>
      <c r="E135" s="81">
        <v>39683</v>
      </c>
      <c r="F135" s="82"/>
      <c r="G135" s="83" t="s">
        <v>108</v>
      </c>
      <c r="H135" s="84">
        <v>47350</v>
      </c>
      <c r="I135" s="80">
        <v>5</v>
      </c>
    </row>
    <row r="136" spans="1:9" x14ac:dyDescent="0.4">
      <c r="A136" s="79" t="s">
        <v>261</v>
      </c>
      <c r="B136" s="80" t="s">
        <v>105</v>
      </c>
      <c r="C136" s="79" t="s">
        <v>258</v>
      </c>
      <c r="D136" s="79" t="s">
        <v>107</v>
      </c>
      <c r="E136" s="85">
        <v>40400</v>
      </c>
      <c r="F136" s="82"/>
      <c r="G136" s="83" t="s">
        <v>139</v>
      </c>
      <c r="H136" s="84">
        <v>79150</v>
      </c>
      <c r="I136" s="80">
        <v>2</v>
      </c>
    </row>
    <row r="137" spans="1:9" x14ac:dyDescent="0.4">
      <c r="A137" s="79" t="s">
        <v>262</v>
      </c>
      <c r="B137" s="80" t="s">
        <v>125</v>
      </c>
      <c r="C137" s="79" t="s">
        <v>258</v>
      </c>
      <c r="D137" s="79" t="s">
        <v>107</v>
      </c>
      <c r="E137" s="81">
        <v>40442</v>
      </c>
      <c r="F137" s="82"/>
      <c r="G137" s="83" t="s">
        <v>108</v>
      </c>
      <c r="H137" s="84">
        <v>66740</v>
      </c>
      <c r="I137" s="80">
        <v>2</v>
      </c>
    </row>
    <row r="138" spans="1:9" x14ac:dyDescent="0.4">
      <c r="A138" s="79" t="s">
        <v>263</v>
      </c>
      <c r="B138" s="80" t="s">
        <v>121</v>
      </c>
      <c r="C138" s="79" t="s">
        <v>264</v>
      </c>
      <c r="D138" s="79" t="s">
        <v>110</v>
      </c>
      <c r="E138" s="81">
        <v>40184</v>
      </c>
      <c r="F138" s="82"/>
      <c r="G138" s="83" t="s">
        <v>129</v>
      </c>
      <c r="H138" s="84">
        <v>21220</v>
      </c>
      <c r="I138" s="80">
        <v>3</v>
      </c>
    </row>
    <row r="139" spans="1:9" x14ac:dyDescent="0.4">
      <c r="A139" s="79" t="s">
        <v>265</v>
      </c>
      <c r="B139" s="80" t="s">
        <v>125</v>
      </c>
      <c r="C139" s="79" t="s">
        <v>264</v>
      </c>
      <c r="D139" s="79" t="s">
        <v>107</v>
      </c>
      <c r="E139" s="81">
        <v>40198</v>
      </c>
      <c r="F139" s="82"/>
      <c r="G139" s="83" t="s">
        <v>129</v>
      </c>
      <c r="H139" s="84">
        <v>49260</v>
      </c>
      <c r="I139" s="80">
        <v>3</v>
      </c>
    </row>
    <row r="140" spans="1:9" x14ac:dyDescent="0.4">
      <c r="A140" s="79" t="s">
        <v>266</v>
      </c>
      <c r="B140" s="80" t="s">
        <v>121</v>
      </c>
      <c r="C140" s="79" t="s">
        <v>264</v>
      </c>
      <c r="D140" s="79" t="s">
        <v>113</v>
      </c>
      <c r="E140" s="81">
        <v>37641</v>
      </c>
      <c r="F140" s="82"/>
      <c r="G140" s="83"/>
      <c r="H140" s="84">
        <v>31970</v>
      </c>
      <c r="I140" s="80">
        <v>5</v>
      </c>
    </row>
    <row r="141" spans="1:9" x14ac:dyDescent="0.4">
      <c r="A141" s="79" t="s">
        <v>267</v>
      </c>
      <c r="B141" s="80" t="s">
        <v>121</v>
      </c>
      <c r="C141" s="79" t="s">
        <v>264</v>
      </c>
      <c r="D141" s="79" t="s">
        <v>110</v>
      </c>
      <c r="E141" s="81">
        <v>39138</v>
      </c>
      <c r="F141" s="82"/>
      <c r="G141" s="83" t="s">
        <v>119</v>
      </c>
      <c r="H141" s="84">
        <v>15005</v>
      </c>
      <c r="I141" s="80">
        <v>4</v>
      </c>
    </row>
    <row r="142" spans="1:9" x14ac:dyDescent="0.4">
      <c r="A142" s="79" t="s">
        <v>268</v>
      </c>
      <c r="B142" s="80" t="s">
        <v>125</v>
      </c>
      <c r="C142" s="79" t="s">
        <v>264</v>
      </c>
      <c r="D142" s="79" t="s">
        <v>107</v>
      </c>
      <c r="E142" s="81">
        <v>37288</v>
      </c>
      <c r="F142" s="82"/>
      <c r="G142" s="83" t="s">
        <v>108</v>
      </c>
      <c r="H142" s="84">
        <v>42480</v>
      </c>
      <c r="I142" s="80">
        <v>3</v>
      </c>
    </row>
    <row r="143" spans="1:9" x14ac:dyDescent="0.4">
      <c r="A143" s="79" t="s">
        <v>269</v>
      </c>
      <c r="B143" s="80" t="s">
        <v>121</v>
      </c>
      <c r="C143" s="79" t="s">
        <v>264</v>
      </c>
      <c r="D143" s="79" t="s">
        <v>107</v>
      </c>
      <c r="E143" s="81">
        <v>38753</v>
      </c>
      <c r="F143" s="82"/>
      <c r="G143" s="83" t="s">
        <v>108</v>
      </c>
      <c r="H143" s="84">
        <v>22410</v>
      </c>
      <c r="I143" s="80">
        <v>4</v>
      </c>
    </row>
    <row r="144" spans="1:9" x14ac:dyDescent="0.4">
      <c r="A144" s="79" t="s">
        <v>270</v>
      </c>
      <c r="B144" s="80" t="s">
        <v>125</v>
      </c>
      <c r="C144" s="79" t="s">
        <v>264</v>
      </c>
      <c r="D144" s="79" t="s">
        <v>113</v>
      </c>
      <c r="E144" s="85">
        <v>40236</v>
      </c>
      <c r="F144" s="82"/>
      <c r="G144" s="83"/>
      <c r="H144" s="84">
        <v>45830</v>
      </c>
      <c r="I144" s="80">
        <v>4</v>
      </c>
    </row>
    <row r="145" spans="1:9" x14ac:dyDescent="0.4">
      <c r="A145" s="79" t="s">
        <v>271</v>
      </c>
      <c r="B145" s="80" t="s">
        <v>105</v>
      </c>
      <c r="C145" s="79" t="s">
        <v>264</v>
      </c>
      <c r="D145" s="79" t="s">
        <v>113</v>
      </c>
      <c r="E145" s="81">
        <v>39144</v>
      </c>
      <c r="F145" s="82"/>
      <c r="G145" s="83"/>
      <c r="H145" s="84">
        <v>45040</v>
      </c>
      <c r="I145" s="80">
        <v>5</v>
      </c>
    </row>
    <row r="146" spans="1:9" x14ac:dyDescent="0.4">
      <c r="A146" s="79" t="s">
        <v>272</v>
      </c>
      <c r="B146" s="80" t="s">
        <v>125</v>
      </c>
      <c r="C146" s="79" t="s">
        <v>264</v>
      </c>
      <c r="D146" s="79" t="s">
        <v>113</v>
      </c>
      <c r="E146" s="81">
        <v>39154</v>
      </c>
      <c r="F146" s="82"/>
      <c r="G146" s="83"/>
      <c r="H146" s="84">
        <v>26360</v>
      </c>
      <c r="I146" s="80">
        <v>4</v>
      </c>
    </row>
    <row r="147" spans="1:9" x14ac:dyDescent="0.4">
      <c r="A147" s="79" t="s">
        <v>273</v>
      </c>
      <c r="B147" s="80" t="s">
        <v>121</v>
      </c>
      <c r="C147" s="79" t="s">
        <v>264</v>
      </c>
      <c r="D147" s="79" t="s">
        <v>107</v>
      </c>
      <c r="E147" s="81">
        <v>38788</v>
      </c>
      <c r="F147" s="82"/>
      <c r="G147" s="83" t="s">
        <v>139</v>
      </c>
      <c r="H147" s="84">
        <v>37750</v>
      </c>
      <c r="I147" s="80">
        <v>5</v>
      </c>
    </row>
    <row r="148" spans="1:9" x14ac:dyDescent="0.4">
      <c r="A148" s="79" t="s">
        <v>274</v>
      </c>
      <c r="B148" s="80" t="s">
        <v>125</v>
      </c>
      <c r="C148" s="79" t="s">
        <v>264</v>
      </c>
      <c r="D148" s="79" t="s">
        <v>116</v>
      </c>
      <c r="E148" s="81">
        <v>39893</v>
      </c>
      <c r="F148" s="82"/>
      <c r="G148" s="83"/>
      <c r="H148" s="84">
        <v>15744</v>
      </c>
      <c r="I148" s="80">
        <v>3</v>
      </c>
    </row>
    <row r="149" spans="1:9" x14ac:dyDescent="0.4">
      <c r="A149" s="79" t="s">
        <v>275</v>
      </c>
      <c r="B149" s="80" t="s">
        <v>118</v>
      </c>
      <c r="C149" s="79" t="s">
        <v>264</v>
      </c>
      <c r="D149" s="79" t="s">
        <v>113</v>
      </c>
      <c r="E149" s="81">
        <v>40259</v>
      </c>
      <c r="F149" s="82"/>
      <c r="G149" s="83"/>
      <c r="H149" s="84">
        <v>45710</v>
      </c>
      <c r="I149" s="80">
        <v>3</v>
      </c>
    </row>
    <row r="150" spans="1:9" x14ac:dyDescent="0.4">
      <c r="A150" s="79" t="s">
        <v>276</v>
      </c>
      <c r="B150" s="80" t="s">
        <v>105</v>
      </c>
      <c r="C150" s="79" t="s">
        <v>264</v>
      </c>
      <c r="D150" s="79" t="s">
        <v>110</v>
      </c>
      <c r="E150" s="81">
        <v>41014</v>
      </c>
      <c r="F150" s="82"/>
      <c r="G150" s="83" t="s">
        <v>108</v>
      </c>
      <c r="H150" s="84">
        <v>34110</v>
      </c>
      <c r="I150" s="80">
        <v>4</v>
      </c>
    </row>
    <row r="151" spans="1:9" x14ac:dyDescent="0.4">
      <c r="A151" s="79" t="s">
        <v>277</v>
      </c>
      <c r="B151" s="80" t="s">
        <v>121</v>
      </c>
      <c r="C151" s="79" t="s">
        <v>264</v>
      </c>
      <c r="D151" s="79" t="s">
        <v>107</v>
      </c>
      <c r="E151" s="81">
        <v>39199</v>
      </c>
      <c r="F151" s="82"/>
      <c r="G151" s="83" t="s">
        <v>108</v>
      </c>
      <c r="H151" s="84">
        <v>31840</v>
      </c>
      <c r="I151" s="80">
        <v>1</v>
      </c>
    </row>
    <row r="152" spans="1:9" x14ac:dyDescent="0.4">
      <c r="A152" s="79" t="s">
        <v>278</v>
      </c>
      <c r="B152" s="80" t="s">
        <v>135</v>
      </c>
      <c r="C152" s="79" t="s">
        <v>264</v>
      </c>
      <c r="D152" s="79" t="s">
        <v>116</v>
      </c>
      <c r="E152" s="81">
        <v>36263</v>
      </c>
      <c r="F152" s="82"/>
      <c r="G152" s="83"/>
      <c r="H152" s="84">
        <v>38768</v>
      </c>
      <c r="I152" s="80">
        <v>4</v>
      </c>
    </row>
    <row r="153" spans="1:9" x14ac:dyDescent="0.4">
      <c r="A153" s="79" t="s">
        <v>279</v>
      </c>
      <c r="B153" s="80" t="s">
        <v>105</v>
      </c>
      <c r="C153" s="79" t="s">
        <v>264</v>
      </c>
      <c r="D153" s="79" t="s">
        <v>107</v>
      </c>
      <c r="E153" s="81">
        <v>36643</v>
      </c>
      <c r="F153" s="82"/>
      <c r="G153" s="83" t="s">
        <v>139</v>
      </c>
      <c r="H153" s="84">
        <v>71380</v>
      </c>
      <c r="I153" s="80">
        <v>2</v>
      </c>
    </row>
    <row r="154" spans="1:9" x14ac:dyDescent="0.4">
      <c r="A154" s="79" t="s">
        <v>280</v>
      </c>
      <c r="B154" s="80" t="s">
        <v>121</v>
      </c>
      <c r="C154" s="79" t="s">
        <v>264</v>
      </c>
      <c r="D154" s="79" t="s">
        <v>110</v>
      </c>
      <c r="E154" s="81">
        <v>40299</v>
      </c>
      <c r="F154" s="82"/>
      <c r="G154" s="83" t="s">
        <v>129</v>
      </c>
      <c r="H154" s="84">
        <v>32835</v>
      </c>
      <c r="I154" s="80">
        <v>2</v>
      </c>
    </row>
    <row r="155" spans="1:9" x14ac:dyDescent="0.4">
      <c r="A155" s="79" t="s">
        <v>281</v>
      </c>
      <c r="B155" s="80" t="s">
        <v>125</v>
      </c>
      <c r="C155" s="79" t="s">
        <v>264</v>
      </c>
      <c r="D155" s="79" t="s">
        <v>113</v>
      </c>
      <c r="E155" s="81">
        <v>35939</v>
      </c>
      <c r="F155" s="82"/>
      <c r="G155" s="83"/>
      <c r="H155" s="84">
        <v>25120</v>
      </c>
      <c r="I155" s="80">
        <v>5</v>
      </c>
    </row>
    <row r="156" spans="1:9" x14ac:dyDescent="0.4">
      <c r="A156" s="79" t="s">
        <v>282</v>
      </c>
      <c r="B156" s="80" t="s">
        <v>121</v>
      </c>
      <c r="C156" s="79" t="s">
        <v>264</v>
      </c>
      <c r="D156" s="79" t="s">
        <v>107</v>
      </c>
      <c r="E156" s="81">
        <v>38135</v>
      </c>
      <c r="F156" s="82"/>
      <c r="G156" s="83" t="s">
        <v>119</v>
      </c>
      <c r="H156" s="84">
        <v>65560</v>
      </c>
      <c r="I156" s="80">
        <v>1</v>
      </c>
    </row>
    <row r="157" spans="1:9" x14ac:dyDescent="0.4">
      <c r="A157" s="79" t="s">
        <v>283</v>
      </c>
      <c r="B157" s="80" t="s">
        <v>125</v>
      </c>
      <c r="C157" s="79" t="s">
        <v>264</v>
      </c>
      <c r="D157" s="79" t="s">
        <v>107</v>
      </c>
      <c r="E157" s="81">
        <v>40710</v>
      </c>
      <c r="F157" s="82"/>
      <c r="G157" s="83" t="s">
        <v>139</v>
      </c>
      <c r="H157" s="84">
        <v>32140</v>
      </c>
      <c r="I157" s="80">
        <v>2</v>
      </c>
    </row>
    <row r="158" spans="1:9" x14ac:dyDescent="0.4">
      <c r="A158" s="79" t="s">
        <v>284</v>
      </c>
      <c r="B158" s="80" t="s">
        <v>125</v>
      </c>
      <c r="C158" s="79" t="s">
        <v>264</v>
      </c>
      <c r="D158" s="79" t="s">
        <v>107</v>
      </c>
      <c r="E158" s="81">
        <v>38892</v>
      </c>
      <c r="F158" s="82"/>
      <c r="G158" s="83" t="s">
        <v>139</v>
      </c>
      <c r="H158" s="84">
        <v>56870</v>
      </c>
      <c r="I158" s="80">
        <v>1</v>
      </c>
    </row>
    <row r="159" spans="1:9" x14ac:dyDescent="0.4">
      <c r="A159" s="79" t="s">
        <v>285</v>
      </c>
      <c r="B159" s="80" t="s">
        <v>135</v>
      </c>
      <c r="C159" s="79" t="s">
        <v>264</v>
      </c>
      <c r="D159" s="79" t="s">
        <v>107</v>
      </c>
      <c r="E159" s="81">
        <v>39654</v>
      </c>
      <c r="F159" s="82"/>
      <c r="G159" s="83" t="s">
        <v>129</v>
      </c>
      <c r="H159" s="84">
        <v>32360</v>
      </c>
      <c r="I159" s="80">
        <v>4</v>
      </c>
    </row>
    <row r="160" spans="1:9" x14ac:dyDescent="0.4">
      <c r="A160" s="79" t="s">
        <v>286</v>
      </c>
      <c r="B160" s="80" t="s">
        <v>121</v>
      </c>
      <c r="C160" s="79" t="s">
        <v>264</v>
      </c>
      <c r="D160" s="79" t="s">
        <v>113</v>
      </c>
      <c r="E160" s="81">
        <v>40729</v>
      </c>
      <c r="F160" s="82"/>
      <c r="G160" s="83"/>
      <c r="H160" s="84">
        <v>22320</v>
      </c>
      <c r="I160" s="80">
        <v>2</v>
      </c>
    </row>
    <row r="161" spans="1:9" x14ac:dyDescent="0.4">
      <c r="A161" s="79" t="s">
        <v>287</v>
      </c>
      <c r="B161" s="80" t="s">
        <v>105</v>
      </c>
      <c r="C161" s="79" t="s">
        <v>264</v>
      </c>
      <c r="D161" s="79" t="s">
        <v>113</v>
      </c>
      <c r="E161" s="81">
        <v>39274</v>
      </c>
      <c r="F161" s="82"/>
      <c r="G161" s="83"/>
      <c r="H161" s="84">
        <v>64090</v>
      </c>
      <c r="I161" s="80">
        <v>2</v>
      </c>
    </row>
    <row r="162" spans="1:9" x14ac:dyDescent="0.4">
      <c r="A162" s="79" t="s">
        <v>288</v>
      </c>
      <c r="B162" s="80" t="s">
        <v>121</v>
      </c>
      <c r="C162" s="79" t="s">
        <v>264</v>
      </c>
      <c r="D162" s="79" t="s">
        <v>107</v>
      </c>
      <c r="E162" s="81">
        <v>40366</v>
      </c>
      <c r="F162" s="82"/>
      <c r="G162" s="83" t="s">
        <v>108</v>
      </c>
      <c r="H162" s="84">
        <v>63780</v>
      </c>
      <c r="I162" s="80">
        <v>5</v>
      </c>
    </row>
    <row r="163" spans="1:9" x14ac:dyDescent="0.4">
      <c r="A163" s="79" t="s">
        <v>289</v>
      </c>
      <c r="B163" s="80" t="s">
        <v>115</v>
      </c>
      <c r="C163" s="79" t="s">
        <v>264</v>
      </c>
      <c r="D163" s="79" t="s">
        <v>107</v>
      </c>
      <c r="E163" s="81">
        <v>35989</v>
      </c>
      <c r="F163" s="82"/>
      <c r="G163" s="83" t="s">
        <v>111</v>
      </c>
      <c r="H163" s="84">
        <v>71010</v>
      </c>
      <c r="I163" s="80">
        <v>5</v>
      </c>
    </row>
    <row r="164" spans="1:9" x14ac:dyDescent="0.4">
      <c r="A164" s="79" t="s">
        <v>290</v>
      </c>
      <c r="B164" s="80" t="s">
        <v>121</v>
      </c>
      <c r="C164" s="79" t="s">
        <v>264</v>
      </c>
      <c r="D164" s="79" t="s">
        <v>113</v>
      </c>
      <c r="E164" s="81">
        <v>39295</v>
      </c>
      <c r="F164" s="82"/>
      <c r="G164" s="83"/>
      <c r="H164" s="84">
        <v>40560</v>
      </c>
      <c r="I164" s="80">
        <v>5</v>
      </c>
    </row>
    <row r="165" spans="1:9" x14ac:dyDescent="0.4">
      <c r="A165" s="79" t="s">
        <v>291</v>
      </c>
      <c r="B165" s="80" t="s">
        <v>115</v>
      </c>
      <c r="C165" s="79" t="s">
        <v>264</v>
      </c>
      <c r="D165" s="79" t="s">
        <v>113</v>
      </c>
      <c r="E165" s="81">
        <v>40054</v>
      </c>
      <c r="F165" s="82"/>
      <c r="G165" s="83"/>
      <c r="H165" s="84">
        <v>56920</v>
      </c>
      <c r="I165" s="80">
        <v>4</v>
      </c>
    </row>
    <row r="166" spans="1:9" x14ac:dyDescent="0.4">
      <c r="A166" s="79" t="s">
        <v>292</v>
      </c>
      <c r="B166" s="80" t="s">
        <v>125</v>
      </c>
      <c r="C166" s="79" t="s">
        <v>264</v>
      </c>
      <c r="D166" s="79" t="s">
        <v>107</v>
      </c>
      <c r="E166" s="81">
        <v>40399</v>
      </c>
      <c r="F166" s="82"/>
      <c r="G166" s="83" t="s">
        <v>119</v>
      </c>
      <c r="H166" s="84">
        <v>32640</v>
      </c>
      <c r="I166" s="80">
        <v>4</v>
      </c>
    </row>
    <row r="167" spans="1:9" x14ac:dyDescent="0.4">
      <c r="A167" s="79" t="s">
        <v>293</v>
      </c>
      <c r="B167" s="80" t="s">
        <v>125</v>
      </c>
      <c r="C167" s="79" t="s">
        <v>264</v>
      </c>
      <c r="D167" s="79" t="s">
        <v>107</v>
      </c>
      <c r="E167" s="81">
        <v>39692</v>
      </c>
      <c r="F167" s="82"/>
      <c r="G167" s="83" t="s">
        <v>119</v>
      </c>
      <c r="H167" s="84">
        <v>35360</v>
      </c>
      <c r="I167" s="80">
        <v>5</v>
      </c>
    </row>
    <row r="168" spans="1:9" x14ac:dyDescent="0.4">
      <c r="A168" s="79" t="s">
        <v>294</v>
      </c>
      <c r="B168" s="80" t="s">
        <v>135</v>
      </c>
      <c r="C168" s="79" t="s">
        <v>264</v>
      </c>
      <c r="D168" s="79" t="s">
        <v>107</v>
      </c>
      <c r="E168" s="81">
        <v>41177</v>
      </c>
      <c r="F168" s="82"/>
      <c r="G168" s="83" t="s">
        <v>108</v>
      </c>
      <c r="H168" s="84">
        <v>64510</v>
      </c>
      <c r="I168" s="80">
        <v>3</v>
      </c>
    </row>
    <row r="169" spans="1:9" x14ac:dyDescent="0.4">
      <c r="A169" s="79" t="s">
        <v>295</v>
      </c>
      <c r="B169" s="80" t="s">
        <v>125</v>
      </c>
      <c r="C169" s="79" t="s">
        <v>264</v>
      </c>
      <c r="D169" s="79" t="s">
        <v>107</v>
      </c>
      <c r="E169" s="81">
        <v>39326</v>
      </c>
      <c r="F169" s="82"/>
      <c r="G169" s="83" t="s">
        <v>108</v>
      </c>
      <c r="H169" s="84">
        <v>72900</v>
      </c>
      <c r="I169" s="80">
        <v>3</v>
      </c>
    </row>
    <row r="170" spans="1:9" x14ac:dyDescent="0.4">
      <c r="A170" s="79" t="s">
        <v>296</v>
      </c>
      <c r="B170" s="80" t="s">
        <v>135</v>
      </c>
      <c r="C170" s="79" t="s">
        <v>264</v>
      </c>
      <c r="D170" s="79" t="s">
        <v>107</v>
      </c>
      <c r="E170" s="81">
        <v>36414</v>
      </c>
      <c r="F170" s="82"/>
      <c r="G170" s="83" t="s">
        <v>129</v>
      </c>
      <c r="H170" s="84">
        <v>39680</v>
      </c>
      <c r="I170" s="80">
        <v>5</v>
      </c>
    </row>
    <row r="171" spans="1:9" x14ac:dyDescent="0.4">
      <c r="A171" s="79" t="s">
        <v>297</v>
      </c>
      <c r="B171" s="80" t="s">
        <v>115</v>
      </c>
      <c r="C171" s="79" t="s">
        <v>264</v>
      </c>
      <c r="D171" s="79" t="s">
        <v>107</v>
      </c>
      <c r="E171" s="81">
        <v>36082</v>
      </c>
      <c r="F171" s="82"/>
      <c r="G171" s="83" t="s">
        <v>139</v>
      </c>
      <c r="H171" s="84">
        <v>82400</v>
      </c>
      <c r="I171" s="80">
        <v>2</v>
      </c>
    </row>
    <row r="172" spans="1:9" x14ac:dyDescent="0.4">
      <c r="A172" s="79" t="s">
        <v>298</v>
      </c>
      <c r="B172" s="80" t="s">
        <v>121</v>
      </c>
      <c r="C172" s="79" t="s">
        <v>264</v>
      </c>
      <c r="D172" s="79" t="s">
        <v>107</v>
      </c>
      <c r="E172" s="81">
        <v>40470</v>
      </c>
      <c r="F172" s="82"/>
      <c r="G172" s="83" t="s">
        <v>139</v>
      </c>
      <c r="H172" s="84">
        <v>42620</v>
      </c>
      <c r="I172" s="80">
        <v>3</v>
      </c>
    </row>
    <row r="173" spans="1:9" x14ac:dyDescent="0.4">
      <c r="A173" s="79" t="s">
        <v>299</v>
      </c>
      <c r="B173" s="80" t="s">
        <v>115</v>
      </c>
      <c r="C173" s="79" t="s">
        <v>264</v>
      </c>
      <c r="D173" s="79" t="s">
        <v>107</v>
      </c>
      <c r="E173" s="81">
        <v>41228</v>
      </c>
      <c r="F173" s="82"/>
      <c r="G173" s="83" t="s">
        <v>139</v>
      </c>
      <c r="H173" s="84">
        <v>46340</v>
      </c>
      <c r="I173" s="80">
        <v>5</v>
      </c>
    </row>
    <row r="174" spans="1:9" x14ac:dyDescent="0.4">
      <c r="A174" s="79" t="s">
        <v>300</v>
      </c>
      <c r="B174" s="80" t="s">
        <v>125</v>
      </c>
      <c r="C174" s="79" t="s">
        <v>264</v>
      </c>
      <c r="D174" s="79" t="s">
        <v>110</v>
      </c>
      <c r="E174" s="81">
        <v>39768</v>
      </c>
      <c r="F174" s="82"/>
      <c r="G174" s="83" t="s">
        <v>108</v>
      </c>
      <c r="H174" s="84">
        <v>39515</v>
      </c>
      <c r="I174" s="80">
        <v>5</v>
      </c>
    </row>
    <row r="175" spans="1:9" x14ac:dyDescent="0.4">
      <c r="A175" s="79" t="s">
        <v>301</v>
      </c>
      <c r="B175" s="80" t="s">
        <v>125</v>
      </c>
      <c r="C175" s="79" t="s">
        <v>264</v>
      </c>
      <c r="D175" s="79" t="s">
        <v>113</v>
      </c>
      <c r="E175" s="81">
        <v>41254</v>
      </c>
      <c r="F175" s="82"/>
      <c r="G175" s="83"/>
      <c r="H175" s="84">
        <v>81070</v>
      </c>
      <c r="I175" s="80">
        <v>5</v>
      </c>
    </row>
    <row r="176" spans="1:9" x14ac:dyDescent="0.4">
      <c r="A176" s="79" t="s">
        <v>302</v>
      </c>
      <c r="B176" s="80" t="s">
        <v>125</v>
      </c>
      <c r="C176" s="79" t="s">
        <v>303</v>
      </c>
      <c r="D176" s="79" t="s">
        <v>110</v>
      </c>
      <c r="E176" s="81">
        <v>39515</v>
      </c>
      <c r="F176" s="82"/>
      <c r="G176" s="83" t="s">
        <v>119</v>
      </c>
      <c r="H176" s="84">
        <v>89780</v>
      </c>
      <c r="I176" s="80">
        <v>4</v>
      </c>
    </row>
    <row r="177" spans="1:9" x14ac:dyDescent="0.4">
      <c r="A177" s="79" t="s">
        <v>304</v>
      </c>
      <c r="B177" s="80" t="s">
        <v>115</v>
      </c>
      <c r="C177" s="79" t="s">
        <v>303</v>
      </c>
      <c r="D177" s="79" t="s">
        <v>113</v>
      </c>
      <c r="E177" s="81">
        <v>40263</v>
      </c>
      <c r="F177" s="82"/>
      <c r="G177" s="83" t="s">
        <v>119</v>
      </c>
      <c r="H177" s="84">
        <v>71190</v>
      </c>
      <c r="I177" s="80">
        <v>4</v>
      </c>
    </row>
    <row r="178" spans="1:9" x14ac:dyDescent="0.4">
      <c r="A178" s="79" t="s">
        <v>305</v>
      </c>
      <c r="B178" s="80" t="s">
        <v>125</v>
      </c>
      <c r="C178" s="79" t="s">
        <v>303</v>
      </c>
      <c r="D178" s="79" t="s">
        <v>107</v>
      </c>
      <c r="E178" s="81">
        <v>40690</v>
      </c>
      <c r="F178" s="82"/>
      <c r="G178" s="83" t="s">
        <v>108</v>
      </c>
      <c r="H178" s="84">
        <v>89140</v>
      </c>
      <c r="I178" s="80">
        <v>1</v>
      </c>
    </row>
    <row r="179" spans="1:9" x14ac:dyDescent="0.4">
      <c r="A179" s="79" t="s">
        <v>306</v>
      </c>
      <c r="B179" s="80" t="s">
        <v>135</v>
      </c>
      <c r="C179" s="79" t="s">
        <v>303</v>
      </c>
      <c r="D179" s="79" t="s">
        <v>113</v>
      </c>
      <c r="E179" s="81">
        <v>36673</v>
      </c>
      <c r="F179" s="82"/>
      <c r="G179" s="83" t="s">
        <v>139</v>
      </c>
      <c r="H179" s="84">
        <v>69410</v>
      </c>
      <c r="I179" s="80">
        <v>4</v>
      </c>
    </row>
    <row r="180" spans="1:9" x14ac:dyDescent="0.4">
      <c r="A180" s="79" t="s">
        <v>307</v>
      </c>
      <c r="B180" s="80" t="s">
        <v>135</v>
      </c>
      <c r="C180" s="79" t="s">
        <v>303</v>
      </c>
      <c r="D180" s="79" t="s">
        <v>107</v>
      </c>
      <c r="E180" s="81">
        <v>37043</v>
      </c>
      <c r="F180" s="82"/>
      <c r="G180" s="83" t="s">
        <v>111</v>
      </c>
      <c r="H180" s="84">
        <v>45150</v>
      </c>
      <c r="I180" s="80">
        <v>1</v>
      </c>
    </row>
    <row r="181" spans="1:9" x14ac:dyDescent="0.4">
      <c r="A181" s="79" t="s">
        <v>308</v>
      </c>
      <c r="B181" s="80" t="s">
        <v>121</v>
      </c>
      <c r="C181" s="79" t="s">
        <v>303</v>
      </c>
      <c r="D181" s="79" t="s">
        <v>110</v>
      </c>
      <c r="E181" s="81">
        <v>37505</v>
      </c>
      <c r="F181" s="82"/>
      <c r="G181" s="83" t="s">
        <v>129</v>
      </c>
      <c r="H181" s="84">
        <v>51800</v>
      </c>
      <c r="I181" s="80">
        <v>1</v>
      </c>
    </row>
    <row r="182" spans="1:9" x14ac:dyDescent="0.4">
      <c r="A182" s="79" t="s">
        <v>309</v>
      </c>
      <c r="B182" s="80" t="s">
        <v>121</v>
      </c>
      <c r="C182" s="79" t="s">
        <v>303</v>
      </c>
      <c r="D182" s="79" t="s">
        <v>116</v>
      </c>
      <c r="E182" s="81">
        <v>37946</v>
      </c>
      <c r="F182" s="82"/>
      <c r="G182" s="83" t="s">
        <v>108</v>
      </c>
      <c r="H182" s="84">
        <v>85130</v>
      </c>
      <c r="I182" s="80">
        <v>5</v>
      </c>
    </row>
    <row r="183" spans="1:9" x14ac:dyDescent="0.4">
      <c r="A183" s="79" t="s">
        <v>310</v>
      </c>
      <c r="B183" s="80" t="s">
        <v>125</v>
      </c>
      <c r="C183" s="79" t="s">
        <v>303</v>
      </c>
      <c r="D183" s="79" t="s">
        <v>116</v>
      </c>
      <c r="E183" s="81">
        <v>36519</v>
      </c>
      <c r="F183" s="82"/>
      <c r="G183" s="83" t="s">
        <v>139</v>
      </c>
      <c r="H183" s="84">
        <v>61860</v>
      </c>
      <c r="I183" s="80">
        <v>5</v>
      </c>
    </row>
    <row r="184" spans="1:9" x14ac:dyDescent="0.4">
      <c r="A184" s="79" t="s">
        <v>311</v>
      </c>
      <c r="B184" s="80" t="s">
        <v>121</v>
      </c>
      <c r="C184" s="79" t="s">
        <v>312</v>
      </c>
      <c r="D184" s="79" t="s">
        <v>107</v>
      </c>
      <c r="E184" s="81">
        <v>40918</v>
      </c>
      <c r="F184" s="82"/>
      <c r="G184" s="83" t="s">
        <v>313</v>
      </c>
      <c r="H184" s="84">
        <v>56900</v>
      </c>
      <c r="I184" s="80">
        <v>5</v>
      </c>
    </row>
    <row r="185" spans="1:9" x14ac:dyDescent="0.4">
      <c r="A185" s="79" t="s">
        <v>314</v>
      </c>
      <c r="B185" s="80" t="s">
        <v>125</v>
      </c>
      <c r="C185" s="79" t="s">
        <v>312</v>
      </c>
      <c r="D185" s="79" t="s">
        <v>107</v>
      </c>
      <c r="E185" s="81">
        <v>40936</v>
      </c>
      <c r="F185" s="82"/>
      <c r="G185" s="83" t="s">
        <v>108</v>
      </c>
      <c r="H185" s="84">
        <v>52940</v>
      </c>
      <c r="I185" s="80">
        <v>4</v>
      </c>
    </row>
    <row r="186" spans="1:9" x14ac:dyDescent="0.4">
      <c r="A186" s="79" t="s">
        <v>315</v>
      </c>
      <c r="B186" s="80" t="s">
        <v>125</v>
      </c>
      <c r="C186" s="79" t="s">
        <v>312</v>
      </c>
      <c r="D186" s="79" t="s">
        <v>113</v>
      </c>
      <c r="E186" s="81">
        <v>39092</v>
      </c>
      <c r="F186" s="82"/>
      <c r="G186" s="83"/>
      <c r="H186" s="84">
        <v>73990</v>
      </c>
      <c r="I186" s="80">
        <v>3</v>
      </c>
    </row>
    <row r="187" spans="1:9" x14ac:dyDescent="0.4">
      <c r="A187" s="79" t="s">
        <v>316</v>
      </c>
      <c r="B187" s="80" t="s">
        <v>125</v>
      </c>
      <c r="C187" s="79" t="s">
        <v>312</v>
      </c>
      <c r="D187" s="79" t="s">
        <v>107</v>
      </c>
      <c r="E187" s="81">
        <v>39106</v>
      </c>
      <c r="F187" s="82"/>
      <c r="G187" s="83" t="s">
        <v>139</v>
      </c>
      <c r="H187" s="84">
        <v>45500</v>
      </c>
      <c r="I187" s="80">
        <v>3</v>
      </c>
    </row>
    <row r="188" spans="1:9" x14ac:dyDescent="0.4">
      <c r="A188" s="79" t="s">
        <v>317</v>
      </c>
      <c r="B188" s="80" t="s">
        <v>125</v>
      </c>
      <c r="C188" s="79" t="s">
        <v>312</v>
      </c>
      <c r="D188" s="79" t="s">
        <v>113</v>
      </c>
      <c r="E188" s="81">
        <v>38738</v>
      </c>
      <c r="F188" s="82"/>
      <c r="G188" s="83"/>
      <c r="H188" s="84">
        <v>42150</v>
      </c>
      <c r="I188" s="80">
        <v>5</v>
      </c>
    </row>
    <row r="189" spans="1:9" x14ac:dyDescent="0.4">
      <c r="A189" s="79" t="s">
        <v>318</v>
      </c>
      <c r="B189" s="80" t="s">
        <v>115</v>
      </c>
      <c r="C189" s="79" t="s">
        <v>312</v>
      </c>
      <c r="D189" s="79" t="s">
        <v>107</v>
      </c>
      <c r="E189" s="81">
        <v>35801</v>
      </c>
      <c r="F189" s="82"/>
      <c r="G189" s="83" t="s">
        <v>108</v>
      </c>
      <c r="H189" s="84">
        <v>78570</v>
      </c>
      <c r="I189" s="80">
        <v>1</v>
      </c>
    </row>
    <row r="190" spans="1:9" x14ac:dyDescent="0.4">
      <c r="A190" s="79" t="s">
        <v>319</v>
      </c>
      <c r="B190" s="80" t="s">
        <v>115</v>
      </c>
      <c r="C190" s="79" t="s">
        <v>312</v>
      </c>
      <c r="D190" s="79" t="s">
        <v>110</v>
      </c>
      <c r="E190" s="81">
        <v>35807</v>
      </c>
      <c r="F190" s="82"/>
      <c r="G190" s="83" t="s">
        <v>108</v>
      </c>
      <c r="H190" s="84">
        <v>48835</v>
      </c>
      <c r="I190" s="80">
        <v>5</v>
      </c>
    </row>
    <row r="191" spans="1:9" x14ac:dyDescent="0.4">
      <c r="A191" s="79" t="s">
        <v>320</v>
      </c>
      <c r="B191" s="80" t="s">
        <v>125</v>
      </c>
      <c r="C191" s="79" t="s">
        <v>312</v>
      </c>
      <c r="D191" s="79" t="s">
        <v>110</v>
      </c>
      <c r="E191" s="81">
        <v>36177</v>
      </c>
      <c r="F191" s="82"/>
      <c r="G191" s="83" t="s">
        <v>119</v>
      </c>
      <c r="H191" s="84">
        <v>21670</v>
      </c>
      <c r="I191" s="80">
        <v>2</v>
      </c>
    </row>
    <row r="192" spans="1:9" x14ac:dyDescent="0.4">
      <c r="A192" s="79" t="s">
        <v>321</v>
      </c>
      <c r="B192" s="80" t="s">
        <v>125</v>
      </c>
      <c r="C192" s="79" t="s">
        <v>312</v>
      </c>
      <c r="D192" s="79" t="s">
        <v>107</v>
      </c>
      <c r="E192" s="81">
        <v>36535</v>
      </c>
      <c r="F192" s="82"/>
      <c r="G192" s="83" t="s">
        <v>108</v>
      </c>
      <c r="H192" s="84">
        <v>76192</v>
      </c>
      <c r="I192" s="80">
        <v>4</v>
      </c>
    </row>
    <row r="193" spans="1:9" x14ac:dyDescent="0.4">
      <c r="A193" s="79" t="s">
        <v>322</v>
      </c>
      <c r="B193" s="80" t="s">
        <v>121</v>
      </c>
      <c r="C193" s="79" t="s">
        <v>312</v>
      </c>
      <c r="D193" s="79" t="s">
        <v>113</v>
      </c>
      <c r="E193" s="81">
        <v>37634</v>
      </c>
      <c r="F193" s="82"/>
      <c r="G193" s="83"/>
      <c r="H193" s="84">
        <v>61370</v>
      </c>
      <c r="I193" s="80">
        <v>3</v>
      </c>
    </row>
    <row r="194" spans="1:9" x14ac:dyDescent="0.4">
      <c r="A194" s="79" t="s">
        <v>323</v>
      </c>
      <c r="B194" s="80" t="s">
        <v>135</v>
      </c>
      <c r="C194" s="79" t="s">
        <v>312</v>
      </c>
      <c r="D194" s="79" t="s">
        <v>107</v>
      </c>
      <c r="E194" s="81">
        <v>39472</v>
      </c>
      <c r="F194" s="82"/>
      <c r="G194" s="83" t="s">
        <v>108</v>
      </c>
      <c r="H194" s="84">
        <v>41060</v>
      </c>
      <c r="I194" s="80">
        <v>3</v>
      </c>
    </row>
    <row r="195" spans="1:9" x14ac:dyDescent="0.4">
      <c r="A195" s="79" t="s">
        <v>324</v>
      </c>
      <c r="B195" s="80" t="s">
        <v>121</v>
      </c>
      <c r="C195" s="79" t="s">
        <v>312</v>
      </c>
      <c r="D195" s="79" t="s">
        <v>107</v>
      </c>
      <c r="E195" s="81">
        <v>39472</v>
      </c>
      <c r="F195" s="82"/>
      <c r="G195" s="83" t="s">
        <v>108</v>
      </c>
      <c r="H195" s="84">
        <v>87760</v>
      </c>
      <c r="I195" s="80">
        <v>1</v>
      </c>
    </row>
    <row r="196" spans="1:9" x14ac:dyDescent="0.4">
      <c r="A196" s="79" t="s">
        <v>325</v>
      </c>
      <c r="B196" s="80" t="s">
        <v>105</v>
      </c>
      <c r="C196" s="79" t="s">
        <v>312</v>
      </c>
      <c r="D196" s="79" t="s">
        <v>107</v>
      </c>
      <c r="E196" s="81">
        <v>38733</v>
      </c>
      <c r="F196" s="82"/>
      <c r="G196" s="83" t="s">
        <v>129</v>
      </c>
      <c r="H196" s="84">
        <v>68710</v>
      </c>
      <c r="I196" s="80">
        <v>4</v>
      </c>
    </row>
    <row r="197" spans="1:9" x14ac:dyDescent="0.4">
      <c r="A197" s="79" t="s">
        <v>326</v>
      </c>
      <c r="B197" s="80" t="s">
        <v>105</v>
      </c>
      <c r="C197" s="79" t="s">
        <v>312</v>
      </c>
      <c r="D197" s="79" t="s">
        <v>116</v>
      </c>
      <c r="E197" s="81">
        <v>39087</v>
      </c>
      <c r="F197" s="82"/>
      <c r="G197" s="83"/>
      <c r="H197" s="84">
        <v>14416</v>
      </c>
      <c r="I197" s="80">
        <v>4</v>
      </c>
    </row>
    <row r="198" spans="1:9" x14ac:dyDescent="0.4">
      <c r="A198" s="79" t="s">
        <v>327</v>
      </c>
      <c r="B198" s="80" t="s">
        <v>118</v>
      </c>
      <c r="C198" s="79" t="s">
        <v>312</v>
      </c>
      <c r="D198" s="79" t="s">
        <v>107</v>
      </c>
      <c r="E198" s="81">
        <v>39455</v>
      </c>
      <c r="F198" s="82"/>
      <c r="G198" s="83" t="s">
        <v>139</v>
      </c>
      <c r="H198" s="84">
        <v>59420</v>
      </c>
      <c r="I198" s="80">
        <v>4</v>
      </c>
    </row>
    <row r="199" spans="1:9" x14ac:dyDescent="0.4">
      <c r="A199" s="79" t="s">
        <v>328</v>
      </c>
      <c r="B199" s="80" t="s">
        <v>105</v>
      </c>
      <c r="C199" s="79" t="s">
        <v>312</v>
      </c>
      <c r="D199" s="79" t="s">
        <v>113</v>
      </c>
      <c r="E199" s="81">
        <v>39822</v>
      </c>
      <c r="F199" s="82"/>
      <c r="G199" s="83"/>
      <c r="H199" s="84">
        <v>60040</v>
      </c>
      <c r="I199" s="80">
        <v>5</v>
      </c>
    </row>
    <row r="200" spans="1:9" x14ac:dyDescent="0.4">
      <c r="A200" s="79" t="s">
        <v>329</v>
      </c>
      <c r="B200" s="80" t="s">
        <v>105</v>
      </c>
      <c r="C200" s="79" t="s">
        <v>312</v>
      </c>
      <c r="D200" s="79" t="s">
        <v>113</v>
      </c>
      <c r="E200" s="81">
        <v>39830</v>
      </c>
      <c r="F200" s="82"/>
      <c r="G200" s="83"/>
      <c r="H200" s="84">
        <v>78520</v>
      </c>
      <c r="I200" s="80">
        <v>4</v>
      </c>
    </row>
    <row r="201" spans="1:9" x14ac:dyDescent="0.4">
      <c r="A201" s="79" t="s">
        <v>330</v>
      </c>
      <c r="B201" s="80" t="s">
        <v>121</v>
      </c>
      <c r="C201" s="79" t="s">
        <v>312</v>
      </c>
      <c r="D201" s="79" t="s">
        <v>107</v>
      </c>
      <c r="E201" s="81">
        <v>40203</v>
      </c>
      <c r="F201" s="82"/>
      <c r="G201" s="83" t="s">
        <v>108</v>
      </c>
      <c r="H201" s="84">
        <v>35600</v>
      </c>
      <c r="I201" s="80">
        <v>5</v>
      </c>
    </row>
    <row r="202" spans="1:9" x14ac:dyDescent="0.4">
      <c r="A202" s="79" t="s">
        <v>331</v>
      </c>
      <c r="B202" s="80" t="s">
        <v>125</v>
      </c>
      <c r="C202" s="79" t="s">
        <v>312</v>
      </c>
      <c r="D202" s="79" t="s">
        <v>116</v>
      </c>
      <c r="E202" s="81">
        <v>40574</v>
      </c>
      <c r="F202" s="82"/>
      <c r="G202" s="83"/>
      <c r="H202" s="84">
        <v>28424</v>
      </c>
      <c r="I202" s="80">
        <v>4</v>
      </c>
    </row>
    <row r="203" spans="1:9" x14ac:dyDescent="0.4">
      <c r="A203" s="79" t="s">
        <v>332</v>
      </c>
      <c r="B203" s="80" t="s">
        <v>125</v>
      </c>
      <c r="C203" s="79" t="s">
        <v>312</v>
      </c>
      <c r="D203" s="79" t="s">
        <v>107</v>
      </c>
      <c r="E203" s="81">
        <v>40953</v>
      </c>
      <c r="F203" s="82"/>
      <c r="G203" s="83" t="s">
        <v>129</v>
      </c>
      <c r="H203" s="84">
        <v>60380</v>
      </c>
      <c r="I203" s="80">
        <v>4</v>
      </c>
    </row>
    <row r="204" spans="1:9" x14ac:dyDescent="0.4">
      <c r="A204" s="79" t="s">
        <v>333</v>
      </c>
      <c r="B204" s="80" t="s">
        <v>105</v>
      </c>
      <c r="C204" s="79" t="s">
        <v>312</v>
      </c>
      <c r="D204" s="79" t="s">
        <v>116</v>
      </c>
      <c r="E204" s="81">
        <v>35829</v>
      </c>
      <c r="F204" s="82"/>
      <c r="G204" s="83"/>
      <c r="H204" s="84">
        <v>29176</v>
      </c>
      <c r="I204" s="80">
        <v>3</v>
      </c>
    </row>
    <row r="205" spans="1:9" x14ac:dyDescent="0.4">
      <c r="A205" s="79" t="s">
        <v>334</v>
      </c>
      <c r="B205" s="80" t="s">
        <v>118</v>
      </c>
      <c r="C205" s="79" t="s">
        <v>312</v>
      </c>
      <c r="D205" s="79" t="s">
        <v>107</v>
      </c>
      <c r="E205" s="81">
        <v>35830</v>
      </c>
      <c r="F205" s="82"/>
      <c r="G205" s="83" t="s">
        <v>119</v>
      </c>
      <c r="H205" s="84">
        <v>35460</v>
      </c>
      <c r="I205" s="80">
        <v>5</v>
      </c>
    </row>
    <row r="206" spans="1:9" x14ac:dyDescent="0.4">
      <c r="A206" s="79" t="s">
        <v>335</v>
      </c>
      <c r="B206" s="80" t="s">
        <v>115</v>
      </c>
      <c r="C206" s="79" t="s">
        <v>312</v>
      </c>
      <c r="D206" s="79" t="s">
        <v>107</v>
      </c>
      <c r="E206" s="81">
        <v>36198</v>
      </c>
      <c r="F206" s="82"/>
      <c r="G206" s="83" t="s">
        <v>129</v>
      </c>
      <c r="H206" s="84">
        <v>81400</v>
      </c>
      <c r="I206" s="80">
        <v>2</v>
      </c>
    </row>
    <row r="207" spans="1:9" x14ac:dyDescent="0.4">
      <c r="A207" s="79" t="s">
        <v>336</v>
      </c>
      <c r="B207" s="80" t="s">
        <v>121</v>
      </c>
      <c r="C207" s="79" t="s">
        <v>312</v>
      </c>
      <c r="D207" s="79" t="s">
        <v>113</v>
      </c>
      <c r="E207" s="81">
        <v>38044</v>
      </c>
      <c r="F207" s="82"/>
      <c r="G207" s="83"/>
      <c r="H207" s="84">
        <v>57410</v>
      </c>
      <c r="I207" s="80">
        <v>2</v>
      </c>
    </row>
    <row r="208" spans="1:9" x14ac:dyDescent="0.4">
      <c r="A208" s="79" t="s">
        <v>337</v>
      </c>
      <c r="B208" s="80" t="s">
        <v>105</v>
      </c>
      <c r="C208" s="79" t="s">
        <v>312</v>
      </c>
      <c r="D208" s="79" t="s">
        <v>107</v>
      </c>
      <c r="E208" s="81">
        <v>40578</v>
      </c>
      <c r="F208" s="82"/>
      <c r="G208" s="83" t="s">
        <v>108</v>
      </c>
      <c r="H208" s="84">
        <v>43820</v>
      </c>
      <c r="I208" s="80">
        <v>2</v>
      </c>
    </row>
    <row r="209" spans="1:9" x14ac:dyDescent="0.4">
      <c r="A209" s="79" t="s">
        <v>338</v>
      </c>
      <c r="B209" s="80" t="s">
        <v>115</v>
      </c>
      <c r="C209" s="79" t="s">
        <v>312</v>
      </c>
      <c r="D209" s="79" t="s">
        <v>113</v>
      </c>
      <c r="E209" s="81">
        <v>39144</v>
      </c>
      <c r="F209" s="82"/>
      <c r="G209" s="83"/>
      <c r="H209" s="84">
        <v>64430</v>
      </c>
      <c r="I209" s="80">
        <v>4</v>
      </c>
    </row>
    <row r="210" spans="1:9" x14ac:dyDescent="0.4">
      <c r="A210" s="79" t="s">
        <v>339</v>
      </c>
      <c r="B210" s="80" t="s">
        <v>105</v>
      </c>
      <c r="C210" s="79" t="s">
        <v>312</v>
      </c>
      <c r="D210" s="79" t="s">
        <v>113</v>
      </c>
      <c r="E210" s="81">
        <v>39166</v>
      </c>
      <c r="F210" s="82"/>
      <c r="G210" s="83"/>
      <c r="H210" s="84">
        <v>79220</v>
      </c>
      <c r="I210" s="80">
        <v>4</v>
      </c>
    </row>
    <row r="211" spans="1:9" x14ac:dyDescent="0.4">
      <c r="A211" s="79" t="s">
        <v>340</v>
      </c>
      <c r="B211" s="80" t="s">
        <v>125</v>
      </c>
      <c r="C211" s="79" t="s">
        <v>312</v>
      </c>
      <c r="D211" s="79" t="s">
        <v>107</v>
      </c>
      <c r="E211" s="81">
        <v>39518</v>
      </c>
      <c r="F211" s="82"/>
      <c r="G211" s="83" t="s">
        <v>139</v>
      </c>
      <c r="H211" s="84">
        <v>24710</v>
      </c>
      <c r="I211" s="80">
        <v>2</v>
      </c>
    </row>
    <row r="212" spans="1:9" x14ac:dyDescent="0.4">
      <c r="A212" s="79" t="s">
        <v>341</v>
      </c>
      <c r="B212" s="80" t="s">
        <v>115</v>
      </c>
      <c r="C212" s="79" t="s">
        <v>312</v>
      </c>
      <c r="D212" s="79" t="s">
        <v>107</v>
      </c>
      <c r="E212" s="81">
        <v>39168</v>
      </c>
      <c r="F212" s="82"/>
      <c r="G212" s="83" t="s">
        <v>108</v>
      </c>
      <c r="H212" s="84">
        <v>24300</v>
      </c>
      <c r="I212" s="80">
        <v>3</v>
      </c>
    </row>
    <row r="213" spans="1:9" x14ac:dyDescent="0.4">
      <c r="A213" s="79" t="s">
        <v>342</v>
      </c>
      <c r="B213" s="80" t="s">
        <v>105</v>
      </c>
      <c r="C213" s="79" t="s">
        <v>312</v>
      </c>
      <c r="D213" s="79" t="s">
        <v>116</v>
      </c>
      <c r="E213" s="81">
        <v>38777</v>
      </c>
      <c r="F213" s="82"/>
      <c r="G213" s="83"/>
      <c r="H213" s="84">
        <v>22472</v>
      </c>
      <c r="I213" s="80">
        <v>1</v>
      </c>
    </row>
    <row r="214" spans="1:9" x14ac:dyDescent="0.4">
      <c r="A214" s="79" t="s">
        <v>343</v>
      </c>
      <c r="B214" s="80" t="s">
        <v>105</v>
      </c>
      <c r="C214" s="79" t="s">
        <v>312</v>
      </c>
      <c r="D214" s="79" t="s">
        <v>107</v>
      </c>
      <c r="E214" s="81">
        <v>38798</v>
      </c>
      <c r="F214" s="82"/>
      <c r="G214" s="83" t="s">
        <v>139</v>
      </c>
      <c r="H214" s="84">
        <v>73144</v>
      </c>
      <c r="I214" s="80">
        <v>5</v>
      </c>
    </row>
    <row r="215" spans="1:9" x14ac:dyDescent="0.4">
      <c r="A215" s="79" t="s">
        <v>344</v>
      </c>
      <c r="B215" s="80" t="s">
        <v>125</v>
      </c>
      <c r="C215" s="79" t="s">
        <v>312</v>
      </c>
      <c r="D215" s="79" t="s">
        <v>107</v>
      </c>
      <c r="E215" s="81">
        <v>38807</v>
      </c>
      <c r="F215" s="82"/>
      <c r="G215" s="83" t="s">
        <v>108</v>
      </c>
      <c r="H215" s="84">
        <v>79730</v>
      </c>
      <c r="I215" s="80">
        <v>2</v>
      </c>
    </row>
    <row r="216" spans="1:9" x14ac:dyDescent="0.4">
      <c r="A216" s="79" t="s">
        <v>345</v>
      </c>
      <c r="B216" s="80" t="s">
        <v>135</v>
      </c>
      <c r="C216" s="79" t="s">
        <v>312</v>
      </c>
      <c r="D216" s="79" t="s">
        <v>113</v>
      </c>
      <c r="E216" s="81">
        <v>36600</v>
      </c>
      <c r="F216" s="82"/>
      <c r="G216" s="83"/>
      <c r="H216" s="84">
        <v>41840</v>
      </c>
      <c r="I216" s="80">
        <v>2</v>
      </c>
    </row>
    <row r="217" spans="1:9" x14ac:dyDescent="0.4">
      <c r="A217" s="79" t="s">
        <v>346</v>
      </c>
      <c r="B217" s="80" t="s">
        <v>121</v>
      </c>
      <c r="C217" s="79" t="s">
        <v>312</v>
      </c>
      <c r="D217" s="79" t="s">
        <v>110</v>
      </c>
      <c r="E217" s="81">
        <v>36604</v>
      </c>
      <c r="F217" s="82"/>
      <c r="G217" s="83" t="s">
        <v>139</v>
      </c>
      <c r="H217" s="84">
        <v>46710</v>
      </c>
      <c r="I217" s="80">
        <v>3</v>
      </c>
    </row>
    <row r="218" spans="1:9" x14ac:dyDescent="0.4">
      <c r="A218" s="79" t="s">
        <v>347</v>
      </c>
      <c r="B218" s="80" t="s">
        <v>121</v>
      </c>
      <c r="C218" s="79" t="s">
        <v>312</v>
      </c>
      <c r="D218" s="79" t="s">
        <v>113</v>
      </c>
      <c r="E218" s="81">
        <v>36977</v>
      </c>
      <c r="F218" s="82"/>
      <c r="G218" s="83"/>
      <c r="H218" s="84">
        <v>68510</v>
      </c>
      <c r="I218" s="80">
        <v>5</v>
      </c>
    </row>
    <row r="219" spans="1:9" x14ac:dyDescent="0.4">
      <c r="A219" s="79" t="s">
        <v>348</v>
      </c>
      <c r="B219" s="80" t="s">
        <v>115</v>
      </c>
      <c r="C219" s="79" t="s">
        <v>312</v>
      </c>
      <c r="D219" s="79" t="s">
        <v>113</v>
      </c>
      <c r="E219" s="81">
        <v>37326</v>
      </c>
      <c r="F219" s="82"/>
      <c r="G219" s="83"/>
      <c r="H219" s="84">
        <v>52770</v>
      </c>
      <c r="I219" s="80">
        <v>2</v>
      </c>
    </row>
    <row r="220" spans="1:9" x14ac:dyDescent="0.4">
      <c r="A220" s="79" t="s">
        <v>349</v>
      </c>
      <c r="B220" s="80" t="s">
        <v>125</v>
      </c>
      <c r="C220" s="79" t="s">
        <v>312</v>
      </c>
      <c r="D220" s="79" t="s">
        <v>107</v>
      </c>
      <c r="E220" s="81">
        <v>37331</v>
      </c>
      <c r="F220" s="82"/>
      <c r="G220" s="83" t="s">
        <v>139</v>
      </c>
      <c r="H220" s="84">
        <v>62750</v>
      </c>
      <c r="I220" s="80">
        <v>3</v>
      </c>
    </row>
    <row r="221" spans="1:9" x14ac:dyDescent="0.4">
      <c r="A221" s="79" t="s">
        <v>350</v>
      </c>
      <c r="B221" s="80" t="s">
        <v>121</v>
      </c>
      <c r="C221" s="79" t="s">
        <v>312</v>
      </c>
      <c r="D221" s="79" t="s">
        <v>113</v>
      </c>
      <c r="E221" s="81">
        <v>38073</v>
      </c>
      <c r="F221" s="82"/>
      <c r="G221" s="83"/>
      <c r="H221" s="84">
        <v>39300</v>
      </c>
      <c r="I221" s="80">
        <v>2</v>
      </c>
    </row>
    <row r="222" spans="1:9" x14ac:dyDescent="0.4">
      <c r="A222" s="79" t="s">
        <v>351</v>
      </c>
      <c r="B222" s="80" t="s">
        <v>105</v>
      </c>
      <c r="C222" s="79" t="s">
        <v>312</v>
      </c>
      <c r="D222" s="79" t="s">
        <v>113</v>
      </c>
      <c r="E222" s="81">
        <v>39538</v>
      </c>
      <c r="F222" s="82"/>
      <c r="G222" s="83"/>
      <c r="H222" s="84">
        <v>62780</v>
      </c>
      <c r="I222" s="80">
        <v>4</v>
      </c>
    </row>
    <row r="223" spans="1:9" x14ac:dyDescent="0.4">
      <c r="A223" s="79" t="s">
        <v>352</v>
      </c>
      <c r="B223" s="80" t="s">
        <v>121</v>
      </c>
      <c r="C223" s="79" t="s">
        <v>312</v>
      </c>
      <c r="D223" s="79" t="s">
        <v>107</v>
      </c>
      <c r="E223" s="85">
        <v>40603</v>
      </c>
      <c r="F223" s="82"/>
      <c r="G223" s="83" t="s">
        <v>119</v>
      </c>
      <c r="H223" s="84">
        <v>44260</v>
      </c>
      <c r="I223" s="80">
        <v>1</v>
      </c>
    </row>
    <row r="224" spans="1:9" x14ac:dyDescent="0.4">
      <c r="A224" s="79" t="s">
        <v>353</v>
      </c>
      <c r="B224" s="80" t="s">
        <v>105</v>
      </c>
      <c r="C224" s="79" t="s">
        <v>312</v>
      </c>
      <c r="D224" s="79" t="s">
        <v>107</v>
      </c>
      <c r="E224" s="81">
        <v>41025</v>
      </c>
      <c r="F224" s="82"/>
      <c r="G224" s="83" t="s">
        <v>139</v>
      </c>
      <c r="H224" s="84">
        <v>58910</v>
      </c>
      <c r="I224" s="80">
        <v>1</v>
      </c>
    </row>
    <row r="225" spans="1:9" x14ac:dyDescent="0.4">
      <c r="A225" s="79" t="s">
        <v>354</v>
      </c>
      <c r="B225" s="80" t="s">
        <v>125</v>
      </c>
      <c r="C225" s="79" t="s">
        <v>312</v>
      </c>
      <c r="D225" s="79" t="s">
        <v>107</v>
      </c>
      <c r="E225" s="81">
        <v>41026</v>
      </c>
      <c r="F225" s="82"/>
      <c r="G225" s="83" t="s">
        <v>139</v>
      </c>
      <c r="H225" s="84">
        <v>26190</v>
      </c>
      <c r="I225" s="80">
        <v>5</v>
      </c>
    </row>
    <row r="226" spans="1:9" x14ac:dyDescent="0.4">
      <c r="A226" s="79" t="s">
        <v>355</v>
      </c>
      <c r="B226" s="80" t="s">
        <v>135</v>
      </c>
      <c r="C226" s="79" t="s">
        <v>312</v>
      </c>
      <c r="D226" s="79" t="s">
        <v>107</v>
      </c>
      <c r="E226" s="81">
        <v>39181</v>
      </c>
      <c r="F226" s="82"/>
      <c r="G226" s="83" t="s">
        <v>139</v>
      </c>
      <c r="H226" s="84">
        <v>23330</v>
      </c>
      <c r="I226" s="80">
        <v>4</v>
      </c>
    </row>
    <row r="227" spans="1:9" x14ac:dyDescent="0.4">
      <c r="A227" s="79" t="s">
        <v>356</v>
      </c>
      <c r="B227" s="80" t="s">
        <v>125</v>
      </c>
      <c r="C227" s="79" t="s">
        <v>312</v>
      </c>
      <c r="D227" s="79" t="s">
        <v>113</v>
      </c>
      <c r="E227" s="81">
        <v>39539</v>
      </c>
      <c r="F227" s="82"/>
      <c r="G227" s="83"/>
      <c r="H227" s="84">
        <v>63310</v>
      </c>
      <c r="I227" s="80">
        <v>3</v>
      </c>
    </row>
    <row r="228" spans="1:9" x14ac:dyDescent="0.4">
      <c r="A228" s="79" t="s">
        <v>357</v>
      </c>
      <c r="B228" s="80" t="s">
        <v>125</v>
      </c>
      <c r="C228" s="79" t="s">
        <v>312</v>
      </c>
      <c r="D228" s="79" t="s">
        <v>107</v>
      </c>
      <c r="E228" s="81">
        <v>40269</v>
      </c>
      <c r="F228" s="82"/>
      <c r="G228" s="83" t="s">
        <v>139</v>
      </c>
      <c r="H228" s="84">
        <v>86260</v>
      </c>
      <c r="I228" s="80">
        <v>3</v>
      </c>
    </row>
    <row r="229" spans="1:9" x14ac:dyDescent="0.4">
      <c r="A229" s="79" t="s">
        <v>358</v>
      </c>
      <c r="B229" s="80" t="s">
        <v>121</v>
      </c>
      <c r="C229" s="79" t="s">
        <v>312</v>
      </c>
      <c r="D229" s="79" t="s">
        <v>113</v>
      </c>
      <c r="E229" s="81">
        <v>40298</v>
      </c>
      <c r="F229" s="82"/>
      <c r="G229" s="83"/>
      <c r="H229" s="84">
        <v>24410</v>
      </c>
      <c r="I229" s="80">
        <v>3</v>
      </c>
    </row>
    <row r="230" spans="1:9" x14ac:dyDescent="0.4">
      <c r="A230" s="79" t="s">
        <v>359</v>
      </c>
      <c r="B230" s="80" t="s">
        <v>121</v>
      </c>
      <c r="C230" s="79" t="s">
        <v>312</v>
      </c>
      <c r="D230" s="79" t="s">
        <v>107</v>
      </c>
      <c r="E230" s="81">
        <v>38813</v>
      </c>
      <c r="F230" s="82"/>
      <c r="G230" s="83" t="s">
        <v>139</v>
      </c>
      <c r="H230" s="84">
        <v>32390</v>
      </c>
      <c r="I230" s="80">
        <v>2</v>
      </c>
    </row>
    <row r="231" spans="1:9" x14ac:dyDescent="0.4">
      <c r="A231" s="79" t="s">
        <v>360</v>
      </c>
      <c r="B231" s="80" t="s">
        <v>135</v>
      </c>
      <c r="C231" s="79" t="s">
        <v>312</v>
      </c>
      <c r="D231" s="79" t="s">
        <v>107</v>
      </c>
      <c r="E231" s="81">
        <v>38816</v>
      </c>
      <c r="F231" s="82"/>
      <c r="G231" s="83" t="s">
        <v>119</v>
      </c>
      <c r="H231" s="84">
        <v>44920</v>
      </c>
      <c r="I231" s="80">
        <v>1</v>
      </c>
    </row>
    <row r="232" spans="1:9" x14ac:dyDescent="0.4">
      <c r="A232" s="79" t="s">
        <v>361</v>
      </c>
      <c r="B232" s="80" t="s">
        <v>125</v>
      </c>
      <c r="C232" s="79" t="s">
        <v>312</v>
      </c>
      <c r="D232" s="79" t="s">
        <v>110</v>
      </c>
      <c r="E232" s="81">
        <v>36269</v>
      </c>
      <c r="F232" s="82"/>
      <c r="G232" s="83" t="s">
        <v>139</v>
      </c>
      <c r="H232" s="84">
        <v>48190</v>
      </c>
      <c r="I232" s="80">
        <v>1</v>
      </c>
    </row>
    <row r="233" spans="1:9" x14ac:dyDescent="0.4">
      <c r="A233" s="79" t="s">
        <v>362</v>
      </c>
      <c r="B233" s="80" t="s">
        <v>125</v>
      </c>
      <c r="C233" s="79" t="s">
        <v>312</v>
      </c>
      <c r="D233" s="79" t="s">
        <v>107</v>
      </c>
      <c r="E233" s="81">
        <v>36273</v>
      </c>
      <c r="F233" s="82"/>
      <c r="G233" s="83" t="s">
        <v>139</v>
      </c>
      <c r="H233" s="84">
        <v>61330</v>
      </c>
      <c r="I233" s="80">
        <v>4</v>
      </c>
    </row>
    <row r="234" spans="1:9" x14ac:dyDescent="0.4">
      <c r="A234" s="79" t="s">
        <v>363</v>
      </c>
      <c r="B234" s="80" t="s">
        <v>125</v>
      </c>
      <c r="C234" s="79" t="s">
        <v>312</v>
      </c>
      <c r="D234" s="79" t="s">
        <v>113</v>
      </c>
      <c r="E234" s="81">
        <v>36637</v>
      </c>
      <c r="F234" s="82"/>
      <c r="G234" s="83"/>
      <c r="H234" s="84">
        <v>57600</v>
      </c>
      <c r="I234" s="80">
        <v>3</v>
      </c>
    </row>
    <row r="235" spans="1:9" x14ac:dyDescent="0.4">
      <c r="A235" s="79" t="s">
        <v>364</v>
      </c>
      <c r="B235" s="80" t="s">
        <v>121</v>
      </c>
      <c r="C235" s="79" t="s">
        <v>312</v>
      </c>
      <c r="D235" s="79" t="s">
        <v>116</v>
      </c>
      <c r="E235" s="81">
        <v>37730</v>
      </c>
      <c r="F235" s="82"/>
      <c r="G235" s="83"/>
      <c r="H235" s="84">
        <v>8892</v>
      </c>
      <c r="I235" s="80">
        <v>1</v>
      </c>
    </row>
    <row r="236" spans="1:9" x14ac:dyDescent="0.4">
      <c r="A236" s="79" t="s">
        <v>365</v>
      </c>
      <c r="B236" s="80" t="s">
        <v>105</v>
      </c>
      <c r="C236" s="79" t="s">
        <v>312</v>
      </c>
      <c r="D236" s="79" t="s">
        <v>107</v>
      </c>
      <c r="E236" s="81">
        <v>38809</v>
      </c>
      <c r="F236" s="82"/>
      <c r="G236" s="83" t="s">
        <v>111</v>
      </c>
      <c r="H236" s="84">
        <v>76584</v>
      </c>
      <c r="I236" s="80">
        <v>1</v>
      </c>
    </row>
    <row r="237" spans="1:9" x14ac:dyDescent="0.4">
      <c r="A237" s="79" t="s">
        <v>366</v>
      </c>
      <c r="B237" s="80" t="s">
        <v>121</v>
      </c>
      <c r="C237" s="79" t="s">
        <v>312</v>
      </c>
      <c r="D237" s="79" t="s">
        <v>107</v>
      </c>
      <c r="E237" s="81">
        <v>38821</v>
      </c>
      <c r="F237" s="82"/>
      <c r="G237" s="83" t="s">
        <v>139</v>
      </c>
      <c r="H237" s="84">
        <v>65720</v>
      </c>
      <c r="I237" s="80">
        <v>1</v>
      </c>
    </row>
    <row r="238" spans="1:9" x14ac:dyDescent="0.4">
      <c r="A238" s="79" t="s">
        <v>367</v>
      </c>
      <c r="B238" s="80" t="s">
        <v>121</v>
      </c>
      <c r="C238" s="79" t="s">
        <v>312</v>
      </c>
      <c r="D238" s="79" t="s">
        <v>107</v>
      </c>
      <c r="E238" s="81">
        <v>38832</v>
      </c>
      <c r="F238" s="82"/>
      <c r="G238" s="83" t="s">
        <v>129</v>
      </c>
      <c r="H238" s="84">
        <v>29420</v>
      </c>
      <c r="I238" s="80">
        <v>5</v>
      </c>
    </row>
    <row r="239" spans="1:9" x14ac:dyDescent="0.4">
      <c r="A239" s="79" t="s">
        <v>368</v>
      </c>
      <c r="B239" s="80" t="s">
        <v>121</v>
      </c>
      <c r="C239" s="79" t="s">
        <v>312</v>
      </c>
      <c r="D239" s="79" t="s">
        <v>113</v>
      </c>
      <c r="E239" s="81">
        <v>39189</v>
      </c>
      <c r="F239" s="82"/>
      <c r="G239" s="83"/>
      <c r="H239" s="84">
        <v>63850</v>
      </c>
      <c r="I239" s="80">
        <v>2</v>
      </c>
    </row>
    <row r="240" spans="1:9" x14ac:dyDescent="0.4">
      <c r="A240" s="79" t="s">
        <v>369</v>
      </c>
      <c r="B240" s="80" t="s">
        <v>125</v>
      </c>
      <c r="C240" s="79" t="s">
        <v>312</v>
      </c>
      <c r="D240" s="79" t="s">
        <v>113</v>
      </c>
      <c r="E240" s="81">
        <v>39545</v>
      </c>
      <c r="F240" s="82"/>
      <c r="G240" s="83"/>
      <c r="H240" s="84">
        <v>84170</v>
      </c>
      <c r="I240" s="80">
        <v>2</v>
      </c>
    </row>
    <row r="241" spans="1:9" x14ac:dyDescent="0.4">
      <c r="A241" s="79" t="s">
        <v>370</v>
      </c>
      <c r="B241" s="80" t="s">
        <v>125</v>
      </c>
      <c r="C241" s="79" t="s">
        <v>312</v>
      </c>
      <c r="D241" s="79" t="s">
        <v>107</v>
      </c>
      <c r="E241" s="81">
        <v>40270</v>
      </c>
      <c r="F241" s="82"/>
      <c r="G241" s="83" t="s">
        <v>139</v>
      </c>
      <c r="H241" s="84">
        <v>35300</v>
      </c>
      <c r="I241" s="80">
        <v>5</v>
      </c>
    </row>
    <row r="242" spans="1:9" x14ac:dyDescent="0.4">
      <c r="A242" s="79" t="s">
        <v>371</v>
      </c>
      <c r="B242" s="80" t="s">
        <v>125</v>
      </c>
      <c r="C242" s="79" t="s">
        <v>312</v>
      </c>
      <c r="D242" s="79" t="s">
        <v>107</v>
      </c>
      <c r="E242" s="81">
        <v>40634</v>
      </c>
      <c r="F242" s="82"/>
      <c r="G242" s="83" t="s">
        <v>108</v>
      </c>
      <c r="H242" s="84">
        <v>47440</v>
      </c>
      <c r="I242" s="80">
        <v>3</v>
      </c>
    </row>
    <row r="243" spans="1:9" x14ac:dyDescent="0.4">
      <c r="A243" s="79" t="s">
        <v>372</v>
      </c>
      <c r="B243" s="80" t="s">
        <v>135</v>
      </c>
      <c r="C243" s="79" t="s">
        <v>312</v>
      </c>
      <c r="D243" s="79" t="s">
        <v>116</v>
      </c>
      <c r="E243" s="81">
        <v>41056</v>
      </c>
      <c r="F243" s="82"/>
      <c r="G243" s="83"/>
      <c r="H243" s="84">
        <v>22344</v>
      </c>
      <c r="I243" s="80">
        <v>4</v>
      </c>
    </row>
    <row r="244" spans="1:9" x14ac:dyDescent="0.4">
      <c r="A244" s="79" t="s">
        <v>373</v>
      </c>
      <c r="B244" s="80" t="s">
        <v>115</v>
      </c>
      <c r="C244" s="79" t="s">
        <v>312</v>
      </c>
      <c r="D244" s="79" t="s">
        <v>107</v>
      </c>
      <c r="E244" s="81">
        <v>39597</v>
      </c>
      <c r="F244" s="82"/>
      <c r="G244" s="83" t="s">
        <v>108</v>
      </c>
      <c r="H244" s="84">
        <v>81010</v>
      </c>
      <c r="I244" s="80">
        <v>4</v>
      </c>
    </row>
    <row r="245" spans="1:9" x14ac:dyDescent="0.4">
      <c r="A245" s="79" t="s">
        <v>374</v>
      </c>
      <c r="B245" s="80" t="s">
        <v>125</v>
      </c>
      <c r="C245" s="79" t="s">
        <v>312</v>
      </c>
      <c r="D245" s="79" t="s">
        <v>107</v>
      </c>
      <c r="E245" s="81">
        <v>40301</v>
      </c>
      <c r="F245" s="82"/>
      <c r="G245" s="83" t="s">
        <v>139</v>
      </c>
      <c r="H245" s="84">
        <v>44270</v>
      </c>
      <c r="I245" s="80">
        <v>2</v>
      </c>
    </row>
    <row r="246" spans="1:9" x14ac:dyDescent="0.4">
      <c r="A246" s="79" t="s">
        <v>375</v>
      </c>
      <c r="B246" s="80" t="s">
        <v>121</v>
      </c>
      <c r="C246" s="79" t="s">
        <v>312</v>
      </c>
      <c r="D246" s="79" t="s">
        <v>110</v>
      </c>
      <c r="E246" s="81">
        <v>40302</v>
      </c>
      <c r="F246" s="82"/>
      <c r="G246" s="83" t="s">
        <v>108</v>
      </c>
      <c r="H246" s="84">
        <v>46285</v>
      </c>
      <c r="I246" s="80">
        <v>5</v>
      </c>
    </row>
    <row r="247" spans="1:9" x14ac:dyDescent="0.4">
      <c r="A247" s="79" t="s">
        <v>376</v>
      </c>
      <c r="B247" s="80" t="s">
        <v>121</v>
      </c>
      <c r="C247" s="79" t="s">
        <v>312</v>
      </c>
      <c r="D247" s="79" t="s">
        <v>107</v>
      </c>
      <c r="E247" s="81">
        <v>40312</v>
      </c>
      <c r="F247" s="82"/>
      <c r="G247" s="83" t="s">
        <v>108</v>
      </c>
      <c r="H247" s="84">
        <v>73450</v>
      </c>
      <c r="I247" s="80">
        <v>3</v>
      </c>
    </row>
    <row r="248" spans="1:9" x14ac:dyDescent="0.4">
      <c r="A248" s="79" t="s">
        <v>377</v>
      </c>
      <c r="B248" s="80" t="s">
        <v>115</v>
      </c>
      <c r="C248" s="79" t="s">
        <v>312</v>
      </c>
      <c r="D248" s="79" t="s">
        <v>113</v>
      </c>
      <c r="E248" s="81">
        <v>35927</v>
      </c>
      <c r="F248" s="82"/>
      <c r="G248" s="83"/>
      <c r="H248" s="84">
        <v>76910</v>
      </c>
      <c r="I248" s="80">
        <v>1</v>
      </c>
    </row>
    <row r="249" spans="1:9" x14ac:dyDescent="0.4">
      <c r="A249" s="79" t="s">
        <v>378</v>
      </c>
      <c r="B249" s="80" t="s">
        <v>121</v>
      </c>
      <c r="C249" s="79" t="s">
        <v>312</v>
      </c>
      <c r="D249" s="79" t="s">
        <v>107</v>
      </c>
      <c r="E249" s="81">
        <v>35932</v>
      </c>
      <c r="F249" s="82"/>
      <c r="G249" s="83" t="s">
        <v>139</v>
      </c>
      <c r="H249" s="84">
        <v>89740</v>
      </c>
      <c r="I249" s="80">
        <v>5</v>
      </c>
    </row>
    <row r="250" spans="1:9" x14ac:dyDescent="0.4">
      <c r="A250" s="79" t="s">
        <v>379</v>
      </c>
      <c r="B250" s="80" t="s">
        <v>105</v>
      </c>
      <c r="C250" s="79" t="s">
        <v>312</v>
      </c>
      <c r="D250" s="79" t="s">
        <v>107</v>
      </c>
      <c r="E250" s="81">
        <v>35938</v>
      </c>
      <c r="F250" s="82"/>
      <c r="G250" s="83" t="s">
        <v>119</v>
      </c>
      <c r="H250" s="84">
        <v>55450</v>
      </c>
      <c r="I250" s="80">
        <v>5</v>
      </c>
    </row>
    <row r="251" spans="1:9" x14ac:dyDescent="0.4">
      <c r="A251" s="79" t="s">
        <v>380</v>
      </c>
      <c r="B251" s="80" t="s">
        <v>135</v>
      </c>
      <c r="C251" s="79" t="s">
        <v>312</v>
      </c>
      <c r="D251" s="79" t="s">
        <v>113</v>
      </c>
      <c r="E251" s="81">
        <v>36283</v>
      </c>
      <c r="F251" s="82"/>
      <c r="G251" s="83"/>
      <c r="H251" s="84">
        <v>25130</v>
      </c>
      <c r="I251" s="80">
        <v>5</v>
      </c>
    </row>
    <row r="252" spans="1:9" x14ac:dyDescent="0.4">
      <c r="A252" s="79" t="s">
        <v>381</v>
      </c>
      <c r="B252" s="80" t="s">
        <v>125</v>
      </c>
      <c r="C252" s="79" t="s">
        <v>312</v>
      </c>
      <c r="D252" s="79" t="s">
        <v>116</v>
      </c>
      <c r="E252" s="81">
        <v>36305</v>
      </c>
      <c r="F252" s="82"/>
      <c r="G252" s="83"/>
      <c r="H252" s="84">
        <v>9424</v>
      </c>
      <c r="I252" s="80">
        <v>4</v>
      </c>
    </row>
    <row r="253" spans="1:9" x14ac:dyDescent="0.4">
      <c r="A253" s="79" t="s">
        <v>382</v>
      </c>
      <c r="B253" s="80" t="s">
        <v>121</v>
      </c>
      <c r="C253" s="79" t="s">
        <v>312</v>
      </c>
      <c r="D253" s="79" t="s">
        <v>107</v>
      </c>
      <c r="E253" s="81">
        <v>37394</v>
      </c>
      <c r="F253" s="82"/>
      <c r="G253" s="83" t="s">
        <v>108</v>
      </c>
      <c r="H253" s="84">
        <v>28970</v>
      </c>
      <c r="I253" s="80">
        <v>3</v>
      </c>
    </row>
    <row r="254" spans="1:9" x14ac:dyDescent="0.4">
      <c r="A254" s="79" t="s">
        <v>383</v>
      </c>
      <c r="B254" s="80" t="s">
        <v>125</v>
      </c>
      <c r="C254" s="79" t="s">
        <v>312</v>
      </c>
      <c r="D254" s="79" t="s">
        <v>113</v>
      </c>
      <c r="E254" s="85">
        <v>40680</v>
      </c>
      <c r="F254" s="82"/>
      <c r="G254" s="83"/>
      <c r="H254" s="84">
        <v>57110</v>
      </c>
      <c r="I254" s="80">
        <v>3</v>
      </c>
    </row>
    <row r="255" spans="1:9" x14ac:dyDescent="0.4">
      <c r="A255" s="79" t="s">
        <v>384</v>
      </c>
      <c r="B255" s="80" t="s">
        <v>121</v>
      </c>
      <c r="C255" s="79" t="s">
        <v>312</v>
      </c>
      <c r="D255" s="79" t="s">
        <v>113</v>
      </c>
      <c r="E255" s="81">
        <v>41079</v>
      </c>
      <c r="F255" s="82"/>
      <c r="G255" s="83"/>
      <c r="H255" s="84">
        <v>32190</v>
      </c>
      <c r="I255" s="80">
        <v>3</v>
      </c>
    </row>
    <row r="256" spans="1:9" x14ac:dyDescent="0.4">
      <c r="A256" s="79" t="s">
        <v>385</v>
      </c>
      <c r="B256" s="80" t="s">
        <v>125</v>
      </c>
      <c r="C256" s="79" t="s">
        <v>312</v>
      </c>
      <c r="D256" s="79" t="s">
        <v>113</v>
      </c>
      <c r="E256" s="81">
        <v>39262</v>
      </c>
      <c r="F256" s="82"/>
      <c r="G256" s="83"/>
      <c r="H256" s="84">
        <v>45770</v>
      </c>
      <c r="I256" s="80">
        <v>5</v>
      </c>
    </row>
    <row r="257" spans="1:9" x14ac:dyDescent="0.4">
      <c r="A257" s="79" t="s">
        <v>386</v>
      </c>
      <c r="B257" s="80" t="s">
        <v>125</v>
      </c>
      <c r="C257" s="79" t="s">
        <v>312</v>
      </c>
      <c r="D257" s="79" t="s">
        <v>107</v>
      </c>
      <c r="E257" s="81">
        <v>38876</v>
      </c>
      <c r="F257" s="82"/>
      <c r="G257" s="83" t="s">
        <v>108</v>
      </c>
      <c r="H257" s="84">
        <v>60280</v>
      </c>
      <c r="I257" s="80">
        <v>1</v>
      </c>
    </row>
    <row r="258" spans="1:9" x14ac:dyDescent="0.4">
      <c r="A258" s="79" t="s">
        <v>387</v>
      </c>
      <c r="B258" s="80" t="s">
        <v>115</v>
      </c>
      <c r="C258" s="79" t="s">
        <v>312</v>
      </c>
      <c r="D258" s="79" t="s">
        <v>107</v>
      </c>
      <c r="E258" s="81">
        <v>38878</v>
      </c>
      <c r="F258" s="82"/>
      <c r="G258" s="83" t="s">
        <v>139</v>
      </c>
      <c r="H258" s="84">
        <v>61150</v>
      </c>
      <c r="I258" s="80">
        <v>2</v>
      </c>
    </row>
    <row r="259" spans="1:9" x14ac:dyDescent="0.4">
      <c r="A259" s="79" t="s">
        <v>388</v>
      </c>
      <c r="B259" s="80" t="s">
        <v>121</v>
      </c>
      <c r="C259" s="79" t="s">
        <v>312</v>
      </c>
      <c r="D259" s="79" t="s">
        <v>113</v>
      </c>
      <c r="E259" s="81">
        <v>35972</v>
      </c>
      <c r="F259" s="82"/>
      <c r="G259" s="83"/>
      <c r="H259" s="84">
        <v>71710</v>
      </c>
      <c r="I259" s="80">
        <v>5</v>
      </c>
    </row>
    <row r="260" spans="1:9" x14ac:dyDescent="0.4">
      <c r="A260" s="79" t="s">
        <v>389</v>
      </c>
      <c r="B260" s="80" t="s">
        <v>121</v>
      </c>
      <c r="C260" s="79" t="s">
        <v>312</v>
      </c>
      <c r="D260" s="79" t="s">
        <v>107</v>
      </c>
      <c r="E260" s="81">
        <v>36318</v>
      </c>
      <c r="F260" s="82"/>
      <c r="G260" s="83" t="s">
        <v>139</v>
      </c>
      <c r="H260" s="84">
        <v>68750</v>
      </c>
      <c r="I260" s="80">
        <v>1</v>
      </c>
    </row>
    <row r="261" spans="1:9" x14ac:dyDescent="0.4">
      <c r="A261" s="79" t="s">
        <v>390</v>
      </c>
      <c r="B261" s="80" t="s">
        <v>121</v>
      </c>
      <c r="C261" s="79" t="s">
        <v>312</v>
      </c>
      <c r="D261" s="79" t="s">
        <v>107</v>
      </c>
      <c r="E261" s="81">
        <v>36332</v>
      </c>
      <c r="F261" s="82"/>
      <c r="G261" s="83" t="s">
        <v>119</v>
      </c>
      <c r="H261" s="84">
        <v>37760</v>
      </c>
      <c r="I261" s="80">
        <v>2</v>
      </c>
    </row>
    <row r="262" spans="1:9" x14ac:dyDescent="0.4">
      <c r="A262" s="79" t="s">
        <v>391</v>
      </c>
      <c r="B262" s="80" t="s">
        <v>105</v>
      </c>
      <c r="C262" s="79" t="s">
        <v>312</v>
      </c>
      <c r="D262" s="79" t="s">
        <v>107</v>
      </c>
      <c r="E262" s="81">
        <v>36698</v>
      </c>
      <c r="F262" s="82"/>
      <c r="G262" s="83" t="s">
        <v>119</v>
      </c>
      <c r="H262" s="84">
        <v>23650</v>
      </c>
      <c r="I262" s="80">
        <v>1</v>
      </c>
    </row>
    <row r="263" spans="1:9" x14ac:dyDescent="0.4">
      <c r="A263" s="79" t="s">
        <v>392</v>
      </c>
      <c r="B263" s="80" t="s">
        <v>135</v>
      </c>
      <c r="C263" s="79" t="s">
        <v>312</v>
      </c>
      <c r="D263" s="79" t="s">
        <v>113</v>
      </c>
      <c r="E263" s="81">
        <v>36704</v>
      </c>
      <c r="F263" s="82"/>
      <c r="G263" s="83"/>
      <c r="H263" s="84">
        <v>57760</v>
      </c>
      <c r="I263" s="80">
        <v>3</v>
      </c>
    </row>
    <row r="264" spans="1:9" x14ac:dyDescent="0.4">
      <c r="A264" s="79" t="s">
        <v>393</v>
      </c>
      <c r="B264" s="80" t="s">
        <v>121</v>
      </c>
      <c r="C264" s="79" t="s">
        <v>312</v>
      </c>
      <c r="D264" s="79" t="s">
        <v>107</v>
      </c>
      <c r="E264" s="81">
        <v>36707</v>
      </c>
      <c r="F264" s="82"/>
      <c r="G264" s="83" t="s">
        <v>129</v>
      </c>
      <c r="H264" s="84">
        <v>38870</v>
      </c>
      <c r="I264" s="80">
        <v>2</v>
      </c>
    </row>
    <row r="265" spans="1:9" x14ac:dyDescent="0.4">
      <c r="A265" s="79" t="s">
        <v>394</v>
      </c>
      <c r="B265" s="80" t="s">
        <v>121</v>
      </c>
      <c r="C265" s="79" t="s">
        <v>312</v>
      </c>
      <c r="D265" s="79" t="s">
        <v>107</v>
      </c>
      <c r="E265" s="81">
        <v>37068</v>
      </c>
      <c r="F265" s="82"/>
      <c r="G265" s="83" t="s">
        <v>111</v>
      </c>
      <c r="H265" s="84">
        <v>66010</v>
      </c>
      <c r="I265" s="80">
        <v>5</v>
      </c>
    </row>
    <row r="266" spans="1:9" x14ac:dyDescent="0.4">
      <c r="A266" s="79" t="s">
        <v>395</v>
      </c>
      <c r="B266" s="80" t="s">
        <v>125</v>
      </c>
      <c r="C266" s="79" t="s">
        <v>312</v>
      </c>
      <c r="D266" s="79" t="s">
        <v>107</v>
      </c>
      <c r="E266" s="81">
        <v>37436</v>
      </c>
      <c r="F266" s="82"/>
      <c r="G266" s="83" t="s">
        <v>119</v>
      </c>
      <c r="H266" s="84">
        <v>64130</v>
      </c>
      <c r="I266" s="80">
        <v>1</v>
      </c>
    </row>
    <row r="267" spans="1:9" x14ac:dyDescent="0.4">
      <c r="A267" s="79" t="s">
        <v>396</v>
      </c>
      <c r="B267" s="80" t="s">
        <v>105</v>
      </c>
      <c r="C267" s="79" t="s">
        <v>312</v>
      </c>
      <c r="D267" s="79" t="s">
        <v>107</v>
      </c>
      <c r="E267" s="81">
        <v>38146</v>
      </c>
      <c r="F267" s="82"/>
      <c r="G267" s="83" t="s">
        <v>108</v>
      </c>
      <c r="H267" s="84">
        <v>47340</v>
      </c>
      <c r="I267" s="80">
        <v>2</v>
      </c>
    </row>
    <row r="268" spans="1:9" x14ac:dyDescent="0.4">
      <c r="A268" s="79" t="s">
        <v>397</v>
      </c>
      <c r="B268" s="80" t="s">
        <v>121</v>
      </c>
      <c r="C268" s="79" t="s">
        <v>312</v>
      </c>
      <c r="D268" s="79" t="s">
        <v>113</v>
      </c>
      <c r="E268" s="81">
        <v>39603</v>
      </c>
      <c r="F268" s="82"/>
      <c r="G268" s="83"/>
      <c r="H268" s="84">
        <v>40940</v>
      </c>
      <c r="I268" s="80">
        <v>2</v>
      </c>
    </row>
    <row r="269" spans="1:9" x14ac:dyDescent="0.4">
      <c r="A269" s="79" t="s">
        <v>398</v>
      </c>
      <c r="B269" s="80" t="s">
        <v>135</v>
      </c>
      <c r="C269" s="79" t="s">
        <v>312</v>
      </c>
      <c r="D269" s="79" t="s">
        <v>113</v>
      </c>
      <c r="E269" s="81">
        <v>38874</v>
      </c>
      <c r="F269" s="82"/>
      <c r="G269" s="83"/>
      <c r="H269" s="84">
        <v>59330</v>
      </c>
      <c r="I269" s="80">
        <v>4</v>
      </c>
    </row>
    <row r="270" spans="1:9" x14ac:dyDescent="0.4">
      <c r="A270" s="79" t="s">
        <v>399</v>
      </c>
      <c r="B270" s="80" t="s">
        <v>135</v>
      </c>
      <c r="C270" s="79" t="s">
        <v>312</v>
      </c>
      <c r="D270" s="79" t="s">
        <v>107</v>
      </c>
      <c r="E270" s="81">
        <v>39972</v>
      </c>
      <c r="F270" s="82"/>
      <c r="G270" s="83" t="s">
        <v>108</v>
      </c>
      <c r="H270" s="84">
        <v>78170</v>
      </c>
      <c r="I270" s="80">
        <v>5</v>
      </c>
    </row>
    <row r="271" spans="1:9" x14ac:dyDescent="0.4">
      <c r="A271" s="79" t="s">
        <v>400</v>
      </c>
      <c r="B271" s="80" t="s">
        <v>125</v>
      </c>
      <c r="C271" s="79" t="s">
        <v>312</v>
      </c>
      <c r="D271" s="79" t="s">
        <v>107</v>
      </c>
      <c r="E271" s="81">
        <v>39264</v>
      </c>
      <c r="F271" s="82"/>
      <c r="G271" s="83" t="s">
        <v>139</v>
      </c>
      <c r="H271" s="84">
        <v>81980</v>
      </c>
      <c r="I271" s="80">
        <v>2</v>
      </c>
    </row>
    <row r="272" spans="1:9" x14ac:dyDescent="0.4">
      <c r="A272" s="79" t="s">
        <v>401</v>
      </c>
      <c r="B272" s="80" t="s">
        <v>105</v>
      </c>
      <c r="C272" s="79" t="s">
        <v>312</v>
      </c>
      <c r="D272" s="79" t="s">
        <v>110</v>
      </c>
      <c r="E272" s="81">
        <v>39276</v>
      </c>
      <c r="F272" s="82"/>
      <c r="G272" s="83" t="s">
        <v>111</v>
      </c>
      <c r="H272" s="84">
        <v>18895</v>
      </c>
      <c r="I272" s="80">
        <v>4</v>
      </c>
    </row>
    <row r="273" spans="1:9" x14ac:dyDescent="0.4">
      <c r="A273" s="79" t="s">
        <v>402</v>
      </c>
      <c r="B273" s="80" t="s">
        <v>135</v>
      </c>
      <c r="C273" s="79" t="s">
        <v>312</v>
      </c>
      <c r="D273" s="79" t="s">
        <v>116</v>
      </c>
      <c r="E273" s="81">
        <v>39278</v>
      </c>
      <c r="F273" s="82"/>
      <c r="G273" s="83"/>
      <c r="H273" s="84">
        <v>30416</v>
      </c>
      <c r="I273" s="80">
        <v>1</v>
      </c>
    </row>
    <row r="274" spans="1:9" x14ac:dyDescent="0.4">
      <c r="A274" s="79" t="s">
        <v>403</v>
      </c>
      <c r="B274" s="80" t="s">
        <v>105</v>
      </c>
      <c r="C274" s="79" t="s">
        <v>312</v>
      </c>
      <c r="D274" s="79" t="s">
        <v>107</v>
      </c>
      <c r="E274" s="81">
        <v>39655</v>
      </c>
      <c r="F274" s="82"/>
      <c r="G274" s="83" t="s">
        <v>129</v>
      </c>
      <c r="H274" s="84">
        <v>34480</v>
      </c>
      <c r="I274" s="80">
        <v>3</v>
      </c>
    </row>
    <row r="275" spans="1:9" x14ac:dyDescent="0.4">
      <c r="A275" s="79" t="s">
        <v>404</v>
      </c>
      <c r="B275" s="80" t="s">
        <v>121</v>
      </c>
      <c r="C275" s="79" t="s">
        <v>312</v>
      </c>
      <c r="D275" s="79" t="s">
        <v>107</v>
      </c>
      <c r="E275" s="81">
        <v>39264</v>
      </c>
      <c r="F275" s="82"/>
      <c r="G275" s="83" t="s">
        <v>111</v>
      </c>
      <c r="H275" s="84">
        <v>63070</v>
      </c>
      <c r="I275" s="80">
        <v>1</v>
      </c>
    </row>
    <row r="276" spans="1:9" x14ac:dyDescent="0.4">
      <c r="A276" s="79" t="s">
        <v>405</v>
      </c>
      <c r="B276" s="80" t="s">
        <v>121</v>
      </c>
      <c r="C276" s="79" t="s">
        <v>312</v>
      </c>
      <c r="D276" s="79" t="s">
        <v>116</v>
      </c>
      <c r="E276" s="81">
        <v>35982</v>
      </c>
      <c r="F276" s="82"/>
      <c r="G276" s="83"/>
      <c r="H276" s="84">
        <v>8904</v>
      </c>
      <c r="I276" s="80">
        <v>3</v>
      </c>
    </row>
    <row r="277" spans="1:9" x14ac:dyDescent="0.4">
      <c r="A277" s="79" t="s">
        <v>406</v>
      </c>
      <c r="B277" s="80" t="s">
        <v>125</v>
      </c>
      <c r="C277" s="79" t="s">
        <v>312</v>
      </c>
      <c r="D277" s="79" t="s">
        <v>113</v>
      </c>
      <c r="E277" s="81">
        <v>35992</v>
      </c>
      <c r="F277" s="82"/>
      <c r="G277" s="83"/>
      <c r="H277" s="84">
        <v>68260</v>
      </c>
      <c r="I277" s="80">
        <v>5</v>
      </c>
    </row>
    <row r="278" spans="1:9" x14ac:dyDescent="0.4">
      <c r="A278" s="79" t="s">
        <v>407</v>
      </c>
      <c r="B278" s="80" t="s">
        <v>125</v>
      </c>
      <c r="C278" s="79" t="s">
        <v>312</v>
      </c>
      <c r="D278" s="79" t="s">
        <v>107</v>
      </c>
      <c r="E278" s="81">
        <v>35996</v>
      </c>
      <c r="F278" s="82"/>
      <c r="G278" s="83" t="s">
        <v>108</v>
      </c>
      <c r="H278" s="84">
        <v>40340</v>
      </c>
      <c r="I278" s="80">
        <v>2</v>
      </c>
    </row>
    <row r="279" spans="1:9" x14ac:dyDescent="0.4">
      <c r="A279" s="79" t="s">
        <v>408</v>
      </c>
      <c r="B279" s="80" t="s">
        <v>121</v>
      </c>
      <c r="C279" s="79" t="s">
        <v>312</v>
      </c>
      <c r="D279" s="79" t="s">
        <v>113</v>
      </c>
      <c r="E279" s="81">
        <v>35997</v>
      </c>
      <c r="F279" s="82"/>
      <c r="G279" s="83"/>
      <c r="H279" s="84">
        <v>72520</v>
      </c>
      <c r="I279" s="80">
        <v>3</v>
      </c>
    </row>
    <row r="280" spans="1:9" x14ac:dyDescent="0.4">
      <c r="A280" s="79" t="s">
        <v>409</v>
      </c>
      <c r="B280" s="80" t="s">
        <v>118</v>
      </c>
      <c r="C280" s="79" t="s">
        <v>312</v>
      </c>
      <c r="D280" s="79" t="s">
        <v>113</v>
      </c>
      <c r="E280" s="81">
        <v>36350</v>
      </c>
      <c r="F280" s="82"/>
      <c r="G280" s="83"/>
      <c r="H280" s="84">
        <v>27380</v>
      </c>
      <c r="I280" s="80">
        <v>3</v>
      </c>
    </row>
    <row r="281" spans="1:9" x14ac:dyDescent="0.4">
      <c r="A281" s="79" t="s">
        <v>410</v>
      </c>
      <c r="B281" s="80" t="s">
        <v>121</v>
      </c>
      <c r="C281" s="79" t="s">
        <v>312</v>
      </c>
      <c r="D281" s="79" t="s">
        <v>110</v>
      </c>
      <c r="E281" s="81">
        <v>36360</v>
      </c>
      <c r="F281" s="82"/>
      <c r="G281" s="83" t="s">
        <v>139</v>
      </c>
      <c r="H281" s="84">
        <v>11065</v>
      </c>
      <c r="I281" s="80">
        <v>1</v>
      </c>
    </row>
    <row r="282" spans="1:9" x14ac:dyDescent="0.4">
      <c r="A282" s="79" t="s">
        <v>411</v>
      </c>
      <c r="B282" s="80" t="s">
        <v>121</v>
      </c>
      <c r="C282" s="79" t="s">
        <v>312</v>
      </c>
      <c r="D282" s="79" t="s">
        <v>113</v>
      </c>
      <c r="E282" s="81">
        <v>36718</v>
      </c>
      <c r="F282" s="82"/>
      <c r="G282" s="83"/>
      <c r="H282" s="84">
        <v>89520</v>
      </c>
      <c r="I282" s="80">
        <v>5</v>
      </c>
    </row>
    <row r="283" spans="1:9" x14ac:dyDescent="0.4">
      <c r="A283" s="79" t="s">
        <v>412</v>
      </c>
      <c r="B283" s="80" t="s">
        <v>121</v>
      </c>
      <c r="C283" s="79" t="s">
        <v>312</v>
      </c>
      <c r="D283" s="79" t="s">
        <v>113</v>
      </c>
      <c r="E283" s="81">
        <v>36729</v>
      </c>
      <c r="F283" s="82"/>
      <c r="G283" s="83"/>
      <c r="H283" s="84">
        <v>45420</v>
      </c>
      <c r="I283" s="80">
        <v>1</v>
      </c>
    </row>
    <row r="284" spans="1:9" x14ac:dyDescent="0.4">
      <c r="A284" s="79" t="s">
        <v>413</v>
      </c>
      <c r="B284" s="80" t="s">
        <v>118</v>
      </c>
      <c r="C284" s="79" t="s">
        <v>312</v>
      </c>
      <c r="D284" s="79" t="s">
        <v>113</v>
      </c>
      <c r="E284" s="81">
        <v>37820</v>
      </c>
      <c r="F284" s="82"/>
      <c r="G284" s="83"/>
      <c r="H284" s="84">
        <v>75420</v>
      </c>
      <c r="I284" s="80">
        <v>1</v>
      </c>
    </row>
    <row r="285" spans="1:9" x14ac:dyDescent="0.4">
      <c r="A285" s="79" t="s">
        <v>414</v>
      </c>
      <c r="B285" s="80" t="s">
        <v>105</v>
      </c>
      <c r="C285" s="79" t="s">
        <v>312</v>
      </c>
      <c r="D285" s="79" t="s">
        <v>113</v>
      </c>
      <c r="E285" s="81">
        <v>39633</v>
      </c>
      <c r="F285" s="82"/>
      <c r="G285" s="83"/>
      <c r="H285" s="84">
        <v>39680</v>
      </c>
      <c r="I285" s="80">
        <v>1</v>
      </c>
    </row>
    <row r="286" spans="1:9" x14ac:dyDescent="0.4">
      <c r="A286" s="79" t="s">
        <v>415</v>
      </c>
      <c r="B286" s="80" t="s">
        <v>115</v>
      </c>
      <c r="C286" s="79" t="s">
        <v>312</v>
      </c>
      <c r="D286" s="79" t="s">
        <v>113</v>
      </c>
      <c r="E286" s="81">
        <v>38912</v>
      </c>
      <c r="F286" s="82"/>
      <c r="G286" s="83"/>
      <c r="H286" s="84">
        <v>80330</v>
      </c>
      <c r="I286" s="80">
        <v>4</v>
      </c>
    </row>
    <row r="287" spans="1:9" x14ac:dyDescent="0.4">
      <c r="A287" s="79" t="s">
        <v>416</v>
      </c>
      <c r="B287" s="80" t="s">
        <v>125</v>
      </c>
      <c r="C287" s="79" t="s">
        <v>312</v>
      </c>
      <c r="D287" s="79" t="s">
        <v>113</v>
      </c>
      <c r="E287" s="81">
        <v>41124</v>
      </c>
      <c r="F287" s="82"/>
      <c r="G287" s="83"/>
      <c r="H287" s="84">
        <v>49530</v>
      </c>
      <c r="I287" s="80">
        <v>2</v>
      </c>
    </row>
    <row r="288" spans="1:9" x14ac:dyDescent="0.4">
      <c r="A288" s="79" t="s">
        <v>417</v>
      </c>
      <c r="B288" s="80" t="s">
        <v>125</v>
      </c>
      <c r="C288" s="79" t="s">
        <v>312</v>
      </c>
      <c r="D288" s="79" t="s">
        <v>107</v>
      </c>
      <c r="E288" s="81">
        <v>36009</v>
      </c>
      <c r="F288" s="82"/>
      <c r="G288" s="83" t="s">
        <v>108</v>
      </c>
      <c r="H288" s="84">
        <v>75120</v>
      </c>
      <c r="I288" s="80">
        <v>5</v>
      </c>
    </row>
    <row r="289" spans="1:9" x14ac:dyDescent="0.4">
      <c r="A289" s="79" t="s">
        <v>418</v>
      </c>
      <c r="B289" s="80" t="s">
        <v>135</v>
      </c>
      <c r="C289" s="79" t="s">
        <v>312</v>
      </c>
      <c r="D289" s="79" t="s">
        <v>113</v>
      </c>
      <c r="E289" s="81">
        <v>36011</v>
      </c>
      <c r="F289" s="82"/>
      <c r="G289" s="83"/>
      <c r="H289" s="84">
        <v>45050</v>
      </c>
      <c r="I289" s="80">
        <v>1</v>
      </c>
    </row>
    <row r="290" spans="1:9" x14ac:dyDescent="0.4">
      <c r="A290" s="79" t="s">
        <v>419</v>
      </c>
      <c r="B290" s="80" t="s">
        <v>118</v>
      </c>
      <c r="C290" s="79" t="s">
        <v>312</v>
      </c>
      <c r="D290" s="79" t="s">
        <v>107</v>
      </c>
      <c r="E290" s="81">
        <v>39312</v>
      </c>
      <c r="F290" s="82"/>
      <c r="G290" s="83" t="s">
        <v>111</v>
      </c>
      <c r="H290" s="84">
        <v>71030</v>
      </c>
      <c r="I290" s="80">
        <v>3</v>
      </c>
    </row>
    <row r="291" spans="1:9" x14ac:dyDescent="0.4">
      <c r="A291" s="79" t="s">
        <v>420</v>
      </c>
      <c r="B291" s="80" t="s">
        <v>115</v>
      </c>
      <c r="C291" s="79" t="s">
        <v>312</v>
      </c>
      <c r="D291" s="79" t="s">
        <v>110</v>
      </c>
      <c r="E291" s="81">
        <v>39697</v>
      </c>
      <c r="F291" s="82"/>
      <c r="G291" s="83" t="s">
        <v>111</v>
      </c>
      <c r="H291" s="84">
        <v>15260</v>
      </c>
      <c r="I291" s="80">
        <v>2</v>
      </c>
    </row>
    <row r="292" spans="1:9" x14ac:dyDescent="0.4">
      <c r="A292" s="79" t="s">
        <v>421</v>
      </c>
      <c r="B292" s="80" t="s">
        <v>121</v>
      </c>
      <c r="C292" s="79" t="s">
        <v>312</v>
      </c>
      <c r="D292" s="79" t="s">
        <v>107</v>
      </c>
      <c r="E292" s="81">
        <v>39354</v>
      </c>
      <c r="F292" s="82"/>
      <c r="G292" s="83" t="s">
        <v>139</v>
      </c>
      <c r="H292" s="84">
        <v>67050</v>
      </c>
      <c r="I292" s="80">
        <v>4</v>
      </c>
    </row>
    <row r="293" spans="1:9" x14ac:dyDescent="0.4">
      <c r="A293" s="79" t="s">
        <v>422</v>
      </c>
      <c r="B293" s="80" t="s">
        <v>115</v>
      </c>
      <c r="C293" s="79" t="s">
        <v>312</v>
      </c>
      <c r="D293" s="79" t="s">
        <v>107</v>
      </c>
      <c r="E293" s="81">
        <v>40424</v>
      </c>
      <c r="F293" s="82"/>
      <c r="G293" s="83" t="s">
        <v>119</v>
      </c>
      <c r="H293" s="84">
        <v>39520</v>
      </c>
      <c r="I293" s="80">
        <v>5</v>
      </c>
    </row>
    <row r="294" spans="1:9" x14ac:dyDescent="0.4">
      <c r="A294" s="79" t="s">
        <v>423</v>
      </c>
      <c r="B294" s="80" t="s">
        <v>125</v>
      </c>
      <c r="C294" s="79" t="s">
        <v>312</v>
      </c>
      <c r="D294" s="79" t="s">
        <v>107</v>
      </c>
      <c r="E294" s="81">
        <v>38982</v>
      </c>
      <c r="F294" s="82"/>
      <c r="G294" s="83" t="s">
        <v>108</v>
      </c>
      <c r="H294" s="84">
        <v>60100</v>
      </c>
      <c r="I294" s="80">
        <v>1</v>
      </c>
    </row>
    <row r="295" spans="1:9" x14ac:dyDescent="0.4">
      <c r="A295" s="79" t="s">
        <v>424</v>
      </c>
      <c r="B295" s="80" t="s">
        <v>121</v>
      </c>
      <c r="C295" s="79" t="s">
        <v>312</v>
      </c>
      <c r="D295" s="79" t="s">
        <v>107</v>
      </c>
      <c r="E295" s="81">
        <v>38990</v>
      </c>
      <c r="F295" s="82"/>
      <c r="G295" s="83" t="s">
        <v>111</v>
      </c>
      <c r="H295" s="84">
        <v>66430</v>
      </c>
      <c r="I295" s="80">
        <v>2</v>
      </c>
    </row>
    <row r="296" spans="1:9" x14ac:dyDescent="0.4">
      <c r="A296" s="79" t="s">
        <v>425</v>
      </c>
      <c r="B296" s="80" t="s">
        <v>135</v>
      </c>
      <c r="C296" s="79" t="s">
        <v>312</v>
      </c>
      <c r="D296" s="79" t="s">
        <v>116</v>
      </c>
      <c r="E296" s="81">
        <v>36067</v>
      </c>
      <c r="F296" s="82"/>
      <c r="G296" s="83"/>
      <c r="H296" s="84">
        <v>37612</v>
      </c>
      <c r="I296" s="80">
        <v>4</v>
      </c>
    </row>
    <row r="297" spans="1:9" x14ac:dyDescent="0.4">
      <c r="A297" s="79" t="s">
        <v>426</v>
      </c>
      <c r="B297" s="80" t="s">
        <v>135</v>
      </c>
      <c r="C297" s="79" t="s">
        <v>312</v>
      </c>
      <c r="D297" s="79" t="s">
        <v>107</v>
      </c>
      <c r="E297" s="81">
        <v>36413</v>
      </c>
      <c r="F297" s="82"/>
      <c r="G297" s="83" t="s">
        <v>108</v>
      </c>
      <c r="H297" s="84">
        <v>40060</v>
      </c>
      <c r="I297" s="80">
        <v>3</v>
      </c>
    </row>
    <row r="298" spans="1:9" x14ac:dyDescent="0.4">
      <c r="A298" s="79" t="s">
        <v>427</v>
      </c>
      <c r="B298" s="80" t="s">
        <v>121</v>
      </c>
      <c r="C298" s="79" t="s">
        <v>312</v>
      </c>
      <c r="D298" s="79" t="s">
        <v>110</v>
      </c>
      <c r="E298" s="81">
        <v>36422</v>
      </c>
      <c r="F298" s="82"/>
      <c r="G298" s="83" t="s">
        <v>139</v>
      </c>
      <c r="H298" s="84">
        <v>17270</v>
      </c>
      <c r="I298" s="80">
        <v>5</v>
      </c>
    </row>
    <row r="299" spans="1:9" x14ac:dyDescent="0.4">
      <c r="A299" s="79" t="s">
        <v>428</v>
      </c>
      <c r="B299" s="80" t="s">
        <v>121</v>
      </c>
      <c r="C299" s="79" t="s">
        <v>312</v>
      </c>
      <c r="D299" s="79" t="s">
        <v>107</v>
      </c>
      <c r="E299" s="81">
        <v>36431</v>
      </c>
      <c r="F299" s="82"/>
      <c r="G299" s="83" t="s">
        <v>108</v>
      </c>
      <c r="H299" s="84">
        <v>35820</v>
      </c>
      <c r="I299" s="80">
        <v>2</v>
      </c>
    </row>
    <row r="300" spans="1:9" x14ac:dyDescent="0.4">
      <c r="A300" s="79" t="s">
        <v>429</v>
      </c>
      <c r="B300" s="80" t="s">
        <v>125</v>
      </c>
      <c r="C300" s="79" t="s">
        <v>312</v>
      </c>
      <c r="D300" s="79" t="s">
        <v>107</v>
      </c>
      <c r="E300" s="81">
        <v>37509</v>
      </c>
      <c r="F300" s="82"/>
      <c r="G300" s="83" t="s">
        <v>139</v>
      </c>
      <c r="H300" s="84">
        <v>69080</v>
      </c>
      <c r="I300" s="80">
        <v>3</v>
      </c>
    </row>
    <row r="301" spans="1:9" x14ac:dyDescent="0.4">
      <c r="A301" s="79" t="s">
        <v>430</v>
      </c>
      <c r="B301" s="80" t="s">
        <v>121</v>
      </c>
      <c r="C301" s="79" t="s">
        <v>312</v>
      </c>
      <c r="D301" s="79" t="s">
        <v>107</v>
      </c>
      <c r="E301" s="81">
        <v>37866</v>
      </c>
      <c r="F301" s="82"/>
      <c r="G301" s="83" t="s">
        <v>111</v>
      </c>
      <c r="H301" s="84">
        <v>54230</v>
      </c>
      <c r="I301" s="80">
        <v>5</v>
      </c>
    </row>
    <row r="302" spans="1:9" x14ac:dyDescent="0.4">
      <c r="A302" s="79" t="s">
        <v>431</v>
      </c>
      <c r="B302" s="80" t="s">
        <v>135</v>
      </c>
      <c r="C302" s="79" t="s">
        <v>312</v>
      </c>
      <c r="D302" s="79" t="s">
        <v>107</v>
      </c>
      <c r="E302" s="81">
        <v>39348</v>
      </c>
      <c r="F302" s="82"/>
      <c r="G302" s="83" t="s">
        <v>108</v>
      </c>
      <c r="H302" s="84">
        <v>46220</v>
      </c>
      <c r="I302" s="80">
        <v>2</v>
      </c>
    </row>
    <row r="303" spans="1:9" x14ac:dyDescent="0.4">
      <c r="A303" s="79" t="s">
        <v>432</v>
      </c>
      <c r="B303" s="80" t="s">
        <v>125</v>
      </c>
      <c r="C303" s="79" t="s">
        <v>312</v>
      </c>
      <c r="D303" s="79" t="s">
        <v>107</v>
      </c>
      <c r="E303" s="81">
        <v>39696</v>
      </c>
      <c r="F303" s="82"/>
      <c r="G303" s="83" t="s">
        <v>108</v>
      </c>
      <c r="H303" s="84">
        <v>69320</v>
      </c>
      <c r="I303" s="80">
        <v>3</v>
      </c>
    </row>
    <row r="304" spans="1:9" x14ac:dyDescent="0.4">
      <c r="A304" s="79" t="s">
        <v>433</v>
      </c>
      <c r="B304" s="80" t="s">
        <v>121</v>
      </c>
      <c r="C304" s="79" t="s">
        <v>312</v>
      </c>
      <c r="D304" s="79" t="s">
        <v>113</v>
      </c>
      <c r="E304" s="85">
        <v>40449</v>
      </c>
      <c r="F304" s="82"/>
      <c r="G304" s="83"/>
      <c r="H304" s="84">
        <v>88840</v>
      </c>
      <c r="I304" s="80">
        <v>5</v>
      </c>
    </row>
    <row r="305" spans="1:9" x14ac:dyDescent="0.4">
      <c r="A305" s="79" t="s">
        <v>434</v>
      </c>
      <c r="B305" s="80" t="s">
        <v>135</v>
      </c>
      <c r="C305" s="79" t="s">
        <v>312</v>
      </c>
      <c r="D305" s="79" t="s">
        <v>113</v>
      </c>
      <c r="E305" s="81">
        <v>39378</v>
      </c>
      <c r="F305" s="82"/>
      <c r="G305" s="83"/>
      <c r="H305" s="84">
        <v>35460</v>
      </c>
      <c r="I305" s="80">
        <v>3</v>
      </c>
    </row>
    <row r="306" spans="1:9" x14ac:dyDescent="0.4">
      <c r="A306" s="79" t="s">
        <v>435</v>
      </c>
      <c r="B306" s="80" t="s">
        <v>115</v>
      </c>
      <c r="C306" s="79" t="s">
        <v>312</v>
      </c>
      <c r="D306" s="79" t="s">
        <v>110</v>
      </c>
      <c r="E306" s="81">
        <v>40456</v>
      </c>
      <c r="F306" s="82"/>
      <c r="G306" s="83" t="s">
        <v>108</v>
      </c>
      <c r="H306" s="84">
        <v>46645</v>
      </c>
      <c r="I306" s="80">
        <v>5</v>
      </c>
    </row>
    <row r="307" spans="1:9" x14ac:dyDescent="0.4">
      <c r="A307" s="79" t="s">
        <v>436</v>
      </c>
      <c r="B307" s="80" t="s">
        <v>125</v>
      </c>
      <c r="C307" s="79" t="s">
        <v>312</v>
      </c>
      <c r="D307" s="79" t="s">
        <v>113</v>
      </c>
      <c r="E307" s="81">
        <v>40462</v>
      </c>
      <c r="F307" s="82"/>
      <c r="G307" s="83"/>
      <c r="H307" s="84">
        <v>52940</v>
      </c>
      <c r="I307" s="80">
        <v>4</v>
      </c>
    </row>
    <row r="308" spans="1:9" x14ac:dyDescent="0.4">
      <c r="A308" s="79" t="s">
        <v>437</v>
      </c>
      <c r="B308" s="80" t="s">
        <v>125</v>
      </c>
      <c r="C308" s="79" t="s">
        <v>312</v>
      </c>
      <c r="D308" s="79" t="s">
        <v>107</v>
      </c>
      <c r="E308" s="81">
        <v>40469</v>
      </c>
      <c r="F308" s="82"/>
      <c r="G308" s="83" t="s">
        <v>111</v>
      </c>
      <c r="H308" s="84">
        <v>45480</v>
      </c>
      <c r="I308" s="80">
        <v>4</v>
      </c>
    </row>
    <row r="309" spans="1:9" x14ac:dyDescent="0.4">
      <c r="A309" s="79" t="s">
        <v>438</v>
      </c>
      <c r="B309" s="80" t="s">
        <v>118</v>
      </c>
      <c r="C309" s="79" t="s">
        <v>312</v>
      </c>
      <c r="D309" s="79" t="s">
        <v>113</v>
      </c>
      <c r="E309" s="81">
        <v>40473</v>
      </c>
      <c r="F309" s="82"/>
      <c r="G309" s="83"/>
      <c r="H309" s="84">
        <v>28260</v>
      </c>
      <c r="I309" s="80">
        <v>5</v>
      </c>
    </row>
    <row r="310" spans="1:9" x14ac:dyDescent="0.4">
      <c r="A310" s="79" t="s">
        <v>439</v>
      </c>
      <c r="B310" s="80" t="s">
        <v>118</v>
      </c>
      <c r="C310" s="79" t="s">
        <v>312</v>
      </c>
      <c r="D310" s="79" t="s">
        <v>107</v>
      </c>
      <c r="E310" s="81">
        <v>40474</v>
      </c>
      <c r="F310" s="82"/>
      <c r="G310" s="83" t="s">
        <v>108</v>
      </c>
      <c r="H310" s="84">
        <v>59320</v>
      </c>
      <c r="I310" s="80">
        <v>4</v>
      </c>
    </row>
    <row r="311" spans="1:9" x14ac:dyDescent="0.4">
      <c r="A311" s="79" t="s">
        <v>440</v>
      </c>
      <c r="B311" s="80" t="s">
        <v>105</v>
      </c>
      <c r="C311" s="79" t="s">
        <v>312</v>
      </c>
      <c r="D311" s="79" t="s">
        <v>107</v>
      </c>
      <c r="E311" s="81">
        <v>39001</v>
      </c>
      <c r="F311" s="82"/>
      <c r="G311" s="83" t="s">
        <v>111</v>
      </c>
      <c r="H311" s="84">
        <v>70020</v>
      </c>
      <c r="I311" s="80">
        <v>3</v>
      </c>
    </row>
    <row r="312" spans="1:9" x14ac:dyDescent="0.4">
      <c r="A312" s="79" t="s">
        <v>441</v>
      </c>
      <c r="B312" s="80" t="s">
        <v>135</v>
      </c>
      <c r="C312" s="79" t="s">
        <v>312</v>
      </c>
      <c r="D312" s="79" t="s">
        <v>107</v>
      </c>
      <c r="E312" s="81">
        <v>36084</v>
      </c>
      <c r="F312" s="82"/>
      <c r="G312" s="83" t="s">
        <v>108</v>
      </c>
      <c r="H312" s="84">
        <v>33210</v>
      </c>
      <c r="I312" s="80">
        <v>4</v>
      </c>
    </row>
    <row r="313" spans="1:9" x14ac:dyDescent="0.4">
      <c r="A313" s="79" t="s">
        <v>442</v>
      </c>
      <c r="B313" s="80" t="s">
        <v>105</v>
      </c>
      <c r="C313" s="79" t="s">
        <v>312</v>
      </c>
      <c r="D313" s="79" t="s">
        <v>107</v>
      </c>
      <c r="E313" s="81">
        <v>36444</v>
      </c>
      <c r="F313" s="82"/>
      <c r="G313" s="83" t="s">
        <v>108</v>
      </c>
      <c r="H313" s="84">
        <v>67280</v>
      </c>
      <c r="I313" s="80">
        <v>3</v>
      </c>
    </row>
    <row r="314" spans="1:9" x14ac:dyDescent="0.4">
      <c r="A314" s="79" t="s">
        <v>443</v>
      </c>
      <c r="B314" s="80" t="s">
        <v>125</v>
      </c>
      <c r="C314" s="79" t="s">
        <v>312</v>
      </c>
      <c r="D314" s="79" t="s">
        <v>113</v>
      </c>
      <c r="E314" s="81">
        <v>36455</v>
      </c>
      <c r="F314" s="82"/>
      <c r="G314" s="83"/>
      <c r="H314" s="84">
        <v>23810</v>
      </c>
      <c r="I314" s="80">
        <v>4</v>
      </c>
    </row>
    <row r="315" spans="1:9" x14ac:dyDescent="0.4">
      <c r="A315" s="79" t="s">
        <v>444</v>
      </c>
      <c r="B315" s="80" t="s">
        <v>118</v>
      </c>
      <c r="C315" s="79" t="s">
        <v>312</v>
      </c>
      <c r="D315" s="79" t="s">
        <v>113</v>
      </c>
      <c r="E315" s="81">
        <v>37899</v>
      </c>
      <c r="F315" s="82"/>
      <c r="G315" s="83"/>
      <c r="H315" s="84">
        <v>64220</v>
      </c>
      <c r="I315" s="80">
        <v>5</v>
      </c>
    </row>
    <row r="316" spans="1:9" x14ac:dyDescent="0.4">
      <c r="A316" s="79" t="s">
        <v>445</v>
      </c>
      <c r="B316" s="80" t="s">
        <v>105</v>
      </c>
      <c r="C316" s="79" t="s">
        <v>312</v>
      </c>
      <c r="D316" s="79" t="s">
        <v>113</v>
      </c>
      <c r="E316" s="81">
        <v>38289</v>
      </c>
      <c r="F316" s="82"/>
      <c r="G316" s="83"/>
      <c r="H316" s="84">
        <v>71830</v>
      </c>
      <c r="I316" s="80">
        <v>3</v>
      </c>
    </row>
    <row r="317" spans="1:9" x14ac:dyDescent="0.4">
      <c r="A317" s="79" t="s">
        <v>446</v>
      </c>
      <c r="B317" s="80" t="s">
        <v>118</v>
      </c>
      <c r="C317" s="79" t="s">
        <v>312</v>
      </c>
      <c r="D317" s="79" t="s">
        <v>116</v>
      </c>
      <c r="E317" s="81">
        <v>39747</v>
      </c>
      <c r="F317" s="82"/>
      <c r="G317" s="83"/>
      <c r="H317" s="84">
        <v>10572</v>
      </c>
      <c r="I317" s="80">
        <v>4</v>
      </c>
    </row>
    <row r="318" spans="1:9" x14ac:dyDescent="0.4">
      <c r="A318" s="79" t="s">
        <v>447</v>
      </c>
      <c r="B318" s="80" t="s">
        <v>125</v>
      </c>
      <c r="C318" s="79" t="s">
        <v>312</v>
      </c>
      <c r="D318" s="79" t="s">
        <v>113</v>
      </c>
      <c r="E318" s="81">
        <v>40470</v>
      </c>
      <c r="F318" s="82"/>
      <c r="G318" s="83"/>
      <c r="H318" s="84">
        <v>37840</v>
      </c>
      <c r="I318" s="80">
        <v>1</v>
      </c>
    </row>
    <row r="319" spans="1:9" x14ac:dyDescent="0.4">
      <c r="A319" s="79" t="s">
        <v>448</v>
      </c>
      <c r="B319" s="80" t="s">
        <v>105</v>
      </c>
      <c r="C319" s="79" t="s">
        <v>312</v>
      </c>
      <c r="D319" s="79" t="s">
        <v>107</v>
      </c>
      <c r="E319" s="81">
        <v>39403</v>
      </c>
      <c r="F319" s="82"/>
      <c r="G319" s="83" t="s">
        <v>111</v>
      </c>
      <c r="H319" s="84">
        <v>38940</v>
      </c>
      <c r="I319" s="80">
        <v>2</v>
      </c>
    </row>
    <row r="320" spans="1:9" x14ac:dyDescent="0.4">
      <c r="A320" s="79" t="s">
        <v>449</v>
      </c>
      <c r="B320" s="80" t="s">
        <v>121</v>
      </c>
      <c r="C320" s="79" t="s">
        <v>312</v>
      </c>
      <c r="D320" s="79" t="s">
        <v>107</v>
      </c>
      <c r="E320" s="81">
        <v>39407</v>
      </c>
      <c r="F320" s="82"/>
      <c r="G320" s="83" t="s">
        <v>139</v>
      </c>
      <c r="H320" s="84">
        <v>73072</v>
      </c>
      <c r="I320" s="80">
        <v>5</v>
      </c>
    </row>
    <row r="321" spans="1:9" x14ac:dyDescent="0.4">
      <c r="A321" s="79" t="s">
        <v>450</v>
      </c>
      <c r="B321" s="80" t="s">
        <v>125</v>
      </c>
      <c r="C321" s="79" t="s">
        <v>312</v>
      </c>
      <c r="D321" s="79" t="s">
        <v>113</v>
      </c>
      <c r="E321" s="81">
        <v>40492</v>
      </c>
      <c r="F321" s="82"/>
      <c r="G321" s="83"/>
      <c r="H321" s="84">
        <v>66010</v>
      </c>
      <c r="I321" s="80">
        <v>2</v>
      </c>
    </row>
    <row r="322" spans="1:9" x14ac:dyDescent="0.4">
      <c r="A322" s="79" t="s">
        <v>451</v>
      </c>
      <c r="B322" s="80" t="s">
        <v>125</v>
      </c>
      <c r="C322" s="79" t="s">
        <v>312</v>
      </c>
      <c r="D322" s="79" t="s">
        <v>107</v>
      </c>
      <c r="E322" s="81">
        <v>36101</v>
      </c>
      <c r="F322" s="82"/>
      <c r="G322" s="83" t="s">
        <v>108</v>
      </c>
      <c r="H322" s="84">
        <v>88240</v>
      </c>
      <c r="I322" s="80">
        <v>5</v>
      </c>
    </row>
    <row r="323" spans="1:9" x14ac:dyDescent="0.4">
      <c r="A323" s="79" t="s">
        <v>452</v>
      </c>
      <c r="B323" s="80" t="s">
        <v>105</v>
      </c>
      <c r="C323" s="79" t="s">
        <v>312</v>
      </c>
      <c r="D323" s="79" t="s">
        <v>107</v>
      </c>
      <c r="E323" s="81">
        <v>36122</v>
      </c>
      <c r="F323" s="82"/>
      <c r="G323" s="83" t="s">
        <v>111</v>
      </c>
      <c r="H323" s="84">
        <v>22660</v>
      </c>
      <c r="I323" s="80">
        <v>2</v>
      </c>
    </row>
    <row r="324" spans="1:9" x14ac:dyDescent="0.4">
      <c r="A324" s="79" t="s">
        <v>453</v>
      </c>
      <c r="B324" s="80" t="s">
        <v>118</v>
      </c>
      <c r="C324" s="79" t="s">
        <v>312</v>
      </c>
      <c r="D324" s="79" t="s">
        <v>107</v>
      </c>
      <c r="E324" s="81">
        <v>37936</v>
      </c>
      <c r="F324" s="82"/>
      <c r="G324" s="83" t="s">
        <v>139</v>
      </c>
      <c r="H324" s="84">
        <v>30920</v>
      </c>
      <c r="I324" s="80">
        <v>5</v>
      </c>
    </row>
    <row r="325" spans="1:9" x14ac:dyDescent="0.4">
      <c r="A325" s="79" t="s">
        <v>454</v>
      </c>
      <c r="B325" s="80" t="s">
        <v>125</v>
      </c>
      <c r="C325" s="79" t="s">
        <v>312</v>
      </c>
      <c r="D325" s="79" t="s">
        <v>107</v>
      </c>
      <c r="E325" s="81">
        <v>37943</v>
      </c>
      <c r="F325" s="82"/>
      <c r="G325" s="83" t="s">
        <v>108</v>
      </c>
      <c r="H325" s="84">
        <v>75176</v>
      </c>
      <c r="I325" s="80">
        <v>3</v>
      </c>
    </row>
    <row r="326" spans="1:9" x14ac:dyDescent="0.4">
      <c r="A326" s="79" t="s">
        <v>455</v>
      </c>
      <c r="B326" s="80" t="s">
        <v>121</v>
      </c>
      <c r="C326" s="79" t="s">
        <v>312</v>
      </c>
      <c r="D326" s="79" t="s">
        <v>113</v>
      </c>
      <c r="E326" s="81">
        <v>38321</v>
      </c>
      <c r="F326" s="82"/>
      <c r="G326" s="83"/>
      <c r="H326" s="84">
        <v>37980</v>
      </c>
      <c r="I326" s="80">
        <v>4</v>
      </c>
    </row>
    <row r="327" spans="1:9" x14ac:dyDescent="0.4">
      <c r="A327" s="79" t="s">
        <v>456</v>
      </c>
      <c r="B327" s="80" t="s">
        <v>118</v>
      </c>
      <c r="C327" s="79" t="s">
        <v>312</v>
      </c>
      <c r="D327" s="79" t="s">
        <v>107</v>
      </c>
      <c r="E327" s="81">
        <v>38321</v>
      </c>
      <c r="F327" s="82"/>
      <c r="G327" s="83" t="s">
        <v>111</v>
      </c>
      <c r="H327" s="84">
        <v>70760</v>
      </c>
      <c r="I327" s="80">
        <v>1</v>
      </c>
    </row>
    <row r="328" spans="1:9" x14ac:dyDescent="0.4">
      <c r="A328" s="79" t="s">
        <v>457</v>
      </c>
      <c r="B328" s="80" t="s">
        <v>121</v>
      </c>
      <c r="C328" s="79" t="s">
        <v>312</v>
      </c>
      <c r="D328" s="79" t="s">
        <v>107</v>
      </c>
      <c r="E328" s="81">
        <v>39760</v>
      </c>
      <c r="F328" s="82"/>
      <c r="G328" s="83" t="s">
        <v>108</v>
      </c>
      <c r="H328" s="84">
        <v>61060</v>
      </c>
      <c r="I328" s="80">
        <v>5</v>
      </c>
    </row>
    <row r="329" spans="1:9" x14ac:dyDescent="0.4">
      <c r="A329" s="79" t="s">
        <v>458</v>
      </c>
      <c r="B329" s="80" t="s">
        <v>125</v>
      </c>
      <c r="C329" s="79" t="s">
        <v>312</v>
      </c>
      <c r="D329" s="79" t="s">
        <v>107</v>
      </c>
      <c r="E329" s="81">
        <v>39390</v>
      </c>
      <c r="F329" s="82"/>
      <c r="G329" s="83" t="s">
        <v>119</v>
      </c>
      <c r="H329" s="84">
        <v>71490</v>
      </c>
      <c r="I329" s="80">
        <v>5</v>
      </c>
    </row>
    <row r="330" spans="1:9" x14ac:dyDescent="0.4">
      <c r="A330" s="79" t="s">
        <v>459</v>
      </c>
      <c r="B330" s="80" t="s">
        <v>118</v>
      </c>
      <c r="C330" s="79" t="s">
        <v>312</v>
      </c>
      <c r="D330" s="79" t="s">
        <v>113</v>
      </c>
      <c r="E330" s="81">
        <v>39785</v>
      </c>
      <c r="F330" s="82"/>
      <c r="G330" s="83"/>
      <c r="H330" s="84">
        <v>80690</v>
      </c>
      <c r="I330" s="80">
        <v>3</v>
      </c>
    </row>
    <row r="331" spans="1:9" x14ac:dyDescent="0.4">
      <c r="A331" s="79" t="s">
        <v>460</v>
      </c>
      <c r="B331" s="80" t="s">
        <v>125</v>
      </c>
      <c r="C331" s="79" t="s">
        <v>312</v>
      </c>
      <c r="D331" s="79" t="s">
        <v>110</v>
      </c>
      <c r="E331" s="81">
        <v>36503</v>
      </c>
      <c r="F331" s="82"/>
      <c r="G331" s="83" t="s">
        <v>119</v>
      </c>
      <c r="H331" s="84">
        <v>41615</v>
      </c>
      <c r="I331" s="80">
        <v>1</v>
      </c>
    </row>
    <row r="332" spans="1:9" x14ac:dyDescent="0.4">
      <c r="A332" s="79" t="s">
        <v>461</v>
      </c>
      <c r="B332" s="80" t="s">
        <v>135</v>
      </c>
      <c r="C332" s="79" t="s">
        <v>312</v>
      </c>
      <c r="D332" s="79" t="s">
        <v>107</v>
      </c>
      <c r="E332" s="81">
        <v>37229</v>
      </c>
      <c r="F332" s="82"/>
      <c r="G332" s="83" t="s">
        <v>139</v>
      </c>
      <c r="H332" s="84">
        <v>25310</v>
      </c>
      <c r="I332" s="80">
        <v>4</v>
      </c>
    </row>
    <row r="333" spans="1:9" x14ac:dyDescent="0.4">
      <c r="A333" s="79" t="s">
        <v>462</v>
      </c>
      <c r="B333" s="80" t="s">
        <v>105</v>
      </c>
      <c r="C333" s="79" t="s">
        <v>312</v>
      </c>
      <c r="D333" s="79" t="s">
        <v>110</v>
      </c>
      <c r="E333" s="81">
        <v>37620</v>
      </c>
      <c r="F333" s="82"/>
      <c r="G333" s="83" t="s">
        <v>108</v>
      </c>
      <c r="H333" s="84">
        <v>24460</v>
      </c>
      <c r="I333" s="80">
        <v>1</v>
      </c>
    </row>
    <row r="334" spans="1:9" x14ac:dyDescent="0.4">
      <c r="A334" s="79" t="s">
        <v>463</v>
      </c>
      <c r="B334" s="80" t="s">
        <v>118</v>
      </c>
      <c r="C334" s="79" t="s">
        <v>312</v>
      </c>
      <c r="D334" s="79" t="s">
        <v>107</v>
      </c>
      <c r="E334" s="81">
        <v>40175</v>
      </c>
      <c r="F334" s="82"/>
      <c r="G334" s="83" t="s">
        <v>119</v>
      </c>
      <c r="H334" s="84">
        <v>34690</v>
      </c>
      <c r="I334" s="80">
        <v>2</v>
      </c>
    </row>
    <row r="335" spans="1:9" x14ac:dyDescent="0.4">
      <c r="A335" s="79" t="s">
        <v>464</v>
      </c>
      <c r="B335" s="80" t="s">
        <v>118</v>
      </c>
      <c r="C335" s="79" t="s">
        <v>465</v>
      </c>
      <c r="D335" s="79" t="s">
        <v>113</v>
      </c>
      <c r="E335" s="85">
        <v>40292</v>
      </c>
      <c r="F335" s="82"/>
      <c r="G335" s="83"/>
      <c r="H335" s="84">
        <v>61890</v>
      </c>
      <c r="I335" s="80">
        <v>2</v>
      </c>
    </row>
    <row r="336" spans="1:9" x14ac:dyDescent="0.4">
      <c r="A336" s="79" t="s">
        <v>466</v>
      </c>
      <c r="B336" s="80" t="s">
        <v>115</v>
      </c>
      <c r="C336" s="79" t="s">
        <v>465</v>
      </c>
      <c r="D336" s="79" t="s">
        <v>107</v>
      </c>
      <c r="E336" s="81">
        <v>37407</v>
      </c>
      <c r="F336" s="82"/>
      <c r="G336" s="83" t="s">
        <v>108</v>
      </c>
      <c r="H336" s="84">
        <v>59140</v>
      </c>
      <c r="I336" s="80">
        <v>5</v>
      </c>
    </row>
    <row r="337" spans="1:9" x14ac:dyDescent="0.4">
      <c r="A337" s="79" t="s">
        <v>467</v>
      </c>
      <c r="B337" s="80" t="s">
        <v>118</v>
      </c>
      <c r="C337" s="79" t="s">
        <v>465</v>
      </c>
      <c r="D337" s="79" t="s">
        <v>107</v>
      </c>
      <c r="E337" s="85">
        <v>40313</v>
      </c>
      <c r="F337" s="82"/>
      <c r="G337" s="83" t="s">
        <v>139</v>
      </c>
      <c r="H337" s="84">
        <v>27250</v>
      </c>
      <c r="I337" s="80">
        <v>5</v>
      </c>
    </row>
    <row r="338" spans="1:9" x14ac:dyDescent="0.4">
      <c r="A338" s="79" t="s">
        <v>468</v>
      </c>
      <c r="B338" s="80" t="s">
        <v>135</v>
      </c>
      <c r="C338" s="79" t="s">
        <v>465</v>
      </c>
      <c r="D338" s="79" t="s">
        <v>107</v>
      </c>
      <c r="E338" s="81">
        <v>41137</v>
      </c>
      <c r="F338" s="82"/>
      <c r="G338" s="83" t="s">
        <v>108</v>
      </c>
      <c r="H338" s="84">
        <v>39160</v>
      </c>
      <c r="I338" s="80">
        <v>3</v>
      </c>
    </row>
    <row r="339" spans="1:9" x14ac:dyDescent="0.4">
      <c r="A339" s="79" t="s">
        <v>469</v>
      </c>
      <c r="B339" s="80" t="s">
        <v>105</v>
      </c>
      <c r="C339" s="79" t="s">
        <v>465</v>
      </c>
      <c r="D339" s="79" t="s">
        <v>113</v>
      </c>
      <c r="E339" s="81">
        <v>36765</v>
      </c>
      <c r="F339" s="82"/>
      <c r="G339" s="83"/>
      <c r="H339" s="84">
        <v>74500</v>
      </c>
      <c r="I339" s="80">
        <v>4</v>
      </c>
    </row>
    <row r="340" spans="1:9" x14ac:dyDescent="0.4">
      <c r="A340" s="79" t="s">
        <v>470</v>
      </c>
      <c r="B340" s="80" t="s">
        <v>121</v>
      </c>
      <c r="C340" s="79" t="s">
        <v>465</v>
      </c>
      <c r="D340" s="79" t="s">
        <v>107</v>
      </c>
      <c r="E340" s="81">
        <v>37936</v>
      </c>
      <c r="F340" s="82"/>
      <c r="G340" s="83" t="s">
        <v>139</v>
      </c>
      <c r="H340" s="84">
        <v>53870</v>
      </c>
      <c r="I340" s="80">
        <v>2</v>
      </c>
    </row>
    <row r="341" spans="1:9" x14ac:dyDescent="0.4">
      <c r="A341" s="79" t="s">
        <v>471</v>
      </c>
      <c r="B341" s="80" t="s">
        <v>105</v>
      </c>
      <c r="C341" s="79" t="s">
        <v>465</v>
      </c>
      <c r="D341" s="79" t="s">
        <v>107</v>
      </c>
      <c r="E341" s="81">
        <v>39038</v>
      </c>
      <c r="F341" s="82"/>
      <c r="G341" s="83" t="s">
        <v>129</v>
      </c>
      <c r="H341" s="84">
        <v>71400</v>
      </c>
      <c r="I341" s="80">
        <v>4</v>
      </c>
    </row>
    <row r="342" spans="1:9" x14ac:dyDescent="0.4">
      <c r="A342" s="79" t="s">
        <v>472</v>
      </c>
      <c r="B342" s="80" t="s">
        <v>135</v>
      </c>
      <c r="C342" s="79" t="s">
        <v>473</v>
      </c>
      <c r="D342" s="79" t="s">
        <v>107</v>
      </c>
      <c r="E342" s="81">
        <v>40552</v>
      </c>
      <c r="F342" s="82"/>
      <c r="G342" s="83" t="s">
        <v>108</v>
      </c>
      <c r="H342" s="84">
        <v>62740</v>
      </c>
      <c r="I342" s="80">
        <v>4</v>
      </c>
    </row>
    <row r="343" spans="1:9" x14ac:dyDescent="0.4">
      <c r="A343" s="79" t="s">
        <v>474</v>
      </c>
      <c r="B343" s="80" t="s">
        <v>121</v>
      </c>
      <c r="C343" s="79" t="s">
        <v>473</v>
      </c>
      <c r="D343" s="79" t="s">
        <v>107</v>
      </c>
      <c r="E343" s="81">
        <v>40911</v>
      </c>
      <c r="F343" s="82"/>
      <c r="G343" s="83" t="s">
        <v>111</v>
      </c>
      <c r="H343" s="84">
        <v>87120</v>
      </c>
      <c r="I343" s="80">
        <v>3</v>
      </c>
    </row>
    <row r="344" spans="1:9" x14ac:dyDescent="0.4">
      <c r="A344" s="79" t="s">
        <v>475</v>
      </c>
      <c r="B344" s="80" t="s">
        <v>121</v>
      </c>
      <c r="C344" s="79" t="s">
        <v>473</v>
      </c>
      <c r="D344" s="79" t="s">
        <v>110</v>
      </c>
      <c r="E344" s="81">
        <v>39457</v>
      </c>
      <c r="F344" s="82"/>
      <c r="G344" s="83" t="s">
        <v>108</v>
      </c>
      <c r="H344" s="84">
        <v>31255</v>
      </c>
      <c r="I344" s="80">
        <v>5</v>
      </c>
    </row>
    <row r="345" spans="1:9" x14ac:dyDescent="0.4">
      <c r="A345" s="79" t="s">
        <v>476</v>
      </c>
      <c r="B345" s="80" t="s">
        <v>105</v>
      </c>
      <c r="C345" s="79" t="s">
        <v>473</v>
      </c>
      <c r="D345" s="79" t="s">
        <v>110</v>
      </c>
      <c r="E345" s="81">
        <v>39098</v>
      </c>
      <c r="F345" s="82"/>
      <c r="G345" s="83" t="s">
        <v>139</v>
      </c>
      <c r="H345" s="84">
        <v>47705</v>
      </c>
      <c r="I345" s="80">
        <v>5</v>
      </c>
    </row>
    <row r="346" spans="1:9" x14ac:dyDescent="0.4">
      <c r="A346" s="79" t="s">
        <v>477</v>
      </c>
      <c r="B346" s="80" t="s">
        <v>125</v>
      </c>
      <c r="C346" s="79" t="s">
        <v>473</v>
      </c>
      <c r="D346" s="79" t="s">
        <v>107</v>
      </c>
      <c r="E346" s="81">
        <v>40209</v>
      </c>
      <c r="F346" s="82"/>
      <c r="G346" s="83" t="s">
        <v>139</v>
      </c>
      <c r="H346" s="84">
        <v>45260</v>
      </c>
      <c r="I346" s="80">
        <v>4</v>
      </c>
    </row>
    <row r="347" spans="1:9" x14ac:dyDescent="0.4">
      <c r="A347" s="79" t="s">
        <v>478</v>
      </c>
      <c r="B347" s="80" t="s">
        <v>105</v>
      </c>
      <c r="C347" s="79" t="s">
        <v>473</v>
      </c>
      <c r="D347" s="79" t="s">
        <v>113</v>
      </c>
      <c r="E347" s="81">
        <v>36192</v>
      </c>
      <c r="F347" s="82"/>
      <c r="G347" s="83"/>
      <c r="H347" s="84">
        <v>47620</v>
      </c>
      <c r="I347" s="80">
        <v>5</v>
      </c>
    </row>
    <row r="348" spans="1:9" x14ac:dyDescent="0.4">
      <c r="A348" s="79" t="s">
        <v>479</v>
      </c>
      <c r="B348" s="80" t="s">
        <v>115</v>
      </c>
      <c r="C348" s="79" t="s">
        <v>473</v>
      </c>
      <c r="D348" s="79" t="s">
        <v>113</v>
      </c>
      <c r="E348" s="81">
        <v>36199</v>
      </c>
      <c r="F348" s="82"/>
      <c r="G348" s="83"/>
      <c r="H348" s="84">
        <v>31270</v>
      </c>
      <c r="I348" s="80">
        <v>5</v>
      </c>
    </row>
    <row r="349" spans="1:9" x14ac:dyDescent="0.4">
      <c r="A349" s="79" t="s">
        <v>480</v>
      </c>
      <c r="B349" s="80" t="s">
        <v>105</v>
      </c>
      <c r="C349" s="79" t="s">
        <v>473</v>
      </c>
      <c r="D349" s="79" t="s">
        <v>107</v>
      </c>
      <c r="E349" s="81">
        <v>36940</v>
      </c>
      <c r="F349" s="82"/>
      <c r="G349" s="83" t="s">
        <v>108</v>
      </c>
      <c r="H349" s="84">
        <v>48990</v>
      </c>
      <c r="I349" s="80">
        <v>5</v>
      </c>
    </row>
    <row r="350" spans="1:9" x14ac:dyDescent="0.4">
      <c r="A350" s="79" t="s">
        <v>481</v>
      </c>
      <c r="B350" s="80" t="s">
        <v>105</v>
      </c>
      <c r="C350" s="79" t="s">
        <v>473</v>
      </c>
      <c r="D350" s="79" t="s">
        <v>110</v>
      </c>
      <c r="E350" s="81">
        <v>39871</v>
      </c>
      <c r="F350" s="82"/>
      <c r="G350" s="83" t="s">
        <v>119</v>
      </c>
      <c r="H350" s="84">
        <v>38575</v>
      </c>
      <c r="I350" s="80">
        <v>2</v>
      </c>
    </row>
    <row r="351" spans="1:9" x14ac:dyDescent="0.4">
      <c r="A351" s="79" t="s">
        <v>482</v>
      </c>
      <c r="B351" s="80" t="s">
        <v>121</v>
      </c>
      <c r="C351" s="79" t="s">
        <v>473</v>
      </c>
      <c r="D351" s="79" t="s">
        <v>116</v>
      </c>
      <c r="E351" s="81">
        <v>40610</v>
      </c>
      <c r="F351" s="82"/>
      <c r="G351" s="83"/>
      <c r="H351" s="84">
        <v>36844</v>
      </c>
      <c r="I351" s="80">
        <v>4</v>
      </c>
    </row>
    <row r="352" spans="1:9" x14ac:dyDescent="0.4">
      <c r="A352" s="79" t="s">
        <v>483</v>
      </c>
      <c r="B352" s="80" t="s">
        <v>125</v>
      </c>
      <c r="C352" s="79" t="s">
        <v>473</v>
      </c>
      <c r="D352" s="79" t="s">
        <v>110</v>
      </c>
      <c r="E352" s="81">
        <v>40624</v>
      </c>
      <c r="F352" s="82"/>
      <c r="G352" s="83" t="s">
        <v>119</v>
      </c>
      <c r="H352" s="84">
        <v>13090</v>
      </c>
      <c r="I352" s="80">
        <v>4</v>
      </c>
    </row>
    <row r="353" spans="1:9" x14ac:dyDescent="0.4">
      <c r="A353" s="79" t="s">
        <v>484</v>
      </c>
      <c r="B353" s="80" t="s">
        <v>121</v>
      </c>
      <c r="C353" s="79" t="s">
        <v>473</v>
      </c>
      <c r="D353" s="79" t="s">
        <v>107</v>
      </c>
      <c r="E353" s="81">
        <v>39147</v>
      </c>
      <c r="F353" s="82"/>
      <c r="G353" s="83" t="s">
        <v>119</v>
      </c>
      <c r="H353" s="84">
        <v>45180</v>
      </c>
      <c r="I353" s="80">
        <v>5</v>
      </c>
    </row>
    <row r="354" spans="1:9" x14ac:dyDescent="0.4">
      <c r="A354" s="79" t="s">
        <v>485</v>
      </c>
      <c r="B354" s="80" t="s">
        <v>118</v>
      </c>
      <c r="C354" s="79" t="s">
        <v>473</v>
      </c>
      <c r="D354" s="79" t="s">
        <v>113</v>
      </c>
      <c r="E354" s="81">
        <v>39167</v>
      </c>
      <c r="F354" s="82"/>
      <c r="G354" s="83"/>
      <c r="H354" s="84">
        <v>29000</v>
      </c>
      <c r="I354" s="80">
        <v>5</v>
      </c>
    </row>
    <row r="355" spans="1:9" x14ac:dyDescent="0.4">
      <c r="A355" s="79" t="s">
        <v>486</v>
      </c>
      <c r="B355" s="80" t="s">
        <v>118</v>
      </c>
      <c r="C355" s="79" t="s">
        <v>473</v>
      </c>
      <c r="D355" s="79" t="s">
        <v>113</v>
      </c>
      <c r="E355" s="81">
        <v>38805</v>
      </c>
      <c r="F355" s="82"/>
      <c r="G355" s="83"/>
      <c r="H355" s="84">
        <v>53870</v>
      </c>
      <c r="I355" s="80">
        <v>2</v>
      </c>
    </row>
    <row r="356" spans="1:9" x14ac:dyDescent="0.4">
      <c r="A356" s="79" t="s">
        <v>487</v>
      </c>
      <c r="B356" s="80" t="s">
        <v>105</v>
      </c>
      <c r="C356" s="79" t="s">
        <v>473</v>
      </c>
      <c r="D356" s="79" t="s">
        <v>107</v>
      </c>
      <c r="E356" s="81">
        <v>35856</v>
      </c>
      <c r="F356" s="82"/>
      <c r="G356" s="83" t="s">
        <v>129</v>
      </c>
      <c r="H356" s="84">
        <v>86830</v>
      </c>
      <c r="I356" s="80">
        <v>3</v>
      </c>
    </row>
    <row r="357" spans="1:9" x14ac:dyDescent="0.4">
      <c r="A357" s="79" t="s">
        <v>488</v>
      </c>
      <c r="B357" s="80" t="s">
        <v>125</v>
      </c>
      <c r="C357" s="79" t="s">
        <v>473</v>
      </c>
      <c r="D357" s="79" t="s">
        <v>107</v>
      </c>
      <c r="E357" s="81">
        <v>35857</v>
      </c>
      <c r="F357" s="82"/>
      <c r="G357" s="83" t="s">
        <v>139</v>
      </c>
      <c r="H357" s="84">
        <v>82110</v>
      </c>
      <c r="I357" s="80">
        <v>3</v>
      </c>
    </row>
    <row r="358" spans="1:9" x14ac:dyDescent="0.4">
      <c r="A358" s="79" t="s">
        <v>489</v>
      </c>
      <c r="B358" s="80" t="s">
        <v>105</v>
      </c>
      <c r="C358" s="79" t="s">
        <v>473</v>
      </c>
      <c r="D358" s="79" t="s">
        <v>107</v>
      </c>
      <c r="E358" s="81">
        <v>39157</v>
      </c>
      <c r="F358" s="82"/>
      <c r="G358" s="83" t="s">
        <v>139</v>
      </c>
      <c r="H358" s="84">
        <v>47610</v>
      </c>
      <c r="I358" s="80">
        <v>4</v>
      </c>
    </row>
    <row r="359" spans="1:9" x14ac:dyDescent="0.4">
      <c r="A359" s="79" t="s">
        <v>490</v>
      </c>
      <c r="B359" s="80" t="s">
        <v>121</v>
      </c>
      <c r="C359" s="79" t="s">
        <v>473</v>
      </c>
      <c r="D359" s="79" t="s">
        <v>107</v>
      </c>
      <c r="E359" s="81">
        <v>41000</v>
      </c>
      <c r="F359" s="82"/>
      <c r="G359" s="83" t="s">
        <v>111</v>
      </c>
      <c r="H359" s="84">
        <v>60560</v>
      </c>
      <c r="I359" s="80">
        <v>4</v>
      </c>
    </row>
    <row r="360" spans="1:9" x14ac:dyDescent="0.4">
      <c r="A360" s="79" t="s">
        <v>491</v>
      </c>
      <c r="B360" s="80" t="s">
        <v>105</v>
      </c>
      <c r="C360" s="79" t="s">
        <v>473</v>
      </c>
      <c r="D360" s="79" t="s">
        <v>107</v>
      </c>
      <c r="E360" s="81">
        <v>41007</v>
      </c>
      <c r="F360" s="82"/>
      <c r="G360" s="83" t="s">
        <v>108</v>
      </c>
      <c r="H360" s="84">
        <v>37020</v>
      </c>
      <c r="I360" s="80">
        <v>2</v>
      </c>
    </row>
    <row r="361" spans="1:9" x14ac:dyDescent="0.4">
      <c r="A361" s="79" t="s">
        <v>492</v>
      </c>
      <c r="B361" s="80" t="s">
        <v>121</v>
      </c>
      <c r="C361" s="79" t="s">
        <v>473</v>
      </c>
      <c r="D361" s="79" t="s">
        <v>107</v>
      </c>
      <c r="E361" s="81">
        <v>39180</v>
      </c>
      <c r="F361" s="82"/>
      <c r="G361" s="83" t="s">
        <v>119</v>
      </c>
      <c r="H361" s="84">
        <v>86540</v>
      </c>
      <c r="I361" s="80">
        <v>4</v>
      </c>
    </row>
    <row r="362" spans="1:9" x14ac:dyDescent="0.4">
      <c r="A362" s="79" t="s">
        <v>493</v>
      </c>
      <c r="B362" s="80" t="s">
        <v>121</v>
      </c>
      <c r="C362" s="79" t="s">
        <v>473</v>
      </c>
      <c r="D362" s="79" t="s">
        <v>107</v>
      </c>
      <c r="E362" s="81">
        <v>38834</v>
      </c>
      <c r="F362" s="82"/>
      <c r="G362" s="83" t="s">
        <v>108</v>
      </c>
      <c r="H362" s="84">
        <v>81640</v>
      </c>
      <c r="I362" s="80">
        <v>4</v>
      </c>
    </row>
    <row r="363" spans="1:9" x14ac:dyDescent="0.4">
      <c r="A363" s="79" t="s">
        <v>494</v>
      </c>
      <c r="B363" s="80" t="s">
        <v>118</v>
      </c>
      <c r="C363" s="79" t="s">
        <v>473</v>
      </c>
      <c r="D363" s="79" t="s">
        <v>107</v>
      </c>
      <c r="E363" s="81">
        <v>36297</v>
      </c>
      <c r="F363" s="82"/>
      <c r="G363" s="83" t="s">
        <v>108</v>
      </c>
      <c r="H363" s="84">
        <v>46030</v>
      </c>
      <c r="I363" s="80">
        <v>2</v>
      </c>
    </row>
    <row r="364" spans="1:9" x14ac:dyDescent="0.4">
      <c r="A364" s="79" t="s">
        <v>495</v>
      </c>
      <c r="B364" s="80" t="s">
        <v>105</v>
      </c>
      <c r="C364" s="79" t="s">
        <v>473</v>
      </c>
      <c r="D364" s="79" t="s">
        <v>107</v>
      </c>
      <c r="E364" s="81">
        <v>36662</v>
      </c>
      <c r="F364" s="82"/>
      <c r="G364" s="83" t="s">
        <v>139</v>
      </c>
      <c r="H364" s="84">
        <v>52490</v>
      </c>
      <c r="I364" s="80">
        <v>4</v>
      </c>
    </row>
    <row r="365" spans="1:9" x14ac:dyDescent="0.4">
      <c r="A365" s="79" t="s">
        <v>496</v>
      </c>
      <c r="B365" s="80" t="s">
        <v>115</v>
      </c>
      <c r="C365" s="79" t="s">
        <v>473</v>
      </c>
      <c r="D365" s="79" t="s">
        <v>113</v>
      </c>
      <c r="E365" s="81">
        <v>39592</v>
      </c>
      <c r="F365" s="82"/>
      <c r="G365" s="83"/>
      <c r="H365" s="84">
        <v>57520</v>
      </c>
      <c r="I365" s="80">
        <v>3</v>
      </c>
    </row>
    <row r="366" spans="1:9" x14ac:dyDescent="0.4">
      <c r="A366" s="79" t="s">
        <v>497</v>
      </c>
      <c r="B366" s="80" t="s">
        <v>115</v>
      </c>
      <c r="C366" s="79" t="s">
        <v>473</v>
      </c>
      <c r="D366" s="79" t="s">
        <v>107</v>
      </c>
      <c r="E366" s="81">
        <v>40712</v>
      </c>
      <c r="F366" s="82"/>
      <c r="G366" s="83" t="s">
        <v>108</v>
      </c>
      <c r="H366" s="84">
        <v>22900</v>
      </c>
      <c r="I366" s="80">
        <v>1</v>
      </c>
    </row>
    <row r="367" spans="1:9" x14ac:dyDescent="0.4">
      <c r="A367" s="79" t="s">
        <v>498</v>
      </c>
      <c r="B367" s="80" t="s">
        <v>115</v>
      </c>
      <c r="C367" s="79" t="s">
        <v>473</v>
      </c>
      <c r="D367" s="79" t="s">
        <v>107</v>
      </c>
      <c r="E367" s="81">
        <v>41070</v>
      </c>
      <c r="F367" s="82"/>
      <c r="G367" s="83" t="s">
        <v>111</v>
      </c>
      <c r="H367" s="84">
        <v>73930</v>
      </c>
      <c r="I367" s="80">
        <v>1</v>
      </c>
    </row>
    <row r="368" spans="1:9" x14ac:dyDescent="0.4">
      <c r="A368" s="79" t="s">
        <v>499</v>
      </c>
      <c r="B368" s="80" t="s">
        <v>121</v>
      </c>
      <c r="C368" s="79" t="s">
        <v>473</v>
      </c>
      <c r="D368" s="79" t="s">
        <v>107</v>
      </c>
      <c r="E368" s="81">
        <v>39258</v>
      </c>
      <c r="F368" s="82"/>
      <c r="G368" s="83" t="s">
        <v>129</v>
      </c>
      <c r="H368" s="84">
        <v>66920</v>
      </c>
      <c r="I368" s="80">
        <v>2</v>
      </c>
    </row>
    <row r="369" spans="1:9" x14ac:dyDescent="0.4">
      <c r="A369" s="79" t="s">
        <v>500</v>
      </c>
      <c r="B369" s="80" t="s">
        <v>105</v>
      </c>
      <c r="C369" s="79" t="s">
        <v>473</v>
      </c>
      <c r="D369" s="79" t="s">
        <v>107</v>
      </c>
      <c r="E369" s="81">
        <v>40333</v>
      </c>
      <c r="F369" s="82"/>
      <c r="G369" s="83" t="s">
        <v>119</v>
      </c>
      <c r="H369" s="84">
        <v>70480</v>
      </c>
      <c r="I369" s="80">
        <v>4</v>
      </c>
    </row>
    <row r="370" spans="1:9" x14ac:dyDescent="0.4">
      <c r="A370" s="79" t="s">
        <v>501</v>
      </c>
      <c r="B370" s="80" t="s">
        <v>121</v>
      </c>
      <c r="C370" s="79" t="s">
        <v>473</v>
      </c>
      <c r="D370" s="79" t="s">
        <v>113</v>
      </c>
      <c r="E370" s="81">
        <v>36703</v>
      </c>
      <c r="F370" s="82"/>
      <c r="G370" s="83"/>
      <c r="H370" s="84">
        <v>50200</v>
      </c>
      <c r="I370" s="80">
        <v>4</v>
      </c>
    </row>
    <row r="371" spans="1:9" x14ac:dyDescent="0.4">
      <c r="A371" s="79" t="s">
        <v>502</v>
      </c>
      <c r="B371" s="80" t="s">
        <v>125</v>
      </c>
      <c r="C371" s="79" t="s">
        <v>473</v>
      </c>
      <c r="D371" s="79" t="s">
        <v>110</v>
      </c>
      <c r="E371" s="81">
        <v>40351</v>
      </c>
      <c r="F371" s="82"/>
      <c r="G371" s="83" t="s">
        <v>139</v>
      </c>
      <c r="H371" s="84">
        <v>20040</v>
      </c>
      <c r="I371" s="80">
        <v>3</v>
      </c>
    </row>
    <row r="372" spans="1:9" x14ac:dyDescent="0.4">
      <c r="A372" s="79" t="s">
        <v>503</v>
      </c>
      <c r="B372" s="80" t="s">
        <v>121</v>
      </c>
      <c r="C372" s="79" t="s">
        <v>473</v>
      </c>
      <c r="D372" s="79" t="s">
        <v>107</v>
      </c>
      <c r="E372" s="81">
        <v>39290</v>
      </c>
      <c r="F372" s="82"/>
      <c r="G372" s="83" t="s">
        <v>139</v>
      </c>
      <c r="H372" s="84">
        <v>65250</v>
      </c>
      <c r="I372" s="80">
        <v>2</v>
      </c>
    </row>
    <row r="373" spans="1:9" x14ac:dyDescent="0.4">
      <c r="A373" s="79" t="s">
        <v>504</v>
      </c>
      <c r="B373" s="80" t="s">
        <v>105</v>
      </c>
      <c r="C373" s="79" t="s">
        <v>473</v>
      </c>
      <c r="D373" s="79" t="s">
        <v>107</v>
      </c>
      <c r="E373" s="81">
        <v>40367</v>
      </c>
      <c r="F373" s="82"/>
      <c r="G373" s="83" t="s">
        <v>108</v>
      </c>
      <c r="H373" s="84">
        <v>48800</v>
      </c>
      <c r="I373" s="80">
        <v>4</v>
      </c>
    </row>
    <row r="374" spans="1:9" x14ac:dyDescent="0.4">
      <c r="A374" s="79" t="s">
        <v>505</v>
      </c>
      <c r="B374" s="80" t="s">
        <v>135</v>
      </c>
      <c r="C374" s="79" t="s">
        <v>473</v>
      </c>
      <c r="D374" s="79" t="s">
        <v>110</v>
      </c>
      <c r="E374" s="81">
        <v>36371</v>
      </c>
      <c r="F374" s="82"/>
      <c r="G374" s="83" t="s">
        <v>139</v>
      </c>
      <c r="H374" s="84">
        <v>26790</v>
      </c>
      <c r="I374" s="80">
        <v>2</v>
      </c>
    </row>
    <row r="375" spans="1:9" x14ac:dyDescent="0.4">
      <c r="A375" s="79" t="s">
        <v>506</v>
      </c>
      <c r="B375" s="80" t="s">
        <v>125</v>
      </c>
      <c r="C375" s="79" t="s">
        <v>473</v>
      </c>
      <c r="D375" s="79" t="s">
        <v>113</v>
      </c>
      <c r="E375" s="81">
        <v>39283</v>
      </c>
      <c r="F375" s="82"/>
      <c r="G375" s="83"/>
      <c r="H375" s="84">
        <v>74470</v>
      </c>
      <c r="I375" s="80">
        <v>3</v>
      </c>
    </row>
    <row r="376" spans="1:9" x14ac:dyDescent="0.4">
      <c r="A376" s="79" t="s">
        <v>507</v>
      </c>
      <c r="B376" s="80" t="s">
        <v>125</v>
      </c>
      <c r="C376" s="79" t="s">
        <v>473</v>
      </c>
      <c r="D376" s="79" t="s">
        <v>107</v>
      </c>
      <c r="E376" s="81">
        <v>40361</v>
      </c>
      <c r="F376" s="82"/>
      <c r="G376" s="83" t="s">
        <v>119</v>
      </c>
      <c r="H376" s="84">
        <v>75780</v>
      </c>
      <c r="I376" s="80">
        <v>2</v>
      </c>
    </row>
    <row r="377" spans="1:9" x14ac:dyDescent="0.4">
      <c r="A377" s="79" t="s">
        <v>508</v>
      </c>
      <c r="B377" s="80" t="s">
        <v>115</v>
      </c>
      <c r="C377" s="79" t="s">
        <v>473</v>
      </c>
      <c r="D377" s="79" t="s">
        <v>107</v>
      </c>
      <c r="E377" s="81">
        <v>40395</v>
      </c>
      <c r="F377" s="82"/>
      <c r="G377" s="83" t="s">
        <v>108</v>
      </c>
      <c r="H377" s="84">
        <v>57560</v>
      </c>
      <c r="I377" s="80">
        <v>4</v>
      </c>
    </row>
    <row r="378" spans="1:9" x14ac:dyDescent="0.4">
      <c r="A378" s="79" t="s">
        <v>509</v>
      </c>
      <c r="B378" s="80" t="s">
        <v>115</v>
      </c>
      <c r="C378" s="79" t="s">
        <v>473</v>
      </c>
      <c r="D378" s="79" t="s">
        <v>107</v>
      </c>
      <c r="E378" s="81">
        <v>36392</v>
      </c>
      <c r="F378" s="82"/>
      <c r="G378" s="83" t="s">
        <v>139</v>
      </c>
      <c r="H378" s="84">
        <v>51410</v>
      </c>
      <c r="I378" s="80">
        <v>4</v>
      </c>
    </row>
    <row r="379" spans="1:9" x14ac:dyDescent="0.4">
      <c r="A379" s="79" t="s">
        <v>510</v>
      </c>
      <c r="B379" s="80" t="s">
        <v>135</v>
      </c>
      <c r="C379" s="79" t="s">
        <v>473</v>
      </c>
      <c r="D379" s="79" t="s">
        <v>113</v>
      </c>
      <c r="E379" s="81">
        <v>39330</v>
      </c>
      <c r="F379" s="82"/>
      <c r="G379" s="83"/>
      <c r="H379" s="84">
        <v>81930</v>
      </c>
      <c r="I379" s="80">
        <v>5</v>
      </c>
    </row>
    <row r="380" spans="1:9" x14ac:dyDescent="0.4">
      <c r="A380" s="79" t="s">
        <v>511</v>
      </c>
      <c r="B380" s="80" t="s">
        <v>121</v>
      </c>
      <c r="C380" s="79" t="s">
        <v>473</v>
      </c>
      <c r="D380" s="79" t="s">
        <v>113</v>
      </c>
      <c r="E380" s="81">
        <v>38969</v>
      </c>
      <c r="F380" s="82"/>
      <c r="G380" s="83"/>
      <c r="H380" s="84">
        <v>63850</v>
      </c>
      <c r="I380" s="80">
        <v>2</v>
      </c>
    </row>
    <row r="381" spans="1:9" x14ac:dyDescent="0.4">
      <c r="A381" s="79" t="s">
        <v>512</v>
      </c>
      <c r="B381" s="80" t="s">
        <v>105</v>
      </c>
      <c r="C381" s="79" t="s">
        <v>473</v>
      </c>
      <c r="D381" s="79" t="s">
        <v>110</v>
      </c>
      <c r="E381" s="81">
        <v>37138</v>
      </c>
      <c r="F381" s="82"/>
      <c r="G381" s="83" t="s">
        <v>111</v>
      </c>
      <c r="H381" s="84">
        <v>31110</v>
      </c>
      <c r="I381" s="80">
        <v>1</v>
      </c>
    </row>
    <row r="382" spans="1:9" x14ac:dyDescent="0.4">
      <c r="A382" s="79" t="s">
        <v>513</v>
      </c>
      <c r="B382" s="80" t="s">
        <v>135</v>
      </c>
      <c r="C382" s="79" t="s">
        <v>473</v>
      </c>
      <c r="D382" s="79" t="s">
        <v>110</v>
      </c>
      <c r="E382" s="81">
        <v>37141</v>
      </c>
      <c r="F382" s="82"/>
      <c r="G382" s="83" t="s">
        <v>129</v>
      </c>
      <c r="H382" s="84">
        <v>15910</v>
      </c>
      <c r="I382" s="80">
        <v>3</v>
      </c>
    </row>
    <row r="383" spans="1:9" x14ac:dyDescent="0.4">
      <c r="A383" s="79" t="s">
        <v>514</v>
      </c>
      <c r="B383" s="80" t="s">
        <v>118</v>
      </c>
      <c r="C383" s="79" t="s">
        <v>473</v>
      </c>
      <c r="D383" s="79" t="s">
        <v>107</v>
      </c>
      <c r="E383" s="81">
        <v>40083</v>
      </c>
      <c r="F383" s="82"/>
      <c r="G383" s="83" t="s">
        <v>139</v>
      </c>
      <c r="H383" s="84">
        <v>44150</v>
      </c>
      <c r="I383" s="80">
        <v>4</v>
      </c>
    </row>
    <row r="384" spans="1:9" x14ac:dyDescent="0.4">
      <c r="A384" s="79" t="s">
        <v>515</v>
      </c>
      <c r="B384" s="80" t="s">
        <v>125</v>
      </c>
      <c r="C384" s="79" t="s">
        <v>473</v>
      </c>
      <c r="D384" s="79" t="s">
        <v>107</v>
      </c>
      <c r="E384" s="81">
        <v>40447</v>
      </c>
      <c r="F384" s="82"/>
      <c r="G384" s="83" t="s">
        <v>108</v>
      </c>
      <c r="H384" s="84">
        <v>33970</v>
      </c>
      <c r="I384" s="80">
        <v>4</v>
      </c>
    </row>
    <row r="385" spans="1:9" x14ac:dyDescent="0.4">
      <c r="A385" s="79" t="s">
        <v>516</v>
      </c>
      <c r="B385" s="80" t="s">
        <v>121</v>
      </c>
      <c r="C385" s="79" t="s">
        <v>473</v>
      </c>
      <c r="D385" s="79" t="s">
        <v>110</v>
      </c>
      <c r="E385" s="81">
        <v>36094</v>
      </c>
      <c r="F385" s="82"/>
      <c r="G385" s="83" t="s">
        <v>108</v>
      </c>
      <c r="H385" s="84">
        <v>47885</v>
      </c>
      <c r="I385" s="80">
        <v>1</v>
      </c>
    </row>
    <row r="386" spans="1:9" x14ac:dyDescent="0.4">
      <c r="A386" s="79" t="s">
        <v>517</v>
      </c>
      <c r="B386" s="80" t="s">
        <v>125</v>
      </c>
      <c r="C386" s="79" t="s">
        <v>473</v>
      </c>
      <c r="D386" s="79" t="s">
        <v>107</v>
      </c>
      <c r="E386" s="81">
        <v>36456</v>
      </c>
      <c r="F386" s="82"/>
      <c r="G386" s="83" t="s">
        <v>139</v>
      </c>
      <c r="H386" s="84">
        <v>43460</v>
      </c>
      <c r="I386" s="80">
        <v>5</v>
      </c>
    </row>
    <row r="387" spans="1:9" x14ac:dyDescent="0.4">
      <c r="A387" s="79" t="s">
        <v>518</v>
      </c>
      <c r="B387" s="80" t="s">
        <v>121</v>
      </c>
      <c r="C387" s="79" t="s">
        <v>473</v>
      </c>
      <c r="D387" s="79" t="s">
        <v>107</v>
      </c>
      <c r="E387" s="81">
        <v>36463</v>
      </c>
      <c r="F387" s="82"/>
      <c r="G387" s="83" t="s">
        <v>108</v>
      </c>
      <c r="H387" s="84">
        <v>44220</v>
      </c>
      <c r="I387" s="80">
        <v>3</v>
      </c>
    </row>
    <row r="388" spans="1:9" x14ac:dyDescent="0.4">
      <c r="A388" s="79" t="s">
        <v>519</v>
      </c>
      <c r="B388" s="80" t="s">
        <v>125</v>
      </c>
      <c r="C388" s="79" t="s">
        <v>473</v>
      </c>
      <c r="D388" s="79" t="s">
        <v>110</v>
      </c>
      <c r="E388" s="81">
        <v>37166</v>
      </c>
      <c r="F388" s="82"/>
      <c r="G388" s="83" t="s">
        <v>111</v>
      </c>
      <c r="H388" s="84">
        <v>47295</v>
      </c>
      <c r="I388" s="80">
        <v>4</v>
      </c>
    </row>
    <row r="389" spans="1:9" x14ac:dyDescent="0.4">
      <c r="A389" s="79" t="s">
        <v>520</v>
      </c>
      <c r="B389" s="80" t="s">
        <v>121</v>
      </c>
      <c r="C389" s="79" t="s">
        <v>473</v>
      </c>
      <c r="D389" s="79" t="s">
        <v>107</v>
      </c>
      <c r="E389" s="81">
        <v>36116</v>
      </c>
      <c r="F389" s="82"/>
      <c r="G389" s="83" t="s">
        <v>129</v>
      </c>
      <c r="H389" s="84">
        <v>49770</v>
      </c>
      <c r="I389" s="80">
        <v>1</v>
      </c>
    </row>
    <row r="390" spans="1:9" x14ac:dyDescent="0.4">
      <c r="A390" s="79" t="s">
        <v>521</v>
      </c>
      <c r="B390" s="80" t="s">
        <v>105</v>
      </c>
      <c r="C390" s="79" t="s">
        <v>473</v>
      </c>
      <c r="D390" s="79" t="s">
        <v>110</v>
      </c>
      <c r="E390" s="81">
        <v>36121</v>
      </c>
      <c r="F390" s="82"/>
      <c r="G390" s="83" t="s">
        <v>139</v>
      </c>
      <c r="H390" s="84">
        <v>28880</v>
      </c>
      <c r="I390" s="80">
        <v>3</v>
      </c>
    </row>
    <row r="391" spans="1:9" x14ac:dyDescent="0.4">
      <c r="A391" s="79" t="s">
        <v>522</v>
      </c>
      <c r="B391" s="80" t="s">
        <v>105</v>
      </c>
      <c r="C391" s="79" t="s">
        <v>473</v>
      </c>
      <c r="D391" s="79" t="s">
        <v>107</v>
      </c>
      <c r="E391" s="81">
        <v>36145</v>
      </c>
      <c r="F391" s="82"/>
      <c r="G391" s="83" t="s">
        <v>111</v>
      </c>
      <c r="H391" s="84">
        <v>31260</v>
      </c>
      <c r="I391" s="80">
        <v>5</v>
      </c>
    </row>
    <row r="392" spans="1:9" x14ac:dyDescent="0.4">
      <c r="A392" s="79" t="s">
        <v>523</v>
      </c>
      <c r="B392" s="80" t="s">
        <v>125</v>
      </c>
      <c r="C392" s="79" t="s">
        <v>473</v>
      </c>
      <c r="D392" s="79" t="s">
        <v>113</v>
      </c>
      <c r="E392" s="81">
        <v>39063</v>
      </c>
      <c r="F392" s="82"/>
      <c r="G392" s="83"/>
      <c r="H392" s="84">
        <v>77930</v>
      </c>
      <c r="I392" s="80">
        <v>5</v>
      </c>
    </row>
    <row r="393" spans="1:9" x14ac:dyDescent="0.4">
      <c r="A393" s="79" t="s">
        <v>524</v>
      </c>
      <c r="B393" s="80" t="s">
        <v>135</v>
      </c>
      <c r="C393" s="79" t="s">
        <v>525</v>
      </c>
      <c r="D393" s="79" t="s">
        <v>107</v>
      </c>
      <c r="E393" s="81">
        <v>40922</v>
      </c>
      <c r="F393" s="82"/>
      <c r="G393" s="83" t="s">
        <v>108</v>
      </c>
      <c r="H393" s="84">
        <v>39110</v>
      </c>
      <c r="I393" s="80">
        <v>5</v>
      </c>
    </row>
    <row r="394" spans="1:9" x14ac:dyDescent="0.4">
      <c r="A394" s="79" t="s">
        <v>526</v>
      </c>
      <c r="B394" s="80" t="s">
        <v>121</v>
      </c>
      <c r="C394" s="79" t="s">
        <v>525</v>
      </c>
      <c r="D394" s="79" t="s">
        <v>113</v>
      </c>
      <c r="E394" s="81">
        <v>38734</v>
      </c>
      <c r="F394" s="82"/>
      <c r="G394" s="83"/>
      <c r="H394" s="84">
        <v>54190</v>
      </c>
      <c r="I394" s="80">
        <v>4</v>
      </c>
    </row>
    <row r="395" spans="1:9" x14ac:dyDescent="0.4">
      <c r="A395" s="79" t="s">
        <v>527</v>
      </c>
      <c r="B395" s="80" t="s">
        <v>125</v>
      </c>
      <c r="C395" s="79" t="s">
        <v>525</v>
      </c>
      <c r="D395" s="79" t="s">
        <v>107</v>
      </c>
      <c r="E395" s="81">
        <v>36175</v>
      </c>
      <c r="F395" s="82"/>
      <c r="G395" s="83" t="s">
        <v>139</v>
      </c>
      <c r="H395" s="84">
        <v>23520</v>
      </c>
      <c r="I395" s="80">
        <v>2</v>
      </c>
    </row>
    <row r="396" spans="1:9" x14ac:dyDescent="0.4">
      <c r="A396" s="79" t="s">
        <v>528</v>
      </c>
      <c r="B396" s="80" t="s">
        <v>125</v>
      </c>
      <c r="C396" s="79" t="s">
        <v>525</v>
      </c>
      <c r="D396" s="79" t="s">
        <v>107</v>
      </c>
      <c r="E396" s="81">
        <v>36898</v>
      </c>
      <c r="F396" s="82"/>
      <c r="G396" s="83" t="s">
        <v>108</v>
      </c>
      <c r="H396" s="84">
        <v>71820</v>
      </c>
      <c r="I396" s="80">
        <v>2</v>
      </c>
    </row>
    <row r="397" spans="1:9" x14ac:dyDescent="0.4">
      <c r="A397" s="79" t="s">
        <v>529</v>
      </c>
      <c r="B397" s="80" t="s">
        <v>121</v>
      </c>
      <c r="C397" s="79" t="s">
        <v>525</v>
      </c>
      <c r="D397" s="79" t="s">
        <v>107</v>
      </c>
      <c r="E397" s="81">
        <v>40235</v>
      </c>
      <c r="F397" s="82"/>
      <c r="G397" s="83" t="s">
        <v>139</v>
      </c>
      <c r="H397" s="84">
        <v>22860</v>
      </c>
      <c r="I397" s="80">
        <v>5</v>
      </c>
    </row>
    <row r="398" spans="1:9" x14ac:dyDescent="0.4">
      <c r="A398" s="79" t="s">
        <v>530</v>
      </c>
      <c r="B398" s="80" t="s">
        <v>135</v>
      </c>
      <c r="C398" s="79" t="s">
        <v>525</v>
      </c>
      <c r="D398" s="79" t="s">
        <v>107</v>
      </c>
      <c r="E398" s="81">
        <v>36567</v>
      </c>
      <c r="F398" s="82"/>
      <c r="G398" s="83" t="s">
        <v>129</v>
      </c>
      <c r="H398" s="84">
        <v>45450</v>
      </c>
      <c r="I398" s="80">
        <v>5</v>
      </c>
    </row>
    <row r="399" spans="1:9" x14ac:dyDescent="0.4">
      <c r="A399" s="79" t="s">
        <v>531</v>
      </c>
      <c r="B399" s="80" t="s">
        <v>135</v>
      </c>
      <c r="C399" s="79" t="s">
        <v>525</v>
      </c>
      <c r="D399" s="79" t="s">
        <v>110</v>
      </c>
      <c r="E399" s="81">
        <v>40263</v>
      </c>
      <c r="F399" s="82"/>
      <c r="G399" s="83" t="s">
        <v>108</v>
      </c>
      <c r="H399" s="84">
        <v>49405</v>
      </c>
      <c r="I399" s="80">
        <v>4</v>
      </c>
    </row>
    <row r="400" spans="1:9" x14ac:dyDescent="0.4">
      <c r="A400" s="79" t="s">
        <v>532</v>
      </c>
      <c r="B400" s="80" t="s">
        <v>121</v>
      </c>
      <c r="C400" s="79" t="s">
        <v>525</v>
      </c>
      <c r="D400" s="79" t="s">
        <v>107</v>
      </c>
      <c r="E400" s="81">
        <v>41046</v>
      </c>
      <c r="F400" s="82"/>
      <c r="G400" s="83" t="s">
        <v>108</v>
      </c>
      <c r="H400" s="84">
        <v>48550</v>
      </c>
      <c r="I400" s="80">
        <v>5</v>
      </c>
    </row>
    <row r="401" spans="1:9" x14ac:dyDescent="0.4">
      <c r="A401" s="79" t="s">
        <v>533</v>
      </c>
      <c r="B401" s="80" t="s">
        <v>125</v>
      </c>
      <c r="C401" s="79" t="s">
        <v>525</v>
      </c>
      <c r="D401" s="79" t="s">
        <v>110</v>
      </c>
      <c r="E401" s="81">
        <v>35961</v>
      </c>
      <c r="F401" s="82"/>
      <c r="G401" s="83" t="s">
        <v>108</v>
      </c>
      <c r="H401" s="84">
        <v>20500</v>
      </c>
      <c r="I401" s="80">
        <v>3</v>
      </c>
    </row>
    <row r="402" spans="1:9" x14ac:dyDescent="0.4">
      <c r="A402" s="79" t="s">
        <v>534</v>
      </c>
      <c r="B402" s="80" t="s">
        <v>115</v>
      </c>
      <c r="C402" s="79" t="s">
        <v>525</v>
      </c>
      <c r="D402" s="79" t="s">
        <v>113</v>
      </c>
      <c r="E402" s="81">
        <v>40333</v>
      </c>
      <c r="F402" s="82"/>
      <c r="G402" s="83"/>
      <c r="H402" s="84">
        <v>74020</v>
      </c>
      <c r="I402" s="80">
        <v>2</v>
      </c>
    </row>
    <row r="403" spans="1:9" x14ac:dyDescent="0.4">
      <c r="A403" s="79" t="s">
        <v>535</v>
      </c>
      <c r="B403" s="80" t="s">
        <v>121</v>
      </c>
      <c r="C403" s="79" t="s">
        <v>525</v>
      </c>
      <c r="D403" s="79" t="s">
        <v>113</v>
      </c>
      <c r="E403" s="81">
        <v>37803</v>
      </c>
      <c r="F403" s="82"/>
      <c r="G403" s="83"/>
      <c r="H403" s="84">
        <v>78100</v>
      </c>
      <c r="I403" s="80">
        <v>3</v>
      </c>
    </row>
    <row r="404" spans="1:9" x14ac:dyDescent="0.4">
      <c r="A404" s="79" t="s">
        <v>536</v>
      </c>
      <c r="B404" s="80" t="s">
        <v>118</v>
      </c>
      <c r="C404" s="79" t="s">
        <v>525</v>
      </c>
      <c r="D404" s="79" t="s">
        <v>116</v>
      </c>
      <c r="E404" s="81">
        <v>37827</v>
      </c>
      <c r="F404" s="82"/>
      <c r="G404" s="83"/>
      <c r="H404" s="84">
        <v>11044</v>
      </c>
      <c r="I404" s="80">
        <v>2</v>
      </c>
    </row>
    <row r="405" spans="1:9" x14ac:dyDescent="0.4">
      <c r="A405" s="79" t="s">
        <v>537</v>
      </c>
      <c r="B405" s="80" t="s">
        <v>125</v>
      </c>
      <c r="C405" s="79" t="s">
        <v>525</v>
      </c>
      <c r="D405" s="79" t="s">
        <v>113</v>
      </c>
      <c r="E405" s="81">
        <v>40372</v>
      </c>
      <c r="F405" s="82"/>
      <c r="G405" s="83"/>
      <c r="H405" s="84">
        <v>75100</v>
      </c>
      <c r="I405" s="80">
        <v>4</v>
      </c>
    </row>
    <row r="406" spans="1:9" x14ac:dyDescent="0.4">
      <c r="A406" s="79" t="s">
        <v>538</v>
      </c>
      <c r="B406" s="80" t="s">
        <v>105</v>
      </c>
      <c r="C406" s="79" t="s">
        <v>525</v>
      </c>
      <c r="D406" s="79" t="s">
        <v>113</v>
      </c>
      <c r="E406" s="81">
        <v>36047</v>
      </c>
      <c r="F406" s="82"/>
      <c r="G406" s="83"/>
      <c r="H406" s="84">
        <v>72480</v>
      </c>
      <c r="I406" s="80">
        <v>2</v>
      </c>
    </row>
    <row r="407" spans="1:9" x14ac:dyDescent="0.4">
      <c r="A407" s="79" t="s">
        <v>539</v>
      </c>
      <c r="B407" s="80" t="s">
        <v>121</v>
      </c>
      <c r="C407" s="79" t="s">
        <v>525</v>
      </c>
      <c r="D407" s="79" t="s">
        <v>107</v>
      </c>
      <c r="E407" s="81">
        <v>41209</v>
      </c>
      <c r="F407" s="82"/>
      <c r="G407" s="83" t="s">
        <v>111</v>
      </c>
      <c r="H407" s="84">
        <v>87980</v>
      </c>
      <c r="I407" s="80">
        <v>1</v>
      </c>
    </row>
    <row r="408" spans="1:9" x14ac:dyDescent="0.4">
      <c r="A408" s="79" t="s">
        <v>540</v>
      </c>
      <c r="B408" s="80" t="s">
        <v>115</v>
      </c>
      <c r="C408" s="79" t="s">
        <v>525</v>
      </c>
      <c r="D408" s="79" t="s">
        <v>113</v>
      </c>
      <c r="E408" s="81">
        <v>39011</v>
      </c>
      <c r="F408" s="82"/>
      <c r="G408" s="83"/>
      <c r="H408" s="84">
        <v>86470</v>
      </c>
      <c r="I408" s="80">
        <v>4</v>
      </c>
    </row>
    <row r="409" spans="1:9" x14ac:dyDescent="0.4">
      <c r="A409" s="79" t="s">
        <v>541</v>
      </c>
      <c r="B409" s="80" t="s">
        <v>125</v>
      </c>
      <c r="C409" s="79" t="s">
        <v>525</v>
      </c>
      <c r="D409" s="79" t="s">
        <v>116</v>
      </c>
      <c r="E409" s="81">
        <v>36084</v>
      </c>
      <c r="F409" s="82"/>
      <c r="G409" s="83"/>
      <c r="H409" s="84">
        <v>21668</v>
      </c>
      <c r="I409" s="80">
        <v>4</v>
      </c>
    </row>
    <row r="410" spans="1:9" x14ac:dyDescent="0.4">
      <c r="A410" s="79" t="s">
        <v>542</v>
      </c>
      <c r="B410" s="80" t="s">
        <v>125</v>
      </c>
      <c r="C410" s="79" t="s">
        <v>525</v>
      </c>
      <c r="D410" s="79" t="s">
        <v>116</v>
      </c>
      <c r="E410" s="81">
        <v>40494</v>
      </c>
      <c r="F410" s="82"/>
      <c r="G410" s="83"/>
      <c r="H410" s="84">
        <v>35312</v>
      </c>
      <c r="I410" s="80">
        <v>3</v>
      </c>
    </row>
    <row r="411" spans="1:9" x14ac:dyDescent="0.4">
      <c r="A411" s="79" t="s">
        <v>543</v>
      </c>
      <c r="B411" s="80" t="s">
        <v>118</v>
      </c>
      <c r="C411" s="79" t="s">
        <v>525</v>
      </c>
      <c r="D411" s="79" t="s">
        <v>107</v>
      </c>
      <c r="E411" s="81">
        <v>36466</v>
      </c>
      <c r="F411" s="82"/>
      <c r="G411" s="83" t="s">
        <v>139</v>
      </c>
      <c r="H411" s="84">
        <v>68410</v>
      </c>
      <c r="I411" s="80">
        <v>5</v>
      </c>
    </row>
    <row r="412" spans="1:9" x14ac:dyDescent="0.4">
      <c r="A412" s="79" t="s">
        <v>544</v>
      </c>
      <c r="B412" s="80" t="s">
        <v>105</v>
      </c>
      <c r="C412" s="79" t="s">
        <v>525</v>
      </c>
      <c r="D412" s="79" t="s">
        <v>113</v>
      </c>
      <c r="E412" s="81">
        <v>37236</v>
      </c>
      <c r="F412" s="82"/>
      <c r="G412" s="83"/>
      <c r="H412" s="84">
        <v>29540</v>
      </c>
      <c r="I412" s="80">
        <v>3</v>
      </c>
    </row>
    <row r="413" spans="1:9" x14ac:dyDescent="0.4">
      <c r="A413" s="79" t="s">
        <v>545</v>
      </c>
      <c r="B413" s="80" t="s">
        <v>135</v>
      </c>
      <c r="C413" s="79" t="s">
        <v>525</v>
      </c>
      <c r="D413" s="79" t="s">
        <v>107</v>
      </c>
      <c r="E413" s="81">
        <v>40533</v>
      </c>
      <c r="F413" s="82"/>
      <c r="G413" s="83" t="s">
        <v>129</v>
      </c>
      <c r="H413" s="84">
        <v>62180</v>
      </c>
      <c r="I413" s="80">
        <v>2</v>
      </c>
    </row>
    <row r="414" spans="1:9" x14ac:dyDescent="0.4">
      <c r="A414" s="79" t="s">
        <v>546</v>
      </c>
      <c r="B414" s="80" t="s">
        <v>105</v>
      </c>
      <c r="C414" s="79" t="s">
        <v>258</v>
      </c>
      <c r="D414" s="79" t="s">
        <v>113</v>
      </c>
      <c r="E414" s="81">
        <v>38738</v>
      </c>
      <c r="F414" s="82"/>
      <c r="G414" s="83"/>
      <c r="H414" s="84">
        <v>25120</v>
      </c>
      <c r="I414" s="80">
        <v>2</v>
      </c>
    </row>
    <row r="415" spans="1:9" x14ac:dyDescent="0.4">
      <c r="A415" s="79" t="s">
        <v>547</v>
      </c>
      <c r="B415" s="80" t="s">
        <v>105</v>
      </c>
      <c r="C415" s="79" t="s">
        <v>258</v>
      </c>
      <c r="D415" s="79" t="s">
        <v>113</v>
      </c>
      <c r="E415" s="81">
        <v>39522</v>
      </c>
      <c r="F415" s="82"/>
      <c r="G415" s="83"/>
      <c r="H415" s="84">
        <v>71700</v>
      </c>
      <c r="I415" s="80">
        <v>2</v>
      </c>
    </row>
    <row r="416" spans="1:9" x14ac:dyDescent="0.4">
      <c r="A416" s="79" t="s">
        <v>548</v>
      </c>
      <c r="B416" s="80" t="s">
        <v>121</v>
      </c>
      <c r="C416" s="79" t="s">
        <v>258</v>
      </c>
      <c r="D416" s="79" t="s">
        <v>107</v>
      </c>
      <c r="E416" s="81">
        <v>39197</v>
      </c>
      <c r="F416" s="82"/>
      <c r="G416" s="83" t="s">
        <v>108</v>
      </c>
      <c r="H416" s="84">
        <v>63190</v>
      </c>
      <c r="I416" s="80">
        <v>1</v>
      </c>
    </row>
    <row r="417" spans="1:9" x14ac:dyDescent="0.4">
      <c r="A417" s="79" t="s">
        <v>549</v>
      </c>
      <c r="B417" s="80" t="s">
        <v>125</v>
      </c>
      <c r="C417" s="79" t="s">
        <v>258</v>
      </c>
      <c r="D417" s="79" t="s">
        <v>113</v>
      </c>
      <c r="E417" s="81">
        <v>38854</v>
      </c>
      <c r="F417" s="82"/>
      <c r="G417" s="83"/>
      <c r="H417" s="84">
        <v>44820</v>
      </c>
      <c r="I417" s="80">
        <v>4</v>
      </c>
    </row>
    <row r="418" spans="1:9" x14ac:dyDescent="0.4">
      <c r="A418" s="79" t="s">
        <v>550</v>
      </c>
      <c r="B418" s="80" t="s">
        <v>105</v>
      </c>
      <c r="C418" s="79" t="s">
        <v>551</v>
      </c>
      <c r="D418" s="79" t="s">
        <v>107</v>
      </c>
      <c r="E418" s="81">
        <v>40925</v>
      </c>
      <c r="F418" s="82"/>
      <c r="G418" s="83" t="s">
        <v>139</v>
      </c>
      <c r="H418" s="84">
        <v>43190</v>
      </c>
      <c r="I418" s="80">
        <v>2</v>
      </c>
    </row>
    <row r="419" spans="1:9" x14ac:dyDescent="0.4">
      <c r="A419" s="79" t="s">
        <v>552</v>
      </c>
      <c r="B419" s="80" t="s">
        <v>135</v>
      </c>
      <c r="C419" s="79" t="s">
        <v>551</v>
      </c>
      <c r="D419" s="79" t="s">
        <v>107</v>
      </c>
      <c r="E419" s="81">
        <v>39085</v>
      </c>
      <c r="F419" s="82"/>
      <c r="G419" s="83" t="s">
        <v>108</v>
      </c>
      <c r="H419" s="84">
        <v>87030</v>
      </c>
      <c r="I419" s="80">
        <v>3</v>
      </c>
    </row>
    <row r="420" spans="1:9" x14ac:dyDescent="0.4">
      <c r="A420" s="79" t="s">
        <v>553</v>
      </c>
      <c r="B420" s="80" t="s">
        <v>105</v>
      </c>
      <c r="C420" s="79" t="s">
        <v>551</v>
      </c>
      <c r="D420" s="79" t="s">
        <v>107</v>
      </c>
      <c r="E420" s="81">
        <v>40941</v>
      </c>
      <c r="F420" s="82"/>
      <c r="G420" s="83" t="s">
        <v>108</v>
      </c>
      <c r="H420" s="84">
        <v>26360</v>
      </c>
      <c r="I420" s="80">
        <v>1</v>
      </c>
    </row>
    <row r="421" spans="1:9" x14ac:dyDescent="0.4">
      <c r="A421" s="79" t="s">
        <v>554</v>
      </c>
      <c r="B421" s="80" t="s">
        <v>121</v>
      </c>
      <c r="C421" s="79" t="s">
        <v>551</v>
      </c>
      <c r="D421" s="79" t="s">
        <v>107</v>
      </c>
      <c r="E421" s="81">
        <v>40947</v>
      </c>
      <c r="F421" s="82"/>
      <c r="G421" s="83" t="s">
        <v>108</v>
      </c>
      <c r="H421" s="84">
        <v>79770</v>
      </c>
      <c r="I421" s="80">
        <v>4</v>
      </c>
    </row>
    <row r="422" spans="1:9" x14ac:dyDescent="0.4">
      <c r="A422" s="79" t="s">
        <v>555</v>
      </c>
      <c r="B422" s="80" t="s">
        <v>121</v>
      </c>
      <c r="C422" s="79" t="s">
        <v>551</v>
      </c>
      <c r="D422" s="79" t="s">
        <v>107</v>
      </c>
      <c r="E422" s="81">
        <v>39120</v>
      </c>
      <c r="F422" s="82"/>
      <c r="G422" s="83" t="s">
        <v>108</v>
      </c>
      <c r="H422" s="84">
        <v>88850</v>
      </c>
      <c r="I422" s="80">
        <v>3</v>
      </c>
    </row>
    <row r="423" spans="1:9" x14ac:dyDescent="0.4">
      <c r="A423" s="79" t="s">
        <v>556</v>
      </c>
      <c r="B423" s="80" t="s">
        <v>118</v>
      </c>
      <c r="C423" s="79" t="s">
        <v>551</v>
      </c>
      <c r="D423" s="79" t="s">
        <v>107</v>
      </c>
      <c r="E423" s="81">
        <v>39123</v>
      </c>
      <c r="F423" s="82"/>
      <c r="G423" s="83" t="s">
        <v>119</v>
      </c>
      <c r="H423" s="84">
        <v>77840</v>
      </c>
      <c r="I423" s="80">
        <v>2</v>
      </c>
    </row>
    <row r="424" spans="1:9" x14ac:dyDescent="0.4">
      <c r="A424" s="79" t="s">
        <v>557</v>
      </c>
      <c r="B424" s="80" t="s">
        <v>135</v>
      </c>
      <c r="C424" s="79" t="s">
        <v>551</v>
      </c>
      <c r="D424" s="79" t="s">
        <v>107</v>
      </c>
      <c r="E424" s="81">
        <v>40246</v>
      </c>
      <c r="F424" s="82"/>
      <c r="G424" s="83" t="s">
        <v>139</v>
      </c>
      <c r="H424" s="84">
        <v>63080</v>
      </c>
      <c r="I424" s="80">
        <v>5</v>
      </c>
    </row>
    <row r="425" spans="1:9" x14ac:dyDescent="0.4">
      <c r="A425" s="79" t="s">
        <v>558</v>
      </c>
      <c r="B425" s="80" t="s">
        <v>125</v>
      </c>
      <c r="C425" s="79" t="s">
        <v>551</v>
      </c>
      <c r="D425" s="79" t="s">
        <v>116</v>
      </c>
      <c r="E425" s="81">
        <v>37711</v>
      </c>
      <c r="F425" s="82"/>
      <c r="G425" s="83"/>
      <c r="H425" s="84">
        <v>21648</v>
      </c>
      <c r="I425" s="80">
        <v>2</v>
      </c>
    </row>
    <row r="426" spans="1:9" x14ac:dyDescent="0.4">
      <c r="A426" s="79" t="s">
        <v>559</v>
      </c>
      <c r="B426" s="80" t="s">
        <v>121</v>
      </c>
      <c r="C426" s="79" t="s">
        <v>551</v>
      </c>
      <c r="D426" s="79" t="s">
        <v>107</v>
      </c>
      <c r="E426" s="81">
        <v>38807</v>
      </c>
      <c r="F426" s="82"/>
      <c r="G426" s="83" t="s">
        <v>108</v>
      </c>
      <c r="H426" s="84">
        <v>47060</v>
      </c>
      <c r="I426" s="80">
        <v>4</v>
      </c>
    </row>
    <row r="427" spans="1:9" x14ac:dyDescent="0.4">
      <c r="A427" s="79" t="s">
        <v>560</v>
      </c>
      <c r="B427" s="80" t="s">
        <v>115</v>
      </c>
      <c r="C427" s="79" t="s">
        <v>551</v>
      </c>
      <c r="D427" s="79" t="s">
        <v>113</v>
      </c>
      <c r="E427" s="88">
        <v>40620</v>
      </c>
      <c r="F427" s="82"/>
      <c r="G427" s="83"/>
      <c r="H427" s="84">
        <v>84300</v>
      </c>
      <c r="I427" s="80">
        <v>1</v>
      </c>
    </row>
    <row r="428" spans="1:9" x14ac:dyDescent="0.4">
      <c r="A428" s="79" t="s">
        <v>561</v>
      </c>
      <c r="B428" s="80" t="s">
        <v>121</v>
      </c>
      <c r="C428" s="79" t="s">
        <v>551</v>
      </c>
      <c r="D428" s="79" t="s">
        <v>107</v>
      </c>
      <c r="E428" s="81">
        <v>35903</v>
      </c>
      <c r="F428" s="82"/>
      <c r="G428" s="83" t="s">
        <v>108</v>
      </c>
      <c r="H428" s="84">
        <v>68520</v>
      </c>
      <c r="I428" s="80">
        <v>5</v>
      </c>
    </row>
    <row r="429" spans="1:9" x14ac:dyDescent="0.4">
      <c r="A429" s="79" t="s">
        <v>562</v>
      </c>
      <c r="B429" s="80" t="s">
        <v>125</v>
      </c>
      <c r="C429" s="79" t="s">
        <v>551</v>
      </c>
      <c r="D429" s="79" t="s">
        <v>113</v>
      </c>
      <c r="E429" s="81">
        <v>36623</v>
      </c>
      <c r="F429" s="82"/>
      <c r="G429" s="83"/>
      <c r="H429" s="84">
        <v>30300</v>
      </c>
      <c r="I429" s="80">
        <v>1</v>
      </c>
    </row>
    <row r="430" spans="1:9" x14ac:dyDescent="0.4">
      <c r="A430" s="79" t="s">
        <v>563</v>
      </c>
      <c r="B430" s="80" t="s">
        <v>125</v>
      </c>
      <c r="C430" s="79" t="s">
        <v>551</v>
      </c>
      <c r="D430" s="79" t="s">
        <v>107</v>
      </c>
      <c r="E430" s="81">
        <v>39224</v>
      </c>
      <c r="F430" s="82"/>
      <c r="G430" s="83" t="s">
        <v>139</v>
      </c>
      <c r="H430" s="84">
        <v>73030</v>
      </c>
      <c r="I430" s="80">
        <v>5</v>
      </c>
    </row>
    <row r="431" spans="1:9" x14ac:dyDescent="0.4">
      <c r="A431" s="79" t="s">
        <v>564</v>
      </c>
      <c r="B431" s="80" t="s">
        <v>135</v>
      </c>
      <c r="C431" s="79" t="s">
        <v>551</v>
      </c>
      <c r="D431" s="79" t="s">
        <v>113</v>
      </c>
      <c r="E431" s="81">
        <v>35921</v>
      </c>
      <c r="F431" s="82"/>
      <c r="G431" s="83"/>
      <c r="H431" s="84">
        <v>63330</v>
      </c>
      <c r="I431" s="80">
        <v>4</v>
      </c>
    </row>
    <row r="432" spans="1:9" x14ac:dyDescent="0.4">
      <c r="A432" s="79" t="s">
        <v>565</v>
      </c>
      <c r="B432" s="80" t="s">
        <v>115</v>
      </c>
      <c r="C432" s="79" t="s">
        <v>551</v>
      </c>
      <c r="D432" s="79" t="s">
        <v>113</v>
      </c>
      <c r="E432" s="81">
        <v>39616</v>
      </c>
      <c r="F432" s="82"/>
      <c r="G432" s="83"/>
      <c r="H432" s="84">
        <v>66710</v>
      </c>
      <c r="I432" s="80">
        <v>2</v>
      </c>
    </row>
    <row r="433" spans="1:9" x14ac:dyDescent="0.4">
      <c r="A433" s="79" t="s">
        <v>566</v>
      </c>
      <c r="B433" s="80" t="s">
        <v>125</v>
      </c>
      <c r="C433" s="79" t="s">
        <v>551</v>
      </c>
      <c r="D433" s="79" t="s">
        <v>107</v>
      </c>
      <c r="E433" s="81">
        <v>35969</v>
      </c>
      <c r="F433" s="82"/>
      <c r="G433" s="83" t="s">
        <v>108</v>
      </c>
      <c r="H433" s="84">
        <v>74530</v>
      </c>
      <c r="I433" s="80">
        <v>5</v>
      </c>
    </row>
    <row r="434" spans="1:9" x14ac:dyDescent="0.4">
      <c r="A434" s="79" t="s">
        <v>567</v>
      </c>
      <c r="B434" s="80" t="s">
        <v>125</v>
      </c>
      <c r="C434" s="79" t="s">
        <v>551</v>
      </c>
      <c r="D434" s="79" t="s">
        <v>116</v>
      </c>
      <c r="E434" s="81">
        <v>36329</v>
      </c>
      <c r="F434" s="82"/>
      <c r="G434" s="83"/>
      <c r="H434" s="84">
        <v>39764</v>
      </c>
      <c r="I434" s="80">
        <v>1</v>
      </c>
    </row>
    <row r="435" spans="1:9" x14ac:dyDescent="0.4">
      <c r="A435" s="79" t="s">
        <v>568</v>
      </c>
      <c r="B435" s="80" t="s">
        <v>121</v>
      </c>
      <c r="C435" s="79" t="s">
        <v>551</v>
      </c>
      <c r="D435" s="79" t="s">
        <v>110</v>
      </c>
      <c r="E435" s="81">
        <v>36695</v>
      </c>
      <c r="F435" s="82"/>
      <c r="G435" s="83" t="s">
        <v>139</v>
      </c>
      <c r="H435" s="84">
        <v>29005</v>
      </c>
      <c r="I435" s="80">
        <v>1</v>
      </c>
    </row>
    <row r="436" spans="1:9" x14ac:dyDescent="0.4">
      <c r="A436" s="79" t="s">
        <v>569</v>
      </c>
      <c r="B436" s="80" t="s">
        <v>121</v>
      </c>
      <c r="C436" s="79" t="s">
        <v>551</v>
      </c>
      <c r="D436" s="79" t="s">
        <v>116</v>
      </c>
      <c r="E436" s="81">
        <v>38144</v>
      </c>
      <c r="F436" s="82"/>
      <c r="G436" s="83"/>
      <c r="H436" s="84">
        <v>33512</v>
      </c>
      <c r="I436" s="80">
        <v>4</v>
      </c>
    </row>
    <row r="437" spans="1:9" x14ac:dyDescent="0.4">
      <c r="A437" s="79" t="s">
        <v>570</v>
      </c>
      <c r="B437" s="80" t="s">
        <v>121</v>
      </c>
      <c r="C437" s="79" t="s">
        <v>551</v>
      </c>
      <c r="D437" s="79" t="s">
        <v>113</v>
      </c>
      <c r="E437" s="81">
        <v>41116</v>
      </c>
      <c r="F437" s="82"/>
      <c r="G437" s="83"/>
      <c r="H437" s="84">
        <v>32650</v>
      </c>
      <c r="I437" s="80">
        <v>1</v>
      </c>
    </row>
    <row r="438" spans="1:9" x14ac:dyDescent="0.4">
      <c r="A438" s="79" t="s">
        <v>571</v>
      </c>
      <c r="B438" s="80" t="s">
        <v>125</v>
      </c>
      <c r="C438" s="79" t="s">
        <v>551</v>
      </c>
      <c r="D438" s="79" t="s">
        <v>107</v>
      </c>
      <c r="E438" s="81">
        <v>39284</v>
      </c>
      <c r="F438" s="82"/>
      <c r="G438" s="83" t="s">
        <v>108</v>
      </c>
      <c r="H438" s="84">
        <v>25830</v>
      </c>
      <c r="I438" s="80">
        <v>5</v>
      </c>
    </row>
    <row r="439" spans="1:9" x14ac:dyDescent="0.4">
      <c r="A439" s="79" t="s">
        <v>572</v>
      </c>
      <c r="B439" s="80" t="s">
        <v>121</v>
      </c>
      <c r="C439" s="79" t="s">
        <v>551</v>
      </c>
      <c r="D439" s="79" t="s">
        <v>107</v>
      </c>
      <c r="E439" s="81">
        <v>38916</v>
      </c>
      <c r="F439" s="82"/>
      <c r="G439" s="83" t="s">
        <v>111</v>
      </c>
      <c r="H439" s="84">
        <v>27560</v>
      </c>
      <c r="I439" s="80">
        <v>2</v>
      </c>
    </row>
    <row r="440" spans="1:9" x14ac:dyDescent="0.4">
      <c r="A440" s="79" t="s">
        <v>573</v>
      </c>
      <c r="B440" s="80" t="s">
        <v>105</v>
      </c>
      <c r="C440" s="79" t="s">
        <v>551</v>
      </c>
      <c r="D440" s="79" t="s">
        <v>107</v>
      </c>
      <c r="E440" s="81">
        <v>39657</v>
      </c>
      <c r="F440" s="82"/>
      <c r="G440" s="83" t="s">
        <v>129</v>
      </c>
      <c r="H440" s="84">
        <v>80880</v>
      </c>
      <c r="I440" s="80">
        <v>1</v>
      </c>
    </row>
    <row r="441" spans="1:9" x14ac:dyDescent="0.4">
      <c r="A441" s="79" t="s">
        <v>574</v>
      </c>
      <c r="B441" s="80" t="s">
        <v>115</v>
      </c>
      <c r="C441" s="79" t="s">
        <v>551</v>
      </c>
      <c r="D441" s="79" t="s">
        <v>107</v>
      </c>
      <c r="E441" s="81">
        <v>40370</v>
      </c>
      <c r="F441" s="82"/>
      <c r="G441" s="83" t="s">
        <v>108</v>
      </c>
      <c r="H441" s="84">
        <v>66840</v>
      </c>
      <c r="I441" s="80">
        <v>4</v>
      </c>
    </row>
    <row r="442" spans="1:9" x14ac:dyDescent="0.4">
      <c r="A442" s="79" t="s">
        <v>575</v>
      </c>
      <c r="B442" s="80" t="s">
        <v>121</v>
      </c>
      <c r="C442" s="79" t="s">
        <v>551</v>
      </c>
      <c r="D442" s="79" t="s">
        <v>107</v>
      </c>
      <c r="E442" s="81">
        <v>40762</v>
      </c>
      <c r="F442" s="82"/>
      <c r="G442" s="83" t="s">
        <v>119</v>
      </c>
      <c r="H442" s="84">
        <v>61470</v>
      </c>
      <c r="I442" s="80">
        <v>5</v>
      </c>
    </row>
    <row r="443" spans="1:9" x14ac:dyDescent="0.4">
      <c r="A443" s="79" t="s">
        <v>576</v>
      </c>
      <c r="B443" s="80" t="s">
        <v>105</v>
      </c>
      <c r="C443" s="79" t="s">
        <v>551</v>
      </c>
      <c r="D443" s="79" t="s">
        <v>110</v>
      </c>
      <c r="E443" s="81">
        <v>37470</v>
      </c>
      <c r="F443" s="82"/>
      <c r="G443" s="83" t="s">
        <v>108</v>
      </c>
      <c r="H443" s="84">
        <v>33810</v>
      </c>
      <c r="I443" s="80">
        <v>5</v>
      </c>
    </row>
    <row r="444" spans="1:9" x14ac:dyDescent="0.4">
      <c r="A444" s="79" t="s">
        <v>577</v>
      </c>
      <c r="B444" s="80" t="s">
        <v>125</v>
      </c>
      <c r="C444" s="79" t="s">
        <v>551</v>
      </c>
      <c r="D444" s="79" t="s">
        <v>107</v>
      </c>
      <c r="E444" s="81">
        <v>38227</v>
      </c>
      <c r="F444" s="82"/>
      <c r="G444" s="83" t="s">
        <v>139</v>
      </c>
      <c r="H444" s="84">
        <v>86200</v>
      </c>
      <c r="I444" s="80">
        <v>3</v>
      </c>
    </row>
    <row r="445" spans="1:9" x14ac:dyDescent="0.4">
      <c r="A445" s="79" t="s">
        <v>578</v>
      </c>
      <c r="B445" s="80" t="s">
        <v>115</v>
      </c>
      <c r="C445" s="79" t="s">
        <v>551</v>
      </c>
      <c r="D445" s="79" t="s">
        <v>110</v>
      </c>
      <c r="E445" s="81">
        <v>39299</v>
      </c>
      <c r="F445" s="82"/>
      <c r="G445" s="83" t="s">
        <v>129</v>
      </c>
      <c r="H445" s="84">
        <v>47760</v>
      </c>
      <c r="I445" s="80">
        <v>3</v>
      </c>
    </row>
    <row r="446" spans="1:9" x14ac:dyDescent="0.4">
      <c r="A446" s="79" t="s">
        <v>579</v>
      </c>
      <c r="B446" s="80" t="s">
        <v>118</v>
      </c>
      <c r="C446" s="79" t="s">
        <v>551</v>
      </c>
      <c r="D446" s="79" t="s">
        <v>107</v>
      </c>
      <c r="E446" s="81">
        <v>39678</v>
      </c>
      <c r="F446" s="82"/>
      <c r="G446" s="83" t="s">
        <v>139</v>
      </c>
      <c r="H446" s="84">
        <v>80090</v>
      </c>
      <c r="I446" s="80">
        <v>2</v>
      </c>
    </row>
    <row r="447" spans="1:9" x14ac:dyDescent="0.4">
      <c r="A447" s="79" t="s">
        <v>580</v>
      </c>
      <c r="B447" s="80" t="s">
        <v>118</v>
      </c>
      <c r="C447" s="79" t="s">
        <v>551</v>
      </c>
      <c r="D447" s="79" t="s">
        <v>110</v>
      </c>
      <c r="E447" s="85">
        <v>40393</v>
      </c>
      <c r="F447" s="82"/>
      <c r="G447" s="83" t="s">
        <v>108</v>
      </c>
      <c r="H447" s="84">
        <v>16925</v>
      </c>
      <c r="I447" s="80">
        <v>1</v>
      </c>
    </row>
    <row r="448" spans="1:9" x14ac:dyDescent="0.4">
      <c r="A448" s="79" t="s">
        <v>581</v>
      </c>
      <c r="B448" s="80" t="s">
        <v>105</v>
      </c>
      <c r="C448" s="79" t="s">
        <v>551</v>
      </c>
      <c r="D448" s="79" t="s">
        <v>116</v>
      </c>
      <c r="E448" s="88">
        <v>40403</v>
      </c>
      <c r="F448" s="82"/>
      <c r="G448" s="83"/>
      <c r="H448" s="84">
        <v>15056</v>
      </c>
      <c r="I448" s="80">
        <v>5</v>
      </c>
    </row>
    <row r="449" spans="1:9" x14ac:dyDescent="0.4">
      <c r="A449" s="79" t="s">
        <v>582</v>
      </c>
      <c r="B449" s="80" t="s">
        <v>125</v>
      </c>
      <c r="C449" s="79" t="s">
        <v>551</v>
      </c>
      <c r="D449" s="79" t="s">
        <v>110</v>
      </c>
      <c r="E449" s="81">
        <v>40807</v>
      </c>
      <c r="F449" s="82"/>
      <c r="G449" s="83" t="s">
        <v>111</v>
      </c>
      <c r="H449" s="84">
        <v>35045</v>
      </c>
      <c r="I449" s="80">
        <v>4</v>
      </c>
    </row>
    <row r="450" spans="1:9" x14ac:dyDescent="0.4">
      <c r="A450" s="79" t="s">
        <v>583</v>
      </c>
      <c r="B450" s="80" t="s">
        <v>121</v>
      </c>
      <c r="C450" s="79" t="s">
        <v>551</v>
      </c>
      <c r="D450" s="79" t="s">
        <v>107</v>
      </c>
      <c r="E450" s="81">
        <v>41183</v>
      </c>
      <c r="F450" s="82"/>
      <c r="G450" s="83" t="s">
        <v>129</v>
      </c>
      <c r="H450" s="84">
        <v>75370</v>
      </c>
      <c r="I450" s="80">
        <v>2</v>
      </c>
    </row>
    <row r="451" spans="1:9" x14ac:dyDescent="0.4">
      <c r="A451" s="79" t="s">
        <v>584</v>
      </c>
      <c r="B451" s="80" t="s">
        <v>125</v>
      </c>
      <c r="C451" s="79" t="s">
        <v>551</v>
      </c>
      <c r="D451" s="79" t="s">
        <v>107</v>
      </c>
      <c r="E451" s="81">
        <v>41186</v>
      </c>
      <c r="F451" s="82"/>
      <c r="G451" s="83" t="s">
        <v>129</v>
      </c>
      <c r="H451" s="84">
        <v>46910</v>
      </c>
      <c r="I451" s="80">
        <v>3</v>
      </c>
    </row>
    <row r="452" spans="1:9" x14ac:dyDescent="0.4">
      <c r="A452" s="79" t="s">
        <v>585</v>
      </c>
      <c r="B452" s="80" t="s">
        <v>115</v>
      </c>
      <c r="C452" s="79" t="s">
        <v>551</v>
      </c>
      <c r="D452" s="79" t="s">
        <v>110</v>
      </c>
      <c r="E452" s="81">
        <v>39731</v>
      </c>
      <c r="F452" s="82"/>
      <c r="G452" s="83" t="s">
        <v>108</v>
      </c>
      <c r="H452" s="84">
        <v>13435</v>
      </c>
      <c r="I452" s="80">
        <v>1</v>
      </c>
    </row>
    <row r="453" spans="1:9" x14ac:dyDescent="0.4">
      <c r="A453" s="79" t="s">
        <v>586</v>
      </c>
      <c r="B453" s="80" t="s">
        <v>105</v>
      </c>
      <c r="C453" s="79" t="s">
        <v>551</v>
      </c>
      <c r="D453" s="79" t="s">
        <v>107</v>
      </c>
      <c r="E453" s="81">
        <v>40452</v>
      </c>
      <c r="F453" s="82"/>
      <c r="G453" s="83" t="s">
        <v>139</v>
      </c>
      <c r="H453" s="84">
        <v>43410</v>
      </c>
      <c r="I453" s="80">
        <v>1</v>
      </c>
    </row>
    <row r="454" spans="1:9" x14ac:dyDescent="0.4">
      <c r="A454" s="79" t="s">
        <v>587</v>
      </c>
      <c r="B454" s="80" t="s">
        <v>125</v>
      </c>
      <c r="C454" s="79" t="s">
        <v>551</v>
      </c>
      <c r="D454" s="79" t="s">
        <v>116</v>
      </c>
      <c r="E454" s="85">
        <v>40452</v>
      </c>
      <c r="F454" s="82"/>
      <c r="G454" s="83"/>
      <c r="H454" s="84">
        <v>9180</v>
      </c>
      <c r="I454" s="80">
        <v>3</v>
      </c>
    </row>
    <row r="455" spans="1:9" x14ac:dyDescent="0.4">
      <c r="A455" s="79" t="s">
        <v>588</v>
      </c>
      <c r="B455" s="80" t="s">
        <v>115</v>
      </c>
      <c r="C455" s="79" t="s">
        <v>551</v>
      </c>
      <c r="D455" s="79" t="s">
        <v>113</v>
      </c>
      <c r="E455" s="81">
        <v>40468</v>
      </c>
      <c r="F455" s="82"/>
      <c r="G455" s="83"/>
      <c r="H455" s="84">
        <v>39440</v>
      </c>
      <c r="I455" s="80">
        <v>4</v>
      </c>
    </row>
    <row r="456" spans="1:9" x14ac:dyDescent="0.4">
      <c r="A456" s="79" t="s">
        <v>589</v>
      </c>
      <c r="B456" s="80" t="s">
        <v>121</v>
      </c>
      <c r="C456" s="79" t="s">
        <v>551</v>
      </c>
      <c r="D456" s="79" t="s">
        <v>107</v>
      </c>
      <c r="E456" s="81">
        <v>41233</v>
      </c>
      <c r="F456" s="82"/>
      <c r="G456" s="83" t="s">
        <v>111</v>
      </c>
      <c r="H456" s="84">
        <v>68010</v>
      </c>
      <c r="I456" s="80">
        <v>1</v>
      </c>
    </row>
    <row r="457" spans="1:9" x14ac:dyDescent="0.4">
      <c r="A457" s="79" t="s">
        <v>590</v>
      </c>
      <c r="B457" s="80" t="s">
        <v>121</v>
      </c>
      <c r="C457" s="79" t="s">
        <v>551</v>
      </c>
      <c r="D457" s="79" t="s">
        <v>107</v>
      </c>
      <c r="E457" s="81">
        <v>40492</v>
      </c>
      <c r="F457" s="82"/>
      <c r="G457" s="83" t="s">
        <v>129</v>
      </c>
      <c r="H457" s="84">
        <v>67230</v>
      </c>
      <c r="I457" s="80">
        <v>4</v>
      </c>
    </row>
    <row r="458" spans="1:9" x14ac:dyDescent="0.4">
      <c r="A458" s="79" t="s">
        <v>591</v>
      </c>
      <c r="B458" s="80" t="s">
        <v>121</v>
      </c>
      <c r="C458" s="79" t="s">
        <v>551</v>
      </c>
      <c r="D458" s="79" t="s">
        <v>107</v>
      </c>
      <c r="E458" s="81">
        <v>39404</v>
      </c>
      <c r="F458" s="82"/>
      <c r="G458" s="83" t="s">
        <v>119</v>
      </c>
      <c r="H458" s="84">
        <v>50990</v>
      </c>
      <c r="I458" s="80">
        <v>4</v>
      </c>
    </row>
    <row r="459" spans="1:9" x14ac:dyDescent="0.4">
      <c r="A459" s="79" t="s">
        <v>592</v>
      </c>
      <c r="B459" s="80" t="s">
        <v>125</v>
      </c>
      <c r="C459" s="79" t="s">
        <v>551</v>
      </c>
      <c r="D459" s="79" t="s">
        <v>107</v>
      </c>
      <c r="E459" s="81">
        <v>40883</v>
      </c>
      <c r="F459" s="82"/>
      <c r="G459" s="83" t="s">
        <v>108</v>
      </c>
      <c r="H459" s="84">
        <v>43580</v>
      </c>
      <c r="I459" s="80">
        <v>5</v>
      </c>
    </row>
    <row r="460" spans="1:9" x14ac:dyDescent="0.4">
      <c r="A460" s="79" t="s">
        <v>593</v>
      </c>
      <c r="B460" s="80" t="s">
        <v>125</v>
      </c>
      <c r="C460" s="79" t="s">
        <v>551</v>
      </c>
      <c r="D460" s="79" t="s">
        <v>107</v>
      </c>
      <c r="E460" s="81">
        <v>40525</v>
      </c>
      <c r="F460" s="82"/>
      <c r="G460" s="83" t="s">
        <v>111</v>
      </c>
      <c r="H460" s="84">
        <v>77950</v>
      </c>
      <c r="I460" s="80">
        <v>4</v>
      </c>
    </row>
    <row r="461" spans="1:9" x14ac:dyDescent="0.4">
      <c r="A461" s="79" t="s">
        <v>594</v>
      </c>
      <c r="B461" s="80" t="s">
        <v>135</v>
      </c>
      <c r="C461" s="79" t="s">
        <v>551</v>
      </c>
      <c r="D461" s="79" t="s">
        <v>113</v>
      </c>
      <c r="E461" s="81">
        <v>39783</v>
      </c>
      <c r="F461" s="82"/>
      <c r="G461" s="83"/>
      <c r="H461" s="84">
        <v>54000</v>
      </c>
      <c r="I461" s="80">
        <v>3</v>
      </c>
    </row>
    <row r="462" spans="1:9" x14ac:dyDescent="0.4">
      <c r="A462" s="79" t="s">
        <v>595</v>
      </c>
      <c r="B462" s="80" t="s">
        <v>121</v>
      </c>
      <c r="C462" s="79" t="s">
        <v>596</v>
      </c>
      <c r="D462" s="79" t="s">
        <v>107</v>
      </c>
      <c r="E462" s="81">
        <v>40551</v>
      </c>
      <c r="F462" s="82"/>
      <c r="G462" s="83" t="s">
        <v>108</v>
      </c>
      <c r="H462" s="84">
        <v>71730</v>
      </c>
      <c r="I462" s="80">
        <v>1</v>
      </c>
    </row>
    <row r="463" spans="1:9" x14ac:dyDescent="0.4">
      <c r="A463" s="79" t="s">
        <v>597</v>
      </c>
      <c r="B463" s="80" t="s">
        <v>121</v>
      </c>
      <c r="C463" s="79" t="s">
        <v>596</v>
      </c>
      <c r="D463" s="79" t="s">
        <v>107</v>
      </c>
      <c r="E463" s="81">
        <v>40585</v>
      </c>
      <c r="F463" s="82"/>
      <c r="G463" s="83" t="s">
        <v>108</v>
      </c>
      <c r="H463" s="84">
        <v>87950</v>
      </c>
      <c r="I463" s="80">
        <v>4</v>
      </c>
    </row>
    <row r="464" spans="1:9" x14ac:dyDescent="0.4">
      <c r="A464" s="79" t="s">
        <v>598</v>
      </c>
      <c r="B464" s="80" t="s">
        <v>115</v>
      </c>
      <c r="C464" s="79" t="s">
        <v>596</v>
      </c>
      <c r="D464" s="79" t="s">
        <v>113</v>
      </c>
      <c r="E464" s="81">
        <v>40591</v>
      </c>
      <c r="F464" s="82"/>
      <c r="G464" s="83"/>
      <c r="H464" s="84">
        <v>49070</v>
      </c>
      <c r="I464" s="80">
        <v>3</v>
      </c>
    </row>
    <row r="465" spans="1:9" x14ac:dyDescent="0.4">
      <c r="A465" s="79" t="s">
        <v>599</v>
      </c>
      <c r="B465" s="80" t="s">
        <v>125</v>
      </c>
      <c r="C465" s="79" t="s">
        <v>596</v>
      </c>
      <c r="D465" s="79" t="s">
        <v>107</v>
      </c>
      <c r="E465" s="81">
        <v>40625</v>
      </c>
      <c r="F465" s="82"/>
      <c r="G465" s="83" t="s">
        <v>129</v>
      </c>
      <c r="H465" s="84">
        <v>35320</v>
      </c>
      <c r="I465" s="80">
        <v>3</v>
      </c>
    </row>
    <row r="466" spans="1:9" x14ac:dyDescent="0.4">
      <c r="A466" s="79" t="s">
        <v>600</v>
      </c>
      <c r="B466" s="80" t="s">
        <v>121</v>
      </c>
      <c r="C466" s="79" t="s">
        <v>596</v>
      </c>
      <c r="D466" s="79" t="s">
        <v>110</v>
      </c>
      <c r="E466" s="81">
        <v>40654</v>
      </c>
      <c r="F466" s="82"/>
      <c r="G466" s="83" t="s">
        <v>129</v>
      </c>
      <c r="H466" s="84">
        <v>16015</v>
      </c>
      <c r="I466" s="80">
        <v>3</v>
      </c>
    </row>
    <row r="467" spans="1:9" x14ac:dyDescent="0.4">
      <c r="A467" s="79" t="s">
        <v>601</v>
      </c>
      <c r="B467" s="80" t="s">
        <v>125</v>
      </c>
      <c r="C467" s="79" t="s">
        <v>596</v>
      </c>
      <c r="D467" s="79" t="s">
        <v>107</v>
      </c>
      <c r="E467" s="81">
        <v>40745</v>
      </c>
      <c r="F467" s="82"/>
      <c r="G467" s="83" t="s">
        <v>108</v>
      </c>
      <c r="H467" s="84">
        <v>69400</v>
      </c>
      <c r="I467" s="80">
        <v>5</v>
      </c>
    </row>
    <row r="468" spans="1:9" x14ac:dyDescent="0.4">
      <c r="A468" s="79" t="s">
        <v>602</v>
      </c>
      <c r="B468" s="80" t="s">
        <v>121</v>
      </c>
      <c r="C468" s="79" t="s">
        <v>596</v>
      </c>
      <c r="D468" s="79" t="s">
        <v>110</v>
      </c>
      <c r="E468" s="81">
        <v>39687</v>
      </c>
      <c r="F468" s="82"/>
      <c r="G468" s="83" t="s">
        <v>119</v>
      </c>
      <c r="H468" s="84">
        <v>24815</v>
      </c>
      <c r="I468" s="80">
        <v>1</v>
      </c>
    </row>
    <row r="469" spans="1:9" x14ac:dyDescent="0.4">
      <c r="A469" s="79" t="s">
        <v>603</v>
      </c>
      <c r="B469" s="80" t="s">
        <v>125</v>
      </c>
      <c r="C469" s="79" t="s">
        <v>596</v>
      </c>
      <c r="D469" s="79" t="s">
        <v>107</v>
      </c>
      <c r="E469" s="81">
        <v>39688</v>
      </c>
      <c r="F469" s="82"/>
      <c r="G469" s="83" t="s">
        <v>108</v>
      </c>
      <c r="H469" s="84">
        <v>32600</v>
      </c>
      <c r="I469" s="80">
        <v>5</v>
      </c>
    </row>
    <row r="470" spans="1:9" x14ac:dyDescent="0.4">
      <c r="A470" s="79" t="s">
        <v>604</v>
      </c>
      <c r="B470" s="80" t="s">
        <v>125</v>
      </c>
      <c r="C470" s="79" t="s">
        <v>596</v>
      </c>
      <c r="D470" s="79" t="s">
        <v>107</v>
      </c>
      <c r="E470" s="81">
        <v>40765</v>
      </c>
      <c r="F470" s="82"/>
      <c r="G470" s="83" t="s">
        <v>139</v>
      </c>
      <c r="H470" s="84">
        <v>77720</v>
      </c>
      <c r="I470" s="80">
        <v>3</v>
      </c>
    </row>
    <row r="471" spans="1:9" x14ac:dyDescent="0.4">
      <c r="A471" s="79" t="s">
        <v>605</v>
      </c>
      <c r="B471" s="80" t="s">
        <v>121</v>
      </c>
      <c r="C471" s="79" t="s">
        <v>596</v>
      </c>
      <c r="D471" s="79" t="s">
        <v>116</v>
      </c>
      <c r="E471" s="81">
        <v>39733</v>
      </c>
      <c r="F471" s="82"/>
      <c r="G471" s="83"/>
      <c r="H471" s="84">
        <v>33232</v>
      </c>
      <c r="I471" s="80">
        <v>4</v>
      </c>
    </row>
    <row r="472" spans="1:9" x14ac:dyDescent="0.4">
      <c r="A472" s="79" t="s">
        <v>606</v>
      </c>
      <c r="B472" s="80" t="s">
        <v>105</v>
      </c>
      <c r="C472" s="79" t="s">
        <v>596</v>
      </c>
      <c r="D472" s="79" t="s">
        <v>110</v>
      </c>
      <c r="E472" s="81">
        <v>39735</v>
      </c>
      <c r="F472" s="82"/>
      <c r="G472" s="83" t="s">
        <v>111</v>
      </c>
      <c r="H472" s="84">
        <v>39620</v>
      </c>
      <c r="I472" s="80">
        <v>5</v>
      </c>
    </row>
    <row r="473" spans="1:9" x14ac:dyDescent="0.4">
      <c r="A473" s="79" t="s">
        <v>607</v>
      </c>
      <c r="B473" s="80" t="s">
        <v>118</v>
      </c>
      <c r="C473" s="79" t="s">
        <v>596</v>
      </c>
      <c r="D473" s="79" t="s">
        <v>107</v>
      </c>
      <c r="E473" s="81">
        <v>40818</v>
      </c>
      <c r="F473" s="82"/>
      <c r="G473" s="83" t="s">
        <v>119</v>
      </c>
      <c r="H473" s="84">
        <v>44560</v>
      </c>
      <c r="I473" s="80">
        <v>2</v>
      </c>
    </row>
    <row r="474" spans="1:9" x14ac:dyDescent="0.4">
      <c r="A474" s="79" t="s">
        <v>608</v>
      </c>
      <c r="B474" s="80" t="s">
        <v>125</v>
      </c>
      <c r="C474" s="79" t="s">
        <v>596</v>
      </c>
      <c r="D474" s="79" t="s">
        <v>107</v>
      </c>
      <c r="E474" s="81">
        <v>40841</v>
      </c>
      <c r="F474" s="82"/>
      <c r="G474" s="83" t="s">
        <v>108</v>
      </c>
      <c r="H474" s="84">
        <v>81530</v>
      </c>
      <c r="I474" s="80">
        <v>5</v>
      </c>
    </row>
    <row r="475" spans="1:9" x14ac:dyDescent="0.4">
      <c r="A475" s="79" t="s">
        <v>609</v>
      </c>
      <c r="B475" s="80" t="s">
        <v>118</v>
      </c>
      <c r="C475" s="79" t="s">
        <v>596</v>
      </c>
      <c r="D475" s="79" t="s">
        <v>107</v>
      </c>
      <c r="E475" s="81">
        <v>39754</v>
      </c>
      <c r="F475" s="82"/>
      <c r="G475" s="83" t="s">
        <v>139</v>
      </c>
      <c r="H475" s="84">
        <v>43110</v>
      </c>
      <c r="I475" s="80">
        <v>2</v>
      </c>
    </row>
    <row r="476" spans="1:9" x14ac:dyDescent="0.4">
      <c r="A476" s="79" t="s">
        <v>610</v>
      </c>
      <c r="B476" s="80" t="s">
        <v>121</v>
      </c>
      <c r="C476" s="79" t="s">
        <v>596</v>
      </c>
      <c r="D476" s="79" t="s">
        <v>107</v>
      </c>
      <c r="E476" s="81">
        <v>39761</v>
      </c>
      <c r="F476" s="82"/>
      <c r="G476" s="83" t="s">
        <v>108</v>
      </c>
      <c r="H476" s="84">
        <v>40940</v>
      </c>
      <c r="I476" s="80">
        <v>3</v>
      </c>
    </row>
    <row r="477" spans="1:9" x14ac:dyDescent="0.4">
      <c r="A477" s="79" t="s">
        <v>611</v>
      </c>
      <c r="B477" s="80" t="s">
        <v>105</v>
      </c>
      <c r="C477" s="79" t="s">
        <v>596</v>
      </c>
      <c r="D477" s="79" t="s">
        <v>107</v>
      </c>
      <c r="E477" s="81">
        <v>40893</v>
      </c>
      <c r="F477" s="82"/>
      <c r="G477" s="83" t="s">
        <v>139</v>
      </c>
      <c r="H477" s="84">
        <v>44620</v>
      </c>
      <c r="I477" s="80">
        <v>5</v>
      </c>
    </row>
    <row r="478" spans="1:9" x14ac:dyDescent="0.4">
      <c r="A478" s="79" t="s">
        <v>612</v>
      </c>
      <c r="B478" s="80" t="s">
        <v>125</v>
      </c>
      <c r="C478" s="79" t="s">
        <v>613</v>
      </c>
      <c r="D478" s="79" t="s">
        <v>113</v>
      </c>
      <c r="E478" s="81">
        <v>39109</v>
      </c>
      <c r="F478" s="82"/>
      <c r="G478" s="83"/>
      <c r="H478" s="84">
        <v>33120</v>
      </c>
      <c r="I478" s="80">
        <v>2</v>
      </c>
    </row>
    <row r="479" spans="1:9" x14ac:dyDescent="0.4">
      <c r="A479" s="79" t="s">
        <v>614</v>
      </c>
      <c r="B479" s="80" t="s">
        <v>105</v>
      </c>
      <c r="C479" s="79" t="s">
        <v>613</v>
      </c>
      <c r="D479" s="79" t="s">
        <v>107</v>
      </c>
      <c r="E479" s="81">
        <v>40208</v>
      </c>
      <c r="F479" s="82"/>
      <c r="G479" s="83" t="s">
        <v>111</v>
      </c>
      <c r="H479" s="84">
        <v>61148</v>
      </c>
      <c r="I479" s="80">
        <v>2</v>
      </c>
    </row>
    <row r="480" spans="1:9" x14ac:dyDescent="0.4">
      <c r="A480" s="79" t="s">
        <v>615</v>
      </c>
      <c r="B480" s="80" t="s">
        <v>105</v>
      </c>
      <c r="C480" s="79" t="s">
        <v>613</v>
      </c>
      <c r="D480" s="79" t="s">
        <v>107</v>
      </c>
      <c r="E480" s="81">
        <v>35821</v>
      </c>
      <c r="F480" s="82"/>
      <c r="G480" s="83" t="s">
        <v>119</v>
      </c>
      <c r="H480" s="84">
        <v>22870</v>
      </c>
      <c r="I480" s="80">
        <v>3</v>
      </c>
    </row>
    <row r="481" spans="1:9" x14ac:dyDescent="0.4">
      <c r="A481" s="79" t="s">
        <v>616</v>
      </c>
      <c r="B481" s="80" t="s">
        <v>135</v>
      </c>
      <c r="C481" s="79" t="s">
        <v>613</v>
      </c>
      <c r="D481" s="79" t="s">
        <v>110</v>
      </c>
      <c r="E481" s="81">
        <v>35826</v>
      </c>
      <c r="F481" s="82"/>
      <c r="G481" s="83" t="s">
        <v>108</v>
      </c>
      <c r="H481" s="84">
        <v>31205</v>
      </c>
      <c r="I481" s="80">
        <v>2</v>
      </c>
    </row>
    <row r="482" spans="1:9" x14ac:dyDescent="0.4">
      <c r="A482" s="79" t="s">
        <v>617</v>
      </c>
      <c r="B482" s="80" t="s">
        <v>125</v>
      </c>
      <c r="C482" s="79" t="s">
        <v>613</v>
      </c>
      <c r="D482" s="79" t="s">
        <v>107</v>
      </c>
      <c r="E482" s="81">
        <v>36536</v>
      </c>
      <c r="F482" s="82"/>
      <c r="G482" s="83" t="s">
        <v>108</v>
      </c>
      <c r="H482" s="84">
        <v>62400</v>
      </c>
      <c r="I482" s="80">
        <v>4</v>
      </c>
    </row>
    <row r="483" spans="1:9" x14ac:dyDescent="0.4">
      <c r="A483" s="79" t="s">
        <v>618</v>
      </c>
      <c r="B483" s="80" t="s">
        <v>118</v>
      </c>
      <c r="C483" s="79" t="s">
        <v>613</v>
      </c>
      <c r="D483" s="79" t="s">
        <v>110</v>
      </c>
      <c r="E483" s="81">
        <v>38723</v>
      </c>
      <c r="F483" s="82"/>
      <c r="G483" s="83" t="s">
        <v>139</v>
      </c>
      <c r="H483" s="84">
        <v>10630</v>
      </c>
      <c r="I483" s="80">
        <v>3</v>
      </c>
    </row>
    <row r="484" spans="1:9" x14ac:dyDescent="0.4">
      <c r="A484" s="79" t="s">
        <v>619</v>
      </c>
      <c r="B484" s="80" t="s">
        <v>105</v>
      </c>
      <c r="C484" s="79" t="s">
        <v>613</v>
      </c>
      <c r="D484" s="79" t="s">
        <v>113</v>
      </c>
      <c r="E484" s="81">
        <v>40943</v>
      </c>
      <c r="F484" s="82"/>
      <c r="G484" s="83"/>
      <c r="H484" s="84">
        <v>47590</v>
      </c>
      <c r="I484" s="80">
        <v>3</v>
      </c>
    </row>
    <row r="485" spans="1:9" x14ac:dyDescent="0.4">
      <c r="A485" s="79" t="s">
        <v>620</v>
      </c>
      <c r="B485" s="80" t="s">
        <v>105</v>
      </c>
      <c r="C485" s="79" t="s">
        <v>613</v>
      </c>
      <c r="D485" s="79" t="s">
        <v>113</v>
      </c>
      <c r="E485" s="81">
        <v>40963</v>
      </c>
      <c r="F485" s="82"/>
      <c r="G485" s="83"/>
      <c r="H485" s="84">
        <v>60550</v>
      </c>
      <c r="I485" s="80">
        <v>2</v>
      </c>
    </row>
    <row r="486" spans="1:9" x14ac:dyDescent="0.4">
      <c r="A486" s="79" t="s">
        <v>621</v>
      </c>
      <c r="B486" s="80" t="s">
        <v>125</v>
      </c>
      <c r="C486" s="79" t="s">
        <v>613</v>
      </c>
      <c r="D486" s="79" t="s">
        <v>107</v>
      </c>
      <c r="E486" s="81">
        <v>36195</v>
      </c>
      <c r="F486" s="82"/>
      <c r="G486" s="83" t="s">
        <v>119</v>
      </c>
      <c r="H486" s="84">
        <v>46360</v>
      </c>
      <c r="I486" s="80">
        <v>5</v>
      </c>
    </row>
    <row r="487" spans="1:9" x14ac:dyDescent="0.4">
      <c r="A487" s="79" t="s">
        <v>622</v>
      </c>
      <c r="B487" s="80" t="s">
        <v>135</v>
      </c>
      <c r="C487" s="79" t="s">
        <v>613</v>
      </c>
      <c r="D487" s="79" t="s">
        <v>110</v>
      </c>
      <c r="E487" s="81">
        <v>36217</v>
      </c>
      <c r="F487" s="82"/>
      <c r="G487" s="83" t="s">
        <v>139</v>
      </c>
      <c r="H487" s="84">
        <v>22475</v>
      </c>
      <c r="I487" s="80">
        <v>4</v>
      </c>
    </row>
    <row r="488" spans="1:9" x14ac:dyDescent="0.4">
      <c r="A488" s="79" t="s">
        <v>623</v>
      </c>
      <c r="B488" s="80" t="s">
        <v>121</v>
      </c>
      <c r="C488" s="79" t="s">
        <v>613</v>
      </c>
      <c r="D488" s="79" t="s">
        <v>107</v>
      </c>
      <c r="E488" s="81">
        <v>39864</v>
      </c>
      <c r="F488" s="82"/>
      <c r="G488" s="83" t="s">
        <v>108</v>
      </c>
      <c r="H488" s="84">
        <v>64320</v>
      </c>
      <c r="I488" s="80">
        <v>5</v>
      </c>
    </row>
    <row r="489" spans="1:9" x14ac:dyDescent="0.4">
      <c r="A489" s="79" t="s">
        <v>624</v>
      </c>
      <c r="B489" s="80" t="s">
        <v>105</v>
      </c>
      <c r="C489" s="79" t="s">
        <v>613</v>
      </c>
      <c r="D489" s="79" t="s">
        <v>110</v>
      </c>
      <c r="E489" s="81">
        <v>40976</v>
      </c>
      <c r="F489" s="82"/>
      <c r="G489" s="83" t="s">
        <v>108</v>
      </c>
      <c r="H489" s="84">
        <v>46380</v>
      </c>
      <c r="I489" s="80">
        <v>3</v>
      </c>
    </row>
    <row r="490" spans="1:9" x14ac:dyDescent="0.4">
      <c r="A490" s="79" t="s">
        <v>625</v>
      </c>
      <c r="B490" s="80" t="s">
        <v>121</v>
      </c>
      <c r="C490" s="79" t="s">
        <v>613</v>
      </c>
      <c r="D490" s="79" t="s">
        <v>113</v>
      </c>
      <c r="E490" s="81">
        <v>40259</v>
      </c>
      <c r="F490" s="82"/>
      <c r="G490" s="83"/>
      <c r="H490" s="84">
        <v>73190</v>
      </c>
      <c r="I490" s="80">
        <v>1</v>
      </c>
    </row>
    <row r="491" spans="1:9" x14ac:dyDescent="0.4">
      <c r="A491" s="79" t="s">
        <v>626</v>
      </c>
      <c r="B491" s="80" t="s">
        <v>105</v>
      </c>
      <c r="C491" s="79" t="s">
        <v>613</v>
      </c>
      <c r="D491" s="79" t="s">
        <v>107</v>
      </c>
      <c r="E491" s="81">
        <v>40264</v>
      </c>
      <c r="F491" s="82"/>
      <c r="G491" s="83" t="s">
        <v>129</v>
      </c>
      <c r="H491" s="84">
        <v>29760</v>
      </c>
      <c r="I491" s="80">
        <v>2</v>
      </c>
    </row>
    <row r="492" spans="1:9" x14ac:dyDescent="0.4">
      <c r="A492" s="79" t="s">
        <v>627</v>
      </c>
      <c r="B492" s="80" t="s">
        <v>121</v>
      </c>
      <c r="C492" s="79" t="s">
        <v>613</v>
      </c>
      <c r="D492" s="79" t="s">
        <v>107</v>
      </c>
      <c r="E492" s="81">
        <v>37701</v>
      </c>
      <c r="F492" s="82"/>
      <c r="G492" s="83" t="s">
        <v>111</v>
      </c>
      <c r="H492" s="84">
        <v>23560</v>
      </c>
      <c r="I492" s="80">
        <v>3</v>
      </c>
    </row>
    <row r="493" spans="1:9" x14ac:dyDescent="0.4">
      <c r="A493" s="79" t="s">
        <v>628</v>
      </c>
      <c r="B493" s="80" t="s">
        <v>118</v>
      </c>
      <c r="C493" s="79" t="s">
        <v>613</v>
      </c>
      <c r="D493" s="79" t="s">
        <v>107</v>
      </c>
      <c r="E493" s="81">
        <v>39519</v>
      </c>
      <c r="F493" s="82"/>
      <c r="G493" s="83" t="s">
        <v>129</v>
      </c>
      <c r="H493" s="84">
        <v>61330</v>
      </c>
      <c r="I493" s="80">
        <v>2</v>
      </c>
    </row>
    <row r="494" spans="1:9" x14ac:dyDescent="0.4">
      <c r="A494" s="79" t="s">
        <v>629</v>
      </c>
      <c r="B494" s="80" t="s">
        <v>118</v>
      </c>
      <c r="C494" s="79" t="s">
        <v>613</v>
      </c>
      <c r="D494" s="79" t="s">
        <v>107</v>
      </c>
      <c r="E494" s="81">
        <v>38790</v>
      </c>
      <c r="F494" s="82"/>
      <c r="G494" s="83" t="s">
        <v>111</v>
      </c>
      <c r="H494" s="84">
        <v>62688</v>
      </c>
      <c r="I494" s="80">
        <v>3</v>
      </c>
    </row>
    <row r="495" spans="1:9" x14ac:dyDescent="0.4">
      <c r="A495" s="79" t="s">
        <v>630</v>
      </c>
      <c r="B495" s="80" t="s">
        <v>105</v>
      </c>
      <c r="C495" s="79" t="s">
        <v>613</v>
      </c>
      <c r="D495" s="79" t="s">
        <v>107</v>
      </c>
      <c r="E495" s="81">
        <v>39899</v>
      </c>
      <c r="F495" s="82"/>
      <c r="G495" s="83" t="s">
        <v>108</v>
      </c>
      <c r="H495" s="84">
        <v>24790</v>
      </c>
      <c r="I495" s="80">
        <v>3</v>
      </c>
    </row>
    <row r="496" spans="1:9" x14ac:dyDescent="0.4">
      <c r="A496" s="79" t="s">
        <v>631</v>
      </c>
      <c r="B496" s="80" t="s">
        <v>115</v>
      </c>
      <c r="C496" s="79" t="s">
        <v>613</v>
      </c>
      <c r="D496" s="79" t="s">
        <v>110</v>
      </c>
      <c r="E496" s="85">
        <v>40254</v>
      </c>
      <c r="F496" s="82"/>
      <c r="G496" s="83" t="s">
        <v>139</v>
      </c>
      <c r="H496" s="84">
        <v>48700</v>
      </c>
      <c r="I496" s="80">
        <v>3</v>
      </c>
    </row>
    <row r="497" spans="1:9" x14ac:dyDescent="0.4">
      <c r="A497" s="79" t="s">
        <v>632</v>
      </c>
      <c r="B497" s="80" t="s">
        <v>125</v>
      </c>
      <c r="C497" s="79" t="s">
        <v>613</v>
      </c>
      <c r="D497" s="79" t="s">
        <v>107</v>
      </c>
      <c r="E497" s="81">
        <v>40624</v>
      </c>
      <c r="F497" s="82"/>
      <c r="G497" s="83" t="s">
        <v>129</v>
      </c>
      <c r="H497" s="84">
        <v>86500</v>
      </c>
      <c r="I497" s="80">
        <v>1</v>
      </c>
    </row>
    <row r="498" spans="1:9" x14ac:dyDescent="0.4">
      <c r="A498" s="79" t="s">
        <v>633</v>
      </c>
      <c r="B498" s="80" t="s">
        <v>125</v>
      </c>
      <c r="C498" s="79" t="s">
        <v>613</v>
      </c>
      <c r="D498" s="79" t="s">
        <v>107</v>
      </c>
      <c r="E498" s="81">
        <v>39174</v>
      </c>
      <c r="F498" s="82"/>
      <c r="G498" s="83" t="s">
        <v>108</v>
      </c>
      <c r="H498" s="84">
        <v>23320</v>
      </c>
      <c r="I498" s="80">
        <v>4</v>
      </c>
    </row>
    <row r="499" spans="1:9" x14ac:dyDescent="0.4">
      <c r="A499" s="79" t="s">
        <v>634</v>
      </c>
      <c r="B499" s="80" t="s">
        <v>105</v>
      </c>
      <c r="C499" s="79" t="s">
        <v>613</v>
      </c>
      <c r="D499" s="79" t="s">
        <v>110</v>
      </c>
      <c r="E499" s="81">
        <v>39176</v>
      </c>
      <c r="F499" s="82"/>
      <c r="G499" s="83" t="s">
        <v>139</v>
      </c>
      <c r="H499" s="84">
        <v>10700</v>
      </c>
      <c r="I499" s="80">
        <v>4</v>
      </c>
    </row>
    <row r="500" spans="1:9" x14ac:dyDescent="0.4">
      <c r="A500" s="79" t="s">
        <v>635</v>
      </c>
      <c r="B500" s="80" t="s">
        <v>121</v>
      </c>
      <c r="C500" s="79" t="s">
        <v>613</v>
      </c>
      <c r="D500" s="79" t="s">
        <v>107</v>
      </c>
      <c r="E500" s="81">
        <v>40282</v>
      </c>
      <c r="F500" s="82"/>
      <c r="G500" s="83" t="s">
        <v>129</v>
      </c>
      <c r="H500" s="84">
        <v>72640</v>
      </c>
      <c r="I500" s="80">
        <v>3</v>
      </c>
    </row>
    <row r="501" spans="1:9" x14ac:dyDescent="0.4">
      <c r="A501" s="79" t="s">
        <v>636</v>
      </c>
      <c r="B501" s="80" t="s">
        <v>121</v>
      </c>
      <c r="C501" s="79" t="s">
        <v>613</v>
      </c>
      <c r="D501" s="79" t="s">
        <v>107</v>
      </c>
      <c r="E501" s="81">
        <v>38815</v>
      </c>
      <c r="F501" s="82"/>
      <c r="G501" s="83" t="s">
        <v>108</v>
      </c>
      <c r="H501" s="84">
        <v>63270</v>
      </c>
      <c r="I501" s="80">
        <v>1</v>
      </c>
    </row>
    <row r="502" spans="1:9" x14ac:dyDescent="0.4">
      <c r="A502" s="79" t="s">
        <v>637</v>
      </c>
      <c r="B502" s="80" t="s">
        <v>105</v>
      </c>
      <c r="C502" s="79" t="s">
        <v>613</v>
      </c>
      <c r="D502" s="79" t="s">
        <v>113</v>
      </c>
      <c r="E502" s="81">
        <v>38828</v>
      </c>
      <c r="F502" s="82"/>
      <c r="G502" s="83"/>
      <c r="H502" s="84">
        <v>49530</v>
      </c>
      <c r="I502" s="80">
        <v>4</v>
      </c>
    </row>
    <row r="503" spans="1:9" x14ac:dyDescent="0.4">
      <c r="A503" s="79" t="s">
        <v>638</v>
      </c>
      <c r="B503" s="80" t="s">
        <v>118</v>
      </c>
      <c r="C503" s="79" t="s">
        <v>613</v>
      </c>
      <c r="D503" s="79" t="s">
        <v>110</v>
      </c>
      <c r="E503" s="81">
        <v>40293</v>
      </c>
      <c r="F503" s="82"/>
      <c r="G503" s="83" t="s">
        <v>108</v>
      </c>
      <c r="H503" s="84">
        <v>11810</v>
      </c>
      <c r="I503" s="80">
        <v>1</v>
      </c>
    </row>
    <row r="504" spans="1:9" x14ac:dyDescent="0.4">
      <c r="A504" s="79" t="s">
        <v>639</v>
      </c>
      <c r="B504" s="80" t="s">
        <v>125</v>
      </c>
      <c r="C504" s="79" t="s">
        <v>613</v>
      </c>
      <c r="D504" s="79" t="s">
        <v>107</v>
      </c>
      <c r="E504" s="81">
        <v>40666</v>
      </c>
      <c r="F504" s="82"/>
      <c r="G504" s="83" t="s">
        <v>108</v>
      </c>
      <c r="H504" s="84">
        <v>24090</v>
      </c>
      <c r="I504" s="80">
        <v>4</v>
      </c>
    </row>
    <row r="505" spans="1:9" x14ac:dyDescent="0.4">
      <c r="A505" s="79" t="s">
        <v>640</v>
      </c>
      <c r="B505" s="80" t="s">
        <v>125</v>
      </c>
      <c r="C505" s="79" t="s">
        <v>613</v>
      </c>
      <c r="D505" s="79" t="s">
        <v>113</v>
      </c>
      <c r="E505" s="81">
        <v>39592</v>
      </c>
      <c r="F505" s="82"/>
      <c r="G505" s="83"/>
      <c r="H505" s="84">
        <v>56650</v>
      </c>
      <c r="I505" s="80">
        <v>1</v>
      </c>
    </row>
    <row r="506" spans="1:9" x14ac:dyDescent="0.4">
      <c r="A506" s="79" t="s">
        <v>641</v>
      </c>
      <c r="B506" s="80" t="s">
        <v>115</v>
      </c>
      <c r="C506" s="79" t="s">
        <v>613</v>
      </c>
      <c r="D506" s="79" t="s">
        <v>107</v>
      </c>
      <c r="E506" s="81">
        <v>35918</v>
      </c>
      <c r="F506" s="82"/>
      <c r="G506" s="83" t="s">
        <v>111</v>
      </c>
      <c r="H506" s="84">
        <v>73740</v>
      </c>
      <c r="I506" s="80">
        <v>4</v>
      </c>
    </row>
    <row r="507" spans="1:9" x14ac:dyDescent="0.4">
      <c r="A507" s="79" t="s">
        <v>642</v>
      </c>
      <c r="B507" s="80" t="s">
        <v>105</v>
      </c>
      <c r="C507" s="79" t="s">
        <v>613</v>
      </c>
      <c r="D507" s="79" t="s">
        <v>116</v>
      </c>
      <c r="E507" s="81">
        <v>35946</v>
      </c>
      <c r="F507" s="82"/>
      <c r="G507" s="83"/>
      <c r="H507" s="84">
        <v>14332</v>
      </c>
      <c r="I507" s="80">
        <v>5</v>
      </c>
    </row>
    <row r="508" spans="1:9" x14ac:dyDescent="0.4">
      <c r="A508" s="79" t="s">
        <v>643</v>
      </c>
      <c r="B508" s="80" t="s">
        <v>125</v>
      </c>
      <c r="C508" s="79" t="s">
        <v>613</v>
      </c>
      <c r="D508" s="79" t="s">
        <v>113</v>
      </c>
      <c r="E508" s="81">
        <v>36297</v>
      </c>
      <c r="F508" s="82"/>
      <c r="G508" s="83"/>
      <c r="H508" s="84">
        <v>57990</v>
      </c>
      <c r="I508" s="80">
        <v>5</v>
      </c>
    </row>
    <row r="509" spans="1:9" x14ac:dyDescent="0.4">
      <c r="A509" s="79" t="s">
        <v>644</v>
      </c>
      <c r="B509" s="80" t="s">
        <v>125</v>
      </c>
      <c r="C509" s="79" t="s">
        <v>613</v>
      </c>
      <c r="D509" s="79" t="s">
        <v>107</v>
      </c>
      <c r="E509" s="81">
        <v>36673</v>
      </c>
      <c r="F509" s="82"/>
      <c r="G509" s="83" t="s">
        <v>129</v>
      </c>
      <c r="H509" s="84">
        <v>48330</v>
      </c>
      <c r="I509" s="80">
        <v>1</v>
      </c>
    </row>
    <row r="510" spans="1:9" x14ac:dyDescent="0.4">
      <c r="A510" s="79" t="s">
        <v>645</v>
      </c>
      <c r="B510" s="80" t="s">
        <v>125</v>
      </c>
      <c r="C510" s="79" t="s">
        <v>613</v>
      </c>
      <c r="D510" s="79" t="s">
        <v>113</v>
      </c>
      <c r="E510" s="81">
        <v>37404</v>
      </c>
      <c r="F510" s="82"/>
      <c r="G510" s="83"/>
      <c r="H510" s="84">
        <v>60070</v>
      </c>
      <c r="I510" s="80">
        <v>3</v>
      </c>
    </row>
    <row r="511" spans="1:9" x14ac:dyDescent="0.4">
      <c r="A511" s="79" t="s">
        <v>646</v>
      </c>
      <c r="B511" s="80" t="s">
        <v>118</v>
      </c>
      <c r="C511" s="79" t="s">
        <v>613</v>
      </c>
      <c r="D511" s="79" t="s">
        <v>107</v>
      </c>
      <c r="E511" s="81">
        <v>39217</v>
      </c>
      <c r="F511" s="82"/>
      <c r="G511" s="83" t="s">
        <v>108</v>
      </c>
      <c r="H511" s="84">
        <v>73830</v>
      </c>
      <c r="I511" s="80">
        <v>2</v>
      </c>
    </row>
    <row r="512" spans="1:9" x14ac:dyDescent="0.4">
      <c r="A512" s="79" t="s">
        <v>647</v>
      </c>
      <c r="B512" s="80" t="s">
        <v>125</v>
      </c>
      <c r="C512" s="79" t="s">
        <v>613</v>
      </c>
      <c r="D512" s="79" t="s">
        <v>113</v>
      </c>
      <c r="E512" s="81">
        <v>40707</v>
      </c>
      <c r="F512" s="82"/>
      <c r="G512" s="83"/>
      <c r="H512" s="84">
        <v>79380</v>
      </c>
      <c r="I512" s="80">
        <v>1</v>
      </c>
    </row>
    <row r="513" spans="1:9" x14ac:dyDescent="0.4">
      <c r="A513" s="79" t="s">
        <v>648</v>
      </c>
      <c r="B513" s="80" t="s">
        <v>121</v>
      </c>
      <c r="C513" s="79" t="s">
        <v>613</v>
      </c>
      <c r="D513" s="79" t="s">
        <v>107</v>
      </c>
      <c r="E513" s="81">
        <v>39262</v>
      </c>
      <c r="F513" s="82"/>
      <c r="G513" s="83" t="s">
        <v>129</v>
      </c>
      <c r="H513" s="84">
        <v>63440</v>
      </c>
      <c r="I513" s="80">
        <v>3</v>
      </c>
    </row>
    <row r="514" spans="1:9" x14ac:dyDescent="0.4">
      <c r="A514" s="79" t="s">
        <v>649</v>
      </c>
      <c r="B514" s="80" t="s">
        <v>125</v>
      </c>
      <c r="C514" s="79" t="s">
        <v>613</v>
      </c>
      <c r="D514" s="79" t="s">
        <v>107</v>
      </c>
      <c r="E514" s="81">
        <v>40332</v>
      </c>
      <c r="F514" s="82"/>
      <c r="G514" s="83" t="s">
        <v>108</v>
      </c>
      <c r="H514" s="84">
        <v>47340</v>
      </c>
      <c r="I514" s="80">
        <v>2</v>
      </c>
    </row>
    <row r="515" spans="1:9" x14ac:dyDescent="0.4">
      <c r="A515" s="79" t="s">
        <v>650</v>
      </c>
      <c r="B515" s="80" t="s">
        <v>121</v>
      </c>
      <c r="C515" s="79" t="s">
        <v>613</v>
      </c>
      <c r="D515" s="79" t="s">
        <v>107</v>
      </c>
      <c r="E515" s="81">
        <v>35958</v>
      </c>
      <c r="F515" s="82"/>
      <c r="G515" s="83" t="s">
        <v>139</v>
      </c>
      <c r="H515" s="84">
        <v>61420</v>
      </c>
      <c r="I515" s="80">
        <v>4</v>
      </c>
    </row>
    <row r="516" spans="1:9" x14ac:dyDescent="0.4">
      <c r="A516" s="79" t="s">
        <v>651</v>
      </c>
      <c r="B516" s="80" t="s">
        <v>121</v>
      </c>
      <c r="C516" s="79" t="s">
        <v>613</v>
      </c>
      <c r="D516" s="79" t="s">
        <v>116</v>
      </c>
      <c r="E516" s="81">
        <v>36340</v>
      </c>
      <c r="F516" s="82"/>
      <c r="G516" s="83"/>
      <c r="H516" s="84">
        <v>37016</v>
      </c>
      <c r="I516" s="80">
        <v>4</v>
      </c>
    </row>
    <row r="517" spans="1:9" x14ac:dyDescent="0.4">
      <c r="A517" s="79" t="s">
        <v>652</v>
      </c>
      <c r="B517" s="80" t="s">
        <v>125</v>
      </c>
      <c r="C517" s="79" t="s">
        <v>613</v>
      </c>
      <c r="D517" s="79" t="s">
        <v>107</v>
      </c>
      <c r="E517" s="81">
        <v>39282</v>
      </c>
      <c r="F517" s="82"/>
      <c r="G517" s="83" t="s">
        <v>119</v>
      </c>
      <c r="H517" s="84">
        <v>69420</v>
      </c>
      <c r="I517" s="80">
        <v>2</v>
      </c>
    </row>
    <row r="518" spans="1:9" x14ac:dyDescent="0.4">
      <c r="A518" s="79" t="s">
        <v>653</v>
      </c>
      <c r="B518" s="80" t="s">
        <v>121</v>
      </c>
      <c r="C518" s="79" t="s">
        <v>613</v>
      </c>
      <c r="D518" s="79" t="s">
        <v>107</v>
      </c>
      <c r="E518" s="81">
        <v>38903</v>
      </c>
      <c r="F518" s="82"/>
      <c r="G518" s="83" t="s">
        <v>139</v>
      </c>
      <c r="H518" s="84">
        <v>34060</v>
      </c>
      <c r="I518" s="80">
        <v>2</v>
      </c>
    </row>
    <row r="519" spans="1:9" x14ac:dyDescent="0.4">
      <c r="A519" s="79" t="s">
        <v>654</v>
      </c>
      <c r="B519" s="80" t="s">
        <v>125</v>
      </c>
      <c r="C519" s="79" t="s">
        <v>613</v>
      </c>
      <c r="D519" s="79" t="s">
        <v>107</v>
      </c>
      <c r="E519" s="81">
        <v>35990</v>
      </c>
      <c r="F519" s="82"/>
      <c r="G519" s="83" t="s">
        <v>129</v>
      </c>
      <c r="H519" s="84">
        <v>36890</v>
      </c>
      <c r="I519" s="80">
        <v>1</v>
      </c>
    </row>
    <row r="520" spans="1:9" x14ac:dyDescent="0.4">
      <c r="A520" s="79" t="s">
        <v>655</v>
      </c>
      <c r="B520" s="80" t="s">
        <v>121</v>
      </c>
      <c r="C520" s="79" t="s">
        <v>613</v>
      </c>
      <c r="D520" s="79" t="s">
        <v>110</v>
      </c>
      <c r="E520" s="81">
        <v>38173</v>
      </c>
      <c r="F520" s="82"/>
      <c r="G520" s="83" t="s">
        <v>139</v>
      </c>
      <c r="H520" s="84">
        <v>32900</v>
      </c>
      <c r="I520" s="80">
        <v>2</v>
      </c>
    </row>
    <row r="521" spans="1:9" x14ac:dyDescent="0.4">
      <c r="A521" s="79" t="s">
        <v>656</v>
      </c>
      <c r="B521" s="80" t="s">
        <v>125</v>
      </c>
      <c r="C521" s="79" t="s">
        <v>613</v>
      </c>
      <c r="D521" s="79" t="s">
        <v>107</v>
      </c>
      <c r="E521" s="81">
        <v>39673</v>
      </c>
      <c r="F521" s="82"/>
      <c r="G521" s="83" t="s">
        <v>108</v>
      </c>
      <c r="H521" s="84">
        <v>48080</v>
      </c>
      <c r="I521" s="80">
        <v>2</v>
      </c>
    </row>
    <row r="522" spans="1:9" x14ac:dyDescent="0.4">
      <c r="A522" s="79" t="s">
        <v>657</v>
      </c>
      <c r="B522" s="80" t="s">
        <v>125</v>
      </c>
      <c r="C522" s="79" t="s">
        <v>613</v>
      </c>
      <c r="D522" s="79" t="s">
        <v>107</v>
      </c>
      <c r="E522" s="81">
        <v>40765</v>
      </c>
      <c r="F522" s="82"/>
      <c r="G522" s="83" t="s">
        <v>119</v>
      </c>
      <c r="H522" s="84">
        <v>77740</v>
      </c>
      <c r="I522" s="80">
        <v>1</v>
      </c>
    </row>
    <row r="523" spans="1:9" x14ac:dyDescent="0.4">
      <c r="A523" s="79" t="s">
        <v>658</v>
      </c>
      <c r="B523" s="80" t="s">
        <v>135</v>
      </c>
      <c r="C523" s="79" t="s">
        <v>613</v>
      </c>
      <c r="D523" s="79" t="s">
        <v>113</v>
      </c>
      <c r="E523" s="81">
        <v>39298</v>
      </c>
      <c r="F523" s="82"/>
      <c r="G523" s="83"/>
      <c r="H523" s="84">
        <v>76870</v>
      </c>
      <c r="I523" s="80">
        <v>5</v>
      </c>
    </row>
    <row r="524" spans="1:9" x14ac:dyDescent="0.4">
      <c r="A524" s="79" t="s">
        <v>659</v>
      </c>
      <c r="B524" s="80" t="s">
        <v>105</v>
      </c>
      <c r="C524" s="79" t="s">
        <v>613</v>
      </c>
      <c r="D524" s="79" t="s">
        <v>107</v>
      </c>
      <c r="E524" s="81">
        <v>40399</v>
      </c>
      <c r="F524" s="82"/>
      <c r="G524" s="83" t="s">
        <v>111</v>
      </c>
      <c r="H524" s="84">
        <v>72700</v>
      </c>
      <c r="I524" s="80">
        <v>5</v>
      </c>
    </row>
    <row r="525" spans="1:9" x14ac:dyDescent="0.4">
      <c r="A525" s="79" t="s">
        <v>660</v>
      </c>
      <c r="B525" s="80" t="s">
        <v>121</v>
      </c>
      <c r="C525" s="79" t="s">
        <v>613</v>
      </c>
      <c r="D525" s="79" t="s">
        <v>113</v>
      </c>
      <c r="E525" s="81">
        <v>40414</v>
      </c>
      <c r="F525" s="82"/>
      <c r="G525" s="83"/>
      <c r="H525" s="84">
        <v>60070</v>
      </c>
      <c r="I525" s="80">
        <v>2</v>
      </c>
    </row>
    <row r="526" spans="1:9" x14ac:dyDescent="0.4">
      <c r="A526" s="79" t="s">
        <v>661</v>
      </c>
      <c r="B526" s="80" t="s">
        <v>121</v>
      </c>
      <c r="C526" s="79" t="s">
        <v>613</v>
      </c>
      <c r="D526" s="79" t="s">
        <v>116</v>
      </c>
      <c r="E526" s="81">
        <v>36028</v>
      </c>
      <c r="F526" s="82"/>
      <c r="G526" s="83"/>
      <c r="H526" s="84">
        <v>16688</v>
      </c>
      <c r="I526" s="80">
        <v>3</v>
      </c>
    </row>
    <row r="527" spans="1:9" x14ac:dyDescent="0.4">
      <c r="A527" s="79" t="s">
        <v>662</v>
      </c>
      <c r="B527" s="80" t="s">
        <v>118</v>
      </c>
      <c r="C527" s="79" t="s">
        <v>613</v>
      </c>
      <c r="D527" s="79" t="s">
        <v>113</v>
      </c>
      <c r="E527" s="81">
        <v>36375</v>
      </c>
      <c r="F527" s="82"/>
      <c r="G527" s="83"/>
      <c r="H527" s="84">
        <v>71300</v>
      </c>
      <c r="I527" s="80">
        <v>5</v>
      </c>
    </row>
    <row r="528" spans="1:9" x14ac:dyDescent="0.4">
      <c r="A528" s="79" t="s">
        <v>663</v>
      </c>
      <c r="B528" s="80" t="s">
        <v>125</v>
      </c>
      <c r="C528" s="79" t="s">
        <v>613</v>
      </c>
      <c r="D528" s="79" t="s">
        <v>116</v>
      </c>
      <c r="E528" s="81">
        <v>36380</v>
      </c>
      <c r="F528" s="82"/>
      <c r="G528" s="83"/>
      <c r="H528" s="84">
        <v>36052</v>
      </c>
      <c r="I528" s="80">
        <v>5</v>
      </c>
    </row>
    <row r="529" spans="1:9" x14ac:dyDescent="0.4">
      <c r="A529" s="79" t="s">
        <v>664</v>
      </c>
      <c r="B529" s="80" t="s">
        <v>125</v>
      </c>
      <c r="C529" s="79" t="s">
        <v>613</v>
      </c>
      <c r="D529" s="79" t="s">
        <v>107</v>
      </c>
      <c r="E529" s="81">
        <v>36393</v>
      </c>
      <c r="F529" s="82"/>
      <c r="G529" s="83" t="s">
        <v>139</v>
      </c>
      <c r="H529" s="84">
        <v>65910</v>
      </c>
      <c r="I529" s="80">
        <v>5</v>
      </c>
    </row>
    <row r="530" spans="1:9" x14ac:dyDescent="0.4">
      <c r="A530" s="79" t="s">
        <v>665</v>
      </c>
      <c r="B530" s="80" t="s">
        <v>135</v>
      </c>
      <c r="C530" s="79" t="s">
        <v>613</v>
      </c>
      <c r="D530" s="79" t="s">
        <v>107</v>
      </c>
      <c r="E530" s="81">
        <v>37848</v>
      </c>
      <c r="F530" s="82"/>
      <c r="G530" s="83" t="s">
        <v>111</v>
      </c>
      <c r="H530" s="84">
        <v>76910</v>
      </c>
      <c r="I530" s="80">
        <v>2</v>
      </c>
    </row>
    <row r="531" spans="1:9" x14ac:dyDescent="0.4">
      <c r="A531" s="79" t="s">
        <v>666</v>
      </c>
      <c r="B531" s="80" t="s">
        <v>125</v>
      </c>
      <c r="C531" s="79" t="s">
        <v>613</v>
      </c>
      <c r="D531" s="79" t="s">
        <v>113</v>
      </c>
      <c r="E531" s="85">
        <v>40404</v>
      </c>
      <c r="F531" s="82"/>
      <c r="G531" s="83"/>
      <c r="H531" s="84">
        <v>39550</v>
      </c>
      <c r="I531" s="80">
        <v>5</v>
      </c>
    </row>
    <row r="532" spans="1:9" x14ac:dyDescent="0.4">
      <c r="A532" s="79" t="s">
        <v>667</v>
      </c>
      <c r="B532" s="80" t="s">
        <v>105</v>
      </c>
      <c r="C532" s="79" t="s">
        <v>613</v>
      </c>
      <c r="D532" s="79" t="s">
        <v>113</v>
      </c>
      <c r="E532" s="85">
        <v>40410</v>
      </c>
      <c r="F532" s="82"/>
      <c r="G532" s="83"/>
      <c r="H532" s="84">
        <v>57680</v>
      </c>
      <c r="I532" s="80">
        <v>4</v>
      </c>
    </row>
    <row r="533" spans="1:9" x14ac:dyDescent="0.4">
      <c r="A533" s="79" t="s">
        <v>668</v>
      </c>
      <c r="B533" s="80" t="s">
        <v>105</v>
      </c>
      <c r="C533" s="79" t="s">
        <v>613</v>
      </c>
      <c r="D533" s="79" t="s">
        <v>110</v>
      </c>
      <c r="E533" s="85">
        <v>40421</v>
      </c>
      <c r="F533" s="82"/>
      <c r="G533" s="83" t="s">
        <v>111</v>
      </c>
      <c r="H533" s="84">
        <v>49355</v>
      </c>
      <c r="I533" s="80">
        <v>5</v>
      </c>
    </row>
    <row r="534" spans="1:9" x14ac:dyDescent="0.4">
      <c r="A534" s="79" t="s">
        <v>669</v>
      </c>
      <c r="B534" s="80" t="s">
        <v>121</v>
      </c>
      <c r="C534" s="79" t="s">
        <v>613</v>
      </c>
      <c r="D534" s="79" t="s">
        <v>107</v>
      </c>
      <c r="E534" s="81">
        <v>39703</v>
      </c>
      <c r="F534" s="82"/>
      <c r="G534" s="83" t="s">
        <v>119</v>
      </c>
      <c r="H534" s="84">
        <v>46110</v>
      </c>
      <c r="I534" s="80">
        <v>4</v>
      </c>
    </row>
    <row r="535" spans="1:9" x14ac:dyDescent="0.4">
      <c r="A535" s="79" t="s">
        <v>670</v>
      </c>
      <c r="B535" s="80" t="s">
        <v>125</v>
      </c>
      <c r="C535" s="79" t="s">
        <v>613</v>
      </c>
      <c r="D535" s="79" t="s">
        <v>107</v>
      </c>
      <c r="E535" s="81">
        <v>40815</v>
      </c>
      <c r="F535" s="82"/>
      <c r="G535" s="83" t="s">
        <v>111</v>
      </c>
      <c r="H535" s="84">
        <v>54500</v>
      </c>
      <c r="I535" s="80">
        <v>5</v>
      </c>
    </row>
    <row r="536" spans="1:9" x14ac:dyDescent="0.4">
      <c r="A536" s="79" t="s">
        <v>671</v>
      </c>
      <c r="B536" s="80" t="s">
        <v>125</v>
      </c>
      <c r="C536" s="79" t="s">
        <v>613</v>
      </c>
      <c r="D536" s="79" t="s">
        <v>107</v>
      </c>
      <c r="E536" s="81">
        <v>39335</v>
      </c>
      <c r="F536" s="82"/>
      <c r="G536" s="83" t="s">
        <v>108</v>
      </c>
      <c r="H536" s="84">
        <v>62688</v>
      </c>
      <c r="I536" s="80">
        <v>2</v>
      </c>
    </row>
    <row r="537" spans="1:9" x14ac:dyDescent="0.4">
      <c r="A537" s="79" t="s">
        <v>672</v>
      </c>
      <c r="B537" s="80" t="s">
        <v>121</v>
      </c>
      <c r="C537" s="79" t="s">
        <v>613</v>
      </c>
      <c r="D537" s="79" t="s">
        <v>107</v>
      </c>
      <c r="E537" s="81">
        <v>38980</v>
      </c>
      <c r="F537" s="82"/>
      <c r="G537" s="83" t="s">
        <v>111</v>
      </c>
      <c r="H537" s="84">
        <v>24340</v>
      </c>
      <c r="I537" s="80">
        <v>4</v>
      </c>
    </row>
    <row r="538" spans="1:9" x14ac:dyDescent="0.4">
      <c r="A538" s="79" t="s">
        <v>673</v>
      </c>
      <c r="B538" s="80" t="s">
        <v>115</v>
      </c>
      <c r="C538" s="79" t="s">
        <v>613</v>
      </c>
      <c r="D538" s="79" t="s">
        <v>113</v>
      </c>
      <c r="E538" s="81">
        <v>38986</v>
      </c>
      <c r="F538" s="82"/>
      <c r="G538" s="83"/>
      <c r="H538" s="84">
        <v>36230</v>
      </c>
      <c r="I538" s="80">
        <v>2</v>
      </c>
    </row>
    <row r="539" spans="1:9" x14ac:dyDescent="0.4">
      <c r="A539" s="79" t="s">
        <v>674</v>
      </c>
      <c r="B539" s="80" t="s">
        <v>121</v>
      </c>
      <c r="C539" s="79" t="s">
        <v>613</v>
      </c>
      <c r="D539" s="79" t="s">
        <v>113</v>
      </c>
      <c r="E539" s="81">
        <v>36787</v>
      </c>
      <c r="F539" s="82"/>
      <c r="G539" s="83"/>
      <c r="H539" s="84">
        <v>89640</v>
      </c>
      <c r="I539" s="80">
        <v>4</v>
      </c>
    </row>
    <row r="540" spans="1:9" x14ac:dyDescent="0.4">
      <c r="A540" s="79" t="s">
        <v>675</v>
      </c>
      <c r="B540" s="80" t="s">
        <v>125</v>
      </c>
      <c r="C540" s="79" t="s">
        <v>613</v>
      </c>
      <c r="D540" s="79" t="s">
        <v>107</v>
      </c>
      <c r="E540" s="81">
        <v>37138</v>
      </c>
      <c r="F540" s="82"/>
      <c r="G540" s="83" t="s">
        <v>108</v>
      </c>
      <c r="H540" s="84">
        <v>29130</v>
      </c>
      <c r="I540" s="80">
        <v>1</v>
      </c>
    </row>
    <row r="541" spans="1:9" x14ac:dyDescent="0.4">
      <c r="A541" s="79" t="s">
        <v>676</v>
      </c>
      <c r="B541" s="80" t="s">
        <v>121</v>
      </c>
      <c r="C541" s="79" t="s">
        <v>613</v>
      </c>
      <c r="D541" s="79" t="s">
        <v>113</v>
      </c>
      <c r="E541" s="81">
        <v>37526</v>
      </c>
      <c r="F541" s="82"/>
      <c r="G541" s="83"/>
      <c r="H541" s="84">
        <v>61580</v>
      </c>
      <c r="I541" s="80">
        <v>3</v>
      </c>
    </row>
    <row r="542" spans="1:9" x14ac:dyDescent="0.4">
      <c r="A542" s="79" t="s">
        <v>677</v>
      </c>
      <c r="B542" s="80" t="s">
        <v>121</v>
      </c>
      <c r="C542" s="79" t="s">
        <v>613</v>
      </c>
      <c r="D542" s="79" t="s">
        <v>107</v>
      </c>
      <c r="E542" s="81">
        <v>40438</v>
      </c>
      <c r="F542" s="82"/>
      <c r="G542" s="83" t="s">
        <v>119</v>
      </c>
      <c r="H542" s="84">
        <v>59150</v>
      </c>
      <c r="I542" s="80">
        <v>4</v>
      </c>
    </row>
    <row r="543" spans="1:9" x14ac:dyDescent="0.4">
      <c r="A543" s="79" t="s">
        <v>678</v>
      </c>
      <c r="B543" s="80" t="s">
        <v>105</v>
      </c>
      <c r="C543" s="79" t="s">
        <v>613</v>
      </c>
      <c r="D543" s="79" t="s">
        <v>113</v>
      </c>
      <c r="E543" s="81">
        <v>39742</v>
      </c>
      <c r="F543" s="82"/>
      <c r="G543" s="83"/>
      <c r="H543" s="84">
        <v>23020</v>
      </c>
      <c r="I543" s="80">
        <v>4</v>
      </c>
    </row>
    <row r="544" spans="1:9" x14ac:dyDescent="0.4">
      <c r="A544" s="79" t="s">
        <v>679</v>
      </c>
      <c r="B544" s="80" t="s">
        <v>125</v>
      </c>
      <c r="C544" s="79" t="s">
        <v>613</v>
      </c>
      <c r="D544" s="79" t="s">
        <v>113</v>
      </c>
      <c r="E544" s="81">
        <v>40820</v>
      </c>
      <c r="F544" s="82"/>
      <c r="G544" s="83"/>
      <c r="H544" s="84">
        <v>52750</v>
      </c>
      <c r="I544" s="80">
        <v>1</v>
      </c>
    </row>
    <row r="545" spans="1:9" x14ac:dyDescent="0.4">
      <c r="A545" s="79" t="s">
        <v>680</v>
      </c>
      <c r="B545" s="80" t="s">
        <v>125</v>
      </c>
      <c r="C545" s="79" t="s">
        <v>613</v>
      </c>
      <c r="D545" s="79" t="s">
        <v>107</v>
      </c>
      <c r="E545" s="81">
        <v>40831</v>
      </c>
      <c r="F545" s="82"/>
      <c r="G545" s="83" t="s">
        <v>119</v>
      </c>
      <c r="H545" s="84">
        <v>79400</v>
      </c>
      <c r="I545" s="80">
        <v>4</v>
      </c>
    </row>
    <row r="546" spans="1:9" x14ac:dyDescent="0.4">
      <c r="A546" s="79" t="s">
        <v>681</v>
      </c>
      <c r="B546" s="80" t="s">
        <v>105</v>
      </c>
      <c r="C546" s="79" t="s">
        <v>613</v>
      </c>
      <c r="D546" s="79" t="s">
        <v>107</v>
      </c>
      <c r="E546" s="81">
        <v>39372</v>
      </c>
      <c r="F546" s="82"/>
      <c r="G546" s="83" t="s">
        <v>108</v>
      </c>
      <c r="H546" s="84">
        <v>50570</v>
      </c>
      <c r="I546" s="80">
        <v>4</v>
      </c>
    </row>
    <row r="547" spans="1:9" x14ac:dyDescent="0.4">
      <c r="A547" s="79" t="s">
        <v>682</v>
      </c>
      <c r="B547" s="80" t="s">
        <v>121</v>
      </c>
      <c r="C547" s="79" t="s">
        <v>613</v>
      </c>
      <c r="D547" s="79" t="s">
        <v>110</v>
      </c>
      <c r="E547" s="81">
        <v>36084</v>
      </c>
      <c r="F547" s="82"/>
      <c r="G547" s="83" t="s">
        <v>111</v>
      </c>
      <c r="H547" s="84">
        <v>45750</v>
      </c>
      <c r="I547" s="80">
        <v>5</v>
      </c>
    </row>
    <row r="548" spans="1:9" x14ac:dyDescent="0.4">
      <c r="A548" s="79" t="s">
        <v>683</v>
      </c>
      <c r="B548" s="80" t="s">
        <v>105</v>
      </c>
      <c r="C548" s="79" t="s">
        <v>613</v>
      </c>
      <c r="D548" s="79" t="s">
        <v>113</v>
      </c>
      <c r="E548" s="81">
        <v>36086</v>
      </c>
      <c r="F548" s="82"/>
      <c r="G548" s="83"/>
      <c r="H548" s="84">
        <v>47520</v>
      </c>
      <c r="I548" s="80">
        <v>1</v>
      </c>
    </row>
    <row r="549" spans="1:9" x14ac:dyDescent="0.4">
      <c r="A549" s="79" t="s">
        <v>684</v>
      </c>
      <c r="B549" s="80" t="s">
        <v>125</v>
      </c>
      <c r="C549" s="79" t="s">
        <v>613</v>
      </c>
      <c r="D549" s="79" t="s">
        <v>107</v>
      </c>
      <c r="E549" s="81">
        <v>36088</v>
      </c>
      <c r="F549" s="82"/>
      <c r="G549" s="83" t="s">
        <v>119</v>
      </c>
      <c r="H549" s="84">
        <v>54580</v>
      </c>
      <c r="I549" s="80">
        <v>4</v>
      </c>
    </row>
    <row r="550" spans="1:9" x14ac:dyDescent="0.4">
      <c r="A550" s="79" t="s">
        <v>685</v>
      </c>
      <c r="B550" s="80" t="s">
        <v>121</v>
      </c>
      <c r="C550" s="79" t="s">
        <v>613</v>
      </c>
      <c r="D550" s="79" t="s">
        <v>107</v>
      </c>
      <c r="E550" s="81">
        <v>39362</v>
      </c>
      <c r="F550" s="82"/>
      <c r="G550" s="83" t="s">
        <v>111</v>
      </c>
      <c r="H550" s="84">
        <v>42020</v>
      </c>
      <c r="I550" s="80">
        <v>5</v>
      </c>
    </row>
    <row r="551" spans="1:9" x14ac:dyDescent="0.4">
      <c r="A551" s="79" t="s">
        <v>686</v>
      </c>
      <c r="B551" s="80" t="s">
        <v>135</v>
      </c>
      <c r="C551" s="79" t="s">
        <v>613</v>
      </c>
      <c r="D551" s="79" t="s">
        <v>110</v>
      </c>
      <c r="E551" s="81">
        <v>39728</v>
      </c>
      <c r="F551" s="82"/>
      <c r="G551" s="83" t="s">
        <v>108</v>
      </c>
      <c r="H551" s="84">
        <v>45565</v>
      </c>
      <c r="I551" s="80">
        <v>1</v>
      </c>
    </row>
    <row r="552" spans="1:9" x14ac:dyDescent="0.4">
      <c r="A552" s="79" t="s">
        <v>687</v>
      </c>
      <c r="B552" s="80" t="s">
        <v>121</v>
      </c>
      <c r="C552" s="79" t="s">
        <v>613</v>
      </c>
      <c r="D552" s="79" t="s">
        <v>107</v>
      </c>
      <c r="E552" s="81">
        <v>40477</v>
      </c>
      <c r="F552" s="82"/>
      <c r="G552" s="83" t="s">
        <v>119</v>
      </c>
      <c r="H552" s="84">
        <v>63206</v>
      </c>
      <c r="I552" s="80">
        <v>1</v>
      </c>
    </row>
    <row r="553" spans="1:9" x14ac:dyDescent="0.4">
      <c r="A553" s="79" t="s">
        <v>688</v>
      </c>
      <c r="B553" s="80" t="s">
        <v>121</v>
      </c>
      <c r="C553" s="79" t="s">
        <v>613</v>
      </c>
      <c r="D553" s="79" t="s">
        <v>113</v>
      </c>
      <c r="E553" s="81">
        <v>39772</v>
      </c>
      <c r="F553" s="82"/>
      <c r="G553" s="83"/>
      <c r="H553" s="84">
        <v>85980</v>
      </c>
      <c r="I553" s="80">
        <v>2</v>
      </c>
    </row>
    <row r="554" spans="1:9" x14ac:dyDescent="0.4">
      <c r="A554" s="79" t="s">
        <v>689</v>
      </c>
      <c r="B554" s="80" t="s">
        <v>121</v>
      </c>
      <c r="C554" s="79" t="s">
        <v>613</v>
      </c>
      <c r="D554" s="79" t="s">
        <v>107</v>
      </c>
      <c r="E554" s="81">
        <v>37568</v>
      </c>
      <c r="F554" s="82"/>
      <c r="G554" s="83" t="s">
        <v>111</v>
      </c>
      <c r="H554" s="84">
        <v>45100</v>
      </c>
      <c r="I554" s="80">
        <v>2</v>
      </c>
    </row>
    <row r="555" spans="1:9" x14ac:dyDescent="0.4">
      <c r="A555" s="79" t="s">
        <v>690</v>
      </c>
      <c r="B555" s="80" t="s">
        <v>125</v>
      </c>
      <c r="C555" s="79" t="s">
        <v>613</v>
      </c>
      <c r="D555" s="79" t="s">
        <v>107</v>
      </c>
      <c r="E555" s="81">
        <v>39047</v>
      </c>
      <c r="F555" s="82"/>
      <c r="G555" s="83" t="s">
        <v>139</v>
      </c>
      <c r="H555" s="84">
        <v>65880</v>
      </c>
      <c r="I555" s="80">
        <v>5</v>
      </c>
    </row>
    <row r="556" spans="1:9" x14ac:dyDescent="0.4">
      <c r="A556" s="79" t="s">
        <v>691</v>
      </c>
      <c r="B556" s="80" t="s">
        <v>125</v>
      </c>
      <c r="C556" s="79" t="s">
        <v>613</v>
      </c>
      <c r="D556" s="79" t="s">
        <v>107</v>
      </c>
      <c r="E556" s="81">
        <v>40137</v>
      </c>
      <c r="F556" s="82"/>
      <c r="G556" s="83" t="s">
        <v>108</v>
      </c>
      <c r="H556" s="84">
        <v>54190</v>
      </c>
      <c r="I556" s="80">
        <v>4</v>
      </c>
    </row>
    <row r="557" spans="1:9" x14ac:dyDescent="0.4">
      <c r="A557" s="79" t="s">
        <v>692</v>
      </c>
      <c r="B557" s="80" t="s">
        <v>125</v>
      </c>
      <c r="C557" s="79" t="s">
        <v>613</v>
      </c>
      <c r="D557" s="79" t="s">
        <v>113</v>
      </c>
      <c r="E557" s="81">
        <v>39809</v>
      </c>
      <c r="F557" s="82"/>
      <c r="G557" s="83"/>
      <c r="H557" s="84">
        <v>58650</v>
      </c>
      <c r="I557" s="80">
        <v>4</v>
      </c>
    </row>
    <row r="558" spans="1:9" x14ac:dyDescent="0.4">
      <c r="A558" s="79" t="s">
        <v>693</v>
      </c>
      <c r="B558" s="80" t="s">
        <v>121</v>
      </c>
      <c r="C558" s="79" t="s">
        <v>613</v>
      </c>
      <c r="D558" s="79" t="s">
        <v>107</v>
      </c>
      <c r="E558" s="81">
        <v>40878</v>
      </c>
      <c r="F558" s="82"/>
      <c r="G558" s="83" t="s">
        <v>129</v>
      </c>
      <c r="H558" s="84">
        <v>71680</v>
      </c>
      <c r="I558" s="80">
        <v>4</v>
      </c>
    </row>
    <row r="559" spans="1:9" x14ac:dyDescent="0.4">
      <c r="A559" s="79" t="s">
        <v>694</v>
      </c>
      <c r="B559" s="80" t="s">
        <v>105</v>
      </c>
      <c r="C559" s="79" t="s">
        <v>613</v>
      </c>
      <c r="D559" s="79" t="s">
        <v>113</v>
      </c>
      <c r="E559" s="81">
        <v>40883</v>
      </c>
      <c r="F559" s="82"/>
      <c r="G559" s="83"/>
      <c r="H559" s="84">
        <v>50840</v>
      </c>
      <c r="I559" s="80">
        <v>4</v>
      </c>
    </row>
    <row r="560" spans="1:9" x14ac:dyDescent="0.4">
      <c r="A560" s="79" t="s">
        <v>695</v>
      </c>
      <c r="B560" s="80" t="s">
        <v>125</v>
      </c>
      <c r="C560" s="79" t="s">
        <v>613</v>
      </c>
      <c r="D560" s="79" t="s">
        <v>113</v>
      </c>
      <c r="E560" s="81">
        <v>41254</v>
      </c>
      <c r="F560" s="82"/>
      <c r="G560" s="83"/>
      <c r="H560" s="84">
        <v>44720</v>
      </c>
      <c r="I560" s="80">
        <v>2</v>
      </c>
    </row>
    <row r="561" spans="1:9" x14ac:dyDescent="0.4">
      <c r="A561" s="79" t="s">
        <v>696</v>
      </c>
      <c r="B561" s="80" t="s">
        <v>135</v>
      </c>
      <c r="C561" s="79" t="s">
        <v>613</v>
      </c>
      <c r="D561" s="79" t="s">
        <v>107</v>
      </c>
      <c r="E561" s="81">
        <v>39807</v>
      </c>
      <c r="F561" s="82"/>
      <c r="G561" s="83" t="s">
        <v>111</v>
      </c>
      <c r="H561" s="84">
        <v>88820</v>
      </c>
      <c r="I561" s="80">
        <v>2</v>
      </c>
    </row>
    <row r="562" spans="1:9" x14ac:dyDescent="0.4">
      <c r="A562" s="79" t="s">
        <v>697</v>
      </c>
      <c r="B562" s="80" t="s">
        <v>115</v>
      </c>
      <c r="C562" s="79" t="s">
        <v>613</v>
      </c>
      <c r="D562" s="79" t="s">
        <v>107</v>
      </c>
      <c r="E562" s="81">
        <v>36136</v>
      </c>
      <c r="F562" s="82"/>
      <c r="G562" s="83" t="s">
        <v>139</v>
      </c>
      <c r="H562" s="84">
        <v>45000</v>
      </c>
      <c r="I562" s="80">
        <v>4</v>
      </c>
    </row>
    <row r="563" spans="1:9" x14ac:dyDescent="0.4">
      <c r="A563" s="79" t="s">
        <v>698</v>
      </c>
      <c r="B563" s="80" t="s">
        <v>125</v>
      </c>
      <c r="C563" s="79" t="s">
        <v>613</v>
      </c>
      <c r="D563" s="79" t="s">
        <v>110</v>
      </c>
      <c r="E563" s="81">
        <v>37249</v>
      </c>
      <c r="F563" s="82"/>
      <c r="G563" s="83" t="s">
        <v>129</v>
      </c>
      <c r="H563" s="84">
        <v>12545</v>
      </c>
      <c r="I563" s="80">
        <v>4</v>
      </c>
    </row>
    <row r="564" spans="1:9" x14ac:dyDescent="0.4">
      <c r="A564" s="79" t="s">
        <v>699</v>
      </c>
      <c r="B564" s="80" t="s">
        <v>121</v>
      </c>
      <c r="C564" s="79" t="s">
        <v>613</v>
      </c>
      <c r="D564" s="79" t="s">
        <v>107</v>
      </c>
      <c r="E564" s="81">
        <v>39446</v>
      </c>
      <c r="F564" s="82"/>
      <c r="G564" s="83" t="s">
        <v>108</v>
      </c>
      <c r="H564" s="84">
        <v>44650</v>
      </c>
      <c r="I564" s="80">
        <v>1</v>
      </c>
    </row>
    <row r="565" spans="1:9" x14ac:dyDescent="0.4">
      <c r="A565" s="79" t="s">
        <v>700</v>
      </c>
      <c r="B565" s="80" t="s">
        <v>125</v>
      </c>
      <c r="C565" s="79" t="s">
        <v>613</v>
      </c>
      <c r="D565" s="79" t="s">
        <v>110</v>
      </c>
      <c r="E565" s="81">
        <v>40166</v>
      </c>
      <c r="F565" s="82"/>
      <c r="G565" s="83" t="s">
        <v>129</v>
      </c>
      <c r="H565" s="84">
        <v>25245</v>
      </c>
      <c r="I565" s="80">
        <v>5</v>
      </c>
    </row>
    <row r="566" spans="1:9" x14ac:dyDescent="0.4">
      <c r="A566" s="79" t="s">
        <v>701</v>
      </c>
      <c r="B566" s="80" t="s">
        <v>105</v>
      </c>
      <c r="C566" s="79" t="s">
        <v>702</v>
      </c>
      <c r="D566" s="79" t="s">
        <v>116</v>
      </c>
      <c r="E566" s="81">
        <v>40561</v>
      </c>
      <c r="F566" s="82"/>
      <c r="G566" s="83"/>
      <c r="H566" s="84">
        <v>30468</v>
      </c>
      <c r="I566" s="80">
        <v>2</v>
      </c>
    </row>
    <row r="567" spans="1:9" x14ac:dyDescent="0.4">
      <c r="A567" s="79" t="s">
        <v>703</v>
      </c>
      <c r="B567" s="80" t="s">
        <v>121</v>
      </c>
      <c r="C567" s="79" t="s">
        <v>702</v>
      </c>
      <c r="D567" s="79" t="s">
        <v>107</v>
      </c>
      <c r="E567" s="81">
        <v>40574</v>
      </c>
      <c r="F567" s="82"/>
      <c r="G567" s="83" t="s">
        <v>139</v>
      </c>
      <c r="H567" s="84">
        <v>24840</v>
      </c>
      <c r="I567" s="80">
        <v>1</v>
      </c>
    </row>
    <row r="568" spans="1:9" x14ac:dyDescent="0.4">
      <c r="A568" s="79" t="s">
        <v>704</v>
      </c>
      <c r="B568" s="80" t="s">
        <v>121</v>
      </c>
      <c r="C568" s="79" t="s">
        <v>702</v>
      </c>
      <c r="D568" s="79" t="s">
        <v>107</v>
      </c>
      <c r="E568" s="81">
        <v>40909</v>
      </c>
      <c r="F568" s="82"/>
      <c r="G568" s="83" t="s">
        <v>108</v>
      </c>
      <c r="H568" s="84">
        <v>54830</v>
      </c>
      <c r="I568" s="80">
        <v>1</v>
      </c>
    </row>
    <row r="569" spans="1:9" x14ac:dyDescent="0.4">
      <c r="A569" s="79" t="s">
        <v>705</v>
      </c>
      <c r="B569" s="80" t="s">
        <v>125</v>
      </c>
      <c r="C569" s="79" t="s">
        <v>702</v>
      </c>
      <c r="D569" s="79" t="s">
        <v>116</v>
      </c>
      <c r="E569" s="81">
        <v>39458</v>
      </c>
      <c r="F569" s="82"/>
      <c r="G569" s="83"/>
      <c r="H569" s="84">
        <v>36788</v>
      </c>
      <c r="I569" s="80">
        <v>4</v>
      </c>
    </row>
    <row r="570" spans="1:9" x14ac:dyDescent="0.4">
      <c r="A570" s="79" t="s">
        <v>706</v>
      </c>
      <c r="B570" s="80" t="s">
        <v>105</v>
      </c>
      <c r="C570" s="79" t="s">
        <v>702</v>
      </c>
      <c r="D570" s="79" t="s">
        <v>107</v>
      </c>
      <c r="E570" s="81">
        <v>38738</v>
      </c>
      <c r="F570" s="82"/>
      <c r="G570" s="83" t="s">
        <v>129</v>
      </c>
      <c r="H570" s="84">
        <v>62965</v>
      </c>
      <c r="I570" s="80">
        <v>1</v>
      </c>
    </row>
    <row r="571" spans="1:9" x14ac:dyDescent="0.4">
      <c r="A571" s="79" t="s">
        <v>707</v>
      </c>
      <c r="B571" s="80" t="s">
        <v>125</v>
      </c>
      <c r="C571" s="79" t="s">
        <v>702</v>
      </c>
      <c r="D571" s="79" t="s">
        <v>113</v>
      </c>
      <c r="E571" s="81">
        <v>35806</v>
      </c>
      <c r="F571" s="82"/>
      <c r="G571" s="83"/>
      <c r="H571" s="84">
        <v>86100</v>
      </c>
      <c r="I571" s="80">
        <v>4</v>
      </c>
    </row>
    <row r="572" spans="1:9" x14ac:dyDescent="0.4">
      <c r="A572" s="79" t="s">
        <v>708</v>
      </c>
      <c r="B572" s="80" t="s">
        <v>121</v>
      </c>
      <c r="C572" s="79" t="s">
        <v>702</v>
      </c>
      <c r="D572" s="79" t="s">
        <v>107</v>
      </c>
      <c r="E572" s="81">
        <v>36526</v>
      </c>
      <c r="F572" s="82"/>
      <c r="G572" s="83" t="s">
        <v>108</v>
      </c>
      <c r="H572" s="84">
        <v>29260</v>
      </c>
      <c r="I572" s="80">
        <v>4</v>
      </c>
    </row>
    <row r="573" spans="1:9" x14ac:dyDescent="0.4">
      <c r="A573" s="79" t="s">
        <v>709</v>
      </c>
      <c r="B573" s="80" t="s">
        <v>125</v>
      </c>
      <c r="C573" s="79" t="s">
        <v>702</v>
      </c>
      <c r="D573" s="79" t="s">
        <v>110</v>
      </c>
      <c r="E573" s="81">
        <v>36531</v>
      </c>
      <c r="F573" s="82"/>
      <c r="G573" s="83" t="s">
        <v>119</v>
      </c>
      <c r="H573" s="84">
        <v>20990</v>
      </c>
      <c r="I573" s="80">
        <v>4</v>
      </c>
    </row>
    <row r="574" spans="1:9" x14ac:dyDescent="0.4">
      <c r="A574" s="79" t="s">
        <v>710</v>
      </c>
      <c r="B574" s="80" t="s">
        <v>118</v>
      </c>
      <c r="C574" s="79" t="s">
        <v>702</v>
      </c>
      <c r="D574" s="79" t="s">
        <v>107</v>
      </c>
      <c r="E574" s="81">
        <v>37625</v>
      </c>
      <c r="F574" s="82"/>
      <c r="G574" s="83" t="s">
        <v>139</v>
      </c>
      <c r="H574" s="84">
        <v>82490</v>
      </c>
      <c r="I574" s="80">
        <v>5</v>
      </c>
    </row>
    <row r="575" spans="1:9" x14ac:dyDescent="0.4">
      <c r="A575" s="79" t="s">
        <v>711</v>
      </c>
      <c r="B575" s="80" t="s">
        <v>135</v>
      </c>
      <c r="C575" s="79" t="s">
        <v>702</v>
      </c>
      <c r="D575" s="79" t="s">
        <v>107</v>
      </c>
      <c r="E575" s="81">
        <v>39448</v>
      </c>
      <c r="F575" s="82"/>
      <c r="G575" s="83" t="s">
        <v>139</v>
      </c>
      <c r="H575" s="84">
        <v>83710</v>
      </c>
      <c r="I575" s="80">
        <v>3</v>
      </c>
    </row>
    <row r="576" spans="1:9" x14ac:dyDescent="0.4">
      <c r="A576" s="79" t="s">
        <v>712</v>
      </c>
      <c r="B576" s="80" t="s">
        <v>105</v>
      </c>
      <c r="C576" s="79" t="s">
        <v>702</v>
      </c>
      <c r="D576" s="79" t="s">
        <v>107</v>
      </c>
      <c r="E576" s="81">
        <v>39815</v>
      </c>
      <c r="F576" s="82"/>
      <c r="G576" s="83" t="s">
        <v>139</v>
      </c>
      <c r="H576" s="84">
        <v>72060</v>
      </c>
      <c r="I576" s="80">
        <v>2</v>
      </c>
    </row>
    <row r="577" spans="1:9" x14ac:dyDescent="0.4">
      <c r="A577" s="79" t="s">
        <v>713</v>
      </c>
      <c r="B577" s="80" t="s">
        <v>115</v>
      </c>
      <c r="C577" s="79" t="s">
        <v>702</v>
      </c>
      <c r="D577" s="79" t="s">
        <v>113</v>
      </c>
      <c r="E577" s="81">
        <v>40587</v>
      </c>
      <c r="F577" s="82"/>
      <c r="G577" s="83"/>
      <c r="H577" s="84">
        <v>89450</v>
      </c>
      <c r="I577" s="80">
        <v>2</v>
      </c>
    </row>
    <row r="578" spans="1:9" x14ac:dyDescent="0.4">
      <c r="A578" s="79" t="s">
        <v>714</v>
      </c>
      <c r="B578" s="80" t="s">
        <v>105</v>
      </c>
      <c r="C578" s="79" t="s">
        <v>702</v>
      </c>
      <c r="D578" s="79" t="s">
        <v>107</v>
      </c>
      <c r="E578" s="81">
        <v>39123</v>
      </c>
      <c r="F578" s="82"/>
      <c r="G578" s="83" t="s">
        <v>108</v>
      </c>
      <c r="H578" s="84">
        <v>54270</v>
      </c>
      <c r="I578" s="80">
        <v>3</v>
      </c>
    </row>
    <row r="579" spans="1:9" x14ac:dyDescent="0.4">
      <c r="A579" s="79" t="s">
        <v>715</v>
      </c>
      <c r="B579" s="80" t="s">
        <v>115</v>
      </c>
      <c r="C579" s="79" t="s">
        <v>702</v>
      </c>
      <c r="D579" s="79" t="s">
        <v>107</v>
      </c>
      <c r="E579" s="81">
        <v>39134</v>
      </c>
      <c r="F579" s="82"/>
      <c r="G579" s="83" t="s">
        <v>139</v>
      </c>
      <c r="H579" s="84">
        <v>45110</v>
      </c>
      <c r="I579" s="80">
        <v>2</v>
      </c>
    </row>
    <row r="580" spans="1:9" x14ac:dyDescent="0.4">
      <c r="A580" s="79" t="s">
        <v>716</v>
      </c>
      <c r="B580" s="80" t="s">
        <v>125</v>
      </c>
      <c r="C580" s="79" t="s">
        <v>702</v>
      </c>
      <c r="D580" s="79" t="s">
        <v>107</v>
      </c>
      <c r="E580" s="81">
        <v>39141</v>
      </c>
      <c r="F580" s="82"/>
      <c r="G580" s="83" t="s">
        <v>139</v>
      </c>
      <c r="H580" s="84">
        <v>66824</v>
      </c>
      <c r="I580" s="80">
        <v>2</v>
      </c>
    </row>
    <row r="581" spans="1:9" x14ac:dyDescent="0.4">
      <c r="A581" s="79" t="s">
        <v>717</v>
      </c>
      <c r="B581" s="80" t="s">
        <v>125</v>
      </c>
      <c r="C581" s="79" t="s">
        <v>702</v>
      </c>
      <c r="D581" s="79" t="s">
        <v>107</v>
      </c>
      <c r="E581" s="81">
        <v>39137</v>
      </c>
      <c r="F581" s="82"/>
      <c r="G581" s="83" t="s">
        <v>108</v>
      </c>
      <c r="H581" s="84">
        <v>39000</v>
      </c>
      <c r="I581" s="80">
        <v>5</v>
      </c>
    </row>
    <row r="582" spans="1:9" x14ac:dyDescent="0.4">
      <c r="A582" s="79" t="s">
        <v>718</v>
      </c>
      <c r="B582" s="80" t="s">
        <v>135</v>
      </c>
      <c r="C582" s="79" t="s">
        <v>702</v>
      </c>
      <c r="D582" s="79" t="s">
        <v>110</v>
      </c>
      <c r="E582" s="81">
        <v>35842</v>
      </c>
      <c r="F582" s="82"/>
      <c r="G582" s="83" t="s">
        <v>119</v>
      </c>
      <c r="H582" s="84">
        <v>39530</v>
      </c>
      <c r="I582" s="80">
        <v>5</v>
      </c>
    </row>
    <row r="583" spans="1:9" x14ac:dyDescent="0.4">
      <c r="A583" s="79" t="s">
        <v>719</v>
      </c>
      <c r="B583" s="80" t="s">
        <v>125</v>
      </c>
      <c r="C583" s="79" t="s">
        <v>702</v>
      </c>
      <c r="D583" s="79" t="s">
        <v>110</v>
      </c>
      <c r="E583" s="81">
        <v>36196</v>
      </c>
      <c r="F583" s="82"/>
      <c r="G583" s="83" t="s">
        <v>108</v>
      </c>
      <c r="H583" s="84">
        <v>34980</v>
      </c>
      <c r="I583" s="80">
        <v>2</v>
      </c>
    </row>
    <row r="584" spans="1:9" x14ac:dyDescent="0.4">
      <c r="A584" s="79" t="s">
        <v>720</v>
      </c>
      <c r="B584" s="80" t="s">
        <v>121</v>
      </c>
      <c r="C584" s="79" t="s">
        <v>702</v>
      </c>
      <c r="D584" s="79" t="s">
        <v>113</v>
      </c>
      <c r="E584" s="81">
        <v>36214</v>
      </c>
      <c r="F584" s="82"/>
      <c r="G584" s="83"/>
      <c r="H584" s="84">
        <v>53310</v>
      </c>
      <c r="I584" s="80">
        <v>5</v>
      </c>
    </row>
    <row r="585" spans="1:9" x14ac:dyDescent="0.4">
      <c r="A585" s="79" t="s">
        <v>721</v>
      </c>
      <c r="B585" s="80" t="s">
        <v>118</v>
      </c>
      <c r="C585" s="79" t="s">
        <v>702</v>
      </c>
      <c r="D585" s="79" t="s">
        <v>116</v>
      </c>
      <c r="E585" s="81">
        <v>36557</v>
      </c>
      <c r="F585" s="82"/>
      <c r="G585" s="83"/>
      <c r="H585" s="84">
        <v>15552</v>
      </c>
      <c r="I585" s="80">
        <v>4</v>
      </c>
    </row>
    <row r="586" spans="1:9" x14ac:dyDescent="0.4">
      <c r="A586" s="79" t="s">
        <v>722</v>
      </c>
      <c r="B586" s="80" t="s">
        <v>115</v>
      </c>
      <c r="C586" s="79" t="s">
        <v>702</v>
      </c>
      <c r="D586" s="79" t="s">
        <v>113</v>
      </c>
      <c r="E586" s="81">
        <v>38027</v>
      </c>
      <c r="F586" s="82"/>
      <c r="G586" s="83"/>
      <c r="H586" s="84">
        <v>64590</v>
      </c>
      <c r="I586" s="80">
        <v>1</v>
      </c>
    </row>
    <row r="587" spans="1:9" x14ac:dyDescent="0.4">
      <c r="A587" s="79" t="s">
        <v>723</v>
      </c>
      <c r="B587" s="80" t="s">
        <v>121</v>
      </c>
      <c r="C587" s="79" t="s">
        <v>702</v>
      </c>
      <c r="D587" s="79" t="s">
        <v>107</v>
      </c>
      <c r="E587" s="81">
        <v>40581</v>
      </c>
      <c r="F587" s="82"/>
      <c r="G587" s="83" t="s">
        <v>119</v>
      </c>
      <c r="H587" s="84">
        <v>80260</v>
      </c>
      <c r="I587" s="80">
        <v>3</v>
      </c>
    </row>
    <row r="588" spans="1:9" x14ac:dyDescent="0.4">
      <c r="A588" s="79" t="s">
        <v>724</v>
      </c>
      <c r="B588" s="80" t="s">
        <v>121</v>
      </c>
      <c r="C588" s="79" t="s">
        <v>702</v>
      </c>
      <c r="D588" s="79" t="s">
        <v>107</v>
      </c>
      <c r="E588" s="81">
        <v>40990</v>
      </c>
      <c r="F588" s="82"/>
      <c r="G588" s="83" t="s">
        <v>108</v>
      </c>
      <c r="H588" s="84">
        <v>65571</v>
      </c>
      <c r="I588" s="80">
        <v>3</v>
      </c>
    </row>
    <row r="589" spans="1:9" x14ac:dyDescent="0.4">
      <c r="A589" s="79" t="s">
        <v>725</v>
      </c>
      <c r="B589" s="80" t="s">
        <v>121</v>
      </c>
      <c r="C589" s="79" t="s">
        <v>702</v>
      </c>
      <c r="D589" s="79" t="s">
        <v>107</v>
      </c>
      <c r="E589" s="81">
        <v>38784</v>
      </c>
      <c r="F589" s="82"/>
      <c r="G589" s="83" t="s">
        <v>108</v>
      </c>
      <c r="H589" s="84">
        <v>78710</v>
      </c>
      <c r="I589" s="80">
        <v>4</v>
      </c>
    </row>
    <row r="590" spans="1:9" x14ac:dyDescent="0.4">
      <c r="A590" s="79" t="s">
        <v>726</v>
      </c>
      <c r="B590" s="80" t="s">
        <v>125</v>
      </c>
      <c r="C590" s="79" t="s">
        <v>702</v>
      </c>
      <c r="D590" s="79" t="s">
        <v>116</v>
      </c>
      <c r="E590" s="81">
        <v>35861</v>
      </c>
      <c r="F590" s="82"/>
      <c r="G590" s="83"/>
      <c r="H590" s="84">
        <v>12836</v>
      </c>
      <c r="I590" s="80">
        <v>5</v>
      </c>
    </row>
    <row r="591" spans="1:9" x14ac:dyDescent="0.4">
      <c r="A591" s="79" t="s">
        <v>727</v>
      </c>
      <c r="B591" s="80" t="s">
        <v>105</v>
      </c>
      <c r="C591" s="79" t="s">
        <v>702</v>
      </c>
      <c r="D591" s="79" t="s">
        <v>116</v>
      </c>
      <c r="E591" s="81">
        <v>35869</v>
      </c>
      <c r="F591" s="82"/>
      <c r="G591" s="83"/>
      <c r="H591" s="84">
        <v>17912</v>
      </c>
      <c r="I591" s="80">
        <v>5</v>
      </c>
    </row>
    <row r="592" spans="1:9" x14ac:dyDescent="0.4">
      <c r="A592" s="79" t="s">
        <v>728</v>
      </c>
      <c r="B592" s="80" t="s">
        <v>121</v>
      </c>
      <c r="C592" s="79" t="s">
        <v>702</v>
      </c>
      <c r="D592" s="79" t="s">
        <v>107</v>
      </c>
      <c r="E592" s="81">
        <v>36245</v>
      </c>
      <c r="F592" s="82"/>
      <c r="G592" s="83" t="s">
        <v>108</v>
      </c>
      <c r="H592" s="84">
        <v>58410</v>
      </c>
      <c r="I592" s="80">
        <v>5</v>
      </c>
    </row>
    <row r="593" spans="1:9" x14ac:dyDescent="0.4">
      <c r="A593" s="79" t="s">
        <v>729</v>
      </c>
      <c r="B593" s="80" t="s">
        <v>121</v>
      </c>
      <c r="C593" s="79" t="s">
        <v>702</v>
      </c>
      <c r="D593" s="79" t="s">
        <v>113</v>
      </c>
      <c r="E593" s="81">
        <v>38793</v>
      </c>
      <c r="F593" s="82"/>
      <c r="G593" s="83"/>
      <c r="H593" s="84">
        <v>85930</v>
      </c>
      <c r="I593" s="80">
        <v>2</v>
      </c>
    </row>
    <row r="594" spans="1:9" x14ac:dyDescent="0.4">
      <c r="A594" s="79" t="s">
        <v>730</v>
      </c>
      <c r="B594" s="80" t="s">
        <v>105</v>
      </c>
      <c r="C594" s="79" t="s">
        <v>702</v>
      </c>
      <c r="D594" s="79" t="s">
        <v>107</v>
      </c>
      <c r="E594" s="81">
        <v>39153</v>
      </c>
      <c r="F594" s="82"/>
      <c r="G594" s="83" t="s">
        <v>139</v>
      </c>
      <c r="H594" s="84">
        <v>43600</v>
      </c>
      <c r="I594" s="80">
        <v>5</v>
      </c>
    </row>
    <row r="595" spans="1:9" x14ac:dyDescent="0.4">
      <c r="A595" s="79" t="s">
        <v>731</v>
      </c>
      <c r="B595" s="80" t="s">
        <v>121</v>
      </c>
      <c r="C595" s="79" t="s">
        <v>702</v>
      </c>
      <c r="D595" s="79" t="s">
        <v>107</v>
      </c>
      <c r="E595" s="81">
        <v>41016</v>
      </c>
      <c r="F595" s="82"/>
      <c r="G595" s="83" t="s">
        <v>108</v>
      </c>
      <c r="H595" s="84">
        <v>68470</v>
      </c>
      <c r="I595" s="80">
        <v>4</v>
      </c>
    </row>
    <row r="596" spans="1:9" x14ac:dyDescent="0.4">
      <c r="A596" s="79" t="s">
        <v>732</v>
      </c>
      <c r="B596" s="80" t="s">
        <v>121</v>
      </c>
      <c r="C596" s="79" t="s">
        <v>702</v>
      </c>
      <c r="D596" s="79" t="s">
        <v>107</v>
      </c>
      <c r="E596" s="81">
        <v>39183</v>
      </c>
      <c r="F596" s="82"/>
      <c r="G596" s="83" t="s">
        <v>111</v>
      </c>
      <c r="H596" s="84">
        <v>82700</v>
      </c>
      <c r="I596" s="80">
        <v>3</v>
      </c>
    </row>
    <row r="597" spans="1:9" x14ac:dyDescent="0.4">
      <c r="A597" s="79" t="s">
        <v>733</v>
      </c>
      <c r="B597" s="80" t="s">
        <v>121</v>
      </c>
      <c r="C597" s="79" t="s">
        <v>702</v>
      </c>
      <c r="D597" s="79" t="s">
        <v>107</v>
      </c>
      <c r="E597" s="81">
        <v>35896</v>
      </c>
      <c r="F597" s="82"/>
      <c r="G597" s="83" t="s">
        <v>139</v>
      </c>
      <c r="H597" s="84">
        <v>70280</v>
      </c>
      <c r="I597" s="80">
        <v>3</v>
      </c>
    </row>
    <row r="598" spans="1:9" x14ac:dyDescent="0.4">
      <c r="A598" s="79" t="s">
        <v>734</v>
      </c>
      <c r="B598" s="80" t="s">
        <v>125</v>
      </c>
      <c r="C598" s="79" t="s">
        <v>702</v>
      </c>
      <c r="D598" s="79" t="s">
        <v>113</v>
      </c>
      <c r="E598" s="81">
        <v>36642</v>
      </c>
      <c r="F598" s="82"/>
      <c r="G598" s="83"/>
      <c r="H598" s="84">
        <v>77760</v>
      </c>
      <c r="I598" s="80">
        <v>3</v>
      </c>
    </row>
    <row r="599" spans="1:9" x14ac:dyDescent="0.4">
      <c r="A599" s="79" t="s">
        <v>735</v>
      </c>
      <c r="B599" s="80" t="s">
        <v>121</v>
      </c>
      <c r="C599" s="79" t="s">
        <v>702</v>
      </c>
      <c r="D599" s="79" t="s">
        <v>107</v>
      </c>
      <c r="E599" s="81">
        <v>38856</v>
      </c>
      <c r="F599" s="82"/>
      <c r="G599" s="83" t="s">
        <v>139</v>
      </c>
      <c r="H599" s="84">
        <v>37770</v>
      </c>
      <c r="I599" s="80">
        <v>5</v>
      </c>
    </row>
    <row r="600" spans="1:9" x14ac:dyDescent="0.4">
      <c r="A600" s="79" t="s">
        <v>736</v>
      </c>
      <c r="B600" s="80" t="s">
        <v>105</v>
      </c>
      <c r="C600" s="79" t="s">
        <v>702</v>
      </c>
      <c r="D600" s="79" t="s">
        <v>107</v>
      </c>
      <c r="E600" s="81">
        <v>36290</v>
      </c>
      <c r="F600" s="82"/>
      <c r="G600" s="83" t="s">
        <v>139</v>
      </c>
      <c r="H600" s="84">
        <v>39000</v>
      </c>
      <c r="I600" s="80">
        <v>3</v>
      </c>
    </row>
    <row r="601" spans="1:9" x14ac:dyDescent="0.4">
      <c r="A601" s="79" t="s">
        <v>737</v>
      </c>
      <c r="B601" s="80" t="s">
        <v>121</v>
      </c>
      <c r="C601" s="79" t="s">
        <v>702</v>
      </c>
      <c r="D601" s="79" t="s">
        <v>107</v>
      </c>
      <c r="E601" s="81">
        <v>36312</v>
      </c>
      <c r="F601" s="82"/>
      <c r="G601" s="83" t="s">
        <v>108</v>
      </c>
      <c r="H601" s="84">
        <v>69200</v>
      </c>
      <c r="I601" s="80">
        <v>4</v>
      </c>
    </row>
    <row r="602" spans="1:9" x14ac:dyDescent="0.4">
      <c r="A602" s="79" t="s">
        <v>738</v>
      </c>
      <c r="B602" s="80" t="s">
        <v>105</v>
      </c>
      <c r="C602" s="79" t="s">
        <v>702</v>
      </c>
      <c r="D602" s="79" t="s">
        <v>110</v>
      </c>
      <c r="E602" s="81">
        <v>37775</v>
      </c>
      <c r="F602" s="82"/>
      <c r="G602" s="83" t="s">
        <v>111</v>
      </c>
      <c r="H602" s="84">
        <v>28525</v>
      </c>
      <c r="I602" s="80">
        <v>4</v>
      </c>
    </row>
    <row r="603" spans="1:9" x14ac:dyDescent="0.4">
      <c r="A603" s="79" t="s">
        <v>739</v>
      </c>
      <c r="B603" s="80" t="s">
        <v>135</v>
      </c>
      <c r="C603" s="79" t="s">
        <v>702</v>
      </c>
      <c r="D603" s="79" t="s">
        <v>107</v>
      </c>
      <c r="E603" s="81">
        <v>37793</v>
      </c>
      <c r="F603" s="82"/>
      <c r="G603" s="83" t="s">
        <v>108</v>
      </c>
      <c r="H603" s="84">
        <v>29210</v>
      </c>
      <c r="I603" s="80">
        <v>5</v>
      </c>
    </row>
    <row r="604" spans="1:9" x14ac:dyDescent="0.4">
      <c r="A604" s="79" t="s">
        <v>740</v>
      </c>
      <c r="B604" s="80" t="s">
        <v>125</v>
      </c>
      <c r="C604" s="79" t="s">
        <v>702</v>
      </c>
      <c r="D604" s="79" t="s">
        <v>113</v>
      </c>
      <c r="E604" s="81">
        <v>40350</v>
      </c>
      <c r="F604" s="82"/>
      <c r="G604" s="83"/>
      <c r="H604" s="84">
        <v>21580</v>
      </c>
      <c r="I604" s="80">
        <v>3</v>
      </c>
    </row>
    <row r="605" spans="1:9" x14ac:dyDescent="0.4">
      <c r="A605" s="79" t="s">
        <v>741</v>
      </c>
      <c r="B605" s="80" t="s">
        <v>125</v>
      </c>
      <c r="C605" s="79" t="s">
        <v>702</v>
      </c>
      <c r="D605" s="79" t="s">
        <v>113</v>
      </c>
      <c r="E605" s="81">
        <v>40726</v>
      </c>
      <c r="F605" s="82"/>
      <c r="G605" s="83"/>
      <c r="H605" s="84">
        <v>46650</v>
      </c>
      <c r="I605" s="80">
        <v>2</v>
      </c>
    </row>
    <row r="606" spans="1:9" x14ac:dyDescent="0.4">
      <c r="A606" s="79" t="s">
        <v>742</v>
      </c>
      <c r="B606" s="80" t="s">
        <v>121</v>
      </c>
      <c r="C606" s="79" t="s">
        <v>702</v>
      </c>
      <c r="D606" s="79" t="s">
        <v>107</v>
      </c>
      <c r="E606" s="81">
        <v>39273</v>
      </c>
      <c r="F606" s="82"/>
      <c r="G606" s="83" t="s">
        <v>108</v>
      </c>
      <c r="H606" s="84">
        <v>54200</v>
      </c>
      <c r="I606" s="80">
        <v>4</v>
      </c>
    </row>
    <row r="607" spans="1:9" x14ac:dyDescent="0.4">
      <c r="A607" s="79" t="s">
        <v>743</v>
      </c>
      <c r="B607" s="80" t="s">
        <v>125</v>
      </c>
      <c r="C607" s="79" t="s">
        <v>702</v>
      </c>
      <c r="D607" s="79" t="s">
        <v>116</v>
      </c>
      <c r="E607" s="81">
        <v>39293</v>
      </c>
      <c r="F607" s="82"/>
      <c r="G607" s="83"/>
      <c r="H607" s="84">
        <v>26484</v>
      </c>
      <c r="I607" s="80">
        <v>5</v>
      </c>
    </row>
    <row r="608" spans="1:9" x14ac:dyDescent="0.4">
      <c r="A608" s="79" t="s">
        <v>744</v>
      </c>
      <c r="B608" s="80" t="s">
        <v>105</v>
      </c>
      <c r="C608" s="79" t="s">
        <v>702</v>
      </c>
      <c r="D608" s="79" t="s">
        <v>107</v>
      </c>
      <c r="E608" s="81">
        <v>36360</v>
      </c>
      <c r="F608" s="82"/>
      <c r="G608" s="83" t="s">
        <v>139</v>
      </c>
      <c r="H608" s="84">
        <v>67020</v>
      </c>
      <c r="I608" s="80">
        <v>1</v>
      </c>
    </row>
    <row r="609" spans="1:9" x14ac:dyDescent="0.4">
      <c r="A609" s="79" t="s">
        <v>745</v>
      </c>
      <c r="B609" s="80" t="s">
        <v>115</v>
      </c>
      <c r="C609" s="79" t="s">
        <v>702</v>
      </c>
      <c r="D609" s="79" t="s">
        <v>113</v>
      </c>
      <c r="E609" s="81">
        <v>37082</v>
      </c>
      <c r="F609" s="82"/>
      <c r="G609" s="83"/>
      <c r="H609" s="84">
        <v>46780</v>
      </c>
      <c r="I609" s="80">
        <v>2</v>
      </c>
    </row>
    <row r="610" spans="1:9" x14ac:dyDescent="0.4">
      <c r="A610" s="79" t="s">
        <v>746</v>
      </c>
      <c r="B610" s="80" t="s">
        <v>135</v>
      </c>
      <c r="C610" s="79" t="s">
        <v>702</v>
      </c>
      <c r="D610" s="79" t="s">
        <v>110</v>
      </c>
      <c r="E610" s="81">
        <v>37815</v>
      </c>
      <c r="F610" s="82"/>
      <c r="G610" s="83" t="s">
        <v>108</v>
      </c>
      <c r="H610" s="84">
        <v>48740</v>
      </c>
      <c r="I610" s="80">
        <v>1</v>
      </c>
    </row>
    <row r="611" spans="1:9" x14ac:dyDescent="0.4">
      <c r="A611" s="79" t="s">
        <v>747</v>
      </c>
      <c r="B611" s="80" t="s">
        <v>121</v>
      </c>
      <c r="C611" s="79" t="s">
        <v>702</v>
      </c>
      <c r="D611" s="79" t="s">
        <v>107</v>
      </c>
      <c r="E611" s="81">
        <v>38902</v>
      </c>
      <c r="F611" s="82"/>
      <c r="G611" s="83" t="s">
        <v>108</v>
      </c>
      <c r="H611" s="84">
        <v>73560</v>
      </c>
      <c r="I611" s="80">
        <v>3</v>
      </c>
    </row>
    <row r="612" spans="1:9" x14ac:dyDescent="0.4">
      <c r="A612" s="79" t="s">
        <v>748</v>
      </c>
      <c r="B612" s="80" t="s">
        <v>115</v>
      </c>
      <c r="C612" s="79" t="s">
        <v>702</v>
      </c>
      <c r="D612" s="79" t="s">
        <v>107</v>
      </c>
      <c r="E612" s="81">
        <v>40759</v>
      </c>
      <c r="F612" s="82"/>
      <c r="G612" s="83" t="s">
        <v>108</v>
      </c>
      <c r="H612" s="84">
        <v>67920</v>
      </c>
      <c r="I612" s="80">
        <v>4</v>
      </c>
    </row>
    <row r="613" spans="1:9" x14ac:dyDescent="0.4">
      <c r="A613" s="79" t="s">
        <v>749</v>
      </c>
      <c r="B613" s="80" t="s">
        <v>125</v>
      </c>
      <c r="C613" s="79" t="s">
        <v>702</v>
      </c>
      <c r="D613" s="79" t="s">
        <v>107</v>
      </c>
      <c r="E613" s="81">
        <v>36012</v>
      </c>
      <c r="F613" s="82"/>
      <c r="G613" s="83" t="s">
        <v>111</v>
      </c>
      <c r="H613" s="84">
        <v>78950</v>
      </c>
      <c r="I613" s="80">
        <v>1</v>
      </c>
    </row>
    <row r="614" spans="1:9" x14ac:dyDescent="0.4">
      <c r="A614" s="79" t="s">
        <v>750</v>
      </c>
      <c r="B614" s="80" t="s">
        <v>125</v>
      </c>
      <c r="C614" s="79" t="s">
        <v>702</v>
      </c>
      <c r="D614" s="79" t="s">
        <v>107</v>
      </c>
      <c r="E614" s="81">
        <v>41157</v>
      </c>
      <c r="F614" s="82"/>
      <c r="G614" s="83" t="s">
        <v>129</v>
      </c>
      <c r="H614" s="84">
        <v>86240</v>
      </c>
      <c r="I614" s="80">
        <v>1</v>
      </c>
    </row>
    <row r="615" spans="1:9" x14ac:dyDescent="0.4">
      <c r="A615" s="79" t="s">
        <v>751</v>
      </c>
      <c r="B615" s="80" t="s">
        <v>125</v>
      </c>
      <c r="C615" s="79" t="s">
        <v>702</v>
      </c>
      <c r="D615" s="79" t="s">
        <v>110</v>
      </c>
      <c r="E615" s="81">
        <v>38975</v>
      </c>
      <c r="F615" s="82"/>
      <c r="G615" s="83" t="s">
        <v>139</v>
      </c>
      <c r="H615" s="84">
        <v>42740</v>
      </c>
      <c r="I615" s="80">
        <v>2</v>
      </c>
    </row>
    <row r="616" spans="1:9" x14ac:dyDescent="0.4">
      <c r="A616" s="79" t="s">
        <v>752</v>
      </c>
      <c r="B616" s="80" t="s">
        <v>125</v>
      </c>
      <c r="C616" s="79" t="s">
        <v>702</v>
      </c>
      <c r="D616" s="79" t="s">
        <v>113</v>
      </c>
      <c r="E616" s="81">
        <v>36406</v>
      </c>
      <c r="F616" s="82"/>
      <c r="G616" s="83"/>
      <c r="H616" s="84">
        <v>60800</v>
      </c>
      <c r="I616" s="80">
        <v>4</v>
      </c>
    </row>
    <row r="617" spans="1:9" x14ac:dyDescent="0.4">
      <c r="A617" s="79" t="s">
        <v>753</v>
      </c>
      <c r="B617" s="80" t="s">
        <v>121</v>
      </c>
      <c r="C617" s="79" t="s">
        <v>702</v>
      </c>
      <c r="D617" s="79" t="s">
        <v>107</v>
      </c>
      <c r="E617" s="81">
        <v>36407</v>
      </c>
      <c r="F617" s="82"/>
      <c r="G617" s="83" t="s">
        <v>111</v>
      </c>
      <c r="H617" s="84">
        <v>45880</v>
      </c>
      <c r="I617" s="80">
        <v>5</v>
      </c>
    </row>
    <row r="618" spans="1:9" x14ac:dyDescent="0.4">
      <c r="A618" s="79" t="s">
        <v>754</v>
      </c>
      <c r="B618" s="80" t="s">
        <v>121</v>
      </c>
      <c r="C618" s="79" t="s">
        <v>702</v>
      </c>
      <c r="D618" s="79" t="s">
        <v>110</v>
      </c>
      <c r="E618" s="81">
        <v>36423</v>
      </c>
      <c r="F618" s="82"/>
      <c r="G618" s="83" t="s">
        <v>129</v>
      </c>
      <c r="H618" s="84">
        <v>47350</v>
      </c>
      <c r="I618" s="80">
        <v>1</v>
      </c>
    </row>
    <row r="619" spans="1:9" x14ac:dyDescent="0.4">
      <c r="A619" s="79" t="s">
        <v>755</v>
      </c>
      <c r="B619" s="80" t="s">
        <v>105</v>
      </c>
      <c r="C619" s="79" t="s">
        <v>702</v>
      </c>
      <c r="D619" s="79" t="s">
        <v>107</v>
      </c>
      <c r="E619" s="81">
        <v>38237</v>
      </c>
      <c r="F619" s="82"/>
      <c r="G619" s="83" t="s">
        <v>139</v>
      </c>
      <c r="H619" s="84">
        <v>31910</v>
      </c>
      <c r="I619" s="80">
        <v>5</v>
      </c>
    </row>
    <row r="620" spans="1:9" x14ac:dyDescent="0.4">
      <c r="A620" s="79" t="s">
        <v>756</v>
      </c>
      <c r="B620" s="80" t="s">
        <v>121</v>
      </c>
      <c r="C620" s="79" t="s">
        <v>702</v>
      </c>
      <c r="D620" s="79" t="s">
        <v>113</v>
      </c>
      <c r="E620" s="81">
        <v>39720</v>
      </c>
      <c r="F620" s="82"/>
      <c r="G620" s="83"/>
      <c r="H620" s="84">
        <v>43320</v>
      </c>
      <c r="I620" s="80">
        <v>5</v>
      </c>
    </row>
    <row r="621" spans="1:9" x14ac:dyDescent="0.4">
      <c r="A621" s="79" t="s">
        <v>757</v>
      </c>
      <c r="B621" s="80" t="s">
        <v>135</v>
      </c>
      <c r="C621" s="79" t="s">
        <v>702</v>
      </c>
      <c r="D621" s="79" t="s">
        <v>107</v>
      </c>
      <c r="E621" s="81">
        <v>40078</v>
      </c>
      <c r="F621" s="82"/>
      <c r="G621" s="83" t="s">
        <v>139</v>
      </c>
      <c r="H621" s="84">
        <v>23190</v>
      </c>
      <c r="I621" s="80">
        <v>5</v>
      </c>
    </row>
    <row r="622" spans="1:9" x14ac:dyDescent="0.4">
      <c r="A622" s="79" t="s">
        <v>758</v>
      </c>
      <c r="B622" s="80" t="s">
        <v>118</v>
      </c>
      <c r="C622" s="79" t="s">
        <v>702</v>
      </c>
      <c r="D622" s="79" t="s">
        <v>110</v>
      </c>
      <c r="E622" s="81">
        <v>41195</v>
      </c>
      <c r="F622" s="82"/>
      <c r="G622" s="83" t="s">
        <v>139</v>
      </c>
      <c r="H622" s="84">
        <v>25885</v>
      </c>
      <c r="I622" s="80">
        <v>5</v>
      </c>
    </row>
    <row r="623" spans="1:9" x14ac:dyDescent="0.4">
      <c r="A623" s="79" t="s">
        <v>759</v>
      </c>
      <c r="B623" s="80" t="s">
        <v>125</v>
      </c>
      <c r="C623" s="79" t="s">
        <v>702</v>
      </c>
      <c r="D623" s="79" t="s">
        <v>107</v>
      </c>
      <c r="E623" s="81">
        <v>40469</v>
      </c>
      <c r="F623" s="82"/>
      <c r="G623" s="83" t="s">
        <v>111</v>
      </c>
      <c r="H623" s="84">
        <v>63030</v>
      </c>
      <c r="I623" s="80">
        <v>1</v>
      </c>
    </row>
    <row r="624" spans="1:9" x14ac:dyDescent="0.4">
      <c r="A624" s="79" t="s">
        <v>760</v>
      </c>
      <c r="B624" s="80" t="s">
        <v>135</v>
      </c>
      <c r="C624" s="79" t="s">
        <v>702</v>
      </c>
      <c r="D624" s="79" t="s">
        <v>107</v>
      </c>
      <c r="E624" s="81">
        <v>39002</v>
      </c>
      <c r="F624" s="82"/>
      <c r="G624" s="83" t="s">
        <v>139</v>
      </c>
      <c r="H624" s="84">
        <v>32120</v>
      </c>
      <c r="I624" s="80">
        <v>1</v>
      </c>
    </row>
    <row r="625" spans="1:9" x14ac:dyDescent="0.4">
      <c r="A625" s="79" t="s">
        <v>761</v>
      </c>
      <c r="B625" s="80" t="s">
        <v>105</v>
      </c>
      <c r="C625" s="79" t="s">
        <v>702</v>
      </c>
      <c r="D625" s="79" t="s">
        <v>113</v>
      </c>
      <c r="E625" s="81">
        <v>36070</v>
      </c>
      <c r="F625" s="82"/>
      <c r="G625" s="83"/>
      <c r="H625" s="84">
        <v>59050</v>
      </c>
      <c r="I625" s="80">
        <v>4</v>
      </c>
    </row>
    <row r="626" spans="1:9" x14ac:dyDescent="0.4">
      <c r="A626" s="79" t="s">
        <v>762</v>
      </c>
      <c r="B626" s="80" t="s">
        <v>125</v>
      </c>
      <c r="C626" s="79" t="s">
        <v>702</v>
      </c>
      <c r="D626" s="79" t="s">
        <v>107</v>
      </c>
      <c r="E626" s="81">
        <v>36078</v>
      </c>
      <c r="F626" s="82"/>
      <c r="G626" s="83" t="s">
        <v>129</v>
      </c>
      <c r="H626" s="84">
        <v>79610</v>
      </c>
      <c r="I626" s="80">
        <v>2</v>
      </c>
    </row>
    <row r="627" spans="1:9" x14ac:dyDescent="0.4">
      <c r="A627" s="79" t="s">
        <v>763</v>
      </c>
      <c r="B627" s="80" t="s">
        <v>105</v>
      </c>
      <c r="C627" s="79" t="s">
        <v>702</v>
      </c>
      <c r="D627" s="79" t="s">
        <v>107</v>
      </c>
      <c r="E627" s="81">
        <v>36081</v>
      </c>
      <c r="F627" s="82"/>
      <c r="G627" s="83" t="s">
        <v>139</v>
      </c>
      <c r="H627" s="84">
        <v>67407</v>
      </c>
      <c r="I627" s="80">
        <v>5</v>
      </c>
    </row>
    <row r="628" spans="1:9" x14ac:dyDescent="0.4">
      <c r="A628" s="79" t="s">
        <v>764</v>
      </c>
      <c r="B628" s="80" t="s">
        <v>121</v>
      </c>
      <c r="C628" s="79" t="s">
        <v>702</v>
      </c>
      <c r="D628" s="79" t="s">
        <v>107</v>
      </c>
      <c r="E628" s="81">
        <v>39745</v>
      </c>
      <c r="F628" s="82"/>
      <c r="G628" s="83" t="s">
        <v>139</v>
      </c>
      <c r="H628" s="84">
        <v>29330</v>
      </c>
      <c r="I628" s="80">
        <v>5</v>
      </c>
    </row>
    <row r="629" spans="1:9" x14ac:dyDescent="0.4">
      <c r="A629" s="79" t="s">
        <v>765</v>
      </c>
      <c r="B629" s="80" t="s">
        <v>118</v>
      </c>
      <c r="C629" s="79" t="s">
        <v>702</v>
      </c>
      <c r="D629" s="79" t="s">
        <v>107</v>
      </c>
      <c r="E629" s="81">
        <v>40853</v>
      </c>
      <c r="F629" s="82"/>
      <c r="G629" s="83" t="s">
        <v>139</v>
      </c>
      <c r="H629" s="84">
        <v>63050</v>
      </c>
      <c r="I629" s="80">
        <v>3</v>
      </c>
    </row>
    <row r="630" spans="1:9" x14ac:dyDescent="0.4">
      <c r="A630" s="79" t="s">
        <v>766</v>
      </c>
      <c r="B630" s="80" t="s">
        <v>121</v>
      </c>
      <c r="C630" s="79" t="s">
        <v>702</v>
      </c>
      <c r="D630" s="79" t="s">
        <v>113</v>
      </c>
      <c r="E630" s="81">
        <v>41219</v>
      </c>
      <c r="F630" s="82"/>
      <c r="G630" s="83"/>
      <c r="H630" s="84">
        <v>55690</v>
      </c>
      <c r="I630" s="80">
        <v>2</v>
      </c>
    </row>
    <row r="631" spans="1:9" x14ac:dyDescent="0.4">
      <c r="A631" s="79" t="s">
        <v>767</v>
      </c>
      <c r="B631" s="80" t="s">
        <v>125</v>
      </c>
      <c r="C631" s="79" t="s">
        <v>702</v>
      </c>
      <c r="D631" s="79" t="s">
        <v>107</v>
      </c>
      <c r="E631" s="81">
        <v>39398</v>
      </c>
      <c r="F631" s="82"/>
      <c r="G631" s="83" t="s">
        <v>119</v>
      </c>
      <c r="H631" s="84">
        <v>48490</v>
      </c>
      <c r="I631" s="80">
        <v>2</v>
      </c>
    </row>
    <row r="632" spans="1:9" x14ac:dyDescent="0.4">
      <c r="A632" s="79" t="s">
        <v>768</v>
      </c>
      <c r="B632" s="80" t="s">
        <v>125</v>
      </c>
      <c r="C632" s="79" t="s">
        <v>702</v>
      </c>
      <c r="D632" s="79" t="s">
        <v>107</v>
      </c>
      <c r="E632" s="81">
        <v>40486</v>
      </c>
      <c r="F632" s="82"/>
      <c r="G632" s="83" t="s">
        <v>139</v>
      </c>
      <c r="H632" s="84">
        <v>66440</v>
      </c>
      <c r="I632" s="80">
        <v>3</v>
      </c>
    </row>
    <row r="633" spans="1:9" x14ac:dyDescent="0.4">
      <c r="A633" s="79" t="s">
        <v>769</v>
      </c>
      <c r="B633" s="80" t="s">
        <v>121</v>
      </c>
      <c r="C633" s="79" t="s">
        <v>702</v>
      </c>
      <c r="D633" s="79" t="s">
        <v>113</v>
      </c>
      <c r="E633" s="81">
        <v>36479</v>
      </c>
      <c r="F633" s="82"/>
      <c r="G633" s="83"/>
      <c r="H633" s="84">
        <v>54840</v>
      </c>
      <c r="I633" s="80">
        <v>4</v>
      </c>
    </row>
    <row r="634" spans="1:9" x14ac:dyDescent="0.4">
      <c r="A634" s="79" t="s">
        <v>770</v>
      </c>
      <c r="B634" s="80" t="s">
        <v>121</v>
      </c>
      <c r="C634" s="79" t="s">
        <v>702</v>
      </c>
      <c r="D634" s="79" t="s">
        <v>107</v>
      </c>
      <c r="E634" s="81">
        <v>39797</v>
      </c>
      <c r="F634" s="82"/>
      <c r="G634" s="83" t="s">
        <v>108</v>
      </c>
      <c r="H634" s="84">
        <v>53900</v>
      </c>
      <c r="I634" s="80">
        <v>5</v>
      </c>
    </row>
    <row r="635" spans="1:9" x14ac:dyDescent="0.4">
      <c r="A635" s="79" t="s">
        <v>771</v>
      </c>
      <c r="B635" s="80" t="s">
        <v>118</v>
      </c>
      <c r="C635" s="79" t="s">
        <v>702</v>
      </c>
      <c r="D635" s="79" t="s">
        <v>116</v>
      </c>
      <c r="E635" s="81">
        <v>39417</v>
      </c>
      <c r="F635" s="82"/>
      <c r="G635" s="83"/>
      <c r="H635" s="84">
        <v>23692</v>
      </c>
      <c r="I635" s="80">
        <v>4</v>
      </c>
    </row>
    <row r="636" spans="1:9" x14ac:dyDescent="0.4">
      <c r="A636" s="79" t="s">
        <v>772</v>
      </c>
      <c r="B636" s="80" t="s">
        <v>125</v>
      </c>
      <c r="C636" s="79" t="s">
        <v>702</v>
      </c>
      <c r="D636" s="79" t="s">
        <v>116</v>
      </c>
      <c r="E636" s="81">
        <v>40515</v>
      </c>
      <c r="F636" s="82"/>
      <c r="G636" s="83"/>
      <c r="H636" s="84">
        <v>33508</v>
      </c>
      <c r="I636" s="80">
        <v>4</v>
      </c>
    </row>
    <row r="637" spans="1:9" x14ac:dyDescent="0.4">
      <c r="A637" s="79" t="s">
        <v>773</v>
      </c>
      <c r="B637" s="80" t="s">
        <v>121</v>
      </c>
      <c r="C637" s="79" t="s">
        <v>702</v>
      </c>
      <c r="D637" s="79" t="s">
        <v>107</v>
      </c>
      <c r="E637" s="81">
        <v>40521</v>
      </c>
      <c r="F637" s="82"/>
      <c r="G637" s="83" t="s">
        <v>139</v>
      </c>
      <c r="H637" s="84">
        <v>34330</v>
      </c>
      <c r="I637" s="80">
        <v>3</v>
      </c>
    </row>
    <row r="638" spans="1:9" x14ac:dyDescent="0.4">
      <c r="A638" s="79" t="s">
        <v>774</v>
      </c>
      <c r="B638" s="80" t="s">
        <v>118</v>
      </c>
      <c r="C638" s="79" t="s">
        <v>702</v>
      </c>
      <c r="D638" s="79" t="s">
        <v>107</v>
      </c>
      <c r="E638" s="81">
        <v>36514</v>
      </c>
      <c r="F638" s="82"/>
      <c r="G638" s="83" t="s">
        <v>139</v>
      </c>
      <c r="H638" s="84">
        <v>48250</v>
      </c>
      <c r="I638" s="80">
        <v>3</v>
      </c>
    </row>
    <row r="639" spans="1:9" x14ac:dyDescent="0.4">
      <c r="A639" s="79" t="s">
        <v>775</v>
      </c>
      <c r="B639" s="80" t="s">
        <v>121</v>
      </c>
      <c r="C639" s="79" t="s">
        <v>776</v>
      </c>
      <c r="D639" s="79" t="s">
        <v>113</v>
      </c>
      <c r="E639" s="81">
        <v>39087</v>
      </c>
      <c r="F639" s="82"/>
      <c r="G639" s="83"/>
      <c r="H639" s="84">
        <v>70150</v>
      </c>
      <c r="I639" s="80">
        <v>2</v>
      </c>
    </row>
    <row r="640" spans="1:9" x14ac:dyDescent="0.4">
      <c r="A640" s="79" t="s">
        <v>777</v>
      </c>
      <c r="B640" s="80" t="s">
        <v>125</v>
      </c>
      <c r="C640" s="79" t="s">
        <v>776</v>
      </c>
      <c r="D640" s="79" t="s">
        <v>113</v>
      </c>
      <c r="E640" s="81">
        <v>39090</v>
      </c>
      <c r="F640" s="82"/>
      <c r="G640" s="83"/>
      <c r="H640" s="84">
        <v>63290</v>
      </c>
      <c r="I640" s="80">
        <v>5</v>
      </c>
    </row>
    <row r="641" spans="1:9" x14ac:dyDescent="0.4">
      <c r="A641" s="79" t="s">
        <v>778</v>
      </c>
      <c r="B641" s="80" t="s">
        <v>135</v>
      </c>
      <c r="C641" s="79" t="s">
        <v>776</v>
      </c>
      <c r="D641" s="79" t="s">
        <v>107</v>
      </c>
      <c r="E641" s="81">
        <v>39091</v>
      </c>
      <c r="F641" s="82"/>
      <c r="G641" s="83" t="s">
        <v>139</v>
      </c>
      <c r="H641" s="84">
        <v>46410</v>
      </c>
      <c r="I641" s="80">
        <v>2</v>
      </c>
    </row>
    <row r="642" spans="1:9" x14ac:dyDescent="0.4">
      <c r="A642" s="79" t="s">
        <v>779</v>
      </c>
      <c r="B642" s="80" t="s">
        <v>125</v>
      </c>
      <c r="C642" s="79" t="s">
        <v>776</v>
      </c>
      <c r="D642" s="79" t="s">
        <v>113</v>
      </c>
      <c r="E642" s="81">
        <v>39106</v>
      </c>
      <c r="F642" s="82"/>
      <c r="G642" s="83"/>
      <c r="H642" s="84">
        <v>64263</v>
      </c>
      <c r="I642" s="80">
        <v>3</v>
      </c>
    </row>
    <row r="643" spans="1:9" x14ac:dyDescent="0.4">
      <c r="A643" s="79" t="s">
        <v>780</v>
      </c>
      <c r="B643" s="80" t="s">
        <v>121</v>
      </c>
      <c r="C643" s="79" t="s">
        <v>776</v>
      </c>
      <c r="D643" s="79" t="s">
        <v>113</v>
      </c>
      <c r="E643" s="81">
        <v>35826</v>
      </c>
      <c r="F643" s="82"/>
      <c r="G643" s="83"/>
      <c r="H643" s="84">
        <v>45030</v>
      </c>
      <c r="I643" s="80">
        <v>3</v>
      </c>
    </row>
    <row r="644" spans="1:9" x14ac:dyDescent="0.4">
      <c r="A644" s="79" t="s">
        <v>781</v>
      </c>
      <c r="B644" s="80" t="s">
        <v>121</v>
      </c>
      <c r="C644" s="79" t="s">
        <v>776</v>
      </c>
      <c r="D644" s="79" t="s">
        <v>107</v>
      </c>
      <c r="E644" s="81">
        <v>36549</v>
      </c>
      <c r="F644" s="82"/>
      <c r="G644" s="83" t="s">
        <v>139</v>
      </c>
      <c r="H644" s="84">
        <v>35460</v>
      </c>
      <c r="I644" s="80">
        <v>1</v>
      </c>
    </row>
    <row r="645" spans="1:9" x14ac:dyDescent="0.4">
      <c r="A645" s="79" t="s">
        <v>782</v>
      </c>
      <c r="B645" s="80" t="s">
        <v>121</v>
      </c>
      <c r="C645" s="79" t="s">
        <v>776</v>
      </c>
      <c r="D645" s="79" t="s">
        <v>110</v>
      </c>
      <c r="E645" s="81">
        <v>36918</v>
      </c>
      <c r="F645" s="82"/>
      <c r="G645" s="83" t="s">
        <v>108</v>
      </c>
      <c r="H645" s="84">
        <v>17205</v>
      </c>
      <c r="I645" s="80">
        <v>5</v>
      </c>
    </row>
    <row r="646" spans="1:9" x14ac:dyDescent="0.4">
      <c r="A646" s="79" t="s">
        <v>783</v>
      </c>
      <c r="B646" s="80" t="s">
        <v>121</v>
      </c>
      <c r="C646" s="79" t="s">
        <v>776</v>
      </c>
      <c r="D646" s="79" t="s">
        <v>113</v>
      </c>
      <c r="E646" s="85">
        <v>40563</v>
      </c>
      <c r="F646" s="82"/>
      <c r="G646" s="83"/>
      <c r="H646" s="84">
        <v>55510</v>
      </c>
      <c r="I646" s="80">
        <v>3</v>
      </c>
    </row>
    <row r="647" spans="1:9" x14ac:dyDescent="0.4">
      <c r="A647" s="79" t="s">
        <v>784</v>
      </c>
      <c r="B647" s="80" t="s">
        <v>121</v>
      </c>
      <c r="C647" s="79" t="s">
        <v>776</v>
      </c>
      <c r="D647" s="79" t="s">
        <v>107</v>
      </c>
      <c r="E647" s="81">
        <v>40568</v>
      </c>
      <c r="F647" s="82"/>
      <c r="G647" s="83" t="s">
        <v>108</v>
      </c>
      <c r="H647" s="84">
        <v>46390</v>
      </c>
      <c r="I647" s="80">
        <v>5</v>
      </c>
    </row>
    <row r="648" spans="1:9" x14ac:dyDescent="0.4">
      <c r="A648" s="79" t="s">
        <v>785</v>
      </c>
      <c r="B648" s="80" t="s">
        <v>125</v>
      </c>
      <c r="C648" s="79" t="s">
        <v>776</v>
      </c>
      <c r="D648" s="79" t="s">
        <v>107</v>
      </c>
      <c r="E648" s="81">
        <v>40584</v>
      </c>
      <c r="F648" s="82"/>
      <c r="G648" s="83" t="s">
        <v>108</v>
      </c>
      <c r="H648" s="84">
        <v>24200</v>
      </c>
      <c r="I648" s="80">
        <v>5</v>
      </c>
    </row>
    <row r="649" spans="1:9" x14ac:dyDescent="0.4">
      <c r="A649" s="79" t="s">
        <v>786</v>
      </c>
      <c r="B649" s="80" t="s">
        <v>121</v>
      </c>
      <c r="C649" s="79" t="s">
        <v>776</v>
      </c>
      <c r="D649" s="79" t="s">
        <v>110</v>
      </c>
      <c r="E649" s="81">
        <v>39118</v>
      </c>
      <c r="F649" s="82"/>
      <c r="G649" s="83" t="s">
        <v>108</v>
      </c>
      <c r="H649" s="84">
        <v>20075</v>
      </c>
      <c r="I649" s="80">
        <v>1</v>
      </c>
    </row>
    <row r="650" spans="1:9" x14ac:dyDescent="0.4">
      <c r="A650" s="79" t="s">
        <v>787</v>
      </c>
      <c r="B650" s="80" t="s">
        <v>121</v>
      </c>
      <c r="C650" s="79" t="s">
        <v>776</v>
      </c>
      <c r="D650" s="79" t="s">
        <v>110</v>
      </c>
      <c r="E650" s="81">
        <v>38753</v>
      </c>
      <c r="F650" s="82"/>
      <c r="G650" s="83" t="s">
        <v>111</v>
      </c>
      <c r="H650" s="84">
        <v>37660</v>
      </c>
      <c r="I650" s="80">
        <v>4</v>
      </c>
    </row>
    <row r="651" spans="1:9" x14ac:dyDescent="0.4">
      <c r="A651" s="79" t="s">
        <v>788</v>
      </c>
      <c r="B651" s="80" t="s">
        <v>105</v>
      </c>
      <c r="C651" s="79" t="s">
        <v>776</v>
      </c>
      <c r="D651" s="79" t="s">
        <v>113</v>
      </c>
      <c r="E651" s="81">
        <v>36193</v>
      </c>
      <c r="F651" s="82"/>
      <c r="G651" s="83"/>
      <c r="H651" s="84">
        <v>58250</v>
      </c>
      <c r="I651" s="80">
        <v>2</v>
      </c>
    </row>
    <row r="652" spans="1:9" x14ac:dyDescent="0.4">
      <c r="A652" s="79" t="s">
        <v>789</v>
      </c>
      <c r="B652" s="80" t="s">
        <v>121</v>
      </c>
      <c r="C652" s="79" t="s">
        <v>776</v>
      </c>
      <c r="D652" s="79" t="s">
        <v>113</v>
      </c>
      <c r="E652" s="81">
        <v>40235</v>
      </c>
      <c r="F652" s="82"/>
      <c r="G652" s="83"/>
      <c r="H652" s="84">
        <v>80729</v>
      </c>
      <c r="I652" s="80">
        <v>3</v>
      </c>
    </row>
    <row r="653" spans="1:9" x14ac:dyDescent="0.4">
      <c r="A653" s="79" t="s">
        <v>790</v>
      </c>
      <c r="B653" s="80" t="s">
        <v>121</v>
      </c>
      <c r="C653" s="79" t="s">
        <v>776</v>
      </c>
      <c r="D653" s="79" t="s">
        <v>107</v>
      </c>
      <c r="E653" s="81">
        <v>40986</v>
      </c>
      <c r="F653" s="82"/>
      <c r="G653" s="83" t="s">
        <v>111</v>
      </c>
      <c r="H653" s="84">
        <v>46550</v>
      </c>
      <c r="I653" s="80">
        <v>4</v>
      </c>
    </row>
    <row r="654" spans="1:9" x14ac:dyDescent="0.4">
      <c r="A654" s="79" t="s">
        <v>791</v>
      </c>
      <c r="B654" s="80" t="s">
        <v>125</v>
      </c>
      <c r="C654" s="79" t="s">
        <v>776</v>
      </c>
      <c r="D654" s="79" t="s">
        <v>110</v>
      </c>
      <c r="E654" s="81">
        <v>39155</v>
      </c>
      <c r="F654" s="82"/>
      <c r="G654" s="83" t="s">
        <v>119</v>
      </c>
      <c r="H654" s="84">
        <v>27710</v>
      </c>
      <c r="I654" s="80">
        <v>3</v>
      </c>
    </row>
    <row r="655" spans="1:9" x14ac:dyDescent="0.4">
      <c r="A655" s="79" t="s">
        <v>792</v>
      </c>
      <c r="B655" s="80" t="s">
        <v>121</v>
      </c>
      <c r="C655" s="79" t="s">
        <v>776</v>
      </c>
      <c r="D655" s="79" t="s">
        <v>107</v>
      </c>
      <c r="E655" s="81">
        <v>40250</v>
      </c>
      <c r="F655" s="82"/>
      <c r="G655" s="83" t="s">
        <v>139</v>
      </c>
      <c r="H655" s="84">
        <v>33590</v>
      </c>
      <c r="I655" s="80">
        <v>5</v>
      </c>
    </row>
    <row r="656" spans="1:9" x14ac:dyDescent="0.4">
      <c r="A656" s="79" t="s">
        <v>793</v>
      </c>
      <c r="B656" s="80" t="s">
        <v>105</v>
      </c>
      <c r="C656" s="79" t="s">
        <v>776</v>
      </c>
      <c r="D656" s="79" t="s">
        <v>110</v>
      </c>
      <c r="E656" s="81">
        <v>38805</v>
      </c>
      <c r="F656" s="82"/>
      <c r="G656" s="83" t="s">
        <v>111</v>
      </c>
      <c r="H656" s="84">
        <v>13690</v>
      </c>
      <c r="I656" s="80">
        <v>5</v>
      </c>
    </row>
    <row r="657" spans="1:9" x14ac:dyDescent="0.4">
      <c r="A657" s="79" t="s">
        <v>794</v>
      </c>
      <c r="B657" s="80" t="s">
        <v>135</v>
      </c>
      <c r="C657" s="79" t="s">
        <v>776</v>
      </c>
      <c r="D657" s="79" t="s">
        <v>107</v>
      </c>
      <c r="E657" s="81">
        <v>36243</v>
      </c>
      <c r="F657" s="82"/>
      <c r="G657" s="83" t="s">
        <v>129</v>
      </c>
      <c r="H657" s="84">
        <v>77680</v>
      </c>
      <c r="I657" s="80">
        <v>3</v>
      </c>
    </row>
    <row r="658" spans="1:9" x14ac:dyDescent="0.4">
      <c r="A658" s="79" t="s">
        <v>795</v>
      </c>
      <c r="B658" s="80" t="s">
        <v>121</v>
      </c>
      <c r="C658" s="79" t="s">
        <v>776</v>
      </c>
      <c r="D658" s="79" t="s">
        <v>107</v>
      </c>
      <c r="E658" s="81">
        <v>36956</v>
      </c>
      <c r="F658" s="82"/>
      <c r="G658" s="83" t="s">
        <v>129</v>
      </c>
      <c r="H658" s="84">
        <v>49930</v>
      </c>
      <c r="I658" s="80">
        <v>1</v>
      </c>
    </row>
    <row r="659" spans="1:9" x14ac:dyDescent="0.4">
      <c r="A659" s="79" t="s">
        <v>796</v>
      </c>
      <c r="B659" s="80" t="s">
        <v>121</v>
      </c>
      <c r="C659" s="79" t="s">
        <v>776</v>
      </c>
      <c r="D659" s="79" t="s">
        <v>107</v>
      </c>
      <c r="E659" s="81">
        <v>36967</v>
      </c>
      <c r="F659" s="82"/>
      <c r="G659" s="83" t="s">
        <v>108</v>
      </c>
      <c r="H659" s="84">
        <v>63060</v>
      </c>
      <c r="I659" s="80">
        <v>4</v>
      </c>
    </row>
    <row r="660" spans="1:9" x14ac:dyDescent="0.4">
      <c r="A660" s="79" t="s">
        <v>797</v>
      </c>
      <c r="B660" s="80" t="s">
        <v>135</v>
      </c>
      <c r="C660" s="79" t="s">
        <v>776</v>
      </c>
      <c r="D660" s="79" t="s">
        <v>113</v>
      </c>
      <c r="E660" s="81">
        <v>39534</v>
      </c>
      <c r="F660" s="82"/>
      <c r="G660" s="83"/>
      <c r="H660" s="84">
        <v>32880</v>
      </c>
      <c r="I660" s="80">
        <v>3</v>
      </c>
    </row>
    <row r="661" spans="1:9" x14ac:dyDescent="0.4">
      <c r="A661" s="79" t="s">
        <v>798</v>
      </c>
      <c r="B661" s="80" t="s">
        <v>135</v>
      </c>
      <c r="C661" s="79" t="s">
        <v>776</v>
      </c>
      <c r="D661" s="79" t="s">
        <v>107</v>
      </c>
      <c r="E661" s="81">
        <v>39171</v>
      </c>
      <c r="F661" s="82"/>
      <c r="G661" s="83" t="s">
        <v>119</v>
      </c>
      <c r="H661" s="84">
        <v>25690</v>
      </c>
      <c r="I661" s="80">
        <v>2</v>
      </c>
    </row>
    <row r="662" spans="1:9" x14ac:dyDescent="0.4">
      <c r="A662" s="79" t="s">
        <v>799</v>
      </c>
      <c r="B662" s="80" t="s">
        <v>135</v>
      </c>
      <c r="C662" s="79" t="s">
        <v>776</v>
      </c>
      <c r="D662" s="79" t="s">
        <v>110</v>
      </c>
      <c r="E662" s="81">
        <v>39535</v>
      </c>
      <c r="F662" s="82"/>
      <c r="G662" s="83" t="s">
        <v>129</v>
      </c>
      <c r="H662" s="84">
        <v>49080</v>
      </c>
      <c r="I662" s="80">
        <v>5</v>
      </c>
    </row>
    <row r="663" spans="1:9" x14ac:dyDescent="0.4">
      <c r="A663" s="79" t="s">
        <v>800</v>
      </c>
      <c r="B663" s="80" t="s">
        <v>125</v>
      </c>
      <c r="C663" s="79" t="s">
        <v>776</v>
      </c>
      <c r="D663" s="79" t="s">
        <v>107</v>
      </c>
      <c r="E663" s="81">
        <v>39539</v>
      </c>
      <c r="F663" s="82"/>
      <c r="G663" s="83" t="s">
        <v>139</v>
      </c>
      <c r="H663" s="84">
        <v>73850</v>
      </c>
      <c r="I663" s="80">
        <v>2</v>
      </c>
    </row>
    <row r="664" spans="1:9" x14ac:dyDescent="0.4">
      <c r="A664" s="79" t="s">
        <v>801</v>
      </c>
      <c r="B664" s="80" t="s">
        <v>121</v>
      </c>
      <c r="C664" s="79" t="s">
        <v>776</v>
      </c>
      <c r="D664" s="79" t="s">
        <v>107</v>
      </c>
      <c r="E664" s="81">
        <v>36619</v>
      </c>
      <c r="F664" s="82"/>
      <c r="G664" s="83" t="s">
        <v>111</v>
      </c>
      <c r="H664" s="84">
        <v>71970</v>
      </c>
      <c r="I664" s="80">
        <v>4</v>
      </c>
    </row>
    <row r="665" spans="1:9" x14ac:dyDescent="0.4">
      <c r="A665" s="79" t="s">
        <v>802</v>
      </c>
      <c r="B665" s="80" t="s">
        <v>115</v>
      </c>
      <c r="C665" s="79" t="s">
        <v>776</v>
      </c>
      <c r="D665" s="79" t="s">
        <v>107</v>
      </c>
      <c r="E665" s="81">
        <v>37009</v>
      </c>
      <c r="F665" s="82"/>
      <c r="G665" s="83" t="s">
        <v>139</v>
      </c>
      <c r="H665" s="84">
        <v>78710</v>
      </c>
      <c r="I665" s="80">
        <v>2</v>
      </c>
    </row>
    <row r="666" spans="1:9" x14ac:dyDescent="0.4">
      <c r="A666" s="79" t="s">
        <v>803</v>
      </c>
      <c r="B666" s="80" t="s">
        <v>125</v>
      </c>
      <c r="C666" s="79" t="s">
        <v>776</v>
      </c>
      <c r="D666" s="79" t="s">
        <v>107</v>
      </c>
      <c r="E666" s="81">
        <v>40637</v>
      </c>
      <c r="F666" s="82"/>
      <c r="G666" s="83" t="s">
        <v>108</v>
      </c>
      <c r="H666" s="84">
        <v>86640</v>
      </c>
      <c r="I666" s="80">
        <v>3</v>
      </c>
    </row>
    <row r="667" spans="1:9" x14ac:dyDescent="0.4">
      <c r="A667" s="79" t="s">
        <v>804</v>
      </c>
      <c r="B667" s="80" t="s">
        <v>115</v>
      </c>
      <c r="C667" s="79" t="s">
        <v>776</v>
      </c>
      <c r="D667" s="79" t="s">
        <v>113</v>
      </c>
      <c r="E667" s="85">
        <v>40638</v>
      </c>
      <c r="F667" s="82"/>
      <c r="G667" s="83"/>
      <c r="H667" s="84">
        <v>42990</v>
      </c>
      <c r="I667" s="80">
        <v>4</v>
      </c>
    </row>
    <row r="668" spans="1:9" x14ac:dyDescent="0.4">
      <c r="A668" s="79" t="s">
        <v>805</v>
      </c>
      <c r="B668" s="80" t="s">
        <v>121</v>
      </c>
      <c r="C668" s="79" t="s">
        <v>776</v>
      </c>
      <c r="D668" s="79" t="s">
        <v>116</v>
      </c>
      <c r="E668" s="81">
        <v>39208</v>
      </c>
      <c r="F668" s="82"/>
      <c r="G668" s="83"/>
      <c r="H668" s="84">
        <v>26944</v>
      </c>
      <c r="I668" s="80">
        <v>4</v>
      </c>
    </row>
    <row r="669" spans="1:9" x14ac:dyDescent="0.4">
      <c r="A669" s="79" t="s">
        <v>806</v>
      </c>
      <c r="B669" s="80" t="s">
        <v>121</v>
      </c>
      <c r="C669" s="79" t="s">
        <v>776</v>
      </c>
      <c r="D669" s="79" t="s">
        <v>116</v>
      </c>
      <c r="E669" s="81">
        <v>38863</v>
      </c>
      <c r="F669" s="82"/>
      <c r="G669" s="83"/>
      <c r="H669" s="84">
        <v>28768</v>
      </c>
      <c r="I669" s="80">
        <v>3</v>
      </c>
    </row>
    <row r="670" spans="1:9" x14ac:dyDescent="0.4">
      <c r="A670" s="79" t="s">
        <v>807</v>
      </c>
      <c r="B670" s="80" t="s">
        <v>121</v>
      </c>
      <c r="C670" s="79" t="s">
        <v>776</v>
      </c>
      <c r="D670" s="79" t="s">
        <v>107</v>
      </c>
      <c r="E670" s="81">
        <v>36672</v>
      </c>
      <c r="F670" s="82"/>
      <c r="G670" s="83" t="s">
        <v>111</v>
      </c>
      <c r="H670" s="84">
        <v>65320</v>
      </c>
      <c r="I670" s="80">
        <v>5</v>
      </c>
    </row>
    <row r="671" spans="1:9" x14ac:dyDescent="0.4">
      <c r="A671" s="79" t="s">
        <v>808</v>
      </c>
      <c r="B671" s="80" t="s">
        <v>125</v>
      </c>
      <c r="C671" s="79" t="s">
        <v>776</v>
      </c>
      <c r="D671" s="79" t="s">
        <v>107</v>
      </c>
      <c r="E671" s="85">
        <v>40680</v>
      </c>
      <c r="F671" s="82"/>
      <c r="G671" s="83" t="s">
        <v>108</v>
      </c>
      <c r="H671" s="84">
        <v>23030</v>
      </c>
      <c r="I671" s="80">
        <v>4</v>
      </c>
    </row>
    <row r="672" spans="1:9" x14ac:dyDescent="0.4">
      <c r="A672" s="79" t="s">
        <v>809</v>
      </c>
      <c r="B672" s="80" t="s">
        <v>125</v>
      </c>
      <c r="C672" s="79" t="s">
        <v>776</v>
      </c>
      <c r="D672" s="79" t="s">
        <v>107</v>
      </c>
      <c r="E672" s="85">
        <v>40680</v>
      </c>
      <c r="F672" s="82"/>
      <c r="G672" s="83" t="s">
        <v>129</v>
      </c>
      <c r="H672" s="84">
        <v>40260</v>
      </c>
      <c r="I672" s="80">
        <v>5</v>
      </c>
    </row>
    <row r="673" spans="1:9" x14ac:dyDescent="0.4">
      <c r="A673" s="79" t="s">
        <v>810</v>
      </c>
      <c r="B673" s="80" t="s">
        <v>121</v>
      </c>
      <c r="C673" s="79" t="s">
        <v>776</v>
      </c>
      <c r="D673" s="79" t="s">
        <v>110</v>
      </c>
      <c r="E673" s="81">
        <v>40696</v>
      </c>
      <c r="F673" s="82"/>
      <c r="G673" s="83" t="s">
        <v>139</v>
      </c>
      <c r="H673" s="84">
        <v>13455</v>
      </c>
      <c r="I673" s="80">
        <v>2</v>
      </c>
    </row>
    <row r="674" spans="1:9" x14ac:dyDescent="0.4">
      <c r="A674" s="79" t="s">
        <v>811</v>
      </c>
      <c r="B674" s="80" t="s">
        <v>105</v>
      </c>
      <c r="C674" s="79" t="s">
        <v>776</v>
      </c>
      <c r="D674" s="79" t="s">
        <v>113</v>
      </c>
      <c r="E674" s="81">
        <v>40706</v>
      </c>
      <c r="F674" s="82"/>
      <c r="G674" s="83"/>
      <c r="H674" s="84">
        <v>34680</v>
      </c>
      <c r="I674" s="80">
        <v>5</v>
      </c>
    </row>
    <row r="675" spans="1:9" x14ac:dyDescent="0.4">
      <c r="A675" s="79" t="s">
        <v>812</v>
      </c>
      <c r="B675" s="80" t="s">
        <v>135</v>
      </c>
      <c r="C675" s="79" t="s">
        <v>776</v>
      </c>
      <c r="D675" s="79" t="s">
        <v>113</v>
      </c>
      <c r="E675" s="81">
        <v>40718</v>
      </c>
      <c r="F675" s="82"/>
      <c r="G675" s="83"/>
      <c r="H675" s="84">
        <v>26020</v>
      </c>
      <c r="I675" s="80">
        <v>5</v>
      </c>
    </row>
    <row r="676" spans="1:9" x14ac:dyDescent="0.4">
      <c r="A676" s="79" t="s">
        <v>813</v>
      </c>
      <c r="B676" s="80" t="s">
        <v>121</v>
      </c>
      <c r="C676" s="79" t="s">
        <v>776</v>
      </c>
      <c r="D676" s="79" t="s">
        <v>113</v>
      </c>
      <c r="E676" s="81">
        <v>39239</v>
      </c>
      <c r="F676" s="82"/>
      <c r="G676" s="83"/>
      <c r="H676" s="84">
        <v>75550</v>
      </c>
      <c r="I676" s="80">
        <v>3</v>
      </c>
    </row>
    <row r="677" spans="1:9" x14ac:dyDescent="0.4">
      <c r="A677" s="79" t="s">
        <v>814</v>
      </c>
      <c r="B677" s="80" t="s">
        <v>135</v>
      </c>
      <c r="C677" s="79" t="s">
        <v>776</v>
      </c>
      <c r="D677" s="79" t="s">
        <v>113</v>
      </c>
      <c r="E677" s="81">
        <v>39248</v>
      </c>
      <c r="F677" s="82"/>
      <c r="G677" s="83"/>
      <c r="H677" s="84">
        <v>78590</v>
      </c>
      <c r="I677" s="80">
        <v>1</v>
      </c>
    </row>
    <row r="678" spans="1:9" x14ac:dyDescent="0.4">
      <c r="A678" s="79" t="s">
        <v>815</v>
      </c>
      <c r="B678" s="80" t="s">
        <v>121</v>
      </c>
      <c r="C678" s="79" t="s">
        <v>776</v>
      </c>
      <c r="D678" s="79" t="s">
        <v>110</v>
      </c>
      <c r="E678" s="81">
        <v>39253</v>
      </c>
      <c r="F678" s="82"/>
      <c r="G678" s="83" t="s">
        <v>129</v>
      </c>
      <c r="H678" s="84">
        <v>11230</v>
      </c>
      <c r="I678" s="80">
        <v>4</v>
      </c>
    </row>
    <row r="679" spans="1:9" x14ac:dyDescent="0.4">
      <c r="A679" s="79" t="s">
        <v>816</v>
      </c>
      <c r="B679" s="80" t="s">
        <v>125</v>
      </c>
      <c r="C679" s="79" t="s">
        <v>776</v>
      </c>
      <c r="D679" s="79" t="s">
        <v>107</v>
      </c>
      <c r="E679" s="81">
        <v>36330</v>
      </c>
      <c r="F679" s="82"/>
      <c r="G679" s="83" t="s">
        <v>129</v>
      </c>
      <c r="H679" s="84">
        <v>61850</v>
      </c>
      <c r="I679" s="80">
        <v>2</v>
      </c>
    </row>
    <row r="680" spans="1:9" x14ac:dyDescent="0.4">
      <c r="A680" s="79" t="s">
        <v>817</v>
      </c>
      <c r="B680" s="80" t="s">
        <v>118</v>
      </c>
      <c r="C680" s="79" t="s">
        <v>776</v>
      </c>
      <c r="D680" s="79" t="s">
        <v>113</v>
      </c>
      <c r="E680" s="81">
        <v>37065</v>
      </c>
      <c r="F680" s="82"/>
      <c r="G680" s="83"/>
      <c r="H680" s="84">
        <v>77136</v>
      </c>
      <c r="I680" s="80">
        <v>5</v>
      </c>
    </row>
    <row r="681" spans="1:9" x14ac:dyDescent="0.4">
      <c r="A681" s="79" t="s">
        <v>818</v>
      </c>
      <c r="B681" s="80" t="s">
        <v>105</v>
      </c>
      <c r="C681" s="79" t="s">
        <v>776</v>
      </c>
      <c r="D681" s="79" t="s">
        <v>107</v>
      </c>
      <c r="E681" s="81">
        <v>39602</v>
      </c>
      <c r="F681" s="82"/>
      <c r="G681" s="83" t="s">
        <v>108</v>
      </c>
      <c r="H681" s="84">
        <v>79380</v>
      </c>
      <c r="I681" s="80">
        <v>5</v>
      </c>
    </row>
    <row r="682" spans="1:9" x14ac:dyDescent="0.4">
      <c r="A682" s="79" t="s">
        <v>819</v>
      </c>
      <c r="B682" s="80" t="s">
        <v>118</v>
      </c>
      <c r="C682" s="79" t="s">
        <v>776</v>
      </c>
      <c r="D682" s="79" t="s">
        <v>113</v>
      </c>
      <c r="E682" s="88">
        <v>40334</v>
      </c>
      <c r="F682" s="82"/>
      <c r="G682" s="83"/>
      <c r="H682" s="84">
        <v>47280</v>
      </c>
      <c r="I682" s="80">
        <v>1</v>
      </c>
    </row>
    <row r="683" spans="1:9" x14ac:dyDescent="0.4">
      <c r="A683" s="79" t="s">
        <v>820</v>
      </c>
      <c r="B683" s="80" t="s">
        <v>105</v>
      </c>
      <c r="C683" s="79" t="s">
        <v>776</v>
      </c>
      <c r="D683" s="79" t="s">
        <v>113</v>
      </c>
      <c r="E683" s="81">
        <v>41094</v>
      </c>
      <c r="F683" s="82"/>
      <c r="G683" s="83"/>
      <c r="H683" s="84">
        <v>59128</v>
      </c>
      <c r="I683" s="80">
        <v>4</v>
      </c>
    </row>
    <row r="684" spans="1:9" x14ac:dyDescent="0.4">
      <c r="A684" s="79" t="s">
        <v>821</v>
      </c>
      <c r="B684" s="80" t="s">
        <v>125</v>
      </c>
      <c r="C684" s="79" t="s">
        <v>776</v>
      </c>
      <c r="D684" s="79" t="s">
        <v>107</v>
      </c>
      <c r="E684" s="81">
        <v>41111</v>
      </c>
      <c r="F684" s="82"/>
      <c r="G684" s="83" t="s">
        <v>111</v>
      </c>
      <c r="H684" s="84">
        <v>62780</v>
      </c>
      <c r="I684" s="80">
        <v>3</v>
      </c>
    </row>
    <row r="685" spans="1:9" x14ac:dyDescent="0.4">
      <c r="A685" s="79" t="s">
        <v>822</v>
      </c>
      <c r="B685" s="80" t="s">
        <v>125</v>
      </c>
      <c r="C685" s="79" t="s">
        <v>776</v>
      </c>
      <c r="D685" s="79" t="s">
        <v>110</v>
      </c>
      <c r="E685" s="81">
        <v>39267</v>
      </c>
      <c r="F685" s="82"/>
      <c r="G685" s="83" t="s">
        <v>108</v>
      </c>
      <c r="H685" s="84">
        <v>49545</v>
      </c>
      <c r="I685" s="80">
        <v>2</v>
      </c>
    </row>
    <row r="686" spans="1:9" x14ac:dyDescent="0.4">
      <c r="A686" s="79" t="s">
        <v>823</v>
      </c>
      <c r="B686" s="80" t="s">
        <v>135</v>
      </c>
      <c r="C686" s="79" t="s">
        <v>776</v>
      </c>
      <c r="D686" s="79" t="s">
        <v>113</v>
      </c>
      <c r="E686" s="81">
        <v>39272</v>
      </c>
      <c r="F686" s="82"/>
      <c r="G686" s="83"/>
      <c r="H686" s="84">
        <v>35240</v>
      </c>
      <c r="I686" s="80">
        <v>3</v>
      </c>
    </row>
    <row r="687" spans="1:9" x14ac:dyDescent="0.4">
      <c r="A687" s="79" t="s">
        <v>824</v>
      </c>
      <c r="B687" s="80" t="s">
        <v>121</v>
      </c>
      <c r="C687" s="79" t="s">
        <v>776</v>
      </c>
      <c r="D687" s="79" t="s">
        <v>113</v>
      </c>
      <c r="E687" s="81">
        <v>39648</v>
      </c>
      <c r="F687" s="82"/>
      <c r="G687" s="83"/>
      <c r="H687" s="84">
        <v>45105</v>
      </c>
      <c r="I687" s="80">
        <v>1</v>
      </c>
    </row>
    <row r="688" spans="1:9" x14ac:dyDescent="0.4">
      <c r="A688" s="79" t="s">
        <v>825</v>
      </c>
      <c r="B688" s="80" t="s">
        <v>121</v>
      </c>
      <c r="C688" s="79" t="s">
        <v>776</v>
      </c>
      <c r="D688" s="79" t="s">
        <v>116</v>
      </c>
      <c r="E688" s="81">
        <v>40360</v>
      </c>
      <c r="F688" s="82"/>
      <c r="G688" s="83"/>
      <c r="H688" s="84">
        <v>33752</v>
      </c>
      <c r="I688" s="80">
        <v>3</v>
      </c>
    </row>
    <row r="689" spans="1:9" x14ac:dyDescent="0.4">
      <c r="A689" s="79" t="s">
        <v>826</v>
      </c>
      <c r="B689" s="80" t="s">
        <v>121</v>
      </c>
      <c r="C689" s="79" t="s">
        <v>776</v>
      </c>
      <c r="D689" s="79" t="s">
        <v>107</v>
      </c>
      <c r="E689" s="81">
        <v>40389</v>
      </c>
      <c r="F689" s="82"/>
      <c r="G689" s="83" t="s">
        <v>108</v>
      </c>
      <c r="H689" s="84">
        <v>58370</v>
      </c>
      <c r="I689" s="80">
        <v>5</v>
      </c>
    </row>
    <row r="690" spans="1:9" x14ac:dyDescent="0.4">
      <c r="A690" s="79" t="s">
        <v>827</v>
      </c>
      <c r="B690" s="80" t="s">
        <v>121</v>
      </c>
      <c r="C690" s="79" t="s">
        <v>776</v>
      </c>
      <c r="D690" s="79" t="s">
        <v>107</v>
      </c>
      <c r="E690" s="81">
        <v>38914</v>
      </c>
      <c r="F690" s="82"/>
      <c r="G690" s="83" t="s">
        <v>139</v>
      </c>
      <c r="H690" s="84">
        <v>41380</v>
      </c>
      <c r="I690" s="80">
        <v>2</v>
      </c>
    </row>
    <row r="691" spans="1:9" x14ac:dyDescent="0.4">
      <c r="A691" s="79" t="s">
        <v>828</v>
      </c>
      <c r="B691" s="80" t="s">
        <v>115</v>
      </c>
      <c r="C691" s="79" t="s">
        <v>776</v>
      </c>
      <c r="D691" s="79" t="s">
        <v>110</v>
      </c>
      <c r="E691" s="81">
        <v>36365</v>
      </c>
      <c r="F691" s="82"/>
      <c r="G691" s="83" t="s">
        <v>119</v>
      </c>
      <c r="H691" s="84">
        <v>19825</v>
      </c>
      <c r="I691" s="80">
        <v>2</v>
      </c>
    </row>
    <row r="692" spans="1:9" x14ac:dyDescent="0.4">
      <c r="A692" s="79" t="s">
        <v>829</v>
      </c>
      <c r="B692" s="80" t="s">
        <v>125</v>
      </c>
      <c r="C692" s="79" t="s">
        <v>776</v>
      </c>
      <c r="D692" s="79" t="s">
        <v>113</v>
      </c>
      <c r="E692" s="81">
        <v>37099</v>
      </c>
      <c r="F692" s="82"/>
      <c r="G692" s="83"/>
      <c r="H692" s="84">
        <v>28270</v>
      </c>
      <c r="I692" s="80">
        <v>5</v>
      </c>
    </row>
    <row r="693" spans="1:9" x14ac:dyDescent="0.4">
      <c r="A693" s="79" t="s">
        <v>830</v>
      </c>
      <c r="B693" s="80" t="s">
        <v>118</v>
      </c>
      <c r="C693" s="79" t="s">
        <v>776</v>
      </c>
      <c r="D693" s="79" t="s">
        <v>113</v>
      </c>
      <c r="E693" s="81">
        <v>37453</v>
      </c>
      <c r="F693" s="82"/>
      <c r="G693" s="83"/>
      <c r="H693" s="84">
        <v>49090</v>
      </c>
      <c r="I693" s="80">
        <v>4</v>
      </c>
    </row>
    <row r="694" spans="1:9" x14ac:dyDescent="0.4">
      <c r="A694" s="79" t="s">
        <v>831</v>
      </c>
      <c r="B694" s="80" t="s">
        <v>121</v>
      </c>
      <c r="C694" s="79" t="s">
        <v>776</v>
      </c>
      <c r="D694" s="79" t="s">
        <v>107</v>
      </c>
      <c r="E694" s="81">
        <v>37810</v>
      </c>
      <c r="F694" s="82"/>
      <c r="G694" s="83" t="s">
        <v>139</v>
      </c>
      <c r="H694" s="84">
        <v>48010</v>
      </c>
      <c r="I694" s="80">
        <v>3</v>
      </c>
    </row>
    <row r="695" spans="1:9" x14ac:dyDescent="0.4">
      <c r="A695" s="79" t="s">
        <v>832</v>
      </c>
      <c r="B695" s="80" t="s">
        <v>121</v>
      </c>
      <c r="C695" s="79" t="s">
        <v>776</v>
      </c>
      <c r="D695" s="79" t="s">
        <v>107</v>
      </c>
      <c r="E695" s="81">
        <v>39283</v>
      </c>
      <c r="F695" s="82"/>
      <c r="G695" s="83" t="s">
        <v>108</v>
      </c>
      <c r="H695" s="84">
        <v>24980</v>
      </c>
      <c r="I695" s="80">
        <v>3</v>
      </c>
    </row>
    <row r="696" spans="1:9" x14ac:dyDescent="0.4">
      <c r="A696" s="79" t="s">
        <v>833</v>
      </c>
      <c r="B696" s="80" t="s">
        <v>125</v>
      </c>
      <c r="C696" s="79" t="s">
        <v>776</v>
      </c>
      <c r="D696" s="79" t="s">
        <v>107</v>
      </c>
      <c r="E696" s="81">
        <v>40018</v>
      </c>
      <c r="F696" s="82"/>
      <c r="G696" s="83" t="s">
        <v>139</v>
      </c>
      <c r="H696" s="84">
        <v>34990</v>
      </c>
      <c r="I696" s="80">
        <v>3</v>
      </c>
    </row>
    <row r="697" spans="1:9" x14ac:dyDescent="0.4">
      <c r="A697" s="79" t="s">
        <v>834</v>
      </c>
      <c r="B697" s="80" t="s">
        <v>105</v>
      </c>
      <c r="C697" s="79" t="s">
        <v>776</v>
      </c>
      <c r="D697" s="79" t="s">
        <v>113</v>
      </c>
      <c r="E697" s="81">
        <v>41125</v>
      </c>
      <c r="F697" s="82"/>
      <c r="G697" s="83"/>
      <c r="H697" s="84">
        <v>70300</v>
      </c>
      <c r="I697" s="80">
        <v>3</v>
      </c>
    </row>
    <row r="698" spans="1:9" x14ac:dyDescent="0.4">
      <c r="A698" s="79" t="s">
        <v>835</v>
      </c>
      <c r="B698" s="80" t="s">
        <v>135</v>
      </c>
      <c r="C698" s="79" t="s">
        <v>776</v>
      </c>
      <c r="D698" s="79" t="s">
        <v>113</v>
      </c>
      <c r="E698" s="81">
        <v>40393</v>
      </c>
      <c r="F698" s="82"/>
      <c r="G698" s="83"/>
      <c r="H698" s="84">
        <v>41770</v>
      </c>
      <c r="I698" s="80">
        <v>5</v>
      </c>
    </row>
    <row r="699" spans="1:9" x14ac:dyDescent="0.4">
      <c r="A699" s="79" t="s">
        <v>836</v>
      </c>
      <c r="B699" s="80" t="s">
        <v>118</v>
      </c>
      <c r="C699" s="79" t="s">
        <v>776</v>
      </c>
      <c r="D699" s="79" t="s">
        <v>110</v>
      </c>
      <c r="E699" s="81">
        <v>40410</v>
      </c>
      <c r="F699" s="82"/>
      <c r="G699" s="83" t="s">
        <v>139</v>
      </c>
      <c r="H699" s="84">
        <v>38105</v>
      </c>
      <c r="I699" s="80">
        <v>2</v>
      </c>
    </row>
    <row r="700" spans="1:9" x14ac:dyDescent="0.4">
      <c r="A700" s="79" t="s">
        <v>837</v>
      </c>
      <c r="B700" s="80" t="s">
        <v>115</v>
      </c>
      <c r="C700" s="79" t="s">
        <v>776</v>
      </c>
      <c r="D700" s="79" t="s">
        <v>107</v>
      </c>
      <c r="E700" s="81">
        <v>40420</v>
      </c>
      <c r="F700" s="82"/>
      <c r="G700" s="83" t="s">
        <v>108</v>
      </c>
      <c r="H700" s="84">
        <v>31690</v>
      </c>
      <c r="I700" s="80">
        <v>4</v>
      </c>
    </row>
    <row r="701" spans="1:9" x14ac:dyDescent="0.4">
      <c r="A701" s="79" t="s">
        <v>838</v>
      </c>
      <c r="B701" s="80" t="s">
        <v>121</v>
      </c>
      <c r="C701" s="79" t="s">
        <v>776</v>
      </c>
      <c r="D701" s="79" t="s">
        <v>107</v>
      </c>
      <c r="E701" s="81">
        <v>36025</v>
      </c>
      <c r="F701" s="82"/>
      <c r="G701" s="83" t="s">
        <v>111</v>
      </c>
      <c r="H701" s="84">
        <v>64470</v>
      </c>
      <c r="I701" s="80">
        <v>5</v>
      </c>
    </row>
    <row r="702" spans="1:9" x14ac:dyDescent="0.4">
      <c r="A702" s="79" t="s">
        <v>839</v>
      </c>
      <c r="B702" s="80" t="s">
        <v>115</v>
      </c>
      <c r="C702" s="79" t="s">
        <v>776</v>
      </c>
      <c r="D702" s="79" t="s">
        <v>107</v>
      </c>
      <c r="E702" s="81">
        <v>37495</v>
      </c>
      <c r="F702" s="82"/>
      <c r="G702" s="83" t="s">
        <v>129</v>
      </c>
      <c r="H702" s="84">
        <v>60300</v>
      </c>
      <c r="I702" s="80">
        <v>2</v>
      </c>
    </row>
    <row r="703" spans="1:9" x14ac:dyDescent="0.4">
      <c r="A703" s="79" t="s">
        <v>840</v>
      </c>
      <c r="B703" s="80" t="s">
        <v>135</v>
      </c>
      <c r="C703" s="79" t="s">
        <v>776</v>
      </c>
      <c r="D703" s="79" t="s">
        <v>107</v>
      </c>
      <c r="E703" s="81">
        <v>39679</v>
      </c>
      <c r="F703" s="82"/>
      <c r="G703" s="83" t="s">
        <v>108</v>
      </c>
      <c r="H703" s="84">
        <v>22820</v>
      </c>
      <c r="I703" s="80">
        <v>5</v>
      </c>
    </row>
    <row r="704" spans="1:9" x14ac:dyDescent="0.4">
      <c r="A704" s="79" t="s">
        <v>841</v>
      </c>
      <c r="B704" s="80" t="s">
        <v>121</v>
      </c>
      <c r="C704" s="79" t="s">
        <v>776</v>
      </c>
      <c r="D704" s="79" t="s">
        <v>113</v>
      </c>
      <c r="E704" s="81">
        <v>39719</v>
      </c>
      <c r="F704" s="82"/>
      <c r="G704" s="83"/>
      <c r="H704" s="84">
        <v>23340</v>
      </c>
      <c r="I704" s="80">
        <v>4</v>
      </c>
    </row>
    <row r="705" spans="1:9" x14ac:dyDescent="0.4">
      <c r="A705" s="79" t="s">
        <v>842</v>
      </c>
      <c r="B705" s="80" t="s">
        <v>121</v>
      </c>
      <c r="C705" s="79" t="s">
        <v>776</v>
      </c>
      <c r="D705" s="79" t="s">
        <v>113</v>
      </c>
      <c r="E705" s="81">
        <v>40800</v>
      </c>
      <c r="F705" s="82"/>
      <c r="G705" s="83"/>
      <c r="H705" s="84">
        <v>62480</v>
      </c>
      <c r="I705" s="80">
        <v>5</v>
      </c>
    </row>
    <row r="706" spans="1:9" x14ac:dyDescent="0.4">
      <c r="A706" s="79" t="s">
        <v>843</v>
      </c>
      <c r="B706" s="80" t="s">
        <v>125</v>
      </c>
      <c r="C706" s="79" t="s">
        <v>776</v>
      </c>
      <c r="D706" s="79" t="s">
        <v>113</v>
      </c>
      <c r="E706" s="81">
        <v>40811</v>
      </c>
      <c r="F706" s="82"/>
      <c r="G706" s="83"/>
      <c r="H706" s="84">
        <v>61134</v>
      </c>
      <c r="I706" s="80">
        <v>4</v>
      </c>
    </row>
    <row r="707" spans="1:9" x14ac:dyDescent="0.4">
      <c r="A707" s="79" t="s">
        <v>844</v>
      </c>
      <c r="B707" s="80" t="s">
        <v>105</v>
      </c>
      <c r="C707" s="79" t="s">
        <v>776</v>
      </c>
      <c r="D707" s="79" t="s">
        <v>110</v>
      </c>
      <c r="E707" s="81">
        <v>39343</v>
      </c>
      <c r="F707" s="82"/>
      <c r="G707" s="83" t="s">
        <v>129</v>
      </c>
      <c r="H707" s="84">
        <v>23000</v>
      </c>
      <c r="I707" s="80">
        <v>4</v>
      </c>
    </row>
    <row r="708" spans="1:9" x14ac:dyDescent="0.4">
      <c r="A708" s="79" t="s">
        <v>845</v>
      </c>
      <c r="B708" s="80" t="s">
        <v>135</v>
      </c>
      <c r="C708" s="79" t="s">
        <v>776</v>
      </c>
      <c r="D708" s="79" t="s">
        <v>113</v>
      </c>
      <c r="E708" s="81">
        <v>40451</v>
      </c>
      <c r="F708" s="82"/>
      <c r="G708" s="83"/>
      <c r="H708" s="84">
        <v>87830</v>
      </c>
      <c r="I708" s="80">
        <v>2</v>
      </c>
    </row>
    <row r="709" spans="1:9" x14ac:dyDescent="0.4">
      <c r="A709" s="79" t="s">
        <v>846</v>
      </c>
      <c r="B709" s="80" t="s">
        <v>135</v>
      </c>
      <c r="C709" s="79" t="s">
        <v>776</v>
      </c>
      <c r="D709" s="79" t="s">
        <v>110</v>
      </c>
      <c r="E709" s="81">
        <v>36053</v>
      </c>
      <c r="F709" s="82"/>
      <c r="G709" s="83" t="s">
        <v>129</v>
      </c>
      <c r="H709" s="84">
        <v>46105</v>
      </c>
      <c r="I709" s="80">
        <v>5</v>
      </c>
    </row>
    <row r="710" spans="1:9" x14ac:dyDescent="0.4">
      <c r="A710" s="79" t="s">
        <v>847</v>
      </c>
      <c r="B710" s="80" t="s">
        <v>118</v>
      </c>
      <c r="C710" s="79" t="s">
        <v>776</v>
      </c>
      <c r="D710" s="79" t="s">
        <v>113</v>
      </c>
      <c r="E710" s="81">
        <v>37141</v>
      </c>
      <c r="F710" s="82"/>
      <c r="G710" s="83"/>
      <c r="H710" s="84">
        <v>25530</v>
      </c>
      <c r="I710" s="80">
        <v>3</v>
      </c>
    </row>
    <row r="711" spans="1:9" x14ac:dyDescent="0.4">
      <c r="A711" s="79" t="s">
        <v>848</v>
      </c>
      <c r="B711" s="80" t="s">
        <v>125</v>
      </c>
      <c r="C711" s="79" t="s">
        <v>776</v>
      </c>
      <c r="D711" s="79" t="s">
        <v>107</v>
      </c>
      <c r="E711" s="81">
        <v>40477</v>
      </c>
      <c r="F711" s="82"/>
      <c r="G711" s="83" t="s">
        <v>108</v>
      </c>
      <c r="H711" s="84">
        <v>27130</v>
      </c>
      <c r="I711" s="80">
        <v>5</v>
      </c>
    </row>
    <row r="712" spans="1:9" x14ac:dyDescent="0.4">
      <c r="A712" s="79" t="s">
        <v>849</v>
      </c>
      <c r="B712" s="80" t="s">
        <v>115</v>
      </c>
      <c r="C712" s="79" t="s">
        <v>776</v>
      </c>
      <c r="D712" s="79" t="s">
        <v>107</v>
      </c>
      <c r="E712" s="81">
        <v>36080</v>
      </c>
      <c r="F712" s="82"/>
      <c r="G712" s="83" t="s">
        <v>139</v>
      </c>
      <c r="H712" s="84">
        <v>48410</v>
      </c>
      <c r="I712" s="80">
        <v>5</v>
      </c>
    </row>
    <row r="713" spans="1:9" x14ac:dyDescent="0.4">
      <c r="A713" s="79" t="s">
        <v>850</v>
      </c>
      <c r="B713" s="80" t="s">
        <v>118</v>
      </c>
      <c r="C713" s="79" t="s">
        <v>776</v>
      </c>
      <c r="D713" s="79" t="s">
        <v>116</v>
      </c>
      <c r="E713" s="81">
        <v>36458</v>
      </c>
      <c r="F713" s="82"/>
      <c r="G713" s="83"/>
      <c r="H713" s="84">
        <v>32536</v>
      </c>
      <c r="I713" s="80">
        <v>2</v>
      </c>
    </row>
    <row r="714" spans="1:9" x14ac:dyDescent="0.4">
      <c r="A714" s="79" t="s">
        <v>851</v>
      </c>
      <c r="B714" s="80" t="s">
        <v>121</v>
      </c>
      <c r="C714" s="79" t="s">
        <v>776</v>
      </c>
      <c r="D714" s="79" t="s">
        <v>110</v>
      </c>
      <c r="E714" s="81">
        <v>36462</v>
      </c>
      <c r="F714" s="82"/>
      <c r="G714" s="83" t="s">
        <v>139</v>
      </c>
      <c r="H714" s="84">
        <v>26185</v>
      </c>
      <c r="I714" s="80">
        <v>5</v>
      </c>
    </row>
    <row r="715" spans="1:9" x14ac:dyDescent="0.4">
      <c r="A715" s="79" t="s">
        <v>852</v>
      </c>
      <c r="B715" s="80" t="s">
        <v>115</v>
      </c>
      <c r="C715" s="79" t="s">
        <v>776</v>
      </c>
      <c r="D715" s="79" t="s">
        <v>107</v>
      </c>
      <c r="E715" s="81">
        <v>39722</v>
      </c>
      <c r="F715" s="82"/>
      <c r="G715" s="83" t="s">
        <v>108</v>
      </c>
      <c r="H715" s="84">
        <v>44530</v>
      </c>
      <c r="I715" s="80">
        <v>2</v>
      </c>
    </row>
    <row r="716" spans="1:9" x14ac:dyDescent="0.4">
      <c r="A716" s="79" t="s">
        <v>853</v>
      </c>
      <c r="B716" s="80" t="s">
        <v>105</v>
      </c>
      <c r="C716" s="79" t="s">
        <v>776</v>
      </c>
      <c r="D716" s="79" t="s">
        <v>116</v>
      </c>
      <c r="E716" s="81">
        <v>39742</v>
      </c>
      <c r="F716" s="82"/>
      <c r="G716" s="83"/>
      <c r="H716" s="84">
        <v>37344</v>
      </c>
      <c r="I716" s="80">
        <v>2</v>
      </c>
    </row>
    <row r="717" spans="1:9" x14ac:dyDescent="0.4">
      <c r="A717" s="79" t="s">
        <v>854</v>
      </c>
      <c r="B717" s="80" t="s">
        <v>121</v>
      </c>
      <c r="C717" s="79" t="s">
        <v>776</v>
      </c>
      <c r="D717" s="79" t="s">
        <v>107</v>
      </c>
      <c r="E717" s="81">
        <v>39728</v>
      </c>
      <c r="F717" s="82"/>
      <c r="G717" s="83" t="s">
        <v>108</v>
      </c>
      <c r="H717" s="84">
        <v>82370</v>
      </c>
      <c r="I717" s="80">
        <v>5</v>
      </c>
    </row>
    <row r="718" spans="1:9" x14ac:dyDescent="0.4">
      <c r="A718" s="79" t="s">
        <v>855</v>
      </c>
      <c r="B718" s="80" t="s">
        <v>105</v>
      </c>
      <c r="C718" s="79" t="s">
        <v>776</v>
      </c>
      <c r="D718" s="79" t="s">
        <v>113</v>
      </c>
      <c r="E718" s="81">
        <v>39728</v>
      </c>
      <c r="F718" s="82"/>
      <c r="G718" s="83"/>
      <c r="H718" s="84">
        <v>86040</v>
      </c>
      <c r="I718" s="80">
        <v>5</v>
      </c>
    </row>
    <row r="719" spans="1:9" x14ac:dyDescent="0.4">
      <c r="A719" s="79" t="s">
        <v>856</v>
      </c>
      <c r="B719" s="80" t="s">
        <v>125</v>
      </c>
      <c r="C719" s="79" t="s">
        <v>776</v>
      </c>
      <c r="D719" s="79" t="s">
        <v>113</v>
      </c>
      <c r="E719" s="81">
        <v>39768</v>
      </c>
      <c r="F719" s="82"/>
      <c r="G719" s="83"/>
      <c r="H719" s="84">
        <v>63610</v>
      </c>
      <c r="I719" s="80">
        <v>5</v>
      </c>
    </row>
    <row r="720" spans="1:9" x14ac:dyDescent="0.4">
      <c r="A720" s="79" t="s">
        <v>857</v>
      </c>
      <c r="B720" s="80" t="s">
        <v>121</v>
      </c>
      <c r="C720" s="79" t="s">
        <v>776</v>
      </c>
      <c r="D720" s="79" t="s">
        <v>113</v>
      </c>
      <c r="E720" s="81">
        <v>40867</v>
      </c>
      <c r="F720" s="82"/>
      <c r="G720" s="83"/>
      <c r="H720" s="84">
        <v>57500</v>
      </c>
      <c r="I720" s="80">
        <v>1</v>
      </c>
    </row>
    <row r="721" spans="1:9" x14ac:dyDescent="0.4">
      <c r="A721" s="79" t="s">
        <v>858</v>
      </c>
      <c r="B721" s="80" t="s">
        <v>118</v>
      </c>
      <c r="C721" s="79" t="s">
        <v>776</v>
      </c>
      <c r="D721" s="79" t="s">
        <v>107</v>
      </c>
      <c r="E721" s="81">
        <v>41226</v>
      </c>
      <c r="F721" s="82"/>
      <c r="G721" s="83" t="s">
        <v>119</v>
      </c>
      <c r="H721" s="84">
        <v>32160</v>
      </c>
      <c r="I721" s="80">
        <v>3</v>
      </c>
    </row>
    <row r="722" spans="1:9" x14ac:dyDescent="0.4">
      <c r="A722" s="79" t="s">
        <v>859</v>
      </c>
      <c r="B722" s="80" t="s">
        <v>121</v>
      </c>
      <c r="C722" s="79" t="s">
        <v>776</v>
      </c>
      <c r="D722" s="79" t="s">
        <v>107</v>
      </c>
      <c r="E722" s="81">
        <v>39399</v>
      </c>
      <c r="F722" s="82"/>
      <c r="G722" s="83" t="s">
        <v>139</v>
      </c>
      <c r="H722" s="84">
        <v>87220</v>
      </c>
      <c r="I722" s="80">
        <v>1</v>
      </c>
    </row>
    <row r="723" spans="1:9" x14ac:dyDescent="0.4">
      <c r="A723" s="79" t="s">
        <v>860</v>
      </c>
      <c r="B723" s="80" t="s">
        <v>115</v>
      </c>
      <c r="C723" s="79" t="s">
        <v>776</v>
      </c>
      <c r="D723" s="79" t="s">
        <v>107</v>
      </c>
      <c r="E723" s="81">
        <v>36843</v>
      </c>
      <c r="F723" s="82"/>
      <c r="G723" s="83" t="s">
        <v>139</v>
      </c>
      <c r="H723" s="84">
        <v>47630</v>
      </c>
      <c r="I723" s="80">
        <v>3</v>
      </c>
    </row>
    <row r="724" spans="1:9" x14ac:dyDescent="0.4">
      <c r="A724" s="79" t="s">
        <v>861</v>
      </c>
      <c r="B724" s="80" t="s">
        <v>125</v>
      </c>
      <c r="C724" s="79" t="s">
        <v>776</v>
      </c>
      <c r="D724" s="79" t="s">
        <v>107</v>
      </c>
      <c r="E724" s="81">
        <v>41262</v>
      </c>
      <c r="F724" s="82"/>
      <c r="G724" s="83" t="s">
        <v>111</v>
      </c>
      <c r="H724" s="84">
        <v>59490</v>
      </c>
      <c r="I724" s="80">
        <v>3</v>
      </c>
    </row>
    <row r="725" spans="1:9" x14ac:dyDescent="0.4">
      <c r="A725" s="79" t="s">
        <v>862</v>
      </c>
      <c r="B725" s="80" t="s">
        <v>125</v>
      </c>
      <c r="C725" s="79" t="s">
        <v>776</v>
      </c>
      <c r="D725" s="79" t="s">
        <v>107</v>
      </c>
      <c r="E725" s="81">
        <v>39784</v>
      </c>
      <c r="F725" s="82"/>
      <c r="G725" s="83" t="s">
        <v>108</v>
      </c>
      <c r="H725" s="84">
        <v>69510</v>
      </c>
      <c r="I725" s="80">
        <v>5</v>
      </c>
    </row>
    <row r="726" spans="1:9" x14ac:dyDescent="0.4">
      <c r="A726" s="79" t="s">
        <v>863</v>
      </c>
      <c r="B726" s="80" t="s">
        <v>121</v>
      </c>
      <c r="C726" s="79" t="s">
        <v>776</v>
      </c>
      <c r="D726" s="79" t="s">
        <v>107</v>
      </c>
      <c r="E726" s="81">
        <v>39435</v>
      </c>
      <c r="F726" s="82"/>
      <c r="G726" s="83" t="s">
        <v>119</v>
      </c>
      <c r="H726" s="84">
        <v>64780</v>
      </c>
      <c r="I726" s="80">
        <v>5</v>
      </c>
    </row>
    <row r="727" spans="1:9" x14ac:dyDescent="0.4">
      <c r="A727" s="79" t="s">
        <v>864</v>
      </c>
      <c r="B727" s="80" t="s">
        <v>118</v>
      </c>
      <c r="C727" s="79" t="s">
        <v>776</v>
      </c>
      <c r="D727" s="79" t="s">
        <v>107</v>
      </c>
      <c r="E727" s="81">
        <v>39063</v>
      </c>
      <c r="F727" s="82"/>
      <c r="G727" s="83" t="s">
        <v>108</v>
      </c>
      <c r="H727" s="84">
        <v>86320</v>
      </c>
      <c r="I727" s="80">
        <v>4</v>
      </c>
    </row>
    <row r="728" spans="1:9" x14ac:dyDescent="0.4">
      <c r="A728" s="79" t="s">
        <v>865</v>
      </c>
      <c r="B728" s="80" t="s">
        <v>121</v>
      </c>
      <c r="C728" s="79" t="s">
        <v>776</v>
      </c>
      <c r="D728" s="79" t="s">
        <v>107</v>
      </c>
      <c r="E728" s="81">
        <v>38328</v>
      </c>
      <c r="F728" s="82"/>
      <c r="G728" s="83" t="s">
        <v>111</v>
      </c>
      <c r="H728" s="84">
        <v>48280</v>
      </c>
      <c r="I728" s="80">
        <v>4</v>
      </c>
    </row>
    <row r="729" spans="1:9" x14ac:dyDescent="0.4">
      <c r="A729" s="79" t="s">
        <v>866</v>
      </c>
      <c r="B729" s="80" t="s">
        <v>105</v>
      </c>
      <c r="C729" s="79" t="s">
        <v>776</v>
      </c>
      <c r="D729" s="79" t="s">
        <v>107</v>
      </c>
      <c r="E729" s="81">
        <v>38347</v>
      </c>
      <c r="F729" s="82"/>
      <c r="G729" s="83" t="s">
        <v>139</v>
      </c>
      <c r="H729" s="84">
        <v>81340</v>
      </c>
      <c r="I729" s="80">
        <v>2</v>
      </c>
    </row>
    <row r="730" spans="1:9" x14ac:dyDescent="0.4">
      <c r="A730" s="79" t="s">
        <v>867</v>
      </c>
      <c r="B730" s="80" t="s">
        <v>135</v>
      </c>
      <c r="C730" s="79" t="s">
        <v>776</v>
      </c>
      <c r="D730" s="79" t="s">
        <v>107</v>
      </c>
      <c r="E730" s="81">
        <v>39441</v>
      </c>
      <c r="F730" s="82"/>
      <c r="G730" s="83" t="s">
        <v>111</v>
      </c>
      <c r="H730" s="84">
        <v>68860</v>
      </c>
      <c r="I730" s="80">
        <v>2</v>
      </c>
    </row>
    <row r="731" spans="1:9" x14ac:dyDescent="0.4">
      <c r="A731" s="79" t="s">
        <v>868</v>
      </c>
      <c r="B731" s="80" t="s">
        <v>121</v>
      </c>
      <c r="C731" s="79" t="s">
        <v>776</v>
      </c>
      <c r="D731" s="79" t="s">
        <v>113</v>
      </c>
      <c r="E731" s="81">
        <v>40523</v>
      </c>
      <c r="F731" s="82"/>
      <c r="G731" s="83"/>
      <c r="H731" s="84">
        <v>46570</v>
      </c>
      <c r="I731" s="80">
        <v>4</v>
      </c>
    </row>
    <row r="732" spans="1:9" x14ac:dyDescent="0.4">
      <c r="A732" s="79" t="s">
        <v>869</v>
      </c>
      <c r="B732" s="80" t="s">
        <v>118</v>
      </c>
      <c r="C732" s="79" t="s">
        <v>776</v>
      </c>
      <c r="D732" s="79" t="s">
        <v>107</v>
      </c>
      <c r="E732" s="85">
        <v>40536</v>
      </c>
      <c r="F732" s="82"/>
      <c r="G732" s="83" t="s">
        <v>139</v>
      </c>
      <c r="H732" s="84">
        <v>70730</v>
      </c>
      <c r="I732" s="80">
        <v>1</v>
      </c>
    </row>
    <row r="733" spans="1:9" x14ac:dyDescent="0.4">
      <c r="A733" s="79" t="s">
        <v>870</v>
      </c>
      <c r="B733" s="80" t="s">
        <v>118</v>
      </c>
      <c r="C733" s="79" t="s">
        <v>871</v>
      </c>
      <c r="D733" s="79" t="s">
        <v>107</v>
      </c>
      <c r="E733" s="81">
        <v>37684</v>
      </c>
      <c r="F733" s="82"/>
      <c r="G733" s="83" t="s">
        <v>139</v>
      </c>
      <c r="H733" s="84">
        <v>42800</v>
      </c>
      <c r="I733" s="80">
        <v>5</v>
      </c>
    </row>
    <row r="734" spans="1:9" x14ac:dyDescent="0.4">
      <c r="A734" s="79" t="s">
        <v>872</v>
      </c>
      <c r="B734" s="80" t="s">
        <v>125</v>
      </c>
      <c r="C734" s="79" t="s">
        <v>871</v>
      </c>
      <c r="D734" s="79" t="s">
        <v>107</v>
      </c>
      <c r="E734" s="81">
        <v>36991</v>
      </c>
      <c r="F734" s="82"/>
      <c r="G734" s="83" t="s">
        <v>108</v>
      </c>
      <c r="H734" s="84">
        <v>63670</v>
      </c>
      <c r="I734" s="80">
        <v>5</v>
      </c>
    </row>
    <row r="735" spans="1:9" x14ac:dyDescent="0.4">
      <c r="A735" s="79" t="s">
        <v>873</v>
      </c>
      <c r="B735" s="80" t="s">
        <v>105</v>
      </c>
      <c r="C735" s="79" t="s">
        <v>871</v>
      </c>
      <c r="D735" s="79" t="s">
        <v>113</v>
      </c>
      <c r="E735" s="81">
        <v>40692</v>
      </c>
      <c r="F735" s="82"/>
      <c r="G735" s="83"/>
      <c r="H735" s="84">
        <v>85510</v>
      </c>
      <c r="I735" s="80">
        <v>4</v>
      </c>
    </row>
    <row r="736" spans="1:9" x14ac:dyDescent="0.4">
      <c r="A736" s="79" t="s">
        <v>874</v>
      </c>
      <c r="B736" s="80" t="s">
        <v>125</v>
      </c>
      <c r="C736" s="79" t="s">
        <v>871</v>
      </c>
      <c r="D736" s="79" t="s">
        <v>113</v>
      </c>
      <c r="E736" s="81">
        <v>40719</v>
      </c>
      <c r="F736" s="82"/>
      <c r="G736" s="83"/>
      <c r="H736" s="84">
        <v>66132</v>
      </c>
      <c r="I736" s="80">
        <v>4</v>
      </c>
    </row>
    <row r="737" spans="1:9" x14ac:dyDescent="0.4">
      <c r="A737" s="79" t="s">
        <v>875</v>
      </c>
      <c r="B737" s="80" t="s">
        <v>105</v>
      </c>
      <c r="C737" s="79" t="s">
        <v>871</v>
      </c>
      <c r="D737" s="79" t="s">
        <v>107</v>
      </c>
      <c r="E737" s="81">
        <v>37073</v>
      </c>
      <c r="F737" s="82"/>
      <c r="G737" s="83" t="s">
        <v>129</v>
      </c>
      <c r="H737" s="84">
        <v>40680</v>
      </c>
      <c r="I737" s="80">
        <v>5</v>
      </c>
    </row>
    <row r="738" spans="1:9" x14ac:dyDescent="0.4">
      <c r="A738" s="79" t="s">
        <v>876</v>
      </c>
      <c r="B738" s="80" t="s">
        <v>121</v>
      </c>
      <c r="C738" s="79" t="s">
        <v>877</v>
      </c>
      <c r="D738" s="79" t="s">
        <v>113</v>
      </c>
      <c r="E738" s="81">
        <v>39116</v>
      </c>
      <c r="F738" s="82"/>
      <c r="G738" s="83"/>
      <c r="H738" s="84">
        <v>60760</v>
      </c>
      <c r="I738" s="80">
        <v>2</v>
      </c>
    </row>
    <row r="739" spans="1:9" x14ac:dyDescent="0.4">
      <c r="A739" s="79" t="s">
        <v>878</v>
      </c>
      <c r="B739" s="80" t="s">
        <v>118</v>
      </c>
      <c r="C739" s="79" t="s">
        <v>877</v>
      </c>
      <c r="D739" s="79" t="s">
        <v>110</v>
      </c>
      <c r="E739" s="81">
        <v>36557</v>
      </c>
      <c r="F739" s="82"/>
      <c r="G739" s="83" t="s">
        <v>108</v>
      </c>
      <c r="H739" s="84">
        <v>31250</v>
      </c>
      <c r="I739" s="80">
        <v>2</v>
      </c>
    </row>
    <row r="740" spans="1:9" x14ac:dyDescent="0.4">
      <c r="A740" s="79" t="s">
        <v>879</v>
      </c>
      <c r="B740" s="80" t="s">
        <v>121</v>
      </c>
      <c r="C740" s="79" t="s">
        <v>877</v>
      </c>
      <c r="D740" s="79" t="s">
        <v>113</v>
      </c>
      <c r="E740" s="81">
        <v>39639</v>
      </c>
      <c r="F740" s="82"/>
      <c r="G740" s="83"/>
      <c r="H740" s="84">
        <v>64720</v>
      </c>
      <c r="I740" s="80">
        <v>5</v>
      </c>
    </row>
    <row r="741" spans="1:9" x14ac:dyDescent="0.4">
      <c r="A741" s="79" t="s">
        <v>880</v>
      </c>
      <c r="B741" s="80" t="s">
        <v>115</v>
      </c>
      <c r="C741" s="79" t="s">
        <v>877</v>
      </c>
      <c r="D741" s="79" t="s">
        <v>107</v>
      </c>
      <c r="E741" s="81">
        <v>40384</v>
      </c>
      <c r="F741" s="82"/>
      <c r="G741" s="83" t="s">
        <v>108</v>
      </c>
      <c r="H741" s="84">
        <v>46680</v>
      </c>
      <c r="I741" s="80">
        <v>1</v>
      </c>
    </row>
    <row r="742" spans="1:9" x14ac:dyDescent="0.4">
      <c r="A742" s="79" t="s">
        <v>881</v>
      </c>
      <c r="B742" s="80" t="s">
        <v>118</v>
      </c>
      <c r="C742" s="79" t="s">
        <v>877</v>
      </c>
      <c r="D742" s="79" t="s">
        <v>116</v>
      </c>
      <c r="E742" s="81">
        <v>40543</v>
      </c>
      <c r="F742" s="82"/>
      <c r="G742" s="83"/>
      <c r="H742" s="84">
        <v>19044</v>
      </c>
      <c r="I742" s="80">
        <v>1</v>
      </c>
    </row>
  </sheetData>
  <autoFilter ref="A1:I742" xr:uid="{282F54AB-74EA-41A6-B531-AEB26CF329DB}"/>
  <dataValidations disablePrompts="1" count="1">
    <dataValidation type="list" allowBlank="1" showInputMessage="1" showErrorMessage="1" sqref="K10" xr:uid="{4734801A-920D-4B15-AA39-A817F4657F57}">
      <formula1>$A$2:$A$742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2457F-CFA0-4A12-9D7B-A9CE2A586657}">
  <sheetPr codeName="Sheet5"/>
  <dimension ref="B3:G10"/>
  <sheetViews>
    <sheetView workbookViewId="0">
      <selection activeCell="E11" sqref="E11"/>
    </sheetView>
  </sheetViews>
  <sheetFormatPr defaultRowHeight="14.6" x14ac:dyDescent="0.4"/>
  <cols>
    <col min="2" max="2" width="19.4609375" customWidth="1"/>
    <col min="3" max="3" width="14.53515625" customWidth="1"/>
  </cols>
  <sheetData>
    <row r="3" spans="2:7" ht="29.15" x14ac:dyDescent="0.4">
      <c r="G3" s="96" t="s">
        <v>886</v>
      </c>
    </row>
    <row r="4" spans="2:7" x14ac:dyDescent="0.4">
      <c r="B4" s="90" t="s">
        <v>95</v>
      </c>
      <c r="C4" s="90" t="s">
        <v>98</v>
      </c>
      <c r="D4" s="90" t="s">
        <v>102</v>
      </c>
    </row>
    <row r="5" spans="2:7" x14ac:dyDescent="0.4">
      <c r="B5" t="s">
        <v>127</v>
      </c>
      <c r="C5" t="str">
        <f>VLOOKUP(B5,PivotExercise_Data!$A$1:$I$742,4,FALSE)</f>
        <v>Full Time</v>
      </c>
      <c r="D5">
        <f>VLOOKUP(B5,PivotExercise_Data!$A$1:$I$742,8,FALSE)</f>
        <v>30780</v>
      </c>
    </row>
    <row r="9" spans="2:7" x14ac:dyDescent="0.4">
      <c r="B9" s="92" t="s">
        <v>95</v>
      </c>
      <c r="C9" s="93" t="s">
        <v>97</v>
      </c>
    </row>
    <row r="10" spans="2:7" x14ac:dyDescent="0.4">
      <c r="B10" s="93" t="s">
        <v>137</v>
      </c>
      <c r="C10" s="91" t="str">
        <f>VLOOKUP(DataValidation!B10,PivotExercise_Data!$A$1:$I$742,
MATCH(DataValidation!C9,PivotExercise_Data!$A$1:$I$1,0),
FALSE)</f>
        <v>Training</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6CABEBC-2657-49AC-BEC1-62FE3ABB0A90}">
          <x14:formula1>
            <xm:f>PivotExercise_Data!$A$2:$A$742</xm:f>
          </x14:formula1>
          <xm:sqref>B5 B10</xm:sqref>
        </x14:dataValidation>
        <x14:dataValidation type="list" allowBlank="1" showInputMessage="1" showErrorMessage="1" xr:uid="{81ECA83F-D9A4-47F1-B570-A75A64ADED7D}">
          <x14:formula1>
            <xm:f>PivotExercise_Data!$B$1:$I$1</xm:f>
          </x14:formula1>
          <xm:sqref>C9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DA263-97FF-40FC-B354-C7EB6E9E7DBD}">
  <sheetPr codeName="Sheet6">
    <tabColor theme="7" tint="0.39997558519241921"/>
  </sheetPr>
  <dimension ref="A1:M742"/>
  <sheetViews>
    <sheetView zoomScale="69" zoomScaleNormal="130" workbookViewId="0">
      <selection activeCell="L17" sqref="L17"/>
    </sheetView>
  </sheetViews>
  <sheetFormatPr defaultRowHeight="14.6" x14ac:dyDescent="0.4"/>
  <cols>
    <col min="1" max="1" width="17.765625" bestFit="1" customWidth="1"/>
    <col min="2" max="2" width="8.765625" customWidth="1"/>
    <col min="3" max="3" width="13.23046875" customWidth="1"/>
    <col min="4" max="4" width="9" bestFit="1" customWidth="1"/>
    <col min="5" max="5" width="9.84375" bestFit="1" customWidth="1"/>
    <col min="6" max="6" width="6.53515625" customWidth="1"/>
    <col min="7" max="7" width="8.765625" customWidth="1"/>
    <col min="8" max="8" width="8.23046875" customWidth="1"/>
    <col min="9" max="9" width="10.4609375" customWidth="1"/>
    <col min="13" max="13" width="15.84375" bestFit="1" customWidth="1"/>
  </cols>
  <sheetData>
    <row r="1" spans="1:13" x14ac:dyDescent="0.4">
      <c r="A1" s="97" t="s">
        <v>95</v>
      </c>
      <c r="B1" s="98" t="s">
        <v>96</v>
      </c>
      <c r="C1" s="99" t="s">
        <v>97</v>
      </c>
      <c r="D1" s="99" t="s">
        <v>98</v>
      </c>
      <c r="E1" s="100" t="s">
        <v>99</v>
      </c>
      <c r="F1" s="101" t="s">
        <v>100</v>
      </c>
      <c r="G1" s="99" t="s">
        <v>101</v>
      </c>
      <c r="H1" s="102" t="s">
        <v>102</v>
      </c>
      <c r="I1" s="98" t="s">
        <v>103</v>
      </c>
    </row>
    <row r="2" spans="1:13" x14ac:dyDescent="0.4">
      <c r="A2" s="79" t="s">
        <v>104</v>
      </c>
      <c r="B2" s="80" t="s">
        <v>105</v>
      </c>
      <c r="C2" s="79" t="s">
        <v>106</v>
      </c>
      <c r="D2" s="79" t="s">
        <v>107</v>
      </c>
      <c r="E2" s="81">
        <v>36171</v>
      </c>
      <c r="F2" s="82">
        <f ca="1">DATEDIF(E2,TODAY(),"Y")</f>
        <v>24</v>
      </c>
      <c r="G2" s="83" t="s">
        <v>108</v>
      </c>
      <c r="H2" s="84">
        <v>54550</v>
      </c>
      <c r="I2" s="80">
        <v>1</v>
      </c>
      <c r="M2" s="79"/>
    </row>
    <row r="3" spans="1:13" x14ac:dyDescent="0.4">
      <c r="A3" s="79" t="s">
        <v>109</v>
      </c>
      <c r="B3" s="80" t="s">
        <v>105</v>
      </c>
      <c r="C3" s="79" t="s">
        <v>106</v>
      </c>
      <c r="D3" s="79" t="s">
        <v>110</v>
      </c>
      <c r="E3" s="81">
        <v>40595</v>
      </c>
      <c r="F3" s="82"/>
      <c r="G3" s="83" t="s">
        <v>111</v>
      </c>
      <c r="H3" s="84">
        <v>26795</v>
      </c>
      <c r="I3" s="80">
        <v>4</v>
      </c>
    </row>
    <row r="4" spans="1:13" x14ac:dyDescent="0.4">
      <c r="A4" s="79" t="s">
        <v>112</v>
      </c>
      <c r="B4" s="80" t="s">
        <v>105</v>
      </c>
      <c r="C4" s="79" t="s">
        <v>106</v>
      </c>
      <c r="D4" s="79" t="s">
        <v>113</v>
      </c>
      <c r="E4" s="81">
        <v>39147</v>
      </c>
      <c r="F4" s="82"/>
      <c r="G4" s="83"/>
      <c r="H4" s="84">
        <v>42540</v>
      </c>
      <c r="I4" s="80">
        <v>5</v>
      </c>
    </row>
    <row r="5" spans="1:13" x14ac:dyDescent="0.4">
      <c r="A5" s="79" t="s">
        <v>114</v>
      </c>
      <c r="B5" s="80" t="s">
        <v>115</v>
      </c>
      <c r="C5" s="79" t="s">
        <v>106</v>
      </c>
      <c r="D5" s="79" t="s">
        <v>116</v>
      </c>
      <c r="E5" s="81">
        <v>41151</v>
      </c>
      <c r="F5" s="82"/>
      <c r="G5" s="83"/>
      <c r="H5" s="84">
        <v>35680</v>
      </c>
      <c r="I5" s="80">
        <v>2</v>
      </c>
    </row>
    <row r="6" spans="1:13" x14ac:dyDescent="0.4">
      <c r="A6" s="79" t="s">
        <v>117</v>
      </c>
      <c r="B6" s="80" t="s">
        <v>118</v>
      </c>
      <c r="C6" s="79" t="s">
        <v>106</v>
      </c>
      <c r="D6" s="79" t="s">
        <v>107</v>
      </c>
      <c r="E6" s="81">
        <v>39447</v>
      </c>
      <c r="F6" s="82"/>
      <c r="G6" s="83" t="s">
        <v>119</v>
      </c>
      <c r="H6" s="84">
        <v>72830</v>
      </c>
      <c r="I6" s="80">
        <v>2</v>
      </c>
    </row>
    <row r="7" spans="1:13" x14ac:dyDescent="0.4">
      <c r="A7" s="79" t="s">
        <v>120</v>
      </c>
      <c r="B7" s="80" t="s">
        <v>121</v>
      </c>
      <c r="C7" s="79" t="s">
        <v>122</v>
      </c>
      <c r="D7" s="79" t="s">
        <v>107</v>
      </c>
      <c r="E7" s="81">
        <v>38751</v>
      </c>
      <c r="F7" s="82"/>
      <c r="G7" s="83" t="s">
        <v>108</v>
      </c>
      <c r="H7" s="84">
        <v>60830</v>
      </c>
      <c r="I7" s="80">
        <v>2</v>
      </c>
    </row>
    <row r="8" spans="1:13" x14ac:dyDescent="0.4">
      <c r="A8" s="79" t="s">
        <v>123</v>
      </c>
      <c r="B8" s="80" t="s">
        <v>115</v>
      </c>
      <c r="C8" s="79" t="s">
        <v>122</v>
      </c>
      <c r="D8" s="79" t="s">
        <v>110</v>
      </c>
      <c r="E8" s="81">
        <v>36217</v>
      </c>
      <c r="F8" s="82"/>
      <c r="G8" s="83" t="s">
        <v>108</v>
      </c>
      <c r="H8" s="84">
        <v>15240</v>
      </c>
      <c r="I8" s="80">
        <v>1</v>
      </c>
      <c r="K8" s="79"/>
    </row>
    <row r="9" spans="1:13" x14ac:dyDescent="0.4">
      <c r="A9" s="79" t="s">
        <v>124</v>
      </c>
      <c r="B9" s="80" t="s">
        <v>125</v>
      </c>
      <c r="C9" s="79" t="s">
        <v>122</v>
      </c>
      <c r="D9" s="79" t="s">
        <v>113</v>
      </c>
      <c r="E9" s="81">
        <v>39189</v>
      </c>
      <c r="F9" s="82"/>
      <c r="G9" s="83"/>
      <c r="H9" s="84">
        <v>66580</v>
      </c>
      <c r="I9" s="80">
        <v>5</v>
      </c>
    </row>
    <row r="10" spans="1:13" x14ac:dyDescent="0.4">
      <c r="A10" s="79" t="s">
        <v>126</v>
      </c>
      <c r="B10" s="80" t="s">
        <v>121</v>
      </c>
      <c r="C10" s="79" t="s">
        <v>122</v>
      </c>
      <c r="D10" s="79" t="s">
        <v>107</v>
      </c>
      <c r="E10" s="81">
        <v>36260</v>
      </c>
      <c r="F10" s="82"/>
      <c r="G10" s="83" t="s">
        <v>108</v>
      </c>
      <c r="H10" s="84">
        <v>75150</v>
      </c>
      <c r="I10" s="80">
        <v>1</v>
      </c>
      <c r="K10" s="89"/>
    </row>
    <row r="11" spans="1:13" x14ac:dyDescent="0.4">
      <c r="A11" s="79" t="s">
        <v>127</v>
      </c>
      <c r="B11" s="80" t="s">
        <v>115</v>
      </c>
      <c r="C11" s="79" t="s">
        <v>122</v>
      </c>
      <c r="D11" s="79" t="s">
        <v>107</v>
      </c>
      <c r="E11" s="81">
        <v>37404</v>
      </c>
      <c r="F11" s="82"/>
      <c r="G11" s="83" t="s">
        <v>108</v>
      </c>
      <c r="H11" s="84">
        <v>30780</v>
      </c>
      <c r="I11" s="80">
        <v>4</v>
      </c>
    </row>
    <row r="12" spans="1:13" x14ac:dyDescent="0.4">
      <c r="A12" s="79" t="s">
        <v>128</v>
      </c>
      <c r="B12" s="80" t="s">
        <v>125</v>
      </c>
      <c r="C12" s="79" t="s">
        <v>122</v>
      </c>
      <c r="D12" s="79" t="s">
        <v>110</v>
      </c>
      <c r="E12" s="81">
        <v>37782</v>
      </c>
      <c r="F12" s="82"/>
      <c r="G12" s="83" t="s">
        <v>129</v>
      </c>
      <c r="H12" s="84">
        <v>17735</v>
      </c>
      <c r="I12" s="80">
        <v>3</v>
      </c>
    </row>
    <row r="13" spans="1:13" x14ac:dyDescent="0.4">
      <c r="A13" s="79" t="s">
        <v>130</v>
      </c>
      <c r="B13" s="80" t="s">
        <v>125</v>
      </c>
      <c r="C13" s="79" t="s">
        <v>122</v>
      </c>
      <c r="D13" s="79" t="s">
        <v>107</v>
      </c>
      <c r="E13" s="81">
        <v>38142</v>
      </c>
      <c r="F13" s="82"/>
      <c r="G13" s="83" t="s">
        <v>108</v>
      </c>
      <c r="H13" s="84">
        <v>49350</v>
      </c>
      <c r="I13" s="80">
        <v>4</v>
      </c>
    </row>
    <row r="14" spans="1:13" x14ac:dyDescent="0.4">
      <c r="A14" s="79" t="s">
        <v>131</v>
      </c>
      <c r="B14" s="80" t="s">
        <v>125</v>
      </c>
      <c r="C14" s="79" t="s">
        <v>122</v>
      </c>
      <c r="D14" s="79" t="s">
        <v>110</v>
      </c>
      <c r="E14" s="81">
        <v>40779</v>
      </c>
      <c r="F14" s="82"/>
      <c r="G14" s="83" t="s">
        <v>111</v>
      </c>
      <c r="H14" s="84">
        <v>30445</v>
      </c>
      <c r="I14" s="80">
        <v>1</v>
      </c>
    </row>
    <row r="15" spans="1:13" x14ac:dyDescent="0.4">
      <c r="A15" s="79" t="s">
        <v>132</v>
      </c>
      <c r="B15" s="80" t="s">
        <v>121</v>
      </c>
      <c r="C15" s="79" t="s">
        <v>122</v>
      </c>
      <c r="D15" s="79" t="s">
        <v>107</v>
      </c>
      <c r="E15" s="81">
        <v>41136</v>
      </c>
      <c r="F15" s="82"/>
      <c r="G15" s="83" t="s">
        <v>108</v>
      </c>
      <c r="H15" s="84">
        <v>79760</v>
      </c>
      <c r="I15" s="80">
        <v>5</v>
      </c>
    </row>
    <row r="16" spans="1:13" x14ac:dyDescent="0.4">
      <c r="A16" s="79" t="s">
        <v>133</v>
      </c>
      <c r="B16" s="80" t="s">
        <v>118</v>
      </c>
      <c r="C16" s="79" t="s">
        <v>122</v>
      </c>
      <c r="D16" s="79" t="s">
        <v>107</v>
      </c>
      <c r="E16" s="81">
        <v>36764</v>
      </c>
      <c r="F16" s="82"/>
      <c r="G16" s="83" t="s">
        <v>129</v>
      </c>
      <c r="H16" s="84">
        <v>74840</v>
      </c>
      <c r="I16" s="80">
        <v>4</v>
      </c>
    </row>
    <row r="17" spans="1:9" x14ac:dyDescent="0.4">
      <c r="A17" s="79" t="s">
        <v>134</v>
      </c>
      <c r="B17" s="80" t="s">
        <v>135</v>
      </c>
      <c r="C17" s="79" t="s">
        <v>122</v>
      </c>
      <c r="D17" s="79" t="s">
        <v>116</v>
      </c>
      <c r="E17" s="81">
        <v>40787</v>
      </c>
      <c r="F17" s="82"/>
      <c r="G17" s="83" t="s">
        <v>108</v>
      </c>
      <c r="H17" s="84">
        <v>29070</v>
      </c>
      <c r="I17" s="80">
        <v>3</v>
      </c>
    </row>
    <row r="18" spans="1:9" x14ac:dyDescent="0.4">
      <c r="A18" s="79" t="s">
        <v>136</v>
      </c>
      <c r="B18" s="80" t="s">
        <v>105</v>
      </c>
      <c r="C18" s="79" t="s">
        <v>122</v>
      </c>
      <c r="D18" s="79" t="s">
        <v>113</v>
      </c>
      <c r="E18" s="81">
        <v>36777</v>
      </c>
      <c r="F18" s="82"/>
      <c r="G18" s="83"/>
      <c r="H18" s="84">
        <v>76690</v>
      </c>
      <c r="I18" s="80">
        <v>3</v>
      </c>
    </row>
    <row r="19" spans="1:9" x14ac:dyDescent="0.4">
      <c r="A19" s="79" t="s">
        <v>137</v>
      </c>
      <c r="B19" s="80" t="s">
        <v>105</v>
      </c>
      <c r="C19" s="79" t="s">
        <v>122</v>
      </c>
      <c r="D19" s="79" t="s">
        <v>107</v>
      </c>
      <c r="E19" s="81">
        <v>39704</v>
      </c>
      <c r="F19" s="82"/>
      <c r="G19" s="83" t="s">
        <v>129</v>
      </c>
      <c r="H19" s="84">
        <v>58290</v>
      </c>
      <c r="I19" s="80">
        <v>5</v>
      </c>
    </row>
    <row r="20" spans="1:9" x14ac:dyDescent="0.4">
      <c r="A20" s="79" t="s">
        <v>138</v>
      </c>
      <c r="B20" s="80" t="s">
        <v>135</v>
      </c>
      <c r="C20" s="79" t="s">
        <v>122</v>
      </c>
      <c r="D20" s="79" t="s">
        <v>107</v>
      </c>
      <c r="E20" s="81">
        <v>39029</v>
      </c>
      <c r="F20" s="82"/>
      <c r="G20" s="83" t="s">
        <v>139</v>
      </c>
      <c r="H20" s="84">
        <v>85300</v>
      </c>
      <c r="I20" s="80">
        <v>2</v>
      </c>
    </row>
    <row r="21" spans="1:9" x14ac:dyDescent="0.4">
      <c r="A21" s="79" t="s">
        <v>140</v>
      </c>
      <c r="B21" s="80" t="s">
        <v>105</v>
      </c>
      <c r="C21" s="79" t="s">
        <v>122</v>
      </c>
      <c r="D21" s="79" t="s">
        <v>116</v>
      </c>
      <c r="E21" s="81">
        <v>40126</v>
      </c>
      <c r="F21" s="82"/>
      <c r="G21" s="83"/>
      <c r="H21" s="84">
        <v>10636</v>
      </c>
      <c r="I21" s="80">
        <v>4</v>
      </c>
    </row>
    <row r="22" spans="1:9" x14ac:dyDescent="0.4">
      <c r="A22" s="79" t="s">
        <v>141</v>
      </c>
      <c r="B22" s="80" t="s">
        <v>115</v>
      </c>
      <c r="C22" s="79" t="s">
        <v>122</v>
      </c>
      <c r="D22" s="79" t="s">
        <v>107</v>
      </c>
      <c r="E22" s="81">
        <v>36143</v>
      </c>
      <c r="F22" s="82"/>
      <c r="G22" s="83" t="s">
        <v>139</v>
      </c>
      <c r="H22" s="84">
        <v>72090</v>
      </c>
      <c r="I22" s="80">
        <v>5</v>
      </c>
    </row>
    <row r="23" spans="1:9" x14ac:dyDescent="0.4">
      <c r="A23" s="79" t="s">
        <v>142</v>
      </c>
      <c r="B23" s="80" t="s">
        <v>118</v>
      </c>
      <c r="C23" s="79" t="s">
        <v>122</v>
      </c>
      <c r="D23" s="79" t="s">
        <v>107</v>
      </c>
      <c r="E23" s="81">
        <v>39069</v>
      </c>
      <c r="F23" s="82"/>
      <c r="G23" s="83" t="s">
        <v>119</v>
      </c>
      <c r="H23" s="84">
        <v>37670</v>
      </c>
      <c r="I23" s="80">
        <v>3</v>
      </c>
    </row>
    <row r="24" spans="1:9" x14ac:dyDescent="0.4">
      <c r="A24" s="79" t="s">
        <v>143</v>
      </c>
      <c r="B24" s="80" t="s">
        <v>125</v>
      </c>
      <c r="C24" s="79" t="s">
        <v>144</v>
      </c>
      <c r="D24" s="79" t="s">
        <v>107</v>
      </c>
      <c r="E24" s="81">
        <v>38746</v>
      </c>
      <c r="F24" s="82"/>
      <c r="G24" s="83" t="s">
        <v>139</v>
      </c>
      <c r="H24" s="84">
        <v>49360</v>
      </c>
      <c r="I24" s="80">
        <v>2</v>
      </c>
    </row>
    <row r="25" spans="1:9" x14ac:dyDescent="0.4">
      <c r="A25" s="79" t="s">
        <v>145</v>
      </c>
      <c r="B25" s="80" t="s">
        <v>105</v>
      </c>
      <c r="C25" s="79" t="s">
        <v>144</v>
      </c>
      <c r="D25" s="79" t="s">
        <v>107</v>
      </c>
      <c r="E25" s="81">
        <v>36893</v>
      </c>
      <c r="F25" s="82"/>
      <c r="G25" s="83" t="s">
        <v>139</v>
      </c>
      <c r="H25" s="84">
        <v>33640</v>
      </c>
      <c r="I25" s="80">
        <v>3</v>
      </c>
    </row>
    <row r="26" spans="1:9" x14ac:dyDescent="0.4">
      <c r="A26" s="79" t="s">
        <v>146</v>
      </c>
      <c r="B26" s="80" t="s">
        <v>121</v>
      </c>
      <c r="C26" s="79" t="s">
        <v>144</v>
      </c>
      <c r="D26" s="79" t="s">
        <v>107</v>
      </c>
      <c r="E26" s="81">
        <v>36214</v>
      </c>
      <c r="F26" s="82"/>
      <c r="G26" s="83" t="s">
        <v>129</v>
      </c>
      <c r="H26" s="84">
        <v>47850</v>
      </c>
      <c r="I26" s="80">
        <v>1</v>
      </c>
    </row>
    <row r="27" spans="1:9" x14ac:dyDescent="0.4">
      <c r="A27" s="79" t="s">
        <v>147</v>
      </c>
      <c r="B27" s="80" t="s">
        <v>115</v>
      </c>
      <c r="C27" s="79" t="s">
        <v>144</v>
      </c>
      <c r="D27" s="79" t="s">
        <v>107</v>
      </c>
      <c r="E27" s="81">
        <v>38051</v>
      </c>
      <c r="F27" s="82"/>
      <c r="G27" s="83" t="s">
        <v>108</v>
      </c>
      <c r="H27" s="84">
        <v>30350</v>
      </c>
      <c r="I27" s="80">
        <v>1</v>
      </c>
    </row>
    <row r="28" spans="1:9" x14ac:dyDescent="0.4">
      <c r="A28" s="79" t="s">
        <v>148</v>
      </c>
      <c r="B28" s="80" t="s">
        <v>105</v>
      </c>
      <c r="C28" s="79" t="s">
        <v>144</v>
      </c>
      <c r="D28" s="79" t="s">
        <v>107</v>
      </c>
      <c r="E28" s="81">
        <v>36619</v>
      </c>
      <c r="F28" s="82"/>
      <c r="G28" s="83" t="s">
        <v>119</v>
      </c>
      <c r="H28" s="84">
        <v>56440</v>
      </c>
      <c r="I28" s="80">
        <v>1</v>
      </c>
    </row>
    <row r="29" spans="1:9" x14ac:dyDescent="0.4">
      <c r="A29" s="79" t="s">
        <v>149</v>
      </c>
      <c r="B29" s="80" t="s">
        <v>105</v>
      </c>
      <c r="C29" s="79" t="s">
        <v>144</v>
      </c>
      <c r="D29" s="79" t="s">
        <v>110</v>
      </c>
      <c r="E29" s="81">
        <v>38851</v>
      </c>
      <c r="F29" s="82"/>
      <c r="G29" s="83" t="s">
        <v>108</v>
      </c>
      <c r="H29" s="84">
        <v>11025</v>
      </c>
      <c r="I29" s="80">
        <v>1</v>
      </c>
    </row>
    <row r="30" spans="1:9" x14ac:dyDescent="0.4">
      <c r="A30" s="79" t="s">
        <v>150</v>
      </c>
      <c r="B30" s="80" t="s">
        <v>125</v>
      </c>
      <c r="C30" s="79" t="s">
        <v>144</v>
      </c>
      <c r="D30" s="79" t="s">
        <v>116</v>
      </c>
      <c r="E30" s="81">
        <v>38961</v>
      </c>
      <c r="F30" s="82"/>
      <c r="G30" s="83"/>
      <c r="H30" s="84">
        <v>20028</v>
      </c>
      <c r="I30" s="80">
        <v>4</v>
      </c>
    </row>
    <row r="31" spans="1:9" x14ac:dyDescent="0.4">
      <c r="A31" s="79" t="s">
        <v>151</v>
      </c>
      <c r="B31" s="80" t="s">
        <v>105</v>
      </c>
      <c r="C31" s="79" t="s">
        <v>144</v>
      </c>
      <c r="D31" s="79" t="s">
        <v>107</v>
      </c>
      <c r="E31" s="81">
        <v>40106</v>
      </c>
      <c r="F31" s="82"/>
      <c r="G31" s="83" t="s">
        <v>111</v>
      </c>
      <c r="H31" s="84">
        <v>51180</v>
      </c>
      <c r="I31" s="80">
        <v>3</v>
      </c>
    </row>
    <row r="32" spans="1:9" x14ac:dyDescent="0.4">
      <c r="A32" s="79" t="s">
        <v>152</v>
      </c>
      <c r="B32" s="80" t="s">
        <v>105</v>
      </c>
      <c r="C32" s="79" t="s">
        <v>144</v>
      </c>
      <c r="D32" s="79" t="s">
        <v>107</v>
      </c>
      <c r="E32" s="81">
        <v>40856</v>
      </c>
      <c r="F32" s="82"/>
      <c r="G32" s="83" t="s">
        <v>111</v>
      </c>
      <c r="H32" s="84">
        <v>41350</v>
      </c>
      <c r="I32" s="80">
        <v>2</v>
      </c>
    </row>
    <row r="33" spans="1:9" x14ac:dyDescent="0.4">
      <c r="A33" s="79" t="s">
        <v>153</v>
      </c>
      <c r="B33" s="80" t="s">
        <v>121</v>
      </c>
      <c r="C33" s="79" t="s">
        <v>144</v>
      </c>
      <c r="D33" s="79" t="s">
        <v>107</v>
      </c>
      <c r="E33" s="81">
        <v>39414</v>
      </c>
      <c r="F33" s="82"/>
      <c r="G33" s="83" t="s">
        <v>108</v>
      </c>
      <c r="H33" s="84">
        <v>73440</v>
      </c>
      <c r="I33" s="80">
        <v>1</v>
      </c>
    </row>
    <row r="34" spans="1:9" x14ac:dyDescent="0.4">
      <c r="A34" s="79" t="s">
        <v>154</v>
      </c>
      <c r="B34" s="80" t="s">
        <v>121</v>
      </c>
      <c r="C34" s="79" t="s">
        <v>144</v>
      </c>
      <c r="D34" s="79" t="s">
        <v>107</v>
      </c>
      <c r="E34" s="81">
        <v>41018</v>
      </c>
      <c r="F34" s="82"/>
      <c r="G34" s="83" t="s">
        <v>108</v>
      </c>
      <c r="H34" s="84">
        <v>46220</v>
      </c>
      <c r="I34" s="80">
        <v>3</v>
      </c>
    </row>
    <row r="35" spans="1:9" x14ac:dyDescent="0.4">
      <c r="A35" s="79" t="s">
        <v>155</v>
      </c>
      <c r="B35" s="80" t="s">
        <v>135</v>
      </c>
      <c r="C35" s="79" t="s">
        <v>144</v>
      </c>
      <c r="D35" s="79" t="s">
        <v>113</v>
      </c>
      <c r="E35" s="81">
        <v>40508</v>
      </c>
      <c r="F35" s="82"/>
      <c r="G35" s="83"/>
      <c r="H35" s="84">
        <v>58130</v>
      </c>
      <c r="I35" s="80">
        <v>2</v>
      </c>
    </row>
    <row r="36" spans="1:9" x14ac:dyDescent="0.4">
      <c r="A36" s="79" t="s">
        <v>156</v>
      </c>
      <c r="B36" s="80" t="s">
        <v>121</v>
      </c>
      <c r="C36" s="79" t="s">
        <v>144</v>
      </c>
      <c r="D36" s="79" t="s">
        <v>110</v>
      </c>
      <c r="E36" s="81">
        <v>39417</v>
      </c>
      <c r="F36" s="82"/>
      <c r="G36" s="83" t="s">
        <v>119</v>
      </c>
      <c r="H36" s="84">
        <v>46095</v>
      </c>
      <c r="I36" s="80">
        <v>3</v>
      </c>
    </row>
    <row r="37" spans="1:9" x14ac:dyDescent="0.4">
      <c r="A37" s="79" t="s">
        <v>157</v>
      </c>
      <c r="B37" s="80" t="s">
        <v>125</v>
      </c>
      <c r="C37" s="79" t="s">
        <v>144</v>
      </c>
      <c r="D37" s="79" t="s">
        <v>110</v>
      </c>
      <c r="E37" s="81">
        <v>40152</v>
      </c>
      <c r="F37" s="82"/>
      <c r="G37" s="83" t="s">
        <v>139</v>
      </c>
      <c r="H37" s="84">
        <v>28680</v>
      </c>
      <c r="I37" s="80">
        <v>1</v>
      </c>
    </row>
    <row r="38" spans="1:9" x14ac:dyDescent="0.4">
      <c r="A38" s="79" t="s">
        <v>158</v>
      </c>
      <c r="B38" s="80" t="s">
        <v>121</v>
      </c>
      <c r="C38" s="79" t="s">
        <v>159</v>
      </c>
      <c r="D38" s="79" t="s">
        <v>116</v>
      </c>
      <c r="E38" s="81">
        <v>40925</v>
      </c>
      <c r="F38" s="82"/>
      <c r="G38" s="83"/>
      <c r="H38" s="84">
        <v>14568</v>
      </c>
      <c r="I38" s="80">
        <v>3</v>
      </c>
    </row>
    <row r="39" spans="1:9" x14ac:dyDescent="0.4">
      <c r="A39" s="79" t="s">
        <v>160</v>
      </c>
      <c r="B39" s="80" t="s">
        <v>105</v>
      </c>
      <c r="C39" s="79" t="s">
        <v>159</v>
      </c>
      <c r="D39" s="79" t="s">
        <v>113</v>
      </c>
      <c r="E39" s="81">
        <v>39094</v>
      </c>
      <c r="F39" s="82"/>
      <c r="G39" s="83"/>
      <c r="H39" s="84">
        <v>83020</v>
      </c>
      <c r="I39" s="80">
        <v>4</v>
      </c>
    </row>
    <row r="40" spans="1:9" x14ac:dyDescent="0.4">
      <c r="A40" s="79" t="s">
        <v>161</v>
      </c>
      <c r="B40" s="80" t="s">
        <v>125</v>
      </c>
      <c r="C40" s="79" t="s">
        <v>159</v>
      </c>
      <c r="D40" s="79" t="s">
        <v>107</v>
      </c>
      <c r="E40" s="81">
        <v>40200</v>
      </c>
      <c r="F40" s="82"/>
      <c r="G40" s="83" t="s">
        <v>119</v>
      </c>
      <c r="H40" s="84">
        <v>77350</v>
      </c>
      <c r="I40" s="80">
        <v>5</v>
      </c>
    </row>
    <row r="41" spans="1:9" x14ac:dyDescent="0.4">
      <c r="A41" s="79" t="s">
        <v>162</v>
      </c>
      <c r="B41" s="80" t="s">
        <v>118</v>
      </c>
      <c r="C41" s="79" t="s">
        <v>159</v>
      </c>
      <c r="D41" s="79" t="s">
        <v>110</v>
      </c>
      <c r="E41" s="81">
        <v>36896</v>
      </c>
      <c r="F41" s="82"/>
      <c r="G41" s="83" t="s">
        <v>108</v>
      </c>
      <c r="H41" s="84">
        <v>35280</v>
      </c>
      <c r="I41" s="80">
        <v>3</v>
      </c>
    </row>
    <row r="42" spans="1:9" x14ac:dyDescent="0.4">
      <c r="A42" s="79" t="s">
        <v>163</v>
      </c>
      <c r="B42" s="80" t="s">
        <v>135</v>
      </c>
      <c r="C42" s="79" t="s">
        <v>159</v>
      </c>
      <c r="D42" s="79" t="s">
        <v>113</v>
      </c>
      <c r="E42" s="81">
        <v>40233</v>
      </c>
      <c r="F42" s="82"/>
      <c r="G42" s="83"/>
      <c r="H42" s="84">
        <v>64390</v>
      </c>
      <c r="I42" s="80">
        <v>2</v>
      </c>
    </row>
    <row r="43" spans="1:9" x14ac:dyDescent="0.4">
      <c r="A43" s="79" t="s">
        <v>164</v>
      </c>
      <c r="B43" s="80" t="s">
        <v>121</v>
      </c>
      <c r="C43" s="79" t="s">
        <v>159</v>
      </c>
      <c r="D43" s="79" t="s">
        <v>107</v>
      </c>
      <c r="E43" s="81">
        <v>35829</v>
      </c>
      <c r="F43" s="82"/>
      <c r="G43" s="83" t="s">
        <v>108</v>
      </c>
      <c r="H43" s="84">
        <v>61030</v>
      </c>
      <c r="I43" s="80">
        <v>3</v>
      </c>
    </row>
    <row r="44" spans="1:9" x14ac:dyDescent="0.4">
      <c r="A44" s="79" t="s">
        <v>165</v>
      </c>
      <c r="B44" s="80" t="s">
        <v>125</v>
      </c>
      <c r="C44" s="79" t="s">
        <v>159</v>
      </c>
      <c r="D44" s="79" t="s">
        <v>110</v>
      </c>
      <c r="E44" s="81">
        <v>35842</v>
      </c>
      <c r="F44" s="82"/>
      <c r="G44" s="83" t="s">
        <v>129</v>
      </c>
      <c r="H44" s="84">
        <v>23380</v>
      </c>
      <c r="I44" s="80">
        <v>4</v>
      </c>
    </row>
    <row r="45" spans="1:9" x14ac:dyDescent="0.4">
      <c r="A45" s="79" t="s">
        <v>166</v>
      </c>
      <c r="B45" s="80" t="s">
        <v>125</v>
      </c>
      <c r="C45" s="79" t="s">
        <v>159</v>
      </c>
      <c r="D45" s="79" t="s">
        <v>113</v>
      </c>
      <c r="E45" s="81">
        <v>35848</v>
      </c>
      <c r="F45" s="82"/>
      <c r="G45" s="83"/>
      <c r="H45" s="84">
        <v>85480</v>
      </c>
      <c r="I45" s="80">
        <v>5</v>
      </c>
    </row>
    <row r="46" spans="1:9" x14ac:dyDescent="0.4">
      <c r="A46" s="79" t="s">
        <v>167</v>
      </c>
      <c r="B46" s="80" t="s">
        <v>115</v>
      </c>
      <c r="C46" s="79" t="s">
        <v>159</v>
      </c>
      <c r="D46" s="79" t="s">
        <v>107</v>
      </c>
      <c r="E46" s="81">
        <v>40575</v>
      </c>
      <c r="F46" s="82"/>
      <c r="G46" s="83" t="s">
        <v>129</v>
      </c>
      <c r="H46" s="84">
        <v>74710</v>
      </c>
      <c r="I46" s="80">
        <v>2</v>
      </c>
    </row>
    <row r="47" spans="1:9" x14ac:dyDescent="0.4">
      <c r="A47" s="79" t="s">
        <v>168</v>
      </c>
      <c r="B47" s="80" t="s">
        <v>121</v>
      </c>
      <c r="C47" s="79" t="s">
        <v>159</v>
      </c>
      <c r="D47" s="79" t="s">
        <v>107</v>
      </c>
      <c r="E47" s="81">
        <v>40596</v>
      </c>
      <c r="F47" s="82"/>
      <c r="G47" s="83" t="s">
        <v>119</v>
      </c>
      <c r="H47" s="84">
        <v>68910</v>
      </c>
      <c r="I47" s="80">
        <v>5</v>
      </c>
    </row>
    <row r="48" spans="1:9" x14ac:dyDescent="0.4">
      <c r="A48" s="79" t="s">
        <v>169</v>
      </c>
      <c r="B48" s="80" t="s">
        <v>115</v>
      </c>
      <c r="C48" s="79" t="s">
        <v>159</v>
      </c>
      <c r="D48" s="79" t="s">
        <v>113</v>
      </c>
      <c r="E48" s="81">
        <v>40983</v>
      </c>
      <c r="F48" s="82"/>
      <c r="G48" s="83"/>
      <c r="H48" s="84">
        <v>64460</v>
      </c>
      <c r="I48" s="80">
        <v>1</v>
      </c>
    </row>
    <row r="49" spans="1:9" x14ac:dyDescent="0.4">
      <c r="A49" s="79" t="s">
        <v>170</v>
      </c>
      <c r="B49" s="80" t="s">
        <v>125</v>
      </c>
      <c r="C49" s="79" t="s">
        <v>159</v>
      </c>
      <c r="D49" s="79" t="s">
        <v>113</v>
      </c>
      <c r="E49" s="81">
        <v>38792</v>
      </c>
      <c r="F49" s="82"/>
      <c r="G49" s="83"/>
      <c r="H49" s="84">
        <v>74740</v>
      </c>
      <c r="I49" s="80">
        <v>5</v>
      </c>
    </row>
    <row r="50" spans="1:9" x14ac:dyDescent="0.4">
      <c r="A50" s="79" t="s">
        <v>171</v>
      </c>
      <c r="B50" s="80" t="s">
        <v>105</v>
      </c>
      <c r="C50" s="79" t="s">
        <v>159</v>
      </c>
      <c r="D50" s="79" t="s">
        <v>110</v>
      </c>
      <c r="E50" s="81">
        <v>38804</v>
      </c>
      <c r="F50" s="82"/>
      <c r="G50" s="83" t="s">
        <v>119</v>
      </c>
      <c r="H50" s="84">
        <v>48415</v>
      </c>
      <c r="I50" s="80">
        <v>4</v>
      </c>
    </row>
    <row r="51" spans="1:9" x14ac:dyDescent="0.4">
      <c r="A51" s="79" t="s">
        <v>172</v>
      </c>
      <c r="B51" s="80" t="s">
        <v>121</v>
      </c>
      <c r="C51" s="79" t="s">
        <v>159</v>
      </c>
      <c r="D51" s="79" t="s">
        <v>116</v>
      </c>
      <c r="E51" s="81">
        <v>36602</v>
      </c>
      <c r="F51" s="82"/>
      <c r="G51" s="83"/>
      <c r="H51" s="84">
        <v>30080</v>
      </c>
      <c r="I51" s="80">
        <v>3</v>
      </c>
    </row>
    <row r="52" spans="1:9" x14ac:dyDescent="0.4">
      <c r="A52" s="79" t="s">
        <v>173</v>
      </c>
      <c r="B52" s="80" t="s">
        <v>105</v>
      </c>
      <c r="C52" s="79" t="s">
        <v>159</v>
      </c>
      <c r="D52" s="79" t="s">
        <v>107</v>
      </c>
      <c r="E52" s="81">
        <v>40653</v>
      </c>
      <c r="F52" s="82"/>
      <c r="G52" s="83" t="s">
        <v>129</v>
      </c>
      <c r="H52" s="84">
        <v>49810</v>
      </c>
      <c r="I52" s="80">
        <v>2</v>
      </c>
    </row>
    <row r="53" spans="1:9" x14ac:dyDescent="0.4">
      <c r="A53" s="79" t="s">
        <v>174</v>
      </c>
      <c r="B53" s="80" t="s">
        <v>105</v>
      </c>
      <c r="C53" s="79" t="s">
        <v>159</v>
      </c>
      <c r="D53" s="79" t="s">
        <v>113</v>
      </c>
      <c r="E53" s="81">
        <v>40273</v>
      </c>
      <c r="F53" s="82"/>
      <c r="G53" s="83"/>
      <c r="H53" s="84">
        <v>50550</v>
      </c>
      <c r="I53" s="80">
        <v>2</v>
      </c>
    </row>
    <row r="54" spans="1:9" x14ac:dyDescent="0.4">
      <c r="A54" s="79" t="s">
        <v>175</v>
      </c>
      <c r="B54" s="80" t="s">
        <v>125</v>
      </c>
      <c r="C54" s="79" t="s">
        <v>159</v>
      </c>
      <c r="D54" s="79" t="s">
        <v>113</v>
      </c>
      <c r="E54" s="81">
        <v>35902</v>
      </c>
      <c r="F54" s="82"/>
      <c r="G54" s="83"/>
      <c r="H54" s="84">
        <v>63340</v>
      </c>
      <c r="I54" s="80">
        <v>3</v>
      </c>
    </row>
    <row r="55" spans="1:9" x14ac:dyDescent="0.4">
      <c r="A55" s="79" t="s">
        <v>176</v>
      </c>
      <c r="B55" s="80" t="s">
        <v>121</v>
      </c>
      <c r="C55" s="79" t="s">
        <v>159</v>
      </c>
      <c r="D55" s="79" t="s">
        <v>107</v>
      </c>
      <c r="E55" s="81">
        <v>37008</v>
      </c>
      <c r="F55" s="82"/>
      <c r="G55" s="83" t="s">
        <v>108</v>
      </c>
      <c r="H55" s="84">
        <v>27180</v>
      </c>
      <c r="I55" s="80">
        <v>4</v>
      </c>
    </row>
    <row r="56" spans="1:9" x14ac:dyDescent="0.4">
      <c r="A56" s="79" t="s">
        <v>177</v>
      </c>
      <c r="B56" s="80" t="s">
        <v>121</v>
      </c>
      <c r="C56" s="79" t="s">
        <v>159</v>
      </c>
      <c r="D56" s="79" t="s">
        <v>107</v>
      </c>
      <c r="E56" s="81">
        <v>37348</v>
      </c>
      <c r="F56" s="82"/>
      <c r="G56" s="83" t="s">
        <v>111</v>
      </c>
      <c r="H56" s="84">
        <v>85880</v>
      </c>
      <c r="I56" s="80">
        <v>3</v>
      </c>
    </row>
    <row r="57" spans="1:9" x14ac:dyDescent="0.4">
      <c r="A57" s="79" t="s">
        <v>178</v>
      </c>
      <c r="B57" s="80" t="s">
        <v>135</v>
      </c>
      <c r="C57" s="79" t="s">
        <v>159</v>
      </c>
      <c r="D57" s="79" t="s">
        <v>113</v>
      </c>
      <c r="E57" s="81">
        <v>39922</v>
      </c>
      <c r="F57" s="82"/>
      <c r="G57" s="83"/>
      <c r="H57" s="84">
        <v>25790</v>
      </c>
      <c r="I57" s="80">
        <v>3</v>
      </c>
    </row>
    <row r="58" spans="1:9" x14ac:dyDescent="0.4">
      <c r="A58" s="79" t="s">
        <v>179</v>
      </c>
      <c r="B58" s="80" t="s">
        <v>125</v>
      </c>
      <c r="C58" s="79" t="s">
        <v>159</v>
      </c>
      <c r="D58" s="79" t="s">
        <v>107</v>
      </c>
      <c r="E58" s="81">
        <v>40274</v>
      </c>
      <c r="F58" s="82"/>
      <c r="G58" s="83" t="s">
        <v>111</v>
      </c>
      <c r="H58" s="84">
        <v>38730</v>
      </c>
      <c r="I58" s="80">
        <v>1</v>
      </c>
    </row>
    <row r="59" spans="1:9" x14ac:dyDescent="0.4">
      <c r="A59" s="79" t="s">
        <v>180</v>
      </c>
      <c r="B59" s="80" t="s">
        <v>105</v>
      </c>
      <c r="C59" s="79" t="s">
        <v>159</v>
      </c>
      <c r="D59" s="79" t="s">
        <v>107</v>
      </c>
      <c r="E59" s="85">
        <v>40292</v>
      </c>
      <c r="F59" s="82"/>
      <c r="G59" s="83" t="s">
        <v>108</v>
      </c>
      <c r="H59" s="84">
        <v>23280</v>
      </c>
      <c r="I59" s="80">
        <v>1</v>
      </c>
    </row>
    <row r="60" spans="1:9" x14ac:dyDescent="0.4">
      <c r="A60" s="79" t="s">
        <v>181</v>
      </c>
      <c r="B60" s="80" t="s">
        <v>121</v>
      </c>
      <c r="C60" s="79" t="s">
        <v>159</v>
      </c>
      <c r="D60" s="79" t="s">
        <v>107</v>
      </c>
      <c r="E60" s="81">
        <v>41051</v>
      </c>
      <c r="F60" s="82"/>
      <c r="G60" s="83" t="s">
        <v>111</v>
      </c>
      <c r="H60" s="84">
        <v>31830</v>
      </c>
      <c r="I60" s="80">
        <v>3</v>
      </c>
    </row>
    <row r="61" spans="1:9" x14ac:dyDescent="0.4">
      <c r="A61" s="79" t="s">
        <v>182</v>
      </c>
      <c r="B61" s="80" t="s">
        <v>121</v>
      </c>
      <c r="C61" s="79" t="s">
        <v>159</v>
      </c>
      <c r="D61" s="79" t="s">
        <v>107</v>
      </c>
      <c r="E61" s="81">
        <v>39588</v>
      </c>
      <c r="F61" s="82"/>
      <c r="G61" s="83" t="s">
        <v>111</v>
      </c>
      <c r="H61" s="84">
        <v>74670</v>
      </c>
      <c r="I61" s="80">
        <v>5</v>
      </c>
    </row>
    <row r="62" spans="1:9" x14ac:dyDescent="0.4">
      <c r="A62" s="79" t="s">
        <v>183</v>
      </c>
      <c r="B62" s="80" t="s">
        <v>125</v>
      </c>
      <c r="C62" s="79" t="s">
        <v>159</v>
      </c>
      <c r="D62" s="79" t="s">
        <v>107</v>
      </c>
      <c r="E62" s="81">
        <v>39215</v>
      </c>
      <c r="F62" s="82"/>
      <c r="G62" s="83" t="s">
        <v>108</v>
      </c>
      <c r="H62" s="84">
        <v>31910</v>
      </c>
      <c r="I62" s="80">
        <v>5</v>
      </c>
    </row>
    <row r="63" spans="1:9" x14ac:dyDescent="0.4">
      <c r="A63" s="79" t="s">
        <v>184</v>
      </c>
      <c r="B63" s="80" t="s">
        <v>115</v>
      </c>
      <c r="C63" s="79" t="s">
        <v>159</v>
      </c>
      <c r="D63" s="79" t="s">
        <v>107</v>
      </c>
      <c r="E63" s="81">
        <v>40310</v>
      </c>
      <c r="F63" s="82"/>
      <c r="G63" s="83" t="s">
        <v>129</v>
      </c>
      <c r="H63" s="84">
        <v>82120</v>
      </c>
      <c r="I63" s="80">
        <v>5</v>
      </c>
    </row>
    <row r="64" spans="1:9" x14ac:dyDescent="0.4">
      <c r="A64" s="79" t="s">
        <v>185</v>
      </c>
      <c r="B64" s="80" t="s">
        <v>121</v>
      </c>
      <c r="C64" s="79" t="s">
        <v>159</v>
      </c>
      <c r="D64" s="79" t="s">
        <v>107</v>
      </c>
      <c r="E64" s="81">
        <v>40320</v>
      </c>
      <c r="F64" s="82"/>
      <c r="G64" s="83" t="s">
        <v>119</v>
      </c>
      <c r="H64" s="84">
        <v>77580</v>
      </c>
      <c r="I64" s="80">
        <v>3</v>
      </c>
    </row>
    <row r="65" spans="1:9" x14ac:dyDescent="0.4">
      <c r="A65" s="79" t="s">
        <v>186</v>
      </c>
      <c r="B65" s="80" t="s">
        <v>121</v>
      </c>
      <c r="C65" s="79" t="s">
        <v>159</v>
      </c>
      <c r="D65" s="79" t="s">
        <v>113</v>
      </c>
      <c r="E65" s="81">
        <v>38856</v>
      </c>
      <c r="F65" s="82"/>
      <c r="G65" s="83"/>
      <c r="H65" s="84">
        <v>84200</v>
      </c>
      <c r="I65" s="80">
        <v>2</v>
      </c>
    </row>
    <row r="66" spans="1:9" x14ac:dyDescent="0.4">
      <c r="A66" s="79" t="s">
        <v>187</v>
      </c>
      <c r="B66" s="80" t="s">
        <v>118</v>
      </c>
      <c r="C66" s="79" t="s">
        <v>159</v>
      </c>
      <c r="D66" s="79" t="s">
        <v>113</v>
      </c>
      <c r="E66" s="81">
        <v>35940</v>
      </c>
      <c r="F66" s="82"/>
      <c r="G66" s="83"/>
      <c r="H66" s="84">
        <v>88000</v>
      </c>
      <c r="I66" s="80">
        <v>5</v>
      </c>
    </row>
    <row r="67" spans="1:9" x14ac:dyDescent="0.4">
      <c r="A67" s="79" t="s">
        <v>188</v>
      </c>
      <c r="B67" s="80" t="s">
        <v>121</v>
      </c>
      <c r="C67" s="79" t="s">
        <v>159</v>
      </c>
      <c r="D67" s="79" t="s">
        <v>107</v>
      </c>
      <c r="E67" s="81">
        <v>37018</v>
      </c>
      <c r="F67" s="82"/>
      <c r="G67" s="83" t="s">
        <v>139</v>
      </c>
      <c r="H67" s="84">
        <v>28650</v>
      </c>
      <c r="I67" s="80">
        <v>4</v>
      </c>
    </row>
    <row r="68" spans="1:9" x14ac:dyDescent="0.4">
      <c r="A68" s="79" t="s">
        <v>189</v>
      </c>
      <c r="B68" s="80" t="s">
        <v>121</v>
      </c>
      <c r="C68" s="79" t="s">
        <v>159</v>
      </c>
      <c r="D68" s="79" t="s">
        <v>113</v>
      </c>
      <c r="E68" s="81">
        <v>39959</v>
      </c>
      <c r="F68" s="82"/>
      <c r="G68" s="83"/>
      <c r="H68" s="84">
        <v>79460</v>
      </c>
      <c r="I68" s="80">
        <v>5</v>
      </c>
    </row>
    <row r="69" spans="1:9" x14ac:dyDescent="0.4">
      <c r="A69" s="79" t="s">
        <v>190</v>
      </c>
      <c r="B69" s="80" t="s">
        <v>105</v>
      </c>
      <c r="C69" s="79" t="s">
        <v>159</v>
      </c>
      <c r="D69" s="79" t="s">
        <v>107</v>
      </c>
      <c r="E69" s="81">
        <v>35965</v>
      </c>
      <c r="F69" s="86"/>
      <c r="G69" s="87" t="s">
        <v>119</v>
      </c>
      <c r="H69" s="84">
        <v>34780</v>
      </c>
      <c r="I69" s="80">
        <v>4</v>
      </c>
    </row>
    <row r="70" spans="1:9" x14ac:dyDescent="0.4">
      <c r="A70" s="79" t="s">
        <v>191</v>
      </c>
      <c r="B70" s="80" t="s">
        <v>121</v>
      </c>
      <c r="C70" s="79" t="s">
        <v>159</v>
      </c>
      <c r="D70" s="79" t="s">
        <v>107</v>
      </c>
      <c r="E70" s="81">
        <v>37785</v>
      </c>
      <c r="F70" s="82"/>
      <c r="G70" s="83" t="s">
        <v>139</v>
      </c>
      <c r="H70" s="84">
        <v>87280</v>
      </c>
      <c r="I70" s="80">
        <v>4</v>
      </c>
    </row>
    <row r="71" spans="1:9" x14ac:dyDescent="0.4">
      <c r="A71" s="79" t="s">
        <v>192</v>
      </c>
      <c r="B71" s="80" t="s">
        <v>105</v>
      </c>
      <c r="C71" s="79" t="s">
        <v>159</v>
      </c>
      <c r="D71" s="79" t="s">
        <v>107</v>
      </c>
      <c r="E71" s="81">
        <v>41091</v>
      </c>
      <c r="F71" s="82"/>
      <c r="G71" s="83" t="s">
        <v>108</v>
      </c>
      <c r="H71" s="84">
        <v>71150</v>
      </c>
      <c r="I71" s="80">
        <v>2</v>
      </c>
    </row>
    <row r="72" spans="1:9" x14ac:dyDescent="0.4">
      <c r="A72" s="79" t="s">
        <v>193</v>
      </c>
      <c r="B72" s="80" t="s">
        <v>125</v>
      </c>
      <c r="C72" s="79" t="s">
        <v>159</v>
      </c>
      <c r="D72" s="79" t="s">
        <v>110</v>
      </c>
      <c r="E72" s="81">
        <v>39279</v>
      </c>
      <c r="F72" s="82"/>
      <c r="G72" s="83" t="s">
        <v>108</v>
      </c>
      <c r="H72" s="84">
        <v>26890</v>
      </c>
      <c r="I72" s="80">
        <v>3</v>
      </c>
    </row>
    <row r="73" spans="1:9" x14ac:dyDescent="0.4">
      <c r="A73" s="79" t="s">
        <v>194</v>
      </c>
      <c r="B73" s="80" t="s">
        <v>121</v>
      </c>
      <c r="C73" s="79" t="s">
        <v>159</v>
      </c>
      <c r="D73" s="79" t="s">
        <v>113</v>
      </c>
      <c r="E73" s="81">
        <v>40368</v>
      </c>
      <c r="F73" s="82"/>
      <c r="G73" s="83"/>
      <c r="H73" s="84">
        <v>89310</v>
      </c>
      <c r="I73" s="80">
        <v>5</v>
      </c>
    </row>
    <row r="74" spans="1:9" x14ac:dyDescent="0.4">
      <c r="A74" s="79" t="s">
        <v>195</v>
      </c>
      <c r="B74" s="80" t="s">
        <v>121</v>
      </c>
      <c r="C74" s="79" t="s">
        <v>159</v>
      </c>
      <c r="D74" s="79" t="s">
        <v>110</v>
      </c>
      <c r="E74" s="81">
        <v>40777</v>
      </c>
      <c r="F74" s="82"/>
      <c r="G74" s="83" t="s">
        <v>111</v>
      </c>
      <c r="H74" s="84">
        <v>13800</v>
      </c>
      <c r="I74" s="80">
        <v>3</v>
      </c>
    </row>
    <row r="75" spans="1:9" x14ac:dyDescent="0.4">
      <c r="A75" s="79" t="s">
        <v>196</v>
      </c>
      <c r="B75" s="80" t="s">
        <v>121</v>
      </c>
      <c r="C75" s="79" t="s">
        <v>159</v>
      </c>
      <c r="D75" s="79" t="s">
        <v>110</v>
      </c>
      <c r="E75" s="81">
        <v>39662</v>
      </c>
      <c r="F75" s="82"/>
      <c r="G75" s="83" t="s">
        <v>129</v>
      </c>
      <c r="H75" s="84">
        <v>38920</v>
      </c>
      <c r="I75" s="80">
        <v>4</v>
      </c>
    </row>
    <row r="76" spans="1:9" x14ac:dyDescent="0.4">
      <c r="A76" s="79" t="s">
        <v>197</v>
      </c>
      <c r="B76" s="80" t="s">
        <v>105</v>
      </c>
      <c r="C76" s="79" t="s">
        <v>159</v>
      </c>
      <c r="D76" s="79" t="s">
        <v>107</v>
      </c>
      <c r="E76" s="81">
        <v>38954</v>
      </c>
      <c r="F76" s="82"/>
      <c r="G76" s="83" t="s">
        <v>108</v>
      </c>
      <c r="H76" s="84">
        <v>40920</v>
      </c>
      <c r="I76" s="80">
        <v>4</v>
      </c>
    </row>
    <row r="77" spans="1:9" x14ac:dyDescent="0.4">
      <c r="A77" s="79" t="s">
        <v>198</v>
      </c>
      <c r="B77" s="80" t="s">
        <v>135</v>
      </c>
      <c r="C77" s="79" t="s">
        <v>159</v>
      </c>
      <c r="D77" s="79" t="s">
        <v>113</v>
      </c>
      <c r="E77" s="81">
        <v>36038</v>
      </c>
      <c r="F77" s="82"/>
      <c r="G77" s="83"/>
      <c r="H77" s="84">
        <v>30340</v>
      </c>
      <c r="I77" s="80">
        <v>3</v>
      </c>
    </row>
    <row r="78" spans="1:9" x14ac:dyDescent="0.4">
      <c r="A78" s="79" t="s">
        <v>199</v>
      </c>
      <c r="B78" s="80" t="s">
        <v>105</v>
      </c>
      <c r="C78" s="79" t="s">
        <v>159</v>
      </c>
      <c r="D78" s="79" t="s">
        <v>116</v>
      </c>
      <c r="E78" s="81">
        <v>36059</v>
      </c>
      <c r="F78" s="82"/>
      <c r="G78" s="83"/>
      <c r="H78" s="84">
        <v>18500</v>
      </c>
      <c r="I78" s="80">
        <v>5</v>
      </c>
    </row>
    <row r="79" spans="1:9" x14ac:dyDescent="0.4">
      <c r="A79" s="79" t="s">
        <v>200</v>
      </c>
      <c r="B79" s="80" t="s">
        <v>105</v>
      </c>
      <c r="C79" s="79" t="s">
        <v>159</v>
      </c>
      <c r="D79" s="79" t="s">
        <v>113</v>
      </c>
      <c r="E79" s="81">
        <v>38970</v>
      </c>
      <c r="F79" s="82"/>
      <c r="G79" s="83"/>
      <c r="H79" s="84">
        <v>83070</v>
      </c>
      <c r="I79" s="80">
        <v>3</v>
      </c>
    </row>
    <row r="80" spans="1:9" x14ac:dyDescent="0.4">
      <c r="A80" s="79" t="s">
        <v>201</v>
      </c>
      <c r="B80" s="80" t="s">
        <v>125</v>
      </c>
      <c r="C80" s="79" t="s">
        <v>159</v>
      </c>
      <c r="D80" s="79" t="s">
        <v>107</v>
      </c>
      <c r="E80" s="81">
        <v>40085</v>
      </c>
      <c r="F80" s="82"/>
      <c r="G80" s="83" t="s">
        <v>108</v>
      </c>
      <c r="H80" s="84">
        <v>41490</v>
      </c>
      <c r="I80" s="80">
        <v>5</v>
      </c>
    </row>
    <row r="81" spans="1:9" x14ac:dyDescent="0.4">
      <c r="A81" s="79" t="s">
        <v>202</v>
      </c>
      <c r="B81" s="80" t="s">
        <v>125</v>
      </c>
      <c r="C81" s="79" t="s">
        <v>159</v>
      </c>
      <c r="D81" s="79" t="s">
        <v>107</v>
      </c>
      <c r="E81" s="81">
        <v>40832</v>
      </c>
      <c r="F81" s="82"/>
      <c r="G81" s="83" t="s">
        <v>139</v>
      </c>
      <c r="H81" s="84">
        <v>85920</v>
      </c>
      <c r="I81" s="80">
        <v>4</v>
      </c>
    </row>
    <row r="82" spans="1:9" x14ac:dyDescent="0.4">
      <c r="A82" s="79" t="s">
        <v>203</v>
      </c>
      <c r="B82" s="80" t="s">
        <v>121</v>
      </c>
      <c r="C82" s="79" t="s">
        <v>159</v>
      </c>
      <c r="D82" s="79" t="s">
        <v>107</v>
      </c>
      <c r="E82" s="81">
        <v>41200</v>
      </c>
      <c r="F82" s="82"/>
      <c r="G82" s="83" t="s">
        <v>139</v>
      </c>
      <c r="H82" s="84">
        <v>71670</v>
      </c>
      <c r="I82" s="80">
        <v>4</v>
      </c>
    </row>
    <row r="83" spans="1:9" x14ac:dyDescent="0.4">
      <c r="A83" s="79" t="s">
        <v>204</v>
      </c>
      <c r="B83" s="80" t="s">
        <v>118</v>
      </c>
      <c r="C83" s="79" t="s">
        <v>159</v>
      </c>
      <c r="D83" s="79" t="s">
        <v>107</v>
      </c>
      <c r="E83" s="81">
        <v>39379</v>
      </c>
      <c r="F83" s="82"/>
      <c r="G83" s="83" t="s">
        <v>108</v>
      </c>
      <c r="H83" s="84">
        <v>67890</v>
      </c>
      <c r="I83" s="80">
        <v>5</v>
      </c>
    </row>
    <row r="84" spans="1:9" x14ac:dyDescent="0.4">
      <c r="A84" s="79" t="s">
        <v>205</v>
      </c>
      <c r="B84" s="80" t="s">
        <v>105</v>
      </c>
      <c r="C84" s="79" t="s">
        <v>159</v>
      </c>
      <c r="D84" s="79" t="s">
        <v>113</v>
      </c>
      <c r="E84" s="81">
        <v>36087</v>
      </c>
      <c r="F84" s="82"/>
      <c r="G84" s="83"/>
      <c r="H84" s="84">
        <v>76930</v>
      </c>
      <c r="I84" s="80">
        <v>1</v>
      </c>
    </row>
    <row r="85" spans="1:9" x14ac:dyDescent="0.4">
      <c r="A85" s="79" t="s">
        <v>206</v>
      </c>
      <c r="B85" s="80" t="s">
        <v>125</v>
      </c>
      <c r="C85" s="79" t="s">
        <v>159</v>
      </c>
      <c r="D85" s="79" t="s">
        <v>107</v>
      </c>
      <c r="E85" s="81">
        <v>37176</v>
      </c>
      <c r="F85" s="82"/>
      <c r="G85" s="83" t="s">
        <v>119</v>
      </c>
      <c r="H85" s="84">
        <v>62790</v>
      </c>
      <c r="I85" s="80">
        <v>2</v>
      </c>
    </row>
    <row r="86" spans="1:9" x14ac:dyDescent="0.4">
      <c r="A86" s="79" t="s">
        <v>207</v>
      </c>
      <c r="B86" s="80" t="s">
        <v>121</v>
      </c>
      <c r="C86" s="79" t="s">
        <v>159</v>
      </c>
      <c r="D86" s="79" t="s">
        <v>113</v>
      </c>
      <c r="E86" s="81">
        <v>39765</v>
      </c>
      <c r="F86" s="82"/>
      <c r="G86" s="83"/>
      <c r="H86" s="84">
        <v>46670</v>
      </c>
      <c r="I86" s="80">
        <v>3</v>
      </c>
    </row>
    <row r="87" spans="1:9" x14ac:dyDescent="0.4">
      <c r="A87" s="79" t="s">
        <v>208</v>
      </c>
      <c r="B87" s="80" t="s">
        <v>105</v>
      </c>
      <c r="C87" s="79" t="s">
        <v>159</v>
      </c>
      <c r="D87" s="79" t="s">
        <v>113</v>
      </c>
      <c r="E87" s="81">
        <v>36470</v>
      </c>
      <c r="F87" s="82"/>
      <c r="G87" s="83"/>
      <c r="H87" s="84">
        <v>23560</v>
      </c>
      <c r="I87" s="80">
        <v>3</v>
      </c>
    </row>
    <row r="88" spans="1:9" x14ac:dyDescent="0.4">
      <c r="A88" s="79" t="s">
        <v>209</v>
      </c>
      <c r="B88" s="80" t="s">
        <v>105</v>
      </c>
      <c r="C88" s="79" t="s">
        <v>159</v>
      </c>
      <c r="D88" s="79" t="s">
        <v>116</v>
      </c>
      <c r="E88" s="81">
        <v>36487</v>
      </c>
      <c r="F88" s="82"/>
      <c r="G88" s="83"/>
      <c r="H88" s="84">
        <v>33056</v>
      </c>
      <c r="I88" s="80">
        <v>5</v>
      </c>
    </row>
    <row r="89" spans="1:9" x14ac:dyDescent="0.4">
      <c r="A89" s="79" t="s">
        <v>210</v>
      </c>
      <c r="B89" s="80" t="s">
        <v>105</v>
      </c>
      <c r="C89" s="79" t="s">
        <v>159</v>
      </c>
      <c r="D89" s="79" t="s">
        <v>113</v>
      </c>
      <c r="E89" s="81">
        <v>39040</v>
      </c>
      <c r="F89" s="82"/>
      <c r="G89" s="83"/>
      <c r="H89" s="84">
        <v>62150</v>
      </c>
      <c r="I89" s="80">
        <v>4</v>
      </c>
    </row>
    <row r="90" spans="1:9" x14ac:dyDescent="0.4">
      <c r="A90" s="79" t="s">
        <v>211</v>
      </c>
      <c r="B90" s="80" t="s">
        <v>125</v>
      </c>
      <c r="C90" s="79" t="s">
        <v>159</v>
      </c>
      <c r="D90" s="79" t="s">
        <v>107</v>
      </c>
      <c r="E90" s="81">
        <v>40501</v>
      </c>
      <c r="F90" s="82"/>
      <c r="G90" s="83" t="s">
        <v>119</v>
      </c>
      <c r="H90" s="84">
        <v>77820</v>
      </c>
      <c r="I90" s="80">
        <v>3</v>
      </c>
    </row>
    <row r="91" spans="1:9" x14ac:dyDescent="0.4">
      <c r="A91" s="79" t="s">
        <v>212</v>
      </c>
      <c r="B91" s="80" t="s">
        <v>125</v>
      </c>
      <c r="C91" s="79" t="s">
        <v>159</v>
      </c>
      <c r="D91" s="79" t="s">
        <v>113</v>
      </c>
      <c r="E91" s="81">
        <v>39803</v>
      </c>
      <c r="F91" s="82"/>
      <c r="G91" s="83"/>
      <c r="H91" s="84">
        <v>42940</v>
      </c>
      <c r="I91" s="80">
        <v>1</v>
      </c>
    </row>
    <row r="92" spans="1:9" x14ac:dyDescent="0.4">
      <c r="A92" s="79" t="s">
        <v>213</v>
      </c>
      <c r="B92" s="80" t="s">
        <v>125</v>
      </c>
      <c r="C92" s="79" t="s">
        <v>159</v>
      </c>
      <c r="D92" s="79" t="s">
        <v>107</v>
      </c>
      <c r="E92" s="81">
        <v>40880</v>
      </c>
      <c r="F92" s="82"/>
      <c r="G92" s="83" t="s">
        <v>111</v>
      </c>
      <c r="H92" s="84">
        <v>61400</v>
      </c>
      <c r="I92" s="80">
        <v>5</v>
      </c>
    </row>
    <row r="93" spans="1:9" x14ac:dyDescent="0.4">
      <c r="A93" s="79" t="s">
        <v>214</v>
      </c>
      <c r="B93" s="80" t="s">
        <v>121</v>
      </c>
      <c r="C93" s="79" t="s">
        <v>159</v>
      </c>
      <c r="D93" s="79" t="s">
        <v>107</v>
      </c>
      <c r="E93" s="81">
        <v>36506</v>
      </c>
      <c r="F93" s="82"/>
      <c r="G93" s="83" t="s">
        <v>139</v>
      </c>
      <c r="H93" s="84">
        <v>32100</v>
      </c>
      <c r="I93" s="80">
        <v>1</v>
      </c>
    </row>
    <row r="94" spans="1:9" x14ac:dyDescent="0.4">
      <c r="A94" s="79" t="s">
        <v>215</v>
      </c>
      <c r="B94" s="80" t="s">
        <v>125</v>
      </c>
      <c r="C94" s="79" t="s">
        <v>159</v>
      </c>
      <c r="D94" s="79" t="s">
        <v>107</v>
      </c>
      <c r="E94" s="81">
        <v>37241</v>
      </c>
      <c r="F94" s="82"/>
      <c r="G94" s="83" t="s">
        <v>108</v>
      </c>
      <c r="H94" s="84">
        <v>71950</v>
      </c>
      <c r="I94" s="80">
        <v>5</v>
      </c>
    </row>
    <row r="95" spans="1:9" x14ac:dyDescent="0.4">
      <c r="A95" s="79" t="s">
        <v>216</v>
      </c>
      <c r="B95" s="80" t="s">
        <v>105</v>
      </c>
      <c r="C95" s="79" t="s">
        <v>159</v>
      </c>
      <c r="D95" s="79" t="s">
        <v>107</v>
      </c>
      <c r="E95" s="81">
        <v>37960</v>
      </c>
      <c r="F95" s="82"/>
      <c r="G95" s="83" t="s">
        <v>108</v>
      </c>
      <c r="H95" s="84">
        <v>66890</v>
      </c>
      <c r="I95" s="80">
        <v>5</v>
      </c>
    </row>
    <row r="96" spans="1:9" x14ac:dyDescent="0.4">
      <c r="A96" s="79" t="s">
        <v>217</v>
      </c>
      <c r="B96" s="80" t="s">
        <v>118</v>
      </c>
      <c r="C96" s="79" t="s">
        <v>159</v>
      </c>
      <c r="D96" s="79" t="s">
        <v>110</v>
      </c>
      <c r="E96" s="81">
        <v>39802</v>
      </c>
      <c r="F96" s="82"/>
      <c r="G96" s="83" t="s">
        <v>129</v>
      </c>
      <c r="H96" s="84">
        <v>22535</v>
      </c>
      <c r="I96" s="80">
        <v>3</v>
      </c>
    </row>
    <row r="97" spans="1:9" x14ac:dyDescent="0.4">
      <c r="A97" s="79" t="s">
        <v>218</v>
      </c>
      <c r="B97" s="80" t="s">
        <v>125</v>
      </c>
      <c r="C97" s="79" t="s">
        <v>219</v>
      </c>
      <c r="D97" s="79" t="s">
        <v>107</v>
      </c>
      <c r="E97" s="81">
        <v>39492</v>
      </c>
      <c r="F97" s="82"/>
      <c r="G97" s="83" t="s">
        <v>108</v>
      </c>
      <c r="H97" s="84">
        <v>36630</v>
      </c>
      <c r="I97" s="80">
        <v>4</v>
      </c>
    </row>
    <row r="98" spans="1:9" x14ac:dyDescent="0.4">
      <c r="A98" s="79" t="s">
        <v>220</v>
      </c>
      <c r="B98" s="80" t="s">
        <v>121</v>
      </c>
      <c r="C98" s="79" t="s">
        <v>219</v>
      </c>
      <c r="D98" s="79" t="s">
        <v>113</v>
      </c>
      <c r="E98" s="81">
        <v>38755</v>
      </c>
      <c r="F98" s="82"/>
      <c r="G98" s="83"/>
      <c r="H98" s="84">
        <v>78860</v>
      </c>
      <c r="I98" s="80">
        <v>2</v>
      </c>
    </row>
    <row r="99" spans="1:9" x14ac:dyDescent="0.4">
      <c r="A99" s="79" t="s">
        <v>221</v>
      </c>
      <c r="B99" s="80" t="s">
        <v>125</v>
      </c>
      <c r="C99" s="79" t="s">
        <v>219</v>
      </c>
      <c r="D99" s="79" t="s">
        <v>113</v>
      </c>
      <c r="E99" s="81">
        <v>39529</v>
      </c>
      <c r="F99" s="82"/>
      <c r="G99" s="83"/>
      <c r="H99" s="84">
        <v>35620</v>
      </c>
      <c r="I99" s="80">
        <v>4</v>
      </c>
    </row>
    <row r="100" spans="1:9" x14ac:dyDescent="0.4">
      <c r="A100" s="79" t="s">
        <v>222</v>
      </c>
      <c r="B100" s="80" t="s">
        <v>121</v>
      </c>
      <c r="C100" s="79" t="s">
        <v>219</v>
      </c>
      <c r="D100" s="79" t="s">
        <v>113</v>
      </c>
      <c r="E100" s="85">
        <v>40253</v>
      </c>
      <c r="F100" s="82"/>
      <c r="G100" s="83"/>
      <c r="H100" s="84">
        <v>59350</v>
      </c>
      <c r="I100" s="80">
        <v>5</v>
      </c>
    </row>
    <row r="101" spans="1:9" x14ac:dyDescent="0.4">
      <c r="A101" s="79" t="s">
        <v>223</v>
      </c>
      <c r="B101" s="80" t="s">
        <v>121</v>
      </c>
      <c r="C101" s="79" t="s">
        <v>219</v>
      </c>
      <c r="D101" s="79" t="s">
        <v>107</v>
      </c>
      <c r="E101" s="81">
        <v>39923</v>
      </c>
      <c r="F101" s="82"/>
      <c r="G101" s="83" t="s">
        <v>108</v>
      </c>
      <c r="H101" s="84">
        <v>76440</v>
      </c>
      <c r="I101" s="80">
        <v>3</v>
      </c>
    </row>
    <row r="102" spans="1:9" x14ac:dyDescent="0.4">
      <c r="A102" s="79" t="s">
        <v>224</v>
      </c>
      <c r="B102" s="80" t="s">
        <v>121</v>
      </c>
      <c r="C102" s="79" t="s">
        <v>219</v>
      </c>
      <c r="D102" s="79" t="s">
        <v>107</v>
      </c>
      <c r="E102" s="81">
        <v>37883</v>
      </c>
      <c r="F102" s="82"/>
      <c r="G102" s="83" t="s">
        <v>108</v>
      </c>
      <c r="H102" s="84">
        <v>86530</v>
      </c>
      <c r="I102" s="80">
        <v>1</v>
      </c>
    </row>
    <row r="103" spans="1:9" x14ac:dyDescent="0.4">
      <c r="A103" s="79" t="s">
        <v>225</v>
      </c>
      <c r="B103" s="80" t="s">
        <v>135</v>
      </c>
      <c r="C103" s="79" t="s">
        <v>219</v>
      </c>
      <c r="D103" s="79" t="s">
        <v>107</v>
      </c>
      <c r="E103" s="81">
        <v>39388</v>
      </c>
      <c r="F103" s="82"/>
      <c r="G103" s="83" t="s">
        <v>108</v>
      </c>
      <c r="H103" s="84">
        <v>71120</v>
      </c>
      <c r="I103" s="80">
        <v>4</v>
      </c>
    </row>
    <row r="104" spans="1:9" x14ac:dyDescent="0.4">
      <c r="A104" s="79" t="s">
        <v>226</v>
      </c>
      <c r="B104" s="80" t="s">
        <v>115</v>
      </c>
      <c r="C104" s="79" t="s">
        <v>219</v>
      </c>
      <c r="D104" s="79" t="s">
        <v>110</v>
      </c>
      <c r="E104" s="85">
        <v>40505</v>
      </c>
      <c r="F104" s="82"/>
      <c r="G104" s="83" t="s">
        <v>139</v>
      </c>
      <c r="H104" s="84">
        <v>46230</v>
      </c>
      <c r="I104" s="80">
        <v>2</v>
      </c>
    </row>
    <row r="105" spans="1:9" x14ac:dyDescent="0.4">
      <c r="A105" s="79" t="s">
        <v>227</v>
      </c>
      <c r="B105" s="80" t="s">
        <v>125</v>
      </c>
      <c r="C105" s="79" t="s">
        <v>228</v>
      </c>
      <c r="D105" s="79" t="s">
        <v>107</v>
      </c>
      <c r="E105" s="81">
        <v>38736</v>
      </c>
      <c r="F105" s="82"/>
      <c r="G105" s="83" t="s">
        <v>139</v>
      </c>
      <c r="H105" s="84">
        <v>22920</v>
      </c>
      <c r="I105" s="80">
        <v>3</v>
      </c>
    </row>
    <row r="106" spans="1:9" x14ac:dyDescent="0.4">
      <c r="A106" s="79" t="s">
        <v>229</v>
      </c>
      <c r="B106" s="80" t="s">
        <v>135</v>
      </c>
      <c r="C106" s="79" t="s">
        <v>228</v>
      </c>
      <c r="D106" s="79" t="s">
        <v>107</v>
      </c>
      <c r="E106" s="81">
        <v>36182</v>
      </c>
      <c r="F106" s="82"/>
      <c r="G106" s="83" t="s">
        <v>139</v>
      </c>
      <c r="H106" s="84">
        <v>68300</v>
      </c>
      <c r="I106" s="80">
        <v>5</v>
      </c>
    </row>
    <row r="107" spans="1:9" x14ac:dyDescent="0.4">
      <c r="A107" s="79" t="s">
        <v>230</v>
      </c>
      <c r="B107" s="80" t="s">
        <v>121</v>
      </c>
      <c r="C107" s="79" t="s">
        <v>228</v>
      </c>
      <c r="D107" s="79" t="s">
        <v>110</v>
      </c>
      <c r="E107" s="81">
        <v>40572</v>
      </c>
      <c r="F107" s="82"/>
      <c r="G107" s="83" t="s">
        <v>139</v>
      </c>
      <c r="H107" s="84">
        <v>10520</v>
      </c>
      <c r="I107" s="80">
        <v>4</v>
      </c>
    </row>
    <row r="108" spans="1:9" x14ac:dyDescent="0.4">
      <c r="A108" s="79" t="s">
        <v>231</v>
      </c>
      <c r="B108" s="80" t="s">
        <v>118</v>
      </c>
      <c r="C108" s="79" t="s">
        <v>228</v>
      </c>
      <c r="D108" s="79" t="s">
        <v>107</v>
      </c>
      <c r="E108" s="81">
        <v>38801</v>
      </c>
      <c r="F108" s="82"/>
      <c r="G108" s="83" t="s">
        <v>119</v>
      </c>
      <c r="H108" s="84">
        <v>26510</v>
      </c>
      <c r="I108" s="80">
        <v>1</v>
      </c>
    </row>
    <row r="109" spans="1:9" x14ac:dyDescent="0.4">
      <c r="A109" s="79" t="s">
        <v>232</v>
      </c>
      <c r="B109" s="80" t="s">
        <v>125</v>
      </c>
      <c r="C109" s="79" t="s">
        <v>228</v>
      </c>
      <c r="D109" s="79" t="s">
        <v>107</v>
      </c>
      <c r="E109" s="81">
        <v>36249</v>
      </c>
      <c r="F109" s="82"/>
      <c r="G109" s="83" t="s">
        <v>108</v>
      </c>
      <c r="H109" s="84">
        <v>49860</v>
      </c>
      <c r="I109" s="80">
        <v>2</v>
      </c>
    </row>
    <row r="110" spans="1:9" x14ac:dyDescent="0.4">
      <c r="A110" s="79" t="s">
        <v>233</v>
      </c>
      <c r="B110" s="80" t="s">
        <v>121</v>
      </c>
      <c r="C110" s="79" t="s">
        <v>228</v>
      </c>
      <c r="D110" s="79" t="s">
        <v>107</v>
      </c>
      <c r="E110" s="81">
        <v>39147</v>
      </c>
      <c r="F110" s="82"/>
      <c r="G110" s="83" t="s">
        <v>139</v>
      </c>
      <c r="H110" s="84">
        <v>43680</v>
      </c>
      <c r="I110" s="80">
        <v>5</v>
      </c>
    </row>
    <row r="111" spans="1:9" x14ac:dyDescent="0.4">
      <c r="A111" s="79" t="s">
        <v>234</v>
      </c>
      <c r="B111" s="80" t="s">
        <v>125</v>
      </c>
      <c r="C111" s="79" t="s">
        <v>228</v>
      </c>
      <c r="D111" s="79" t="s">
        <v>116</v>
      </c>
      <c r="E111" s="85">
        <v>40313</v>
      </c>
      <c r="F111" s="82"/>
      <c r="G111" s="83"/>
      <c r="H111" s="84">
        <v>27484</v>
      </c>
      <c r="I111" s="80">
        <v>4</v>
      </c>
    </row>
    <row r="112" spans="1:9" x14ac:dyDescent="0.4">
      <c r="A112" s="79" t="s">
        <v>235</v>
      </c>
      <c r="B112" s="80" t="s">
        <v>121</v>
      </c>
      <c r="C112" s="79" t="s">
        <v>228</v>
      </c>
      <c r="D112" s="79" t="s">
        <v>107</v>
      </c>
      <c r="E112" s="81">
        <v>39646</v>
      </c>
      <c r="F112" s="82"/>
      <c r="G112" s="83" t="s">
        <v>139</v>
      </c>
      <c r="H112" s="84">
        <v>69060</v>
      </c>
      <c r="I112" s="80">
        <v>1</v>
      </c>
    </row>
    <row r="113" spans="1:9" x14ac:dyDescent="0.4">
      <c r="A113" s="79" t="s">
        <v>236</v>
      </c>
      <c r="B113" s="80" t="s">
        <v>125</v>
      </c>
      <c r="C113" s="79" t="s">
        <v>228</v>
      </c>
      <c r="D113" s="79" t="s">
        <v>110</v>
      </c>
      <c r="E113" s="85">
        <v>40516</v>
      </c>
      <c r="F113" s="82"/>
      <c r="G113" s="83" t="s">
        <v>139</v>
      </c>
      <c r="H113" s="84">
        <v>28625</v>
      </c>
      <c r="I113" s="80">
        <v>1</v>
      </c>
    </row>
    <row r="114" spans="1:9" x14ac:dyDescent="0.4">
      <c r="A114" s="79" t="s">
        <v>237</v>
      </c>
      <c r="B114" s="80" t="s">
        <v>115</v>
      </c>
      <c r="C114" s="79" t="s">
        <v>238</v>
      </c>
      <c r="D114" s="79" t="s">
        <v>113</v>
      </c>
      <c r="E114" s="81">
        <v>40550</v>
      </c>
      <c r="F114" s="82"/>
      <c r="G114" s="83"/>
      <c r="H114" s="84">
        <v>80050</v>
      </c>
      <c r="I114" s="80">
        <v>2</v>
      </c>
    </row>
    <row r="115" spans="1:9" x14ac:dyDescent="0.4">
      <c r="A115" s="79" t="s">
        <v>239</v>
      </c>
      <c r="B115" s="80" t="s">
        <v>125</v>
      </c>
      <c r="C115" s="79" t="s">
        <v>238</v>
      </c>
      <c r="D115" s="79" t="s">
        <v>107</v>
      </c>
      <c r="E115" s="81">
        <v>40918</v>
      </c>
      <c r="F115" s="82"/>
      <c r="G115" s="83" t="s">
        <v>119</v>
      </c>
      <c r="H115" s="84">
        <v>82500</v>
      </c>
      <c r="I115" s="80">
        <v>5</v>
      </c>
    </row>
    <row r="116" spans="1:9" x14ac:dyDescent="0.4">
      <c r="A116" s="79" t="s">
        <v>240</v>
      </c>
      <c r="B116" s="80" t="s">
        <v>121</v>
      </c>
      <c r="C116" s="79" t="s">
        <v>238</v>
      </c>
      <c r="D116" s="79" t="s">
        <v>110</v>
      </c>
      <c r="E116" s="81">
        <v>39107</v>
      </c>
      <c r="F116" s="82"/>
      <c r="G116" s="83" t="s">
        <v>129</v>
      </c>
      <c r="H116" s="84">
        <v>18655</v>
      </c>
      <c r="I116" s="80">
        <v>4</v>
      </c>
    </row>
    <row r="117" spans="1:9" x14ac:dyDescent="0.4">
      <c r="A117" s="79" t="s">
        <v>241</v>
      </c>
      <c r="B117" s="80" t="s">
        <v>115</v>
      </c>
      <c r="C117" s="79" t="s">
        <v>238</v>
      </c>
      <c r="D117" s="79" t="s">
        <v>113</v>
      </c>
      <c r="E117" s="81">
        <v>36176</v>
      </c>
      <c r="F117" s="82"/>
      <c r="G117" s="83"/>
      <c r="H117" s="84">
        <v>32940</v>
      </c>
      <c r="I117" s="80">
        <v>5</v>
      </c>
    </row>
    <row r="118" spans="1:9" x14ac:dyDescent="0.4">
      <c r="A118" s="79" t="s">
        <v>242</v>
      </c>
      <c r="B118" s="80" t="s">
        <v>118</v>
      </c>
      <c r="C118" s="79" t="s">
        <v>238</v>
      </c>
      <c r="D118" s="79" t="s">
        <v>107</v>
      </c>
      <c r="E118" s="81">
        <v>38774</v>
      </c>
      <c r="F118" s="82"/>
      <c r="G118" s="83" t="s">
        <v>108</v>
      </c>
      <c r="H118" s="84">
        <v>80120</v>
      </c>
      <c r="I118" s="80">
        <v>4</v>
      </c>
    </row>
    <row r="119" spans="1:9" x14ac:dyDescent="0.4">
      <c r="A119" s="79" t="s">
        <v>243</v>
      </c>
      <c r="B119" s="80" t="s">
        <v>135</v>
      </c>
      <c r="C119" s="79" t="s">
        <v>238</v>
      </c>
      <c r="D119" s="79" t="s">
        <v>113</v>
      </c>
      <c r="E119" s="81">
        <v>37667</v>
      </c>
      <c r="F119" s="82"/>
      <c r="G119" s="83"/>
      <c r="H119" s="84">
        <v>73390</v>
      </c>
      <c r="I119" s="80">
        <v>2</v>
      </c>
    </row>
    <row r="120" spans="1:9" x14ac:dyDescent="0.4">
      <c r="A120" s="79" t="s">
        <v>244</v>
      </c>
      <c r="B120" s="80" t="s">
        <v>105</v>
      </c>
      <c r="C120" s="79" t="s">
        <v>238</v>
      </c>
      <c r="D120" s="79" t="s">
        <v>113</v>
      </c>
      <c r="E120" s="81">
        <v>40263</v>
      </c>
      <c r="F120" s="82"/>
      <c r="G120" s="83"/>
      <c r="H120" s="84">
        <v>35260</v>
      </c>
      <c r="I120" s="80">
        <v>2</v>
      </c>
    </row>
    <row r="121" spans="1:9" x14ac:dyDescent="0.4">
      <c r="A121" s="79" t="s">
        <v>245</v>
      </c>
      <c r="B121" s="80" t="s">
        <v>121</v>
      </c>
      <c r="C121" s="79" t="s">
        <v>238</v>
      </c>
      <c r="D121" s="79" t="s">
        <v>107</v>
      </c>
      <c r="E121" s="81">
        <v>36269</v>
      </c>
      <c r="F121" s="82"/>
      <c r="G121" s="83" t="s">
        <v>139</v>
      </c>
      <c r="H121" s="84">
        <v>61330</v>
      </c>
      <c r="I121" s="80">
        <v>1</v>
      </c>
    </row>
    <row r="122" spans="1:9" x14ac:dyDescent="0.4">
      <c r="A122" s="79" t="s">
        <v>246</v>
      </c>
      <c r="B122" s="80" t="s">
        <v>125</v>
      </c>
      <c r="C122" s="79" t="s">
        <v>238</v>
      </c>
      <c r="D122" s="79" t="s">
        <v>113</v>
      </c>
      <c r="E122" s="81">
        <v>35959</v>
      </c>
      <c r="F122" s="82"/>
      <c r="G122" s="83"/>
      <c r="H122" s="84">
        <v>64470</v>
      </c>
      <c r="I122" s="80">
        <v>3</v>
      </c>
    </row>
    <row r="123" spans="1:9" x14ac:dyDescent="0.4">
      <c r="A123" s="79" t="s">
        <v>247</v>
      </c>
      <c r="B123" s="80" t="s">
        <v>105</v>
      </c>
      <c r="C123" s="79" t="s">
        <v>238</v>
      </c>
      <c r="D123" s="79" t="s">
        <v>107</v>
      </c>
      <c r="E123" s="81">
        <v>40752</v>
      </c>
      <c r="F123" s="82"/>
      <c r="G123" s="83" t="s">
        <v>139</v>
      </c>
      <c r="H123" s="84">
        <v>37620</v>
      </c>
      <c r="I123" s="80">
        <v>5</v>
      </c>
    </row>
    <row r="124" spans="1:9" x14ac:dyDescent="0.4">
      <c r="A124" s="79" t="s">
        <v>248</v>
      </c>
      <c r="B124" s="80" t="s">
        <v>118</v>
      </c>
      <c r="C124" s="79" t="s">
        <v>238</v>
      </c>
      <c r="D124" s="79" t="s">
        <v>113</v>
      </c>
      <c r="E124" s="81">
        <v>36342</v>
      </c>
      <c r="F124" s="82"/>
      <c r="G124" s="83"/>
      <c r="H124" s="84">
        <v>86970</v>
      </c>
      <c r="I124" s="80">
        <v>4</v>
      </c>
    </row>
    <row r="125" spans="1:9" x14ac:dyDescent="0.4">
      <c r="A125" s="79" t="s">
        <v>249</v>
      </c>
      <c r="B125" s="80" t="s">
        <v>125</v>
      </c>
      <c r="C125" s="79" t="s">
        <v>238</v>
      </c>
      <c r="D125" s="79" t="s">
        <v>110</v>
      </c>
      <c r="E125" s="81">
        <v>36357</v>
      </c>
      <c r="F125" s="82"/>
      <c r="G125" s="83" t="s">
        <v>129</v>
      </c>
      <c r="H125" s="84">
        <v>42905</v>
      </c>
      <c r="I125" s="80">
        <v>1</v>
      </c>
    </row>
    <row r="126" spans="1:9" x14ac:dyDescent="0.4">
      <c r="A126" s="79" t="s">
        <v>250</v>
      </c>
      <c r="B126" s="80" t="s">
        <v>121</v>
      </c>
      <c r="C126" s="79" t="s">
        <v>238</v>
      </c>
      <c r="D126" s="79" t="s">
        <v>107</v>
      </c>
      <c r="E126" s="81">
        <v>41128</v>
      </c>
      <c r="F126" s="82"/>
      <c r="G126" s="83" t="s">
        <v>139</v>
      </c>
      <c r="H126" s="84">
        <v>82760</v>
      </c>
      <c r="I126" s="80">
        <v>4</v>
      </c>
    </row>
    <row r="127" spans="1:9" x14ac:dyDescent="0.4">
      <c r="A127" s="79" t="s">
        <v>251</v>
      </c>
      <c r="B127" s="80" t="s">
        <v>121</v>
      </c>
      <c r="C127" s="79" t="s">
        <v>238</v>
      </c>
      <c r="D127" s="79" t="s">
        <v>116</v>
      </c>
      <c r="E127" s="81">
        <v>38960</v>
      </c>
      <c r="F127" s="82"/>
      <c r="G127" s="83"/>
      <c r="H127" s="84">
        <v>12676</v>
      </c>
      <c r="I127" s="80">
        <v>2</v>
      </c>
    </row>
    <row r="128" spans="1:9" x14ac:dyDescent="0.4">
      <c r="A128" s="79" t="s">
        <v>252</v>
      </c>
      <c r="B128" s="80" t="s">
        <v>125</v>
      </c>
      <c r="C128" s="79" t="s">
        <v>238</v>
      </c>
      <c r="D128" s="79" t="s">
        <v>107</v>
      </c>
      <c r="E128" s="81">
        <v>37113</v>
      </c>
      <c r="F128" s="82"/>
      <c r="G128" s="83" t="s">
        <v>119</v>
      </c>
      <c r="H128" s="84">
        <v>61150</v>
      </c>
      <c r="I128" s="80">
        <v>4</v>
      </c>
    </row>
    <row r="129" spans="1:9" x14ac:dyDescent="0.4">
      <c r="A129" s="79" t="s">
        <v>253</v>
      </c>
      <c r="B129" s="80" t="s">
        <v>125</v>
      </c>
      <c r="C129" s="79" t="s">
        <v>238</v>
      </c>
      <c r="D129" s="79" t="s">
        <v>107</v>
      </c>
      <c r="E129" s="81">
        <v>36077</v>
      </c>
      <c r="F129" s="82"/>
      <c r="G129" s="83" t="s">
        <v>139</v>
      </c>
      <c r="H129" s="84">
        <v>50110</v>
      </c>
      <c r="I129" s="80">
        <v>1</v>
      </c>
    </row>
    <row r="130" spans="1:9" x14ac:dyDescent="0.4">
      <c r="A130" s="79" t="s">
        <v>254</v>
      </c>
      <c r="B130" s="80" t="s">
        <v>121</v>
      </c>
      <c r="C130" s="79" t="s">
        <v>238</v>
      </c>
      <c r="D130" s="79" t="s">
        <v>116</v>
      </c>
      <c r="E130" s="81">
        <v>39758</v>
      </c>
      <c r="F130" s="82"/>
      <c r="G130" s="83"/>
      <c r="H130" s="84">
        <v>14712</v>
      </c>
      <c r="I130" s="80">
        <v>5</v>
      </c>
    </row>
    <row r="131" spans="1:9" x14ac:dyDescent="0.4">
      <c r="A131" s="79" t="s">
        <v>255</v>
      </c>
      <c r="B131" s="80" t="s">
        <v>125</v>
      </c>
      <c r="C131" s="79" t="s">
        <v>238</v>
      </c>
      <c r="D131" s="79" t="s">
        <v>113</v>
      </c>
      <c r="E131" s="81">
        <v>39024</v>
      </c>
      <c r="F131" s="82"/>
      <c r="G131" s="83"/>
      <c r="H131" s="84">
        <v>76020</v>
      </c>
      <c r="I131" s="80">
        <v>1</v>
      </c>
    </row>
    <row r="132" spans="1:9" x14ac:dyDescent="0.4">
      <c r="A132" s="79" t="s">
        <v>256</v>
      </c>
      <c r="B132" s="80" t="s">
        <v>118</v>
      </c>
      <c r="C132" s="79" t="s">
        <v>238</v>
      </c>
      <c r="D132" s="79" t="s">
        <v>107</v>
      </c>
      <c r="E132" s="81">
        <v>37612</v>
      </c>
      <c r="F132" s="82"/>
      <c r="G132" s="83" t="s">
        <v>119</v>
      </c>
      <c r="H132" s="84">
        <v>39740</v>
      </c>
      <c r="I132" s="80">
        <v>1</v>
      </c>
    </row>
    <row r="133" spans="1:9" x14ac:dyDescent="0.4">
      <c r="A133" s="79" t="s">
        <v>257</v>
      </c>
      <c r="B133" s="80" t="s">
        <v>105</v>
      </c>
      <c r="C133" s="79" t="s">
        <v>258</v>
      </c>
      <c r="D133" s="79" t="s">
        <v>107</v>
      </c>
      <c r="E133" s="81">
        <v>36569</v>
      </c>
      <c r="F133" s="82"/>
      <c r="G133" s="83" t="s">
        <v>139</v>
      </c>
      <c r="H133" s="84">
        <v>75060</v>
      </c>
      <c r="I133" s="80">
        <v>5</v>
      </c>
    </row>
    <row r="134" spans="1:9" x14ac:dyDescent="0.4">
      <c r="A134" s="79" t="s">
        <v>259</v>
      </c>
      <c r="B134" s="80" t="s">
        <v>121</v>
      </c>
      <c r="C134" s="79" t="s">
        <v>258</v>
      </c>
      <c r="D134" s="79" t="s">
        <v>113</v>
      </c>
      <c r="E134" s="81">
        <v>39623</v>
      </c>
      <c r="F134" s="82"/>
      <c r="G134" s="83"/>
      <c r="H134" s="84">
        <v>60060</v>
      </c>
      <c r="I134" s="80">
        <v>2</v>
      </c>
    </row>
    <row r="135" spans="1:9" x14ac:dyDescent="0.4">
      <c r="A135" s="79" t="s">
        <v>260</v>
      </c>
      <c r="B135" s="80" t="s">
        <v>121</v>
      </c>
      <c r="C135" s="79" t="s">
        <v>258</v>
      </c>
      <c r="D135" s="79" t="s">
        <v>107</v>
      </c>
      <c r="E135" s="81">
        <v>39683</v>
      </c>
      <c r="F135" s="82"/>
      <c r="G135" s="83" t="s">
        <v>108</v>
      </c>
      <c r="H135" s="84">
        <v>47350</v>
      </c>
      <c r="I135" s="80">
        <v>5</v>
      </c>
    </row>
    <row r="136" spans="1:9" x14ac:dyDescent="0.4">
      <c r="A136" s="79" t="s">
        <v>261</v>
      </c>
      <c r="B136" s="80" t="s">
        <v>105</v>
      </c>
      <c r="C136" s="79" t="s">
        <v>258</v>
      </c>
      <c r="D136" s="79" t="s">
        <v>107</v>
      </c>
      <c r="E136" s="85">
        <v>40400</v>
      </c>
      <c r="F136" s="82"/>
      <c r="G136" s="83" t="s">
        <v>139</v>
      </c>
      <c r="H136" s="84">
        <v>79150</v>
      </c>
      <c r="I136" s="80">
        <v>2</v>
      </c>
    </row>
    <row r="137" spans="1:9" x14ac:dyDescent="0.4">
      <c r="A137" s="79" t="s">
        <v>262</v>
      </c>
      <c r="B137" s="80" t="s">
        <v>125</v>
      </c>
      <c r="C137" s="79" t="s">
        <v>258</v>
      </c>
      <c r="D137" s="79" t="s">
        <v>107</v>
      </c>
      <c r="E137" s="81">
        <v>40442</v>
      </c>
      <c r="F137" s="82"/>
      <c r="G137" s="83" t="s">
        <v>108</v>
      </c>
      <c r="H137" s="84">
        <v>66740</v>
      </c>
      <c r="I137" s="80">
        <v>2</v>
      </c>
    </row>
    <row r="138" spans="1:9" x14ac:dyDescent="0.4">
      <c r="A138" s="79" t="s">
        <v>263</v>
      </c>
      <c r="B138" s="80" t="s">
        <v>121</v>
      </c>
      <c r="C138" s="79" t="s">
        <v>264</v>
      </c>
      <c r="D138" s="79" t="s">
        <v>110</v>
      </c>
      <c r="E138" s="81">
        <v>40184</v>
      </c>
      <c r="F138" s="82"/>
      <c r="G138" s="83" t="s">
        <v>129</v>
      </c>
      <c r="H138" s="84">
        <v>21220</v>
      </c>
      <c r="I138" s="80">
        <v>3</v>
      </c>
    </row>
    <row r="139" spans="1:9" x14ac:dyDescent="0.4">
      <c r="A139" s="79" t="s">
        <v>265</v>
      </c>
      <c r="B139" s="80" t="s">
        <v>125</v>
      </c>
      <c r="C139" s="79" t="s">
        <v>264</v>
      </c>
      <c r="D139" s="79" t="s">
        <v>107</v>
      </c>
      <c r="E139" s="81">
        <v>40198</v>
      </c>
      <c r="F139" s="82"/>
      <c r="G139" s="83" t="s">
        <v>129</v>
      </c>
      <c r="H139" s="84">
        <v>49260</v>
      </c>
      <c r="I139" s="80">
        <v>3</v>
      </c>
    </row>
    <row r="140" spans="1:9" x14ac:dyDescent="0.4">
      <c r="A140" s="79" t="s">
        <v>266</v>
      </c>
      <c r="B140" s="80" t="s">
        <v>121</v>
      </c>
      <c r="C140" s="79" t="s">
        <v>264</v>
      </c>
      <c r="D140" s="79" t="s">
        <v>113</v>
      </c>
      <c r="E140" s="81">
        <v>37641</v>
      </c>
      <c r="F140" s="82"/>
      <c r="G140" s="83"/>
      <c r="H140" s="84">
        <v>31970</v>
      </c>
      <c r="I140" s="80">
        <v>5</v>
      </c>
    </row>
    <row r="141" spans="1:9" x14ac:dyDescent="0.4">
      <c r="A141" s="79" t="s">
        <v>267</v>
      </c>
      <c r="B141" s="80" t="s">
        <v>121</v>
      </c>
      <c r="C141" s="79" t="s">
        <v>264</v>
      </c>
      <c r="D141" s="79" t="s">
        <v>110</v>
      </c>
      <c r="E141" s="81">
        <v>39138</v>
      </c>
      <c r="F141" s="82"/>
      <c r="G141" s="83" t="s">
        <v>119</v>
      </c>
      <c r="H141" s="84">
        <v>15005</v>
      </c>
      <c r="I141" s="80">
        <v>4</v>
      </c>
    </row>
    <row r="142" spans="1:9" x14ac:dyDescent="0.4">
      <c r="A142" s="79" t="s">
        <v>268</v>
      </c>
      <c r="B142" s="80" t="s">
        <v>125</v>
      </c>
      <c r="C142" s="79" t="s">
        <v>264</v>
      </c>
      <c r="D142" s="79" t="s">
        <v>107</v>
      </c>
      <c r="E142" s="81">
        <v>37288</v>
      </c>
      <c r="F142" s="82"/>
      <c r="G142" s="83" t="s">
        <v>108</v>
      </c>
      <c r="H142" s="84">
        <v>42480</v>
      </c>
      <c r="I142" s="80">
        <v>3</v>
      </c>
    </row>
    <row r="143" spans="1:9" x14ac:dyDescent="0.4">
      <c r="A143" s="79" t="s">
        <v>269</v>
      </c>
      <c r="B143" s="80" t="s">
        <v>121</v>
      </c>
      <c r="C143" s="79" t="s">
        <v>264</v>
      </c>
      <c r="D143" s="79" t="s">
        <v>107</v>
      </c>
      <c r="E143" s="81">
        <v>38753</v>
      </c>
      <c r="F143" s="82"/>
      <c r="G143" s="83" t="s">
        <v>108</v>
      </c>
      <c r="H143" s="84">
        <v>22410</v>
      </c>
      <c r="I143" s="80">
        <v>4</v>
      </c>
    </row>
    <row r="144" spans="1:9" x14ac:dyDescent="0.4">
      <c r="A144" s="79" t="s">
        <v>270</v>
      </c>
      <c r="B144" s="80" t="s">
        <v>125</v>
      </c>
      <c r="C144" s="79" t="s">
        <v>264</v>
      </c>
      <c r="D144" s="79" t="s">
        <v>113</v>
      </c>
      <c r="E144" s="85">
        <v>40236</v>
      </c>
      <c r="F144" s="82"/>
      <c r="G144" s="83"/>
      <c r="H144" s="84">
        <v>45830</v>
      </c>
      <c r="I144" s="80">
        <v>4</v>
      </c>
    </row>
    <row r="145" spans="1:9" x14ac:dyDescent="0.4">
      <c r="A145" s="79" t="s">
        <v>271</v>
      </c>
      <c r="B145" s="80" t="s">
        <v>105</v>
      </c>
      <c r="C145" s="79" t="s">
        <v>264</v>
      </c>
      <c r="D145" s="79" t="s">
        <v>113</v>
      </c>
      <c r="E145" s="81">
        <v>39144</v>
      </c>
      <c r="F145" s="82"/>
      <c r="G145" s="83"/>
      <c r="H145" s="84">
        <v>45040</v>
      </c>
      <c r="I145" s="80">
        <v>5</v>
      </c>
    </row>
    <row r="146" spans="1:9" x14ac:dyDescent="0.4">
      <c r="A146" s="79" t="s">
        <v>272</v>
      </c>
      <c r="B146" s="80" t="s">
        <v>125</v>
      </c>
      <c r="C146" s="79" t="s">
        <v>264</v>
      </c>
      <c r="D146" s="79" t="s">
        <v>113</v>
      </c>
      <c r="E146" s="81">
        <v>39154</v>
      </c>
      <c r="F146" s="82"/>
      <c r="G146" s="83"/>
      <c r="H146" s="84">
        <v>26360</v>
      </c>
      <c r="I146" s="80">
        <v>4</v>
      </c>
    </row>
    <row r="147" spans="1:9" x14ac:dyDescent="0.4">
      <c r="A147" s="79" t="s">
        <v>273</v>
      </c>
      <c r="B147" s="80" t="s">
        <v>121</v>
      </c>
      <c r="C147" s="79" t="s">
        <v>264</v>
      </c>
      <c r="D147" s="79" t="s">
        <v>107</v>
      </c>
      <c r="E147" s="81">
        <v>38788</v>
      </c>
      <c r="F147" s="82"/>
      <c r="G147" s="83" t="s">
        <v>139</v>
      </c>
      <c r="H147" s="84">
        <v>37750</v>
      </c>
      <c r="I147" s="80">
        <v>5</v>
      </c>
    </row>
    <row r="148" spans="1:9" x14ac:dyDescent="0.4">
      <c r="A148" s="79" t="s">
        <v>274</v>
      </c>
      <c r="B148" s="80" t="s">
        <v>125</v>
      </c>
      <c r="C148" s="79" t="s">
        <v>264</v>
      </c>
      <c r="D148" s="79" t="s">
        <v>116</v>
      </c>
      <c r="E148" s="81">
        <v>39893</v>
      </c>
      <c r="F148" s="82"/>
      <c r="G148" s="83"/>
      <c r="H148" s="84">
        <v>15744</v>
      </c>
      <c r="I148" s="80">
        <v>3</v>
      </c>
    </row>
    <row r="149" spans="1:9" x14ac:dyDescent="0.4">
      <c r="A149" s="79" t="s">
        <v>275</v>
      </c>
      <c r="B149" s="80" t="s">
        <v>118</v>
      </c>
      <c r="C149" s="79" t="s">
        <v>264</v>
      </c>
      <c r="D149" s="79" t="s">
        <v>113</v>
      </c>
      <c r="E149" s="81">
        <v>40259</v>
      </c>
      <c r="F149" s="82"/>
      <c r="G149" s="83"/>
      <c r="H149" s="84">
        <v>45710</v>
      </c>
      <c r="I149" s="80">
        <v>3</v>
      </c>
    </row>
    <row r="150" spans="1:9" x14ac:dyDescent="0.4">
      <c r="A150" s="79" t="s">
        <v>276</v>
      </c>
      <c r="B150" s="80" t="s">
        <v>105</v>
      </c>
      <c r="C150" s="79" t="s">
        <v>264</v>
      </c>
      <c r="D150" s="79" t="s">
        <v>110</v>
      </c>
      <c r="E150" s="81">
        <v>41014</v>
      </c>
      <c r="F150" s="82"/>
      <c r="G150" s="83" t="s">
        <v>108</v>
      </c>
      <c r="H150" s="84">
        <v>34110</v>
      </c>
      <c r="I150" s="80">
        <v>4</v>
      </c>
    </row>
    <row r="151" spans="1:9" x14ac:dyDescent="0.4">
      <c r="A151" s="79" t="s">
        <v>277</v>
      </c>
      <c r="B151" s="80" t="s">
        <v>121</v>
      </c>
      <c r="C151" s="79" t="s">
        <v>264</v>
      </c>
      <c r="D151" s="79" t="s">
        <v>107</v>
      </c>
      <c r="E151" s="81">
        <v>39199</v>
      </c>
      <c r="F151" s="82"/>
      <c r="G151" s="83" t="s">
        <v>108</v>
      </c>
      <c r="H151" s="84">
        <v>31840</v>
      </c>
      <c r="I151" s="80">
        <v>1</v>
      </c>
    </row>
    <row r="152" spans="1:9" x14ac:dyDescent="0.4">
      <c r="A152" s="79" t="s">
        <v>278</v>
      </c>
      <c r="B152" s="80" t="s">
        <v>135</v>
      </c>
      <c r="C152" s="79" t="s">
        <v>264</v>
      </c>
      <c r="D152" s="79" t="s">
        <v>116</v>
      </c>
      <c r="E152" s="81">
        <v>36263</v>
      </c>
      <c r="F152" s="82"/>
      <c r="G152" s="83"/>
      <c r="H152" s="84">
        <v>38768</v>
      </c>
      <c r="I152" s="80">
        <v>4</v>
      </c>
    </row>
    <row r="153" spans="1:9" x14ac:dyDescent="0.4">
      <c r="A153" s="79" t="s">
        <v>279</v>
      </c>
      <c r="B153" s="80" t="s">
        <v>105</v>
      </c>
      <c r="C153" s="79" t="s">
        <v>264</v>
      </c>
      <c r="D153" s="79" t="s">
        <v>107</v>
      </c>
      <c r="E153" s="81">
        <v>36643</v>
      </c>
      <c r="F153" s="82"/>
      <c r="G153" s="83" t="s">
        <v>139</v>
      </c>
      <c r="H153" s="84">
        <v>71380</v>
      </c>
      <c r="I153" s="80">
        <v>2</v>
      </c>
    </row>
    <row r="154" spans="1:9" x14ac:dyDescent="0.4">
      <c r="A154" s="79" t="s">
        <v>280</v>
      </c>
      <c r="B154" s="80" t="s">
        <v>121</v>
      </c>
      <c r="C154" s="79" t="s">
        <v>264</v>
      </c>
      <c r="D154" s="79" t="s">
        <v>110</v>
      </c>
      <c r="E154" s="81">
        <v>40299</v>
      </c>
      <c r="F154" s="82"/>
      <c r="G154" s="83" t="s">
        <v>129</v>
      </c>
      <c r="H154" s="84">
        <v>32835</v>
      </c>
      <c r="I154" s="80">
        <v>2</v>
      </c>
    </row>
    <row r="155" spans="1:9" x14ac:dyDescent="0.4">
      <c r="A155" s="79" t="s">
        <v>281</v>
      </c>
      <c r="B155" s="80" t="s">
        <v>125</v>
      </c>
      <c r="C155" s="79" t="s">
        <v>264</v>
      </c>
      <c r="D155" s="79" t="s">
        <v>113</v>
      </c>
      <c r="E155" s="81">
        <v>35939</v>
      </c>
      <c r="F155" s="82"/>
      <c r="G155" s="83"/>
      <c r="H155" s="84">
        <v>25120</v>
      </c>
      <c r="I155" s="80">
        <v>5</v>
      </c>
    </row>
    <row r="156" spans="1:9" x14ac:dyDescent="0.4">
      <c r="A156" s="79" t="s">
        <v>282</v>
      </c>
      <c r="B156" s="80" t="s">
        <v>121</v>
      </c>
      <c r="C156" s="79" t="s">
        <v>264</v>
      </c>
      <c r="D156" s="79" t="s">
        <v>107</v>
      </c>
      <c r="E156" s="81">
        <v>38135</v>
      </c>
      <c r="F156" s="82"/>
      <c r="G156" s="83" t="s">
        <v>119</v>
      </c>
      <c r="H156" s="84">
        <v>65560</v>
      </c>
      <c r="I156" s="80">
        <v>1</v>
      </c>
    </row>
    <row r="157" spans="1:9" x14ac:dyDescent="0.4">
      <c r="A157" s="79" t="s">
        <v>283</v>
      </c>
      <c r="B157" s="80" t="s">
        <v>125</v>
      </c>
      <c r="C157" s="79" t="s">
        <v>264</v>
      </c>
      <c r="D157" s="79" t="s">
        <v>107</v>
      </c>
      <c r="E157" s="81">
        <v>40710</v>
      </c>
      <c r="F157" s="82"/>
      <c r="G157" s="83" t="s">
        <v>139</v>
      </c>
      <c r="H157" s="84">
        <v>32140</v>
      </c>
      <c r="I157" s="80">
        <v>2</v>
      </c>
    </row>
    <row r="158" spans="1:9" x14ac:dyDescent="0.4">
      <c r="A158" s="79" t="s">
        <v>284</v>
      </c>
      <c r="B158" s="80" t="s">
        <v>125</v>
      </c>
      <c r="C158" s="79" t="s">
        <v>264</v>
      </c>
      <c r="D158" s="79" t="s">
        <v>107</v>
      </c>
      <c r="E158" s="81">
        <v>38892</v>
      </c>
      <c r="F158" s="82"/>
      <c r="G158" s="83" t="s">
        <v>139</v>
      </c>
      <c r="H158" s="84">
        <v>56870</v>
      </c>
      <c r="I158" s="80">
        <v>1</v>
      </c>
    </row>
    <row r="159" spans="1:9" x14ac:dyDescent="0.4">
      <c r="A159" s="79" t="s">
        <v>285</v>
      </c>
      <c r="B159" s="80" t="s">
        <v>135</v>
      </c>
      <c r="C159" s="79" t="s">
        <v>264</v>
      </c>
      <c r="D159" s="79" t="s">
        <v>107</v>
      </c>
      <c r="E159" s="81">
        <v>39654</v>
      </c>
      <c r="F159" s="82"/>
      <c r="G159" s="83" t="s">
        <v>129</v>
      </c>
      <c r="H159" s="84">
        <v>32360</v>
      </c>
      <c r="I159" s="80">
        <v>4</v>
      </c>
    </row>
    <row r="160" spans="1:9" x14ac:dyDescent="0.4">
      <c r="A160" s="79" t="s">
        <v>286</v>
      </c>
      <c r="B160" s="80" t="s">
        <v>121</v>
      </c>
      <c r="C160" s="79" t="s">
        <v>264</v>
      </c>
      <c r="D160" s="79" t="s">
        <v>113</v>
      </c>
      <c r="E160" s="81">
        <v>40729</v>
      </c>
      <c r="F160" s="82"/>
      <c r="G160" s="83"/>
      <c r="H160" s="84">
        <v>22320</v>
      </c>
      <c r="I160" s="80">
        <v>2</v>
      </c>
    </row>
    <row r="161" spans="1:9" x14ac:dyDescent="0.4">
      <c r="A161" s="79" t="s">
        <v>287</v>
      </c>
      <c r="B161" s="80" t="s">
        <v>105</v>
      </c>
      <c r="C161" s="79" t="s">
        <v>264</v>
      </c>
      <c r="D161" s="79" t="s">
        <v>113</v>
      </c>
      <c r="E161" s="81">
        <v>39274</v>
      </c>
      <c r="F161" s="82"/>
      <c r="G161" s="83"/>
      <c r="H161" s="84">
        <v>64090</v>
      </c>
      <c r="I161" s="80">
        <v>2</v>
      </c>
    </row>
    <row r="162" spans="1:9" x14ac:dyDescent="0.4">
      <c r="A162" s="79" t="s">
        <v>288</v>
      </c>
      <c r="B162" s="80" t="s">
        <v>121</v>
      </c>
      <c r="C162" s="79" t="s">
        <v>264</v>
      </c>
      <c r="D162" s="79" t="s">
        <v>107</v>
      </c>
      <c r="E162" s="81">
        <v>40366</v>
      </c>
      <c r="F162" s="82"/>
      <c r="G162" s="83" t="s">
        <v>108</v>
      </c>
      <c r="H162" s="84">
        <v>63780</v>
      </c>
      <c r="I162" s="80">
        <v>5</v>
      </c>
    </row>
    <row r="163" spans="1:9" x14ac:dyDescent="0.4">
      <c r="A163" s="79" t="s">
        <v>289</v>
      </c>
      <c r="B163" s="80" t="s">
        <v>115</v>
      </c>
      <c r="C163" s="79" t="s">
        <v>264</v>
      </c>
      <c r="D163" s="79" t="s">
        <v>107</v>
      </c>
      <c r="E163" s="81">
        <v>35989</v>
      </c>
      <c r="F163" s="82"/>
      <c r="G163" s="83" t="s">
        <v>111</v>
      </c>
      <c r="H163" s="84">
        <v>71010</v>
      </c>
      <c r="I163" s="80">
        <v>5</v>
      </c>
    </row>
    <row r="164" spans="1:9" x14ac:dyDescent="0.4">
      <c r="A164" s="79" t="s">
        <v>290</v>
      </c>
      <c r="B164" s="80" t="s">
        <v>121</v>
      </c>
      <c r="C164" s="79" t="s">
        <v>264</v>
      </c>
      <c r="D164" s="79" t="s">
        <v>113</v>
      </c>
      <c r="E164" s="81">
        <v>39295</v>
      </c>
      <c r="F164" s="82"/>
      <c r="G164" s="83"/>
      <c r="H164" s="84">
        <v>40560</v>
      </c>
      <c r="I164" s="80">
        <v>5</v>
      </c>
    </row>
    <row r="165" spans="1:9" x14ac:dyDescent="0.4">
      <c r="A165" s="79" t="s">
        <v>291</v>
      </c>
      <c r="B165" s="80" t="s">
        <v>115</v>
      </c>
      <c r="C165" s="79" t="s">
        <v>264</v>
      </c>
      <c r="D165" s="79" t="s">
        <v>113</v>
      </c>
      <c r="E165" s="81">
        <v>40054</v>
      </c>
      <c r="F165" s="82"/>
      <c r="G165" s="83"/>
      <c r="H165" s="84">
        <v>56920</v>
      </c>
      <c r="I165" s="80">
        <v>4</v>
      </c>
    </row>
    <row r="166" spans="1:9" x14ac:dyDescent="0.4">
      <c r="A166" s="79" t="s">
        <v>292</v>
      </c>
      <c r="B166" s="80" t="s">
        <v>125</v>
      </c>
      <c r="C166" s="79" t="s">
        <v>264</v>
      </c>
      <c r="D166" s="79" t="s">
        <v>107</v>
      </c>
      <c r="E166" s="81">
        <v>40399</v>
      </c>
      <c r="F166" s="82"/>
      <c r="G166" s="83" t="s">
        <v>119</v>
      </c>
      <c r="H166" s="84">
        <v>32640</v>
      </c>
      <c r="I166" s="80">
        <v>4</v>
      </c>
    </row>
    <row r="167" spans="1:9" x14ac:dyDescent="0.4">
      <c r="A167" s="79" t="s">
        <v>293</v>
      </c>
      <c r="B167" s="80" t="s">
        <v>125</v>
      </c>
      <c r="C167" s="79" t="s">
        <v>264</v>
      </c>
      <c r="D167" s="79" t="s">
        <v>107</v>
      </c>
      <c r="E167" s="81">
        <v>39692</v>
      </c>
      <c r="F167" s="82"/>
      <c r="G167" s="83" t="s">
        <v>119</v>
      </c>
      <c r="H167" s="84">
        <v>35360</v>
      </c>
      <c r="I167" s="80">
        <v>5</v>
      </c>
    </row>
    <row r="168" spans="1:9" x14ac:dyDescent="0.4">
      <c r="A168" s="79" t="s">
        <v>294</v>
      </c>
      <c r="B168" s="80" t="s">
        <v>135</v>
      </c>
      <c r="C168" s="79" t="s">
        <v>264</v>
      </c>
      <c r="D168" s="79" t="s">
        <v>107</v>
      </c>
      <c r="E168" s="81">
        <v>41177</v>
      </c>
      <c r="F168" s="82"/>
      <c r="G168" s="83" t="s">
        <v>108</v>
      </c>
      <c r="H168" s="84">
        <v>64510</v>
      </c>
      <c r="I168" s="80">
        <v>3</v>
      </c>
    </row>
    <row r="169" spans="1:9" x14ac:dyDescent="0.4">
      <c r="A169" s="79" t="s">
        <v>295</v>
      </c>
      <c r="B169" s="80" t="s">
        <v>125</v>
      </c>
      <c r="C169" s="79" t="s">
        <v>264</v>
      </c>
      <c r="D169" s="79" t="s">
        <v>107</v>
      </c>
      <c r="E169" s="81">
        <v>39326</v>
      </c>
      <c r="F169" s="82"/>
      <c r="G169" s="83" t="s">
        <v>108</v>
      </c>
      <c r="H169" s="84">
        <v>72900</v>
      </c>
      <c r="I169" s="80">
        <v>3</v>
      </c>
    </row>
    <row r="170" spans="1:9" x14ac:dyDescent="0.4">
      <c r="A170" s="79" t="s">
        <v>296</v>
      </c>
      <c r="B170" s="80" t="s">
        <v>135</v>
      </c>
      <c r="C170" s="79" t="s">
        <v>264</v>
      </c>
      <c r="D170" s="79" t="s">
        <v>107</v>
      </c>
      <c r="E170" s="81">
        <v>36414</v>
      </c>
      <c r="F170" s="82"/>
      <c r="G170" s="83" t="s">
        <v>129</v>
      </c>
      <c r="H170" s="84">
        <v>39680</v>
      </c>
      <c r="I170" s="80">
        <v>5</v>
      </c>
    </row>
    <row r="171" spans="1:9" x14ac:dyDescent="0.4">
      <c r="A171" s="79" t="s">
        <v>297</v>
      </c>
      <c r="B171" s="80" t="s">
        <v>115</v>
      </c>
      <c r="C171" s="79" t="s">
        <v>264</v>
      </c>
      <c r="D171" s="79" t="s">
        <v>107</v>
      </c>
      <c r="E171" s="81">
        <v>36082</v>
      </c>
      <c r="F171" s="82"/>
      <c r="G171" s="83" t="s">
        <v>139</v>
      </c>
      <c r="H171" s="84">
        <v>82400</v>
      </c>
      <c r="I171" s="80">
        <v>2</v>
      </c>
    </row>
    <row r="172" spans="1:9" x14ac:dyDescent="0.4">
      <c r="A172" s="79" t="s">
        <v>298</v>
      </c>
      <c r="B172" s="80" t="s">
        <v>121</v>
      </c>
      <c r="C172" s="79" t="s">
        <v>264</v>
      </c>
      <c r="D172" s="79" t="s">
        <v>107</v>
      </c>
      <c r="E172" s="81">
        <v>40470</v>
      </c>
      <c r="F172" s="82"/>
      <c r="G172" s="83" t="s">
        <v>139</v>
      </c>
      <c r="H172" s="84">
        <v>42620</v>
      </c>
      <c r="I172" s="80">
        <v>3</v>
      </c>
    </row>
    <row r="173" spans="1:9" x14ac:dyDescent="0.4">
      <c r="A173" s="79" t="s">
        <v>299</v>
      </c>
      <c r="B173" s="80" t="s">
        <v>115</v>
      </c>
      <c r="C173" s="79" t="s">
        <v>264</v>
      </c>
      <c r="D173" s="79" t="s">
        <v>107</v>
      </c>
      <c r="E173" s="81">
        <v>41228</v>
      </c>
      <c r="F173" s="82"/>
      <c r="G173" s="83" t="s">
        <v>139</v>
      </c>
      <c r="H173" s="84">
        <v>46340</v>
      </c>
      <c r="I173" s="80">
        <v>5</v>
      </c>
    </row>
    <row r="174" spans="1:9" x14ac:dyDescent="0.4">
      <c r="A174" s="79" t="s">
        <v>300</v>
      </c>
      <c r="B174" s="80" t="s">
        <v>125</v>
      </c>
      <c r="C174" s="79" t="s">
        <v>264</v>
      </c>
      <c r="D174" s="79" t="s">
        <v>110</v>
      </c>
      <c r="E174" s="81">
        <v>39768</v>
      </c>
      <c r="F174" s="82"/>
      <c r="G174" s="83" t="s">
        <v>108</v>
      </c>
      <c r="H174" s="84">
        <v>39515</v>
      </c>
      <c r="I174" s="80">
        <v>5</v>
      </c>
    </row>
    <row r="175" spans="1:9" x14ac:dyDescent="0.4">
      <c r="A175" s="79" t="s">
        <v>301</v>
      </c>
      <c r="B175" s="80" t="s">
        <v>125</v>
      </c>
      <c r="C175" s="79" t="s">
        <v>264</v>
      </c>
      <c r="D175" s="79" t="s">
        <v>113</v>
      </c>
      <c r="E175" s="81">
        <v>41254</v>
      </c>
      <c r="F175" s="82"/>
      <c r="G175" s="83"/>
      <c r="H175" s="84">
        <v>81070</v>
      </c>
      <c r="I175" s="80">
        <v>5</v>
      </c>
    </row>
    <row r="176" spans="1:9" x14ac:dyDescent="0.4">
      <c r="A176" s="79" t="s">
        <v>302</v>
      </c>
      <c r="B176" s="80" t="s">
        <v>125</v>
      </c>
      <c r="C176" s="79" t="s">
        <v>303</v>
      </c>
      <c r="D176" s="79" t="s">
        <v>110</v>
      </c>
      <c r="E176" s="81">
        <v>39515</v>
      </c>
      <c r="F176" s="82"/>
      <c r="G176" s="83" t="s">
        <v>119</v>
      </c>
      <c r="H176" s="84">
        <v>89780</v>
      </c>
      <c r="I176" s="80">
        <v>4</v>
      </c>
    </row>
    <row r="177" spans="1:9" x14ac:dyDescent="0.4">
      <c r="A177" s="79" t="s">
        <v>304</v>
      </c>
      <c r="B177" s="80" t="s">
        <v>115</v>
      </c>
      <c r="C177" s="79" t="s">
        <v>303</v>
      </c>
      <c r="D177" s="79" t="s">
        <v>113</v>
      </c>
      <c r="E177" s="81">
        <v>40263</v>
      </c>
      <c r="F177" s="82"/>
      <c r="G177" s="83" t="s">
        <v>119</v>
      </c>
      <c r="H177" s="84">
        <v>71190</v>
      </c>
      <c r="I177" s="80">
        <v>4</v>
      </c>
    </row>
    <row r="178" spans="1:9" x14ac:dyDescent="0.4">
      <c r="A178" s="79" t="s">
        <v>305</v>
      </c>
      <c r="B178" s="80" t="s">
        <v>125</v>
      </c>
      <c r="C178" s="79" t="s">
        <v>303</v>
      </c>
      <c r="D178" s="79" t="s">
        <v>107</v>
      </c>
      <c r="E178" s="81">
        <v>40690</v>
      </c>
      <c r="F178" s="82"/>
      <c r="G178" s="83" t="s">
        <v>108</v>
      </c>
      <c r="H178" s="84">
        <v>89140</v>
      </c>
      <c r="I178" s="80">
        <v>1</v>
      </c>
    </row>
    <row r="179" spans="1:9" x14ac:dyDescent="0.4">
      <c r="A179" s="79" t="s">
        <v>306</v>
      </c>
      <c r="B179" s="80" t="s">
        <v>135</v>
      </c>
      <c r="C179" s="79" t="s">
        <v>303</v>
      </c>
      <c r="D179" s="79" t="s">
        <v>113</v>
      </c>
      <c r="E179" s="81">
        <v>36673</v>
      </c>
      <c r="F179" s="82"/>
      <c r="G179" s="83" t="s">
        <v>139</v>
      </c>
      <c r="H179" s="84">
        <v>69410</v>
      </c>
      <c r="I179" s="80">
        <v>4</v>
      </c>
    </row>
    <row r="180" spans="1:9" x14ac:dyDescent="0.4">
      <c r="A180" s="79" t="s">
        <v>307</v>
      </c>
      <c r="B180" s="80" t="s">
        <v>135</v>
      </c>
      <c r="C180" s="79" t="s">
        <v>303</v>
      </c>
      <c r="D180" s="79" t="s">
        <v>107</v>
      </c>
      <c r="E180" s="81">
        <v>37043</v>
      </c>
      <c r="F180" s="82"/>
      <c r="G180" s="83" t="s">
        <v>111</v>
      </c>
      <c r="H180" s="84">
        <v>45150</v>
      </c>
      <c r="I180" s="80">
        <v>1</v>
      </c>
    </row>
    <row r="181" spans="1:9" x14ac:dyDescent="0.4">
      <c r="A181" s="79" t="s">
        <v>308</v>
      </c>
      <c r="B181" s="80" t="s">
        <v>121</v>
      </c>
      <c r="C181" s="79" t="s">
        <v>303</v>
      </c>
      <c r="D181" s="79" t="s">
        <v>110</v>
      </c>
      <c r="E181" s="81">
        <v>37505</v>
      </c>
      <c r="F181" s="82"/>
      <c r="G181" s="83" t="s">
        <v>129</v>
      </c>
      <c r="H181" s="84">
        <v>51800</v>
      </c>
      <c r="I181" s="80">
        <v>1</v>
      </c>
    </row>
    <row r="182" spans="1:9" x14ac:dyDescent="0.4">
      <c r="A182" s="79" t="s">
        <v>309</v>
      </c>
      <c r="B182" s="80" t="s">
        <v>121</v>
      </c>
      <c r="C182" s="79" t="s">
        <v>303</v>
      </c>
      <c r="D182" s="79" t="s">
        <v>116</v>
      </c>
      <c r="E182" s="81">
        <v>37946</v>
      </c>
      <c r="F182" s="82"/>
      <c r="G182" s="83" t="s">
        <v>108</v>
      </c>
      <c r="H182" s="84">
        <v>85130</v>
      </c>
      <c r="I182" s="80">
        <v>5</v>
      </c>
    </row>
    <row r="183" spans="1:9" x14ac:dyDescent="0.4">
      <c r="A183" s="79" t="s">
        <v>310</v>
      </c>
      <c r="B183" s="80" t="s">
        <v>125</v>
      </c>
      <c r="C183" s="79" t="s">
        <v>303</v>
      </c>
      <c r="D183" s="79" t="s">
        <v>116</v>
      </c>
      <c r="E183" s="81">
        <v>36519</v>
      </c>
      <c r="F183" s="82"/>
      <c r="G183" s="83" t="s">
        <v>139</v>
      </c>
      <c r="H183" s="84">
        <v>61860</v>
      </c>
      <c r="I183" s="80">
        <v>5</v>
      </c>
    </row>
    <row r="184" spans="1:9" x14ac:dyDescent="0.4">
      <c r="A184" s="79" t="s">
        <v>311</v>
      </c>
      <c r="B184" s="80" t="s">
        <v>121</v>
      </c>
      <c r="C184" s="79" t="s">
        <v>312</v>
      </c>
      <c r="D184" s="79" t="s">
        <v>107</v>
      </c>
      <c r="E184" s="81">
        <v>40918</v>
      </c>
      <c r="F184" s="82"/>
      <c r="G184" s="83" t="s">
        <v>313</v>
      </c>
      <c r="H184" s="84">
        <v>56900</v>
      </c>
      <c r="I184" s="80">
        <v>5</v>
      </c>
    </row>
    <row r="185" spans="1:9" x14ac:dyDescent="0.4">
      <c r="A185" s="79" t="s">
        <v>314</v>
      </c>
      <c r="B185" s="80" t="s">
        <v>125</v>
      </c>
      <c r="C185" s="79" t="s">
        <v>312</v>
      </c>
      <c r="D185" s="79" t="s">
        <v>107</v>
      </c>
      <c r="E185" s="81">
        <v>40936</v>
      </c>
      <c r="F185" s="82"/>
      <c r="G185" s="83" t="s">
        <v>108</v>
      </c>
      <c r="H185" s="84">
        <v>52940</v>
      </c>
      <c r="I185" s="80">
        <v>4</v>
      </c>
    </row>
    <row r="186" spans="1:9" x14ac:dyDescent="0.4">
      <c r="A186" s="79" t="s">
        <v>315</v>
      </c>
      <c r="B186" s="80" t="s">
        <v>125</v>
      </c>
      <c r="C186" s="79" t="s">
        <v>312</v>
      </c>
      <c r="D186" s="79" t="s">
        <v>113</v>
      </c>
      <c r="E186" s="81">
        <v>39092</v>
      </c>
      <c r="F186" s="82"/>
      <c r="G186" s="83"/>
      <c r="H186" s="84">
        <v>73990</v>
      </c>
      <c r="I186" s="80">
        <v>3</v>
      </c>
    </row>
    <row r="187" spans="1:9" x14ac:dyDescent="0.4">
      <c r="A187" s="79" t="s">
        <v>316</v>
      </c>
      <c r="B187" s="80" t="s">
        <v>125</v>
      </c>
      <c r="C187" s="79" t="s">
        <v>312</v>
      </c>
      <c r="D187" s="79" t="s">
        <v>107</v>
      </c>
      <c r="E187" s="81">
        <v>39106</v>
      </c>
      <c r="F187" s="82"/>
      <c r="G187" s="83" t="s">
        <v>139</v>
      </c>
      <c r="H187" s="84">
        <v>45500</v>
      </c>
      <c r="I187" s="80">
        <v>3</v>
      </c>
    </row>
    <row r="188" spans="1:9" x14ac:dyDescent="0.4">
      <c r="A188" s="79" t="s">
        <v>317</v>
      </c>
      <c r="B188" s="80" t="s">
        <v>125</v>
      </c>
      <c r="C188" s="79" t="s">
        <v>312</v>
      </c>
      <c r="D188" s="79" t="s">
        <v>113</v>
      </c>
      <c r="E188" s="81">
        <v>38738</v>
      </c>
      <c r="F188" s="82"/>
      <c r="G188" s="83"/>
      <c r="H188" s="84">
        <v>42150</v>
      </c>
      <c r="I188" s="80">
        <v>5</v>
      </c>
    </row>
    <row r="189" spans="1:9" x14ac:dyDescent="0.4">
      <c r="A189" s="79" t="s">
        <v>318</v>
      </c>
      <c r="B189" s="80" t="s">
        <v>115</v>
      </c>
      <c r="C189" s="79" t="s">
        <v>312</v>
      </c>
      <c r="D189" s="79" t="s">
        <v>107</v>
      </c>
      <c r="E189" s="81">
        <v>35801</v>
      </c>
      <c r="F189" s="82"/>
      <c r="G189" s="83" t="s">
        <v>108</v>
      </c>
      <c r="H189" s="84">
        <v>78570</v>
      </c>
      <c r="I189" s="80">
        <v>1</v>
      </c>
    </row>
    <row r="190" spans="1:9" x14ac:dyDescent="0.4">
      <c r="A190" s="79" t="s">
        <v>319</v>
      </c>
      <c r="B190" s="80" t="s">
        <v>115</v>
      </c>
      <c r="C190" s="79" t="s">
        <v>312</v>
      </c>
      <c r="D190" s="79" t="s">
        <v>110</v>
      </c>
      <c r="E190" s="81">
        <v>35807</v>
      </c>
      <c r="F190" s="82"/>
      <c r="G190" s="83" t="s">
        <v>108</v>
      </c>
      <c r="H190" s="84">
        <v>48835</v>
      </c>
      <c r="I190" s="80">
        <v>5</v>
      </c>
    </row>
    <row r="191" spans="1:9" x14ac:dyDescent="0.4">
      <c r="A191" s="79" t="s">
        <v>320</v>
      </c>
      <c r="B191" s="80" t="s">
        <v>125</v>
      </c>
      <c r="C191" s="79" t="s">
        <v>312</v>
      </c>
      <c r="D191" s="79" t="s">
        <v>110</v>
      </c>
      <c r="E191" s="81">
        <v>36177</v>
      </c>
      <c r="F191" s="82"/>
      <c r="G191" s="83" t="s">
        <v>119</v>
      </c>
      <c r="H191" s="84">
        <v>21670</v>
      </c>
      <c r="I191" s="80">
        <v>2</v>
      </c>
    </row>
    <row r="192" spans="1:9" x14ac:dyDescent="0.4">
      <c r="A192" s="79" t="s">
        <v>321</v>
      </c>
      <c r="B192" s="80" t="s">
        <v>125</v>
      </c>
      <c r="C192" s="79" t="s">
        <v>312</v>
      </c>
      <c r="D192" s="79" t="s">
        <v>107</v>
      </c>
      <c r="E192" s="81">
        <v>36535</v>
      </c>
      <c r="F192" s="82"/>
      <c r="G192" s="83" t="s">
        <v>108</v>
      </c>
      <c r="H192" s="84">
        <v>76192</v>
      </c>
      <c r="I192" s="80">
        <v>4</v>
      </c>
    </row>
    <row r="193" spans="1:9" x14ac:dyDescent="0.4">
      <c r="A193" s="79" t="s">
        <v>322</v>
      </c>
      <c r="B193" s="80" t="s">
        <v>121</v>
      </c>
      <c r="C193" s="79" t="s">
        <v>312</v>
      </c>
      <c r="D193" s="79" t="s">
        <v>113</v>
      </c>
      <c r="E193" s="81">
        <v>37634</v>
      </c>
      <c r="F193" s="82"/>
      <c r="G193" s="83"/>
      <c r="H193" s="84">
        <v>61370</v>
      </c>
      <c r="I193" s="80">
        <v>3</v>
      </c>
    </row>
    <row r="194" spans="1:9" x14ac:dyDescent="0.4">
      <c r="A194" s="79" t="s">
        <v>323</v>
      </c>
      <c r="B194" s="80" t="s">
        <v>135</v>
      </c>
      <c r="C194" s="79" t="s">
        <v>312</v>
      </c>
      <c r="D194" s="79" t="s">
        <v>107</v>
      </c>
      <c r="E194" s="81">
        <v>39472</v>
      </c>
      <c r="F194" s="82"/>
      <c r="G194" s="83" t="s">
        <v>108</v>
      </c>
      <c r="H194" s="84">
        <v>41060</v>
      </c>
      <c r="I194" s="80">
        <v>3</v>
      </c>
    </row>
    <row r="195" spans="1:9" x14ac:dyDescent="0.4">
      <c r="A195" s="79" t="s">
        <v>324</v>
      </c>
      <c r="B195" s="80" t="s">
        <v>121</v>
      </c>
      <c r="C195" s="79" t="s">
        <v>312</v>
      </c>
      <c r="D195" s="79" t="s">
        <v>107</v>
      </c>
      <c r="E195" s="81">
        <v>39472</v>
      </c>
      <c r="F195" s="82"/>
      <c r="G195" s="83" t="s">
        <v>108</v>
      </c>
      <c r="H195" s="84">
        <v>87760</v>
      </c>
      <c r="I195" s="80">
        <v>1</v>
      </c>
    </row>
    <row r="196" spans="1:9" x14ac:dyDescent="0.4">
      <c r="A196" s="79" t="s">
        <v>325</v>
      </c>
      <c r="B196" s="80" t="s">
        <v>105</v>
      </c>
      <c r="C196" s="79" t="s">
        <v>312</v>
      </c>
      <c r="D196" s="79" t="s">
        <v>107</v>
      </c>
      <c r="E196" s="81">
        <v>38733</v>
      </c>
      <c r="F196" s="82"/>
      <c r="G196" s="83" t="s">
        <v>129</v>
      </c>
      <c r="H196" s="84">
        <v>68710</v>
      </c>
      <c r="I196" s="80">
        <v>4</v>
      </c>
    </row>
    <row r="197" spans="1:9" x14ac:dyDescent="0.4">
      <c r="A197" s="79" t="s">
        <v>326</v>
      </c>
      <c r="B197" s="80" t="s">
        <v>105</v>
      </c>
      <c r="C197" s="79" t="s">
        <v>312</v>
      </c>
      <c r="D197" s="79" t="s">
        <v>116</v>
      </c>
      <c r="E197" s="81">
        <v>39087</v>
      </c>
      <c r="F197" s="82"/>
      <c r="G197" s="83"/>
      <c r="H197" s="84">
        <v>14416</v>
      </c>
      <c r="I197" s="80">
        <v>4</v>
      </c>
    </row>
    <row r="198" spans="1:9" x14ac:dyDescent="0.4">
      <c r="A198" s="79" t="s">
        <v>327</v>
      </c>
      <c r="B198" s="80" t="s">
        <v>118</v>
      </c>
      <c r="C198" s="79" t="s">
        <v>312</v>
      </c>
      <c r="D198" s="79" t="s">
        <v>107</v>
      </c>
      <c r="E198" s="81">
        <v>39455</v>
      </c>
      <c r="F198" s="82"/>
      <c r="G198" s="83" t="s">
        <v>139</v>
      </c>
      <c r="H198" s="84">
        <v>59420</v>
      </c>
      <c r="I198" s="80">
        <v>4</v>
      </c>
    </row>
    <row r="199" spans="1:9" x14ac:dyDescent="0.4">
      <c r="A199" s="79" t="s">
        <v>328</v>
      </c>
      <c r="B199" s="80" t="s">
        <v>105</v>
      </c>
      <c r="C199" s="79" t="s">
        <v>312</v>
      </c>
      <c r="D199" s="79" t="s">
        <v>113</v>
      </c>
      <c r="E199" s="81">
        <v>39822</v>
      </c>
      <c r="F199" s="82"/>
      <c r="G199" s="83"/>
      <c r="H199" s="84">
        <v>60040</v>
      </c>
      <c r="I199" s="80">
        <v>5</v>
      </c>
    </row>
    <row r="200" spans="1:9" x14ac:dyDescent="0.4">
      <c r="A200" s="79" t="s">
        <v>329</v>
      </c>
      <c r="B200" s="80" t="s">
        <v>105</v>
      </c>
      <c r="C200" s="79" t="s">
        <v>312</v>
      </c>
      <c r="D200" s="79" t="s">
        <v>113</v>
      </c>
      <c r="E200" s="81">
        <v>39830</v>
      </c>
      <c r="F200" s="82"/>
      <c r="G200" s="83"/>
      <c r="H200" s="84">
        <v>78520</v>
      </c>
      <c r="I200" s="80">
        <v>4</v>
      </c>
    </row>
    <row r="201" spans="1:9" x14ac:dyDescent="0.4">
      <c r="A201" s="79" t="s">
        <v>330</v>
      </c>
      <c r="B201" s="80" t="s">
        <v>121</v>
      </c>
      <c r="C201" s="79" t="s">
        <v>312</v>
      </c>
      <c r="D201" s="79" t="s">
        <v>107</v>
      </c>
      <c r="E201" s="81">
        <v>40203</v>
      </c>
      <c r="F201" s="82"/>
      <c r="G201" s="83" t="s">
        <v>108</v>
      </c>
      <c r="H201" s="84">
        <v>35600</v>
      </c>
      <c r="I201" s="80">
        <v>5</v>
      </c>
    </row>
    <row r="202" spans="1:9" x14ac:dyDescent="0.4">
      <c r="A202" s="79" t="s">
        <v>331</v>
      </c>
      <c r="B202" s="80" t="s">
        <v>125</v>
      </c>
      <c r="C202" s="79" t="s">
        <v>312</v>
      </c>
      <c r="D202" s="79" t="s">
        <v>116</v>
      </c>
      <c r="E202" s="81">
        <v>40574</v>
      </c>
      <c r="F202" s="82"/>
      <c r="G202" s="83"/>
      <c r="H202" s="84">
        <v>28424</v>
      </c>
      <c r="I202" s="80">
        <v>4</v>
      </c>
    </row>
    <row r="203" spans="1:9" x14ac:dyDescent="0.4">
      <c r="A203" s="79" t="s">
        <v>332</v>
      </c>
      <c r="B203" s="80" t="s">
        <v>125</v>
      </c>
      <c r="C203" s="79" t="s">
        <v>312</v>
      </c>
      <c r="D203" s="79" t="s">
        <v>107</v>
      </c>
      <c r="E203" s="81">
        <v>40953</v>
      </c>
      <c r="F203" s="82"/>
      <c r="G203" s="83" t="s">
        <v>129</v>
      </c>
      <c r="H203" s="84">
        <v>60380</v>
      </c>
      <c r="I203" s="80">
        <v>4</v>
      </c>
    </row>
    <row r="204" spans="1:9" x14ac:dyDescent="0.4">
      <c r="A204" s="79" t="s">
        <v>333</v>
      </c>
      <c r="B204" s="80" t="s">
        <v>105</v>
      </c>
      <c r="C204" s="79" t="s">
        <v>312</v>
      </c>
      <c r="D204" s="79" t="s">
        <v>116</v>
      </c>
      <c r="E204" s="81">
        <v>35829</v>
      </c>
      <c r="F204" s="82"/>
      <c r="G204" s="83"/>
      <c r="H204" s="84">
        <v>29176</v>
      </c>
      <c r="I204" s="80">
        <v>3</v>
      </c>
    </row>
    <row r="205" spans="1:9" x14ac:dyDescent="0.4">
      <c r="A205" s="79" t="s">
        <v>334</v>
      </c>
      <c r="B205" s="80" t="s">
        <v>118</v>
      </c>
      <c r="C205" s="79" t="s">
        <v>312</v>
      </c>
      <c r="D205" s="79" t="s">
        <v>107</v>
      </c>
      <c r="E205" s="81">
        <v>35830</v>
      </c>
      <c r="F205" s="82"/>
      <c r="G205" s="83" t="s">
        <v>119</v>
      </c>
      <c r="H205" s="84">
        <v>35460</v>
      </c>
      <c r="I205" s="80">
        <v>5</v>
      </c>
    </row>
    <row r="206" spans="1:9" x14ac:dyDescent="0.4">
      <c r="A206" s="79" t="s">
        <v>335</v>
      </c>
      <c r="B206" s="80" t="s">
        <v>115</v>
      </c>
      <c r="C206" s="79" t="s">
        <v>312</v>
      </c>
      <c r="D206" s="79" t="s">
        <v>107</v>
      </c>
      <c r="E206" s="81">
        <v>36198</v>
      </c>
      <c r="F206" s="82"/>
      <c r="G206" s="83" t="s">
        <v>129</v>
      </c>
      <c r="H206" s="84">
        <v>81400</v>
      </c>
      <c r="I206" s="80">
        <v>2</v>
      </c>
    </row>
    <row r="207" spans="1:9" x14ac:dyDescent="0.4">
      <c r="A207" s="79" t="s">
        <v>336</v>
      </c>
      <c r="B207" s="80" t="s">
        <v>121</v>
      </c>
      <c r="C207" s="79" t="s">
        <v>312</v>
      </c>
      <c r="D207" s="79" t="s">
        <v>113</v>
      </c>
      <c r="E207" s="81">
        <v>38044</v>
      </c>
      <c r="F207" s="82"/>
      <c r="G207" s="83"/>
      <c r="H207" s="84">
        <v>57410</v>
      </c>
      <c r="I207" s="80">
        <v>2</v>
      </c>
    </row>
    <row r="208" spans="1:9" x14ac:dyDescent="0.4">
      <c r="A208" s="79" t="s">
        <v>337</v>
      </c>
      <c r="B208" s="80" t="s">
        <v>105</v>
      </c>
      <c r="C208" s="79" t="s">
        <v>312</v>
      </c>
      <c r="D208" s="79" t="s">
        <v>107</v>
      </c>
      <c r="E208" s="81">
        <v>40578</v>
      </c>
      <c r="F208" s="82"/>
      <c r="G208" s="83" t="s">
        <v>108</v>
      </c>
      <c r="H208" s="84">
        <v>43820</v>
      </c>
      <c r="I208" s="80">
        <v>2</v>
      </c>
    </row>
    <row r="209" spans="1:9" x14ac:dyDescent="0.4">
      <c r="A209" s="79" t="s">
        <v>338</v>
      </c>
      <c r="B209" s="80" t="s">
        <v>115</v>
      </c>
      <c r="C209" s="79" t="s">
        <v>312</v>
      </c>
      <c r="D209" s="79" t="s">
        <v>113</v>
      </c>
      <c r="E209" s="81">
        <v>39144</v>
      </c>
      <c r="F209" s="82"/>
      <c r="G209" s="83"/>
      <c r="H209" s="84">
        <v>64430</v>
      </c>
      <c r="I209" s="80">
        <v>4</v>
      </c>
    </row>
    <row r="210" spans="1:9" x14ac:dyDescent="0.4">
      <c r="A210" s="79" t="s">
        <v>339</v>
      </c>
      <c r="B210" s="80" t="s">
        <v>105</v>
      </c>
      <c r="C210" s="79" t="s">
        <v>312</v>
      </c>
      <c r="D210" s="79" t="s">
        <v>113</v>
      </c>
      <c r="E210" s="81">
        <v>39166</v>
      </c>
      <c r="F210" s="82"/>
      <c r="G210" s="83"/>
      <c r="H210" s="84">
        <v>79220</v>
      </c>
      <c r="I210" s="80">
        <v>4</v>
      </c>
    </row>
    <row r="211" spans="1:9" x14ac:dyDescent="0.4">
      <c r="A211" s="79" t="s">
        <v>340</v>
      </c>
      <c r="B211" s="80" t="s">
        <v>125</v>
      </c>
      <c r="C211" s="79" t="s">
        <v>312</v>
      </c>
      <c r="D211" s="79" t="s">
        <v>107</v>
      </c>
      <c r="E211" s="81">
        <v>39518</v>
      </c>
      <c r="F211" s="82"/>
      <c r="G211" s="83" t="s">
        <v>139</v>
      </c>
      <c r="H211" s="84">
        <v>24710</v>
      </c>
      <c r="I211" s="80">
        <v>2</v>
      </c>
    </row>
    <row r="212" spans="1:9" x14ac:dyDescent="0.4">
      <c r="A212" s="79" t="s">
        <v>341</v>
      </c>
      <c r="B212" s="80" t="s">
        <v>115</v>
      </c>
      <c r="C212" s="79" t="s">
        <v>312</v>
      </c>
      <c r="D212" s="79" t="s">
        <v>107</v>
      </c>
      <c r="E212" s="81">
        <v>39168</v>
      </c>
      <c r="F212" s="82"/>
      <c r="G212" s="83" t="s">
        <v>108</v>
      </c>
      <c r="H212" s="84">
        <v>24300</v>
      </c>
      <c r="I212" s="80">
        <v>3</v>
      </c>
    </row>
    <row r="213" spans="1:9" x14ac:dyDescent="0.4">
      <c r="A213" s="79" t="s">
        <v>342</v>
      </c>
      <c r="B213" s="80" t="s">
        <v>105</v>
      </c>
      <c r="C213" s="79" t="s">
        <v>312</v>
      </c>
      <c r="D213" s="79" t="s">
        <v>116</v>
      </c>
      <c r="E213" s="81">
        <v>38777</v>
      </c>
      <c r="F213" s="82"/>
      <c r="G213" s="83"/>
      <c r="H213" s="84">
        <v>22472</v>
      </c>
      <c r="I213" s="80">
        <v>1</v>
      </c>
    </row>
    <row r="214" spans="1:9" x14ac:dyDescent="0.4">
      <c r="A214" s="79" t="s">
        <v>343</v>
      </c>
      <c r="B214" s="80" t="s">
        <v>105</v>
      </c>
      <c r="C214" s="79" t="s">
        <v>312</v>
      </c>
      <c r="D214" s="79" t="s">
        <v>107</v>
      </c>
      <c r="E214" s="81">
        <v>38798</v>
      </c>
      <c r="F214" s="82"/>
      <c r="G214" s="83" t="s">
        <v>139</v>
      </c>
      <c r="H214" s="84">
        <v>73144</v>
      </c>
      <c r="I214" s="80">
        <v>5</v>
      </c>
    </row>
    <row r="215" spans="1:9" x14ac:dyDescent="0.4">
      <c r="A215" s="79" t="s">
        <v>344</v>
      </c>
      <c r="B215" s="80" t="s">
        <v>125</v>
      </c>
      <c r="C215" s="79" t="s">
        <v>312</v>
      </c>
      <c r="D215" s="79" t="s">
        <v>107</v>
      </c>
      <c r="E215" s="81">
        <v>38807</v>
      </c>
      <c r="F215" s="82"/>
      <c r="G215" s="83" t="s">
        <v>108</v>
      </c>
      <c r="H215" s="84">
        <v>79730</v>
      </c>
      <c r="I215" s="80">
        <v>2</v>
      </c>
    </row>
    <row r="216" spans="1:9" x14ac:dyDescent="0.4">
      <c r="A216" s="79" t="s">
        <v>345</v>
      </c>
      <c r="B216" s="80" t="s">
        <v>135</v>
      </c>
      <c r="C216" s="79" t="s">
        <v>312</v>
      </c>
      <c r="D216" s="79" t="s">
        <v>113</v>
      </c>
      <c r="E216" s="81">
        <v>36600</v>
      </c>
      <c r="F216" s="82"/>
      <c r="G216" s="83"/>
      <c r="H216" s="84">
        <v>41840</v>
      </c>
      <c r="I216" s="80">
        <v>2</v>
      </c>
    </row>
    <row r="217" spans="1:9" x14ac:dyDescent="0.4">
      <c r="A217" s="79" t="s">
        <v>346</v>
      </c>
      <c r="B217" s="80" t="s">
        <v>121</v>
      </c>
      <c r="C217" s="79" t="s">
        <v>312</v>
      </c>
      <c r="D217" s="79" t="s">
        <v>110</v>
      </c>
      <c r="E217" s="81">
        <v>36604</v>
      </c>
      <c r="F217" s="82"/>
      <c r="G217" s="83" t="s">
        <v>139</v>
      </c>
      <c r="H217" s="84">
        <v>46710</v>
      </c>
      <c r="I217" s="80">
        <v>3</v>
      </c>
    </row>
    <row r="218" spans="1:9" x14ac:dyDescent="0.4">
      <c r="A218" s="79" t="s">
        <v>347</v>
      </c>
      <c r="B218" s="80" t="s">
        <v>121</v>
      </c>
      <c r="C218" s="79" t="s">
        <v>312</v>
      </c>
      <c r="D218" s="79" t="s">
        <v>113</v>
      </c>
      <c r="E218" s="81">
        <v>36977</v>
      </c>
      <c r="F218" s="82"/>
      <c r="G218" s="83"/>
      <c r="H218" s="84">
        <v>68510</v>
      </c>
      <c r="I218" s="80">
        <v>5</v>
      </c>
    </row>
    <row r="219" spans="1:9" x14ac:dyDescent="0.4">
      <c r="A219" s="79" t="s">
        <v>348</v>
      </c>
      <c r="B219" s="80" t="s">
        <v>115</v>
      </c>
      <c r="C219" s="79" t="s">
        <v>312</v>
      </c>
      <c r="D219" s="79" t="s">
        <v>113</v>
      </c>
      <c r="E219" s="81">
        <v>37326</v>
      </c>
      <c r="F219" s="82"/>
      <c r="G219" s="83"/>
      <c r="H219" s="84">
        <v>52770</v>
      </c>
      <c r="I219" s="80">
        <v>2</v>
      </c>
    </row>
    <row r="220" spans="1:9" x14ac:dyDescent="0.4">
      <c r="A220" s="79" t="s">
        <v>349</v>
      </c>
      <c r="B220" s="80" t="s">
        <v>125</v>
      </c>
      <c r="C220" s="79" t="s">
        <v>312</v>
      </c>
      <c r="D220" s="79" t="s">
        <v>107</v>
      </c>
      <c r="E220" s="81">
        <v>37331</v>
      </c>
      <c r="F220" s="82"/>
      <c r="G220" s="83" t="s">
        <v>139</v>
      </c>
      <c r="H220" s="84">
        <v>62750</v>
      </c>
      <c r="I220" s="80">
        <v>3</v>
      </c>
    </row>
    <row r="221" spans="1:9" x14ac:dyDescent="0.4">
      <c r="A221" s="79" t="s">
        <v>350</v>
      </c>
      <c r="B221" s="80" t="s">
        <v>121</v>
      </c>
      <c r="C221" s="79" t="s">
        <v>312</v>
      </c>
      <c r="D221" s="79" t="s">
        <v>113</v>
      </c>
      <c r="E221" s="81">
        <v>38073</v>
      </c>
      <c r="F221" s="82"/>
      <c r="G221" s="83"/>
      <c r="H221" s="84">
        <v>39300</v>
      </c>
      <c r="I221" s="80">
        <v>2</v>
      </c>
    </row>
    <row r="222" spans="1:9" x14ac:dyDescent="0.4">
      <c r="A222" s="79" t="s">
        <v>351</v>
      </c>
      <c r="B222" s="80" t="s">
        <v>105</v>
      </c>
      <c r="C222" s="79" t="s">
        <v>312</v>
      </c>
      <c r="D222" s="79" t="s">
        <v>113</v>
      </c>
      <c r="E222" s="81">
        <v>39538</v>
      </c>
      <c r="F222" s="82"/>
      <c r="G222" s="83"/>
      <c r="H222" s="84">
        <v>62780</v>
      </c>
      <c r="I222" s="80">
        <v>4</v>
      </c>
    </row>
    <row r="223" spans="1:9" x14ac:dyDescent="0.4">
      <c r="A223" s="79" t="s">
        <v>352</v>
      </c>
      <c r="B223" s="80" t="s">
        <v>121</v>
      </c>
      <c r="C223" s="79" t="s">
        <v>312</v>
      </c>
      <c r="D223" s="79" t="s">
        <v>107</v>
      </c>
      <c r="E223" s="85">
        <v>40603</v>
      </c>
      <c r="F223" s="82"/>
      <c r="G223" s="83" t="s">
        <v>119</v>
      </c>
      <c r="H223" s="84">
        <v>44260</v>
      </c>
      <c r="I223" s="80">
        <v>1</v>
      </c>
    </row>
    <row r="224" spans="1:9" x14ac:dyDescent="0.4">
      <c r="A224" s="79" t="s">
        <v>353</v>
      </c>
      <c r="B224" s="80" t="s">
        <v>105</v>
      </c>
      <c r="C224" s="79" t="s">
        <v>312</v>
      </c>
      <c r="D224" s="79" t="s">
        <v>107</v>
      </c>
      <c r="E224" s="81">
        <v>41025</v>
      </c>
      <c r="F224" s="82"/>
      <c r="G224" s="83" t="s">
        <v>139</v>
      </c>
      <c r="H224" s="84">
        <v>58910</v>
      </c>
      <c r="I224" s="80">
        <v>1</v>
      </c>
    </row>
    <row r="225" spans="1:9" x14ac:dyDescent="0.4">
      <c r="A225" s="79" t="s">
        <v>354</v>
      </c>
      <c r="B225" s="80" t="s">
        <v>125</v>
      </c>
      <c r="C225" s="79" t="s">
        <v>312</v>
      </c>
      <c r="D225" s="79" t="s">
        <v>107</v>
      </c>
      <c r="E225" s="81">
        <v>41026</v>
      </c>
      <c r="F225" s="82"/>
      <c r="G225" s="83" t="s">
        <v>139</v>
      </c>
      <c r="H225" s="84">
        <v>26190</v>
      </c>
      <c r="I225" s="80">
        <v>5</v>
      </c>
    </row>
    <row r="226" spans="1:9" x14ac:dyDescent="0.4">
      <c r="A226" s="79" t="s">
        <v>355</v>
      </c>
      <c r="B226" s="80" t="s">
        <v>135</v>
      </c>
      <c r="C226" s="79" t="s">
        <v>312</v>
      </c>
      <c r="D226" s="79" t="s">
        <v>107</v>
      </c>
      <c r="E226" s="81">
        <v>39181</v>
      </c>
      <c r="F226" s="82"/>
      <c r="G226" s="83" t="s">
        <v>139</v>
      </c>
      <c r="H226" s="84">
        <v>23330</v>
      </c>
      <c r="I226" s="80">
        <v>4</v>
      </c>
    </row>
    <row r="227" spans="1:9" x14ac:dyDescent="0.4">
      <c r="A227" s="79" t="s">
        <v>356</v>
      </c>
      <c r="B227" s="80" t="s">
        <v>125</v>
      </c>
      <c r="C227" s="79" t="s">
        <v>312</v>
      </c>
      <c r="D227" s="79" t="s">
        <v>113</v>
      </c>
      <c r="E227" s="81">
        <v>39539</v>
      </c>
      <c r="F227" s="82"/>
      <c r="G227" s="83"/>
      <c r="H227" s="84">
        <v>63310</v>
      </c>
      <c r="I227" s="80">
        <v>3</v>
      </c>
    </row>
    <row r="228" spans="1:9" x14ac:dyDescent="0.4">
      <c r="A228" s="79" t="s">
        <v>357</v>
      </c>
      <c r="B228" s="80" t="s">
        <v>125</v>
      </c>
      <c r="C228" s="79" t="s">
        <v>312</v>
      </c>
      <c r="D228" s="79" t="s">
        <v>107</v>
      </c>
      <c r="E228" s="81">
        <v>40269</v>
      </c>
      <c r="F228" s="82"/>
      <c r="G228" s="83" t="s">
        <v>139</v>
      </c>
      <c r="H228" s="84">
        <v>86260</v>
      </c>
      <c r="I228" s="80">
        <v>3</v>
      </c>
    </row>
    <row r="229" spans="1:9" x14ac:dyDescent="0.4">
      <c r="A229" s="79" t="s">
        <v>358</v>
      </c>
      <c r="B229" s="80" t="s">
        <v>121</v>
      </c>
      <c r="C229" s="79" t="s">
        <v>312</v>
      </c>
      <c r="D229" s="79" t="s">
        <v>113</v>
      </c>
      <c r="E229" s="81">
        <v>40298</v>
      </c>
      <c r="F229" s="82"/>
      <c r="G229" s="83"/>
      <c r="H229" s="84">
        <v>24410</v>
      </c>
      <c r="I229" s="80">
        <v>3</v>
      </c>
    </row>
    <row r="230" spans="1:9" x14ac:dyDescent="0.4">
      <c r="A230" s="79" t="s">
        <v>359</v>
      </c>
      <c r="B230" s="80" t="s">
        <v>121</v>
      </c>
      <c r="C230" s="79" t="s">
        <v>312</v>
      </c>
      <c r="D230" s="79" t="s">
        <v>107</v>
      </c>
      <c r="E230" s="81">
        <v>38813</v>
      </c>
      <c r="F230" s="82"/>
      <c r="G230" s="83" t="s">
        <v>139</v>
      </c>
      <c r="H230" s="84">
        <v>32390</v>
      </c>
      <c r="I230" s="80">
        <v>2</v>
      </c>
    </row>
    <row r="231" spans="1:9" x14ac:dyDescent="0.4">
      <c r="A231" s="79" t="s">
        <v>360</v>
      </c>
      <c r="B231" s="80" t="s">
        <v>135</v>
      </c>
      <c r="C231" s="79" t="s">
        <v>312</v>
      </c>
      <c r="D231" s="79" t="s">
        <v>107</v>
      </c>
      <c r="E231" s="81">
        <v>38816</v>
      </c>
      <c r="F231" s="82"/>
      <c r="G231" s="83" t="s">
        <v>119</v>
      </c>
      <c r="H231" s="84">
        <v>44920</v>
      </c>
      <c r="I231" s="80">
        <v>1</v>
      </c>
    </row>
    <row r="232" spans="1:9" x14ac:dyDescent="0.4">
      <c r="A232" s="79" t="s">
        <v>361</v>
      </c>
      <c r="B232" s="80" t="s">
        <v>125</v>
      </c>
      <c r="C232" s="79" t="s">
        <v>312</v>
      </c>
      <c r="D232" s="79" t="s">
        <v>110</v>
      </c>
      <c r="E232" s="81">
        <v>36269</v>
      </c>
      <c r="F232" s="82"/>
      <c r="G232" s="83" t="s">
        <v>139</v>
      </c>
      <c r="H232" s="84">
        <v>48190</v>
      </c>
      <c r="I232" s="80">
        <v>1</v>
      </c>
    </row>
    <row r="233" spans="1:9" x14ac:dyDescent="0.4">
      <c r="A233" s="79" t="s">
        <v>362</v>
      </c>
      <c r="B233" s="80" t="s">
        <v>125</v>
      </c>
      <c r="C233" s="79" t="s">
        <v>312</v>
      </c>
      <c r="D233" s="79" t="s">
        <v>107</v>
      </c>
      <c r="E233" s="81">
        <v>36273</v>
      </c>
      <c r="F233" s="82"/>
      <c r="G233" s="83" t="s">
        <v>139</v>
      </c>
      <c r="H233" s="84">
        <v>61330</v>
      </c>
      <c r="I233" s="80">
        <v>4</v>
      </c>
    </row>
    <row r="234" spans="1:9" x14ac:dyDescent="0.4">
      <c r="A234" s="79" t="s">
        <v>363</v>
      </c>
      <c r="B234" s="80" t="s">
        <v>125</v>
      </c>
      <c r="C234" s="79" t="s">
        <v>312</v>
      </c>
      <c r="D234" s="79" t="s">
        <v>113</v>
      </c>
      <c r="E234" s="81">
        <v>36637</v>
      </c>
      <c r="F234" s="82"/>
      <c r="G234" s="83"/>
      <c r="H234" s="84">
        <v>57600</v>
      </c>
      <c r="I234" s="80">
        <v>3</v>
      </c>
    </row>
    <row r="235" spans="1:9" x14ac:dyDescent="0.4">
      <c r="A235" s="79" t="s">
        <v>364</v>
      </c>
      <c r="B235" s="80" t="s">
        <v>121</v>
      </c>
      <c r="C235" s="79" t="s">
        <v>312</v>
      </c>
      <c r="D235" s="79" t="s">
        <v>116</v>
      </c>
      <c r="E235" s="81">
        <v>37730</v>
      </c>
      <c r="F235" s="82"/>
      <c r="G235" s="83"/>
      <c r="H235" s="84">
        <v>8892</v>
      </c>
      <c r="I235" s="80">
        <v>1</v>
      </c>
    </row>
    <row r="236" spans="1:9" x14ac:dyDescent="0.4">
      <c r="A236" s="79" t="s">
        <v>365</v>
      </c>
      <c r="B236" s="80" t="s">
        <v>105</v>
      </c>
      <c r="C236" s="79" t="s">
        <v>312</v>
      </c>
      <c r="D236" s="79" t="s">
        <v>107</v>
      </c>
      <c r="E236" s="81">
        <v>38809</v>
      </c>
      <c r="F236" s="82"/>
      <c r="G236" s="83" t="s">
        <v>111</v>
      </c>
      <c r="H236" s="84">
        <v>76584</v>
      </c>
      <c r="I236" s="80">
        <v>1</v>
      </c>
    </row>
    <row r="237" spans="1:9" x14ac:dyDescent="0.4">
      <c r="A237" s="79" t="s">
        <v>366</v>
      </c>
      <c r="B237" s="80" t="s">
        <v>121</v>
      </c>
      <c r="C237" s="79" t="s">
        <v>312</v>
      </c>
      <c r="D237" s="79" t="s">
        <v>107</v>
      </c>
      <c r="E237" s="81">
        <v>38821</v>
      </c>
      <c r="F237" s="82"/>
      <c r="G237" s="83" t="s">
        <v>139</v>
      </c>
      <c r="H237" s="84">
        <v>65720</v>
      </c>
      <c r="I237" s="80">
        <v>1</v>
      </c>
    </row>
    <row r="238" spans="1:9" x14ac:dyDescent="0.4">
      <c r="A238" s="79" t="s">
        <v>367</v>
      </c>
      <c r="B238" s="80" t="s">
        <v>121</v>
      </c>
      <c r="C238" s="79" t="s">
        <v>312</v>
      </c>
      <c r="D238" s="79" t="s">
        <v>107</v>
      </c>
      <c r="E238" s="81">
        <v>38832</v>
      </c>
      <c r="F238" s="82"/>
      <c r="G238" s="83" t="s">
        <v>129</v>
      </c>
      <c r="H238" s="84">
        <v>29420</v>
      </c>
      <c r="I238" s="80">
        <v>5</v>
      </c>
    </row>
    <row r="239" spans="1:9" x14ac:dyDescent="0.4">
      <c r="A239" s="79" t="s">
        <v>368</v>
      </c>
      <c r="B239" s="80" t="s">
        <v>121</v>
      </c>
      <c r="C239" s="79" t="s">
        <v>312</v>
      </c>
      <c r="D239" s="79" t="s">
        <v>113</v>
      </c>
      <c r="E239" s="81">
        <v>39189</v>
      </c>
      <c r="F239" s="82"/>
      <c r="G239" s="83"/>
      <c r="H239" s="84">
        <v>63850</v>
      </c>
      <c r="I239" s="80">
        <v>2</v>
      </c>
    </row>
    <row r="240" spans="1:9" x14ac:dyDescent="0.4">
      <c r="A240" s="79" t="s">
        <v>369</v>
      </c>
      <c r="B240" s="80" t="s">
        <v>125</v>
      </c>
      <c r="C240" s="79" t="s">
        <v>312</v>
      </c>
      <c r="D240" s="79" t="s">
        <v>113</v>
      </c>
      <c r="E240" s="81">
        <v>39545</v>
      </c>
      <c r="F240" s="82"/>
      <c r="G240" s="83"/>
      <c r="H240" s="84">
        <v>84170</v>
      </c>
      <c r="I240" s="80">
        <v>2</v>
      </c>
    </row>
    <row r="241" spans="1:9" x14ac:dyDescent="0.4">
      <c r="A241" s="79" t="s">
        <v>370</v>
      </c>
      <c r="B241" s="80" t="s">
        <v>125</v>
      </c>
      <c r="C241" s="79" t="s">
        <v>312</v>
      </c>
      <c r="D241" s="79" t="s">
        <v>107</v>
      </c>
      <c r="E241" s="81">
        <v>40270</v>
      </c>
      <c r="F241" s="82"/>
      <c r="G241" s="83" t="s">
        <v>139</v>
      </c>
      <c r="H241" s="84">
        <v>35300</v>
      </c>
      <c r="I241" s="80">
        <v>5</v>
      </c>
    </row>
    <row r="242" spans="1:9" x14ac:dyDescent="0.4">
      <c r="A242" s="79" t="s">
        <v>371</v>
      </c>
      <c r="B242" s="80" t="s">
        <v>125</v>
      </c>
      <c r="C242" s="79" t="s">
        <v>312</v>
      </c>
      <c r="D242" s="79" t="s">
        <v>107</v>
      </c>
      <c r="E242" s="81">
        <v>40634</v>
      </c>
      <c r="F242" s="82"/>
      <c r="G242" s="83" t="s">
        <v>108</v>
      </c>
      <c r="H242" s="84">
        <v>47440</v>
      </c>
      <c r="I242" s="80">
        <v>3</v>
      </c>
    </row>
    <row r="243" spans="1:9" x14ac:dyDescent="0.4">
      <c r="A243" s="79" t="s">
        <v>372</v>
      </c>
      <c r="B243" s="80" t="s">
        <v>135</v>
      </c>
      <c r="C243" s="79" t="s">
        <v>312</v>
      </c>
      <c r="D243" s="79" t="s">
        <v>116</v>
      </c>
      <c r="E243" s="81">
        <v>41056</v>
      </c>
      <c r="F243" s="82"/>
      <c r="G243" s="83"/>
      <c r="H243" s="84">
        <v>22344</v>
      </c>
      <c r="I243" s="80">
        <v>4</v>
      </c>
    </row>
    <row r="244" spans="1:9" x14ac:dyDescent="0.4">
      <c r="A244" s="79" t="s">
        <v>373</v>
      </c>
      <c r="B244" s="80" t="s">
        <v>115</v>
      </c>
      <c r="C244" s="79" t="s">
        <v>312</v>
      </c>
      <c r="D244" s="79" t="s">
        <v>107</v>
      </c>
      <c r="E244" s="81">
        <v>39597</v>
      </c>
      <c r="F244" s="82"/>
      <c r="G244" s="83" t="s">
        <v>108</v>
      </c>
      <c r="H244" s="84">
        <v>81010</v>
      </c>
      <c r="I244" s="80">
        <v>4</v>
      </c>
    </row>
    <row r="245" spans="1:9" x14ac:dyDescent="0.4">
      <c r="A245" s="79" t="s">
        <v>374</v>
      </c>
      <c r="B245" s="80" t="s">
        <v>125</v>
      </c>
      <c r="C245" s="79" t="s">
        <v>312</v>
      </c>
      <c r="D245" s="79" t="s">
        <v>107</v>
      </c>
      <c r="E245" s="81">
        <v>40301</v>
      </c>
      <c r="F245" s="82"/>
      <c r="G245" s="83" t="s">
        <v>139</v>
      </c>
      <c r="H245" s="84">
        <v>44270</v>
      </c>
      <c r="I245" s="80">
        <v>2</v>
      </c>
    </row>
    <row r="246" spans="1:9" x14ac:dyDescent="0.4">
      <c r="A246" s="79" t="s">
        <v>375</v>
      </c>
      <c r="B246" s="80" t="s">
        <v>121</v>
      </c>
      <c r="C246" s="79" t="s">
        <v>312</v>
      </c>
      <c r="D246" s="79" t="s">
        <v>110</v>
      </c>
      <c r="E246" s="81">
        <v>40302</v>
      </c>
      <c r="F246" s="82"/>
      <c r="G246" s="83" t="s">
        <v>108</v>
      </c>
      <c r="H246" s="84">
        <v>46285</v>
      </c>
      <c r="I246" s="80">
        <v>5</v>
      </c>
    </row>
    <row r="247" spans="1:9" x14ac:dyDescent="0.4">
      <c r="A247" s="79" t="s">
        <v>376</v>
      </c>
      <c r="B247" s="80" t="s">
        <v>121</v>
      </c>
      <c r="C247" s="79" t="s">
        <v>312</v>
      </c>
      <c r="D247" s="79" t="s">
        <v>107</v>
      </c>
      <c r="E247" s="81">
        <v>40312</v>
      </c>
      <c r="F247" s="82"/>
      <c r="G247" s="83" t="s">
        <v>108</v>
      </c>
      <c r="H247" s="84">
        <v>73450</v>
      </c>
      <c r="I247" s="80">
        <v>3</v>
      </c>
    </row>
    <row r="248" spans="1:9" x14ac:dyDescent="0.4">
      <c r="A248" s="79" t="s">
        <v>377</v>
      </c>
      <c r="B248" s="80" t="s">
        <v>115</v>
      </c>
      <c r="C248" s="79" t="s">
        <v>312</v>
      </c>
      <c r="D248" s="79" t="s">
        <v>113</v>
      </c>
      <c r="E248" s="81">
        <v>35927</v>
      </c>
      <c r="F248" s="82"/>
      <c r="G248" s="83"/>
      <c r="H248" s="84">
        <v>76910</v>
      </c>
      <c r="I248" s="80">
        <v>1</v>
      </c>
    </row>
    <row r="249" spans="1:9" x14ac:dyDescent="0.4">
      <c r="A249" s="79" t="s">
        <v>378</v>
      </c>
      <c r="B249" s="80" t="s">
        <v>121</v>
      </c>
      <c r="C249" s="79" t="s">
        <v>312</v>
      </c>
      <c r="D249" s="79" t="s">
        <v>107</v>
      </c>
      <c r="E249" s="81">
        <v>35932</v>
      </c>
      <c r="F249" s="82"/>
      <c r="G249" s="83" t="s">
        <v>139</v>
      </c>
      <c r="H249" s="84">
        <v>89740</v>
      </c>
      <c r="I249" s="80">
        <v>5</v>
      </c>
    </row>
    <row r="250" spans="1:9" x14ac:dyDescent="0.4">
      <c r="A250" s="79" t="s">
        <v>379</v>
      </c>
      <c r="B250" s="80" t="s">
        <v>105</v>
      </c>
      <c r="C250" s="79" t="s">
        <v>312</v>
      </c>
      <c r="D250" s="79" t="s">
        <v>107</v>
      </c>
      <c r="E250" s="81">
        <v>35938</v>
      </c>
      <c r="F250" s="82"/>
      <c r="G250" s="83" t="s">
        <v>119</v>
      </c>
      <c r="H250" s="84">
        <v>55450</v>
      </c>
      <c r="I250" s="80">
        <v>5</v>
      </c>
    </row>
    <row r="251" spans="1:9" x14ac:dyDescent="0.4">
      <c r="A251" s="79" t="s">
        <v>380</v>
      </c>
      <c r="B251" s="80" t="s">
        <v>135</v>
      </c>
      <c r="C251" s="79" t="s">
        <v>312</v>
      </c>
      <c r="D251" s="79" t="s">
        <v>113</v>
      </c>
      <c r="E251" s="81">
        <v>36283</v>
      </c>
      <c r="F251" s="82"/>
      <c r="G251" s="83"/>
      <c r="H251" s="84">
        <v>25130</v>
      </c>
      <c r="I251" s="80">
        <v>5</v>
      </c>
    </row>
    <row r="252" spans="1:9" x14ac:dyDescent="0.4">
      <c r="A252" s="79" t="s">
        <v>381</v>
      </c>
      <c r="B252" s="80" t="s">
        <v>125</v>
      </c>
      <c r="C252" s="79" t="s">
        <v>312</v>
      </c>
      <c r="D252" s="79" t="s">
        <v>116</v>
      </c>
      <c r="E252" s="81">
        <v>36305</v>
      </c>
      <c r="F252" s="82"/>
      <c r="G252" s="83"/>
      <c r="H252" s="84">
        <v>9424</v>
      </c>
      <c r="I252" s="80">
        <v>4</v>
      </c>
    </row>
    <row r="253" spans="1:9" x14ac:dyDescent="0.4">
      <c r="A253" s="79" t="s">
        <v>382</v>
      </c>
      <c r="B253" s="80" t="s">
        <v>121</v>
      </c>
      <c r="C253" s="79" t="s">
        <v>312</v>
      </c>
      <c r="D253" s="79" t="s">
        <v>107</v>
      </c>
      <c r="E253" s="81">
        <v>37394</v>
      </c>
      <c r="F253" s="82"/>
      <c r="G253" s="83" t="s">
        <v>108</v>
      </c>
      <c r="H253" s="84">
        <v>28970</v>
      </c>
      <c r="I253" s="80">
        <v>3</v>
      </c>
    </row>
    <row r="254" spans="1:9" x14ac:dyDescent="0.4">
      <c r="A254" s="79" t="s">
        <v>383</v>
      </c>
      <c r="B254" s="80" t="s">
        <v>125</v>
      </c>
      <c r="C254" s="79" t="s">
        <v>312</v>
      </c>
      <c r="D254" s="79" t="s">
        <v>113</v>
      </c>
      <c r="E254" s="85">
        <v>40680</v>
      </c>
      <c r="F254" s="82"/>
      <c r="G254" s="83"/>
      <c r="H254" s="84">
        <v>57110</v>
      </c>
      <c r="I254" s="80">
        <v>3</v>
      </c>
    </row>
    <row r="255" spans="1:9" x14ac:dyDescent="0.4">
      <c r="A255" s="79" t="s">
        <v>384</v>
      </c>
      <c r="B255" s="80" t="s">
        <v>121</v>
      </c>
      <c r="C255" s="79" t="s">
        <v>312</v>
      </c>
      <c r="D255" s="79" t="s">
        <v>113</v>
      </c>
      <c r="E255" s="81">
        <v>41079</v>
      </c>
      <c r="F255" s="82"/>
      <c r="G255" s="83"/>
      <c r="H255" s="84">
        <v>32190</v>
      </c>
      <c r="I255" s="80">
        <v>3</v>
      </c>
    </row>
    <row r="256" spans="1:9" x14ac:dyDescent="0.4">
      <c r="A256" s="79" t="s">
        <v>385</v>
      </c>
      <c r="B256" s="80" t="s">
        <v>125</v>
      </c>
      <c r="C256" s="79" t="s">
        <v>312</v>
      </c>
      <c r="D256" s="79" t="s">
        <v>113</v>
      </c>
      <c r="E256" s="81">
        <v>39262</v>
      </c>
      <c r="F256" s="82"/>
      <c r="G256" s="83"/>
      <c r="H256" s="84">
        <v>45770</v>
      </c>
      <c r="I256" s="80">
        <v>5</v>
      </c>
    </row>
    <row r="257" spans="1:9" x14ac:dyDescent="0.4">
      <c r="A257" s="79" t="s">
        <v>386</v>
      </c>
      <c r="B257" s="80" t="s">
        <v>125</v>
      </c>
      <c r="C257" s="79" t="s">
        <v>312</v>
      </c>
      <c r="D257" s="79" t="s">
        <v>107</v>
      </c>
      <c r="E257" s="81">
        <v>38876</v>
      </c>
      <c r="F257" s="82"/>
      <c r="G257" s="83" t="s">
        <v>108</v>
      </c>
      <c r="H257" s="84">
        <v>60280</v>
      </c>
      <c r="I257" s="80">
        <v>1</v>
      </c>
    </row>
    <row r="258" spans="1:9" x14ac:dyDescent="0.4">
      <c r="A258" s="79" t="s">
        <v>387</v>
      </c>
      <c r="B258" s="80" t="s">
        <v>115</v>
      </c>
      <c r="C258" s="79" t="s">
        <v>312</v>
      </c>
      <c r="D258" s="79" t="s">
        <v>107</v>
      </c>
      <c r="E258" s="81">
        <v>38878</v>
      </c>
      <c r="F258" s="82"/>
      <c r="G258" s="83" t="s">
        <v>139</v>
      </c>
      <c r="H258" s="84">
        <v>61150</v>
      </c>
      <c r="I258" s="80">
        <v>2</v>
      </c>
    </row>
    <row r="259" spans="1:9" x14ac:dyDescent="0.4">
      <c r="A259" s="79" t="s">
        <v>388</v>
      </c>
      <c r="B259" s="80" t="s">
        <v>121</v>
      </c>
      <c r="C259" s="79" t="s">
        <v>312</v>
      </c>
      <c r="D259" s="79" t="s">
        <v>113</v>
      </c>
      <c r="E259" s="81">
        <v>35972</v>
      </c>
      <c r="F259" s="82"/>
      <c r="G259" s="83"/>
      <c r="H259" s="84">
        <v>71710</v>
      </c>
      <c r="I259" s="80">
        <v>5</v>
      </c>
    </row>
    <row r="260" spans="1:9" x14ac:dyDescent="0.4">
      <c r="A260" s="79" t="s">
        <v>389</v>
      </c>
      <c r="B260" s="80" t="s">
        <v>121</v>
      </c>
      <c r="C260" s="79" t="s">
        <v>312</v>
      </c>
      <c r="D260" s="79" t="s">
        <v>107</v>
      </c>
      <c r="E260" s="81">
        <v>36318</v>
      </c>
      <c r="F260" s="82"/>
      <c r="G260" s="83" t="s">
        <v>139</v>
      </c>
      <c r="H260" s="84">
        <v>68750</v>
      </c>
      <c r="I260" s="80">
        <v>1</v>
      </c>
    </row>
    <row r="261" spans="1:9" x14ac:dyDescent="0.4">
      <c r="A261" s="79" t="s">
        <v>390</v>
      </c>
      <c r="B261" s="80" t="s">
        <v>121</v>
      </c>
      <c r="C261" s="79" t="s">
        <v>312</v>
      </c>
      <c r="D261" s="79" t="s">
        <v>107</v>
      </c>
      <c r="E261" s="81">
        <v>36332</v>
      </c>
      <c r="F261" s="82"/>
      <c r="G261" s="83" t="s">
        <v>119</v>
      </c>
      <c r="H261" s="84">
        <v>37760</v>
      </c>
      <c r="I261" s="80">
        <v>2</v>
      </c>
    </row>
    <row r="262" spans="1:9" x14ac:dyDescent="0.4">
      <c r="A262" s="79" t="s">
        <v>391</v>
      </c>
      <c r="B262" s="80" t="s">
        <v>105</v>
      </c>
      <c r="C262" s="79" t="s">
        <v>312</v>
      </c>
      <c r="D262" s="79" t="s">
        <v>107</v>
      </c>
      <c r="E262" s="81">
        <v>36698</v>
      </c>
      <c r="F262" s="82"/>
      <c r="G262" s="83" t="s">
        <v>119</v>
      </c>
      <c r="H262" s="84">
        <v>23650</v>
      </c>
      <c r="I262" s="80">
        <v>1</v>
      </c>
    </row>
    <row r="263" spans="1:9" x14ac:dyDescent="0.4">
      <c r="A263" s="79" t="s">
        <v>392</v>
      </c>
      <c r="B263" s="80" t="s">
        <v>135</v>
      </c>
      <c r="C263" s="79" t="s">
        <v>312</v>
      </c>
      <c r="D263" s="79" t="s">
        <v>113</v>
      </c>
      <c r="E263" s="81">
        <v>36704</v>
      </c>
      <c r="F263" s="82"/>
      <c r="G263" s="83"/>
      <c r="H263" s="84">
        <v>57760</v>
      </c>
      <c r="I263" s="80">
        <v>3</v>
      </c>
    </row>
    <row r="264" spans="1:9" x14ac:dyDescent="0.4">
      <c r="A264" s="79" t="s">
        <v>393</v>
      </c>
      <c r="B264" s="80" t="s">
        <v>121</v>
      </c>
      <c r="C264" s="79" t="s">
        <v>312</v>
      </c>
      <c r="D264" s="79" t="s">
        <v>107</v>
      </c>
      <c r="E264" s="81">
        <v>36707</v>
      </c>
      <c r="F264" s="82"/>
      <c r="G264" s="83" t="s">
        <v>129</v>
      </c>
      <c r="H264" s="84">
        <v>38870</v>
      </c>
      <c r="I264" s="80">
        <v>2</v>
      </c>
    </row>
    <row r="265" spans="1:9" x14ac:dyDescent="0.4">
      <c r="A265" s="79" t="s">
        <v>394</v>
      </c>
      <c r="B265" s="80" t="s">
        <v>121</v>
      </c>
      <c r="C265" s="79" t="s">
        <v>312</v>
      </c>
      <c r="D265" s="79" t="s">
        <v>107</v>
      </c>
      <c r="E265" s="81">
        <v>37068</v>
      </c>
      <c r="F265" s="82"/>
      <c r="G265" s="83" t="s">
        <v>111</v>
      </c>
      <c r="H265" s="84">
        <v>66010</v>
      </c>
      <c r="I265" s="80">
        <v>5</v>
      </c>
    </row>
    <row r="266" spans="1:9" x14ac:dyDescent="0.4">
      <c r="A266" s="79" t="s">
        <v>395</v>
      </c>
      <c r="B266" s="80" t="s">
        <v>125</v>
      </c>
      <c r="C266" s="79" t="s">
        <v>312</v>
      </c>
      <c r="D266" s="79" t="s">
        <v>107</v>
      </c>
      <c r="E266" s="81">
        <v>37436</v>
      </c>
      <c r="F266" s="82"/>
      <c r="G266" s="83" t="s">
        <v>119</v>
      </c>
      <c r="H266" s="84">
        <v>64130</v>
      </c>
      <c r="I266" s="80">
        <v>1</v>
      </c>
    </row>
    <row r="267" spans="1:9" x14ac:dyDescent="0.4">
      <c r="A267" s="79" t="s">
        <v>396</v>
      </c>
      <c r="B267" s="80" t="s">
        <v>105</v>
      </c>
      <c r="C267" s="79" t="s">
        <v>312</v>
      </c>
      <c r="D267" s="79" t="s">
        <v>107</v>
      </c>
      <c r="E267" s="81">
        <v>38146</v>
      </c>
      <c r="F267" s="82"/>
      <c r="G267" s="83" t="s">
        <v>108</v>
      </c>
      <c r="H267" s="84">
        <v>47340</v>
      </c>
      <c r="I267" s="80">
        <v>2</v>
      </c>
    </row>
    <row r="268" spans="1:9" x14ac:dyDescent="0.4">
      <c r="A268" s="79" t="s">
        <v>397</v>
      </c>
      <c r="B268" s="80" t="s">
        <v>121</v>
      </c>
      <c r="C268" s="79" t="s">
        <v>312</v>
      </c>
      <c r="D268" s="79" t="s">
        <v>113</v>
      </c>
      <c r="E268" s="81">
        <v>39603</v>
      </c>
      <c r="F268" s="82"/>
      <c r="G268" s="83"/>
      <c r="H268" s="84">
        <v>40940</v>
      </c>
      <c r="I268" s="80">
        <v>2</v>
      </c>
    </row>
    <row r="269" spans="1:9" x14ac:dyDescent="0.4">
      <c r="A269" s="79" t="s">
        <v>398</v>
      </c>
      <c r="B269" s="80" t="s">
        <v>135</v>
      </c>
      <c r="C269" s="79" t="s">
        <v>312</v>
      </c>
      <c r="D269" s="79" t="s">
        <v>113</v>
      </c>
      <c r="E269" s="81">
        <v>38874</v>
      </c>
      <c r="F269" s="82"/>
      <c r="G269" s="83"/>
      <c r="H269" s="84">
        <v>59330</v>
      </c>
      <c r="I269" s="80">
        <v>4</v>
      </c>
    </row>
    <row r="270" spans="1:9" x14ac:dyDescent="0.4">
      <c r="A270" s="79" t="s">
        <v>399</v>
      </c>
      <c r="B270" s="80" t="s">
        <v>135</v>
      </c>
      <c r="C270" s="79" t="s">
        <v>312</v>
      </c>
      <c r="D270" s="79" t="s">
        <v>107</v>
      </c>
      <c r="E270" s="81">
        <v>39972</v>
      </c>
      <c r="F270" s="82"/>
      <c r="G270" s="83" t="s">
        <v>108</v>
      </c>
      <c r="H270" s="84">
        <v>78170</v>
      </c>
      <c r="I270" s="80">
        <v>5</v>
      </c>
    </row>
    <row r="271" spans="1:9" x14ac:dyDescent="0.4">
      <c r="A271" s="79" t="s">
        <v>400</v>
      </c>
      <c r="B271" s="80" t="s">
        <v>125</v>
      </c>
      <c r="C271" s="79" t="s">
        <v>312</v>
      </c>
      <c r="D271" s="79" t="s">
        <v>107</v>
      </c>
      <c r="E271" s="81">
        <v>39264</v>
      </c>
      <c r="F271" s="82"/>
      <c r="G271" s="83" t="s">
        <v>139</v>
      </c>
      <c r="H271" s="84">
        <v>81980</v>
      </c>
      <c r="I271" s="80">
        <v>2</v>
      </c>
    </row>
    <row r="272" spans="1:9" x14ac:dyDescent="0.4">
      <c r="A272" s="79" t="s">
        <v>401</v>
      </c>
      <c r="B272" s="80" t="s">
        <v>105</v>
      </c>
      <c r="C272" s="79" t="s">
        <v>312</v>
      </c>
      <c r="D272" s="79" t="s">
        <v>110</v>
      </c>
      <c r="E272" s="81">
        <v>39276</v>
      </c>
      <c r="F272" s="82"/>
      <c r="G272" s="83" t="s">
        <v>111</v>
      </c>
      <c r="H272" s="84">
        <v>18895</v>
      </c>
      <c r="I272" s="80">
        <v>4</v>
      </c>
    </row>
    <row r="273" spans="1:9" x14ac:dyDescent="0.4">
      <c r="A273" s="79" t="s">
        <v>402</v>
      </c>
      <c r="B273" s="80" t="s">
        <v>135</v>
      </c>
      <c r="C273" s="79" t="s">
        <v>312</v>
      </c>
      <c r="D273" s="79" t="s">
        <v>116</v>
      </c>
      <c r="E273" s="81">
        <v>39278</v>
      </c>
      <c r="F273" s="82"/>
      <c r="G273" s="83"/>
      <c r="H273" s="84">
        <v>30416</v>
      </c>
      <c r="I273" s="80">
        <v>1</v>
      </c>
    </row>
    <row r="274" spans="1:9" x14ac:dyDescent="0.4">
      <c r="A274" s="79" t="s">
        <v>403</v>
      </c>
      <c r="B274" s="80" t="s">
        <v>105</v>
      </c>
      <c r="C274" s="79" t="s">
        <v>312</v>
      </c>
      <c r="D274" s="79" t="s">
        <v>107</v>
      </c>
      <c r="E274" s="81">
        <v>39655</v>
      </c>
      <c r="F274" s="82"/>
      <c r="G274" s="83" t="s">
        <v>129</v>
      </c>
      <c r="H274" s="84">
        <v>34480</v>
      </c>
      <c r="I274" s="80">
        <v>3</v>
      </c>
    </row>
    <row r="275" spans="1:9" x14ac:dyDescent="0.4">
      <c r="A275" s="79" t="s">
        <v>404</v>
      </c>
      <c r="B275" s="80" t="s">
        <v>121</v>
      </c>
      <c r="C275" s="79" t="s">
        <v>312</v>
      </c>
      <c r="D275" s="79" t="s">
        <v>107</v>
      </c>
      <c r="E275" s="81">
        <v>39264</v>
      </c>
      <c r="F275" s="82"/>
      <c r="G275" s="83" t="s">
        <v>111</v>
      </c>
      <c r="H275" s="84">
        <v>63070</v>
      </c>
      <c r="I275" s="80">
        <v>1</v>
      </c>
    </row>
    <row r="276" spans="1:9" x14ac:dyDescent="0.4">
      <c r="A276" s="79" t="s">
        <v>405</v>
      </c>
      <c r="B276" s="80" t="s">
        <v>121</v>
      </c>
      <c r="C276" s="79" t="s">
        <v>312</v>
      </c>
      <c r="D276" s="79" t="s">
        <v>116</v>
      </c>
      <c r="E276" s="81">
        <v>35982</v>
      </c>
      <c r="F276" s="82"/>
      <c r="G276" s="83"/>
      <c r="H276" s="84">
        <v>8904</v>
      </c>
      <c r="I276" s="80">
        <v>3</v>
      </c>
    </row>
    <row r="277" spans="1:9" x14ac:dyDescent="0.4">
      <c r="A277" s="79" t="s">
        <v>406</v>
      </c>
      <c r="B277" s="80" t="s">
        <v>125</v>
      </c>
      <c r="C277" s="79" t="s">
        <v>312</v>
      </c>
      <c r="D277" s="79" t="s">
        <v>113</v>
      </c>
      <c r="E277" s="81">
        <v>35992</v>
      </c>
      <c r="F277" s="82"/>
      <c r="G277" s="83"/>
      <c r="H277" s="84">
        <v>68260</v>
      </c>
      <c r="I277" s="80">
        <v>5</v>
      </c>
    </row>
    <row r="278" spans="1:9" x14ac:dyDescent="0.4">
      <c r="A278" s="79" t="s">
        <v>407</v>
      </c>
      <c r="B278" s="80" t="s">
        <v>125</v>
      </c>
      <c r="C278" s="79" t="s">
        <v>312</v>
      </c>
      <c r="D278" s="79" t="s">
        <v>107</v>
      </c>
      <c r="E278" s="81">
        <v>35996</v>
      </c>
      <c r="F278" s="82"/>
      <c r="G278" s="83" t="s">
        <v>108</v>
      </c>
      <c r="H278" s="84">
        <v>40340</v>
      </c>
      <c r="I278" s="80">
        <v>2</v>
      </c>
    </row>
    <row r="279" spans="1:9" x14ac:dyDescent="0.4">
      <c r="A279" s="79" t="s">
        <v>408</v>
      </c>
      <c r="B279" s="80" t="s">
        <v>121</v>
      </c>
      <c r="C279" s="79" t="s">
        <v>312</v>
      </c>
      <c r="D279" s="79" t="s">
        <v>113</v>
      </c>
      <c r="E279" s="81">
        <v>35997</v>
      </c>
      <c r="F279" s="82"/>
      <c r="G279" s="83"/>
      <c r="H279" s="84">
        <v>72520</v>
      </c>
      <c r="I279" s="80">
        <v>3</v>
      </c>
    </row>
    <row r="280" spans="1:9" x14ac:dyDescent="0.4">
      <c r="A280" s="79" t="s">
        <v>409</v>
      </c>
      <c r="B280" s="80" t="s">
        <v>118</v>
      </c>
      <c r="C280" s="79" t="s">
        <v>312</v>
      </c>
      <c r="D280" s="79" t="s">
        <v>113</v>
      </c>
      <c r="E280" s="81">
        <v>36350</v>
      </c>
      <c r="F280" s="82"/>
      <c r="G280" s="83"/>
      <c r="H280" s="84">
        <v>27380</v>
      </c>
      <c r="I280" s="80">
        <v>3</v>
      </c>
    </row>
    <row r="281" spans="1:9" x14ac:dyDescent="0.4">
      <c r="A281" s="79" t="s">
        <v>410</v>
      </c>
      <c r="B281" s="80" t="s">
        <v>121</v>
      </c>
      <c r="C281" s="79" t="s">
        <v>312</v>
      </c>
      <c r="D281" s="79" t="s">
        <v>110</v>
      </c>
      <c r="E281" s="81">
        <v>36360</v>
      </c>
      <c r="F281" s="82"/>
      <c r="G281" s="83" t="s">
        <v>139</v>
      </c>
      <c r="H281" s="84">
        <v>11065</v>
      </c>
      <c r="I281" s="80">
        <v>1</v>
      </c>
    </row>
    <row r="282" spans="1:9" x14ac:dyDescent="0.4">
      <c r="A282" s="79" t="s">
        <v>411</v>
      </c>
      <c r="B282" s="80" t="s">
        <v>121</v>
      </c>
      <c r="C282" s="79" t="s">
        <v>312</v>
      </c>
      <c r="D282" s="79" t="s">
        <v>113</v>
      </c>
      <c r="E282" s="81">
        <v>36718</v>
      </c>
      <c r="F282" s="82"/>
      <c r="G282" s="83"/>
      <c r="H282" s="84">
        <v>89520</v>
      </c>
      <c r="I282" s="80">
        <v>5</v>
      </c>
    </row>
    <row r="283" spans="1:9" x14ac:dyDescent="0.4">
      <c r="A283" s="79" t="s">
        <v>412</v>
      </c>
      <c r="B283" s="80" t="s">
        <v>121</v>
      </c>
      <c r="C283" s="79" t="s">
        <v>312</v>
      </c>
      <c r="D283" s="79" t="s">
        <v>113</v>
      </c>
      <c r="E283" s="81">
        <v>36729</v>
      </c>
      <c r="F283" s="82"/>
      <c r="G283" s="83"/>
      <c r="H283" s="84">
        <v>45420</v>
      </c>
      <c r="I283" s="80">
        <v>1</v>
      </c>
    </row>
    <row r="284" spans="1:9" x14ac:dyDescent="0.4">
      <c r="A284" s="79" t="s">
        <v>413</v>
      </c>
      <c r="B284" s="80" t="s">
        <v>118</v>
      </c>
      <c r="C284" s="79" t="s">
        <v>312</v>
      </c>
      <c r="D284" s="79" t="s">
        <v>113</v>
      </c>
      <c r="E284" s="81">
        <v>37820</v>
      </c>
      <c r="F284" s="82"/>
      <c r="G284" s="83"/>
      <c r="H284" s="84">
        <v>75420</v>
      </c>
      <c r="I284" s="80">
        <v>1</v>
      </c>
    </row>
    <row r="285" spans="1:9" x14ac:dyDescent="0.4">
      <c r="A285" s="79" t="s">
        <v>414</v>
      </c>
      <c r="B285" s="80" t="s">
        <v>105</v>
      </c>
      <c r="C285" s="79" t="s">
        <v>312</v>
      </c>
      <c r="D285" s="79" t="s">
        <v>113</v>
      </c>
      <c r="E285" s="81">
        <v>39633</v>
      </c>
      <c r="F285" s="82"/>
      <c r="G285" s="83"/>
      <c r="H285" s="84">
        <v>39680</v>
      </c>
      <c r="I285" s="80">
        <v>1</v>
      </c>
    </row>
    <row r="286" spans="1:9" x14ac:dyDescent="0.4">
      <c r="A286" s="79" t="s">
        <v>415</v>
      </c>
      <c r="B286" s="80" t="s">
        <v>115</v>
      </c>
      <c r="C286" s="79" t="s">
        <v>312</v>
      </c>
      <c r="D286" s="79" t="s">
        <v>113</v>
      </c>
      <c r="E286" s="81">
        <v>38912</v>
      </c>
      <c r="F286" s="82"/>
      <c r="G286" s="83"/>
      <c r="H286" s="84">
        <v>80330</v>
      </c>
      <c r="I286" s="80">
        <v>4</v>
      </c>
    </row>
    <row r="287" spans="1:9" x14ac:dyDescent="0.4">
      <c r="A287" s="79" t="s">
        <v>416</v>
      </c>
      <c r="B287" s="80" t="s">
        <v>125</v>
      </c>
      <c r="C287" s="79" t="s">
        <v>312</v>
      </c>
      <c r="D287" s="79" t="s">
        <v>113</v>
      </c>
      <c r="E287" s="81">
        <v>41124</v>
      </c>
      <c r="F287" s="82"/>
      <c r="G287" s="83"/>
      <c r="H287" s="84">
        <v>49530</v>
      </c>
      <c r="I287" s="80">
        <v>2</v>
      </c>
    </row>
    <row r="288" spans="1:9" x14ac:dyDescent="0.4">
      <c r="A288" s="79" t="s">
        <v>417</v>
      </c>
      <c r="B288" s="80" t="s">
        <v>125</v>
      </c>
      <c r="C288" s="79" t="s">
        <v>312</v>
      </c>
      <c r="D288" s="79" t="s">
        <v>107</v>
      </c>
      <c r="E288" s="81">
        <v>36009</v>
      </c>
      <c r="F288" s="82"/>
      <c r="G288" s="83" t="s">
        <v>108</v>
      </c>
      <c r="H288" s="84">
        <v>75120</v>
      </c>
      <c r="I288" s="80">
        <v>5</v>
      </c>
    </row>
    <row r="289" spans="1:9" x14ac:dyDescent="0.4">
      <c r="A289" s="79" t="s">
        <v>418</v>
      </c>
      <c r="B289" s="80" t="s">
        <v>135</v>
      </c>
      <c r="C289" s="79" t="s">
        <v>312</v>
      </c>
      <c r="D289" s="79" t="s">
        <v>113</v>
      </c>
      <c r="E289" s="81">
        <v>36011</v>
      </c>
      <c r="F289" s="82"/>
      <c r="G289" s="83"/>
      <c r="H289" s="84">
        <v>45050</v>
      </c>
      <c r="I289" s="80">
        <v>1</v>
      </c>
    </row>
    <row r="290" spans="1:9" x14ac:dyDescent="0.4">
      <c r="A290" s="79" t="s">
        <v>419</v>
      </c>
      <c r="B290" s="80" t="s">
        <v>118</v>
      </c>
      <c r="C290" s="79" t="s">
        <v>312</v>
      </c>
      <c r="D290" s="79" t="s">
        <v>107</v>
      </c>
      <c r="E290" s="81">
        <v>39312</v>
      </c>
      <c r="F290" s="82"/>
      <c r="G290" s="83" t="s">
        <v>111</v>
      </c>
      <c r="H290" s="84">
        <v>71030</v>
      </c>
      <c r="I290" s="80">
        <v>3</v>
      </c>
    </row>
    <row r="291" spans="1:9" x14ac:dyDescent="0.4">
      <c r="A291" s="79" t="s">
        <v>420</v>
      </c>
      <c r="B291" s="80" t="s">
        <v>115</v>
      </c>
      <c r="C291" s="79" t="s">
        <v>312</v>
      </c>
      <c r="D291" s="79" t="s">
        <v>110</v>
      </c>
      <c r="E291" s="81">
        <v>39697</v>
      </c>
      <c r="F291" s="82"/>
      <c r="G291" s="83" t="s">
        <v>111</v>
      </c>
      <c r="H291" s="84">
        <v>15260</v>
      </c>
      <c r="I291" s="80">
        <v>2</v>
      </c>
    </row>
    <row r="292" spans="1:9" x14ac:dyDescent="0.4">
      <c r="A292" s="79" t="s">
        <v>421</v>
      </c>
      <c r="B292" s="80" t="s">
        <v>121</v>
      </c>
      <c r="C292" s="79" t="s">
        <v>312</v>
      </c>
      <c r="D292" s="79" t="s">
        <v>107</v>
      </c>
      <c r="E292" s="81">
        <v>39354</v>
      </c>
      <c r="F292" s="82"/>
      <c r="G292" s="83" t="s">
        <v>139</v>
      </c>
      <c r="H292" s="84">
        <v>67050</v>
      </c>
      <c r="I292" s="80">
        <v>4</v>
      </c>
    </row>
    <row r="293" spans="1:9" x14ac:dyDescent="0.4">
      <c r="A293" s="79" t="s">
        <v>422</v>
      </c>
      <c r="B293" s="80" t="s">
        <v>115</v>
      </c>
      <c r="C293" s="79" t="s">
        <v>312</v>
      </c>
      <c r="D293" s="79" t="s">
        <v>107</v>
      </c>
      <c r="E293" s="81">
        <v>40424</v>
      </c>
      <c r="F293" s="82"/>
      <c r="G293" s="83" t="s">
        <v>119</v>
      </c>
      <c r="H293" s="84">
        <v>39520</v>
      </c>
      <c r="I293" s="80">
        <v>5</v>
      </c>
    </row>
    <row r="294" spans="1:9" x14ac:dyDescent="0.4">
      <c r="A294" s="79" t="s">
        <v>423</v>
      </c>
      <c r="B294" s="80" t="s">
        <v>125</v>
      </c>
      <c r="C294" s="79" t="s">
        <v>312</v>
      </c>
      <c r="D294" s="79" t="s">
        <v>107</v>
      </c>
      <c r="E294" s="81">
        <v>38982</v>
      </c>
      <c r="F294" s="82"/>
      <c r="G294" s="83" t="s">
        <v>108</v>
      </c>
      <c r="H294" s="84">
        <v>60100</v>
      </c>
      <c r="I294" s="80">
        <v>1</v>
      </c>
    </row>
    <row r="295" spans="1:9" x14ac:dyDescent="0.4">
      <c r="A295" s="79" t="s">
        <v>424</v>
      </c>
      <c r="B295" s="80" t="s">
        <v>121</v>
      </c>
      <c r="C295" s="79" t="s">
        <v>312</v>
      </c>
      <c r="D295" s="79" t="s">
        <v>107</v>
      </c>
      <c r="E295" s="81">
        <v>38990</v>
      </c>
      <c r="F295" s="82"/>
      <c r="G295" s="83" t="s">
        <v>111</v>
      </c>
      <c r="H295" s="84">
        <v>66430</v>
      </c>
      <c r="I295" s="80">
        <v>2</v>
      </c>
    </row>
    <row r="296" spans="1:9" x14ac:dyDescent="0.4">
      <c r="A296" s="79" t="s">
        <v>425</v>
      </c>
      <c r="B296" s="80" t="s">
        <v>135</v>
      </c>
      <c r="C296" s="79" t="s">
        <v>312</v>
      </c>
      <c r="D296" s="79" t="s">
        <v>116</v>
      </c>
      <c r="E296" s="81">
        <v>36067</v>
      </c>
      <c r="F296" s="82"/>
      <c r="G296" s="83"/>
      <c r="H296" s="84">
        <v>37612</v>
      </c>
      <c r="I296" s="80">
        <v>4</v>
      </c>
    </row>
    <row r="297" spans="1:9" x14ac:dyDescent="0.4">
      <c r="A297" s="79" t="s">
        <v>426</v>
      </c>
      <c r="B297" s="80" t="s">
        <v>135</v>
      </c>
      <c r="C297" s="79" t="s">
        <v>312</v>
      </c>
      <c r="D297" s="79" t="s">
        <v>107</v>
      </c>
      <c r="E297" s="81">
        <v>36413</v>
      </c>
      <c r="F297" s="82"/>
      <c r="G297" s="83" t="s">
        <v>108</v>
      </c>
      <c r="H297" s="84">
        <v>40060</v>
      </c>
      <c r="I297" s="80">
        <v>3</v>
      </c>
    </row>
    <row r="298" spans="1:9" x14ac:dyDescent="0.4">
      <c r="A298" s="79" t="s">
        <v>427</v>
      </c>
      <c r="B298" s="80" t="s">
        <v>121</v>
      </c>
      <c r="C298" s="79" t="s">
        <v>312</v>
      </c>
      <c r="D298" s="79" t="s">
        <v>110</v>
      </c>
      <c r="E298" s="81">
        <v>36422</v>
      </c>
      <c r="F298" s="82"/>
      <c r="G298" s="83" t="s">
        <v>139</v>
      </c>
      <c r="H298" s="84">
        <v>17270</v>
      </c>
      <c r="I298" s="80">
        <v>5</v>
      </c>
    </row>
    <row r="299" spans="1:9" x14ac:dyDescent="0.4">
      <c r="A299" s="79" t="s">
        <v>428</v>
      </c>
      <c r="B299" s="80" t="s">
        <v>121</v>
      </c>
      <c r="C299" s="79" t="s">
        <v>312</v>
      </c>
      <c r="D299" s="79" t="s">
        <v>107</v>
      </c>
      <c r="E299" s="81">
        <v>36431</v>
      </c>
      <c r="F299" s="82"/>
      <c r="G299" s="83" t="s">
        <v>108</v>
      </c>
      <c r="H299" s="84">
        <v>35820</v>
      </c>
      <c r="I299" s="80">
        <v>2</v>
      </c>
    </row>
    <row r="300" spans="1:9" x14ac:dyDescent="0.4">
      <c r="A300" s="79" t="s">
        <v>429</v>
      </c>
      <c r="B300" s="80" t="s">
        <v>125</v>
      </c>
      <c r="C300" s="79" t="s">
        <v>312</v>
      </c>
      <c r="D300" s="79" t="s">
        <v>107</v>
      </c>
      <c r="E300" s="81">
        <v>37509</v>
      </c>
      <c r="F300" s="82"/>
      <c r="G300" s="83" t="s">
        <v>139</v>
      </c>
      <c r="H300" s="84">
        <v>69080</v>
      </c>
      <c r="I300" s="80">
        <v>3</v>
      </c>
    </row>
    <row r="301" spans="1:9" x14ac:dyDescent="0.4">
      <c r="A301" s="79" t="s">
        <v>430</v>
      </c>
      <c r="B301" s="80" t="s">
        <v>121</v>
      </c>
      <c r="C301" s="79" t="s">
        <v>312</v>
      </c>
      <c r="D301" s="79" t="s">
        <v>107</v>
      </c>
      <c r="E301" s="81">
        <v>37866</v>
      </c>
      <c r="F301" s="82"/>
      <c r="G301" s="83" t="s">
        <v>111</v>
      </c>
      <c r="H301" s="84">
        <v>54230</v>
      </c>
      <c r="I301" s="80">
        <v>5</v>
      </c>
    </row>
    <row r="302" spans="1:9" x14ac:dyDescent="0.4">
      <c r="A302" s="79" t="s">
        <v>431</v>
      </c>
      <c r="B302" s="80" t="s">
        <v>135</v>
      </c>
      <c r="C302" s="79" t="s">
        <v>312</v>
      </c>
      <c r="D302" s="79" t="s">
        <v>107</v>
      </c>
      <c r="E302" s="81">
        <v>39348</v>
      </c>
      <c r="F302" s="82"/>
      <c r="G302" s="83" t="s">
        <v>108</v>
      </c>
      <c r="H302" s="84">
        <v>46220</v>
      </c>
      <c r="I302" s="80">
        <v>2</v>
      </c>
    </row>
    <row r="303" spans="1:9" x14ac:dyDescent="0.4">
      <c r="A303" s="79" t="s">
        <v>432</v>
      </c>
      <c r="B303" s="80" t="s">
        <v>125</v>
      </c>
      <c r="C303" s="79" t="s">
        <v>312</v>
      </c>
      <c r="D303" s="79" t="s">
        <v>107</v>
      </c>
      <c r="E303" s="81">
        <v>39696</v>
      </c>
      <c r="F303" s="82"/>
      <c r="G303" s="83" t="s">
        <v>108</v>
      </c>
      <c r="H303" s="84">
        <v>69320</v>
      </c>
      <c r="I303" s="80">
        <v>3</v>
      </c>
    </row>
    <row r="304" spans="1:9" x14ac:dyDescent="0.4">
      <c r="A304" s="79" t="s">
        <v>433</v>
      </c>
      <c r="B304" s="80" t="s">
        <v>121</v>
      </c>
      <c r="C304" s="79" t="s">
        <v>312</v>
      </c>
      <c r="D304" s="79" t="s">
        <v>113</v>
      </c>
      <c r="E304" s="85">
        <v>40449</v>
      </c>
      <c r="F304" s="82"/>
      <c r="G304" s="83"/>
      <c r="H304" s="84">
        <v>88840</v>
      </c>
      <c r="I304" s="80">
        <v>5</v>
      </c>
    </row>
    <row r="305" spans="1:9" x14ac:dyDescent="0.4">
      <c r="A305" s="79" t="s">
        <v>434</v>
      </c>
      <c r="B305" s="80" t="s">
        <v>135</v>
      </c>
      <c r="C305" s="79" t="s">
        <v>312</v>
      </c>
      <c r="D305" s="79" t="s">
        <v>113</v>
      </c>
      <c r="E305" s="81">
        <v>39378</v>
      </c>
      <c r="F305" s="82"/>
      <c r="G305" s="83"/>
      <c r="H305" s="84">
        <v>35460</v>
      </c>
      <c r="I305" s="80">
        <v>3</v>
      </c>
    </row>
    <row r="306" spans="1:9" x14ac:dyDescent="0.4">
      <c r="A306" s="79" t="s">
        <v>435</v>
      </c>
      <c r="B306" s="80" t="s">
        <v>115</v>
      </c>
      <c r="C306" s="79" t="s">
        <v>312</v>
      </c>
      <c r="D306" s="79" t="s">
        <v>110</v>
      </c>
      <c r="E306" s="81">
        <v>40456</v>
      </c>
      <c r="F306" s="82"/>
      <c r="G306" s="83" t="s">
        <v>108</v>
      </c>
      <c r="H306" s="84">
        <v>46645</v>
      </c>
      <c r="I306" s="80">
        <v>5</v>
      </c>
    </row>
    <row r="307" spans="1:9" x14ac:dyDescent="0.4">
      <c r="A307" s="79" t="s">
        <v>436</v>
      </c>
      <c r="B307" s="80" t="s">
        <v>125</v>
      </c>
      <c r="C307" s="79" t="s">
        <v>312</v>
      </c>
      <c r="D307" s="79" t="s">
        <v>113</v>
      </c>
      <c r="E307" s="81">
        <v>40462</v>
      </c>
      <c r="F307" s="82"/>
      <c r="G307" s="83"/>
      <c r="H307" s="84">
        <v>52940</v>
      </c>
      <c r="I307" s="80">
        <v>4</v>
      </c>
    </row>
    <row r="308" spans="1:9" x14ac:dyDescent="0.4">
      <c r="A308" s="79" t="s">
        <v>437</v>
      </c>
      <c r="B308" s="80" t="s">
        <v>125</v>
      </c>
      <c r="C308" s="79" t="s">
        <v>312</v>
      </c>
      <c r="D308" s="79" t="s">
        <v>107</v>
      </c>
      <c r="E308" s="81">
        <v>40469</v>
      </c>
      <c r="F308" s="82"/>
      <c r="G308" s="83" t="s">
        <v>111</v>
      </c>
      <c r="H308" s="84">
        <v>45480</v>
      </c>
      <c r="I308" s="80">
        <v>4</v>
      </c>
    </row>
    <row r="309" spans="1:9" x14ac:dyDescent="0.4">
      <c r="A309" s="79" t="s">
        <v>438</v>
      </c>
      <c r="B309" s="80" t="s">
        <v>118</v>
      </c>
      <c r="C309" s="79" t="s">
        <v>312</v>
      </c>
      <c r="D309" s="79" t="s">
        <v>113</v>
      </c>
      <c r="E309" s="81">
        <v>40473</v>
      </c>
      <c r="F309" s="82"/>
      <c r="G309" s="83"/>
      <c r="H309" s="84">
        <v>28260</v>
      </c>
      <c r="I309" s="80">
        <v>5</v>
      </c>
    </row>
    <row r="310" spans="1:9" x14ac:dyDescent="0.4">
      <c r="A310" s="79" t="s">
        <v>439</v>
      </c>
      <c r="B310" s="80" t="s">
        <v>118</v>
      </c>
      <c r="C310" s="79" t="s">
        <v>312</v>
      </c>
      <c r="D310" s="79" t="s">
        <v>107</v>
      </c>
      <c r="E310" s="81">
        <v>40474</v>
      </c>
      <c r="F310" s="82"/>
      <c r="G310" s="83" t="s">
        <v>108</v>
      </c>
      <c r="H310" s="84">
        <v>59320</v>
      </c>
      <c r="I310" s="80">
        <v>4</v>
      </c>
    </row>
    <row r="311" spans="1:9" x14ac:dyDescent="0.4">
      <c r="A311" s="79" t="s">
        <v>440</v>
      </c>
      <c r="B311" s="80" t="s">
        <v>105</v>
      </c>
      <c r="C311" s="79" t="s">
        <v>312</v>
      </c>
      <c r="D311" s="79" t="s">
        <v>107</v>
      </c>
      <c r="E311" s="81">
        <v>39001</v>
      </c>
      <c r="F311" s="82"/>
      <c r="G311" s="83" t="s">
        <v>111</v>
      </c>
      <c r="H311" s="84">
        <v>70020</v>
      </c>
      <c r="I311" s="80">
        <v>3</v>
      </c>
    </row>
    <row r="312" spans="1:9" x14ac:dyDescent="0.4">
      <c r="A312" s="79" t="s">
        <v>441</v>
      </c>
      <c r="B312" s="80" t="s">
        <v>135</v>
      </c>
      <c r="C312" s="79" t="s">
        <v>312</v>
      </c>
      <c r="D312" s="79" t="s">
        <v>107</v>
      </c>
      <c r="E312" s="81">
        <v>36084</v>
      </c>
      <c r="F312" s="82"/>
      <c r="G312" s="83" t="s">
        <v>108</v>
      </c>
      <c r="H312" s="84">
        <v>33210</v>
      </c>
      <c r="I312" s="80">
        <v>4</v>
      </c>
    </row>
    <row r="313" spans="1:9" x14ac:dyDescent="0.4">
      <c r="A313" s="79" t="s">
        <v>442</v>
      </c>
      <c r="B313" s="80" t="s">
        <v>105</v>
      </c>
      <c r="C313" s="79" t="s">
        <v>312</v>
      </c>
      <c r="D313" s="79" t="s">
        <v>107</v>
      </c>
      <c r="E313" s="81">
        <v>36444</v>
      </c>
      <c r="F313" s="82"/>
      <c r="G313" s="83" t="s">
        <v>108</v>
      </c>
      <c r="H313" s="84">
        <v>67280</v>
      </c>
      <c r="I313" s="80">
        <v>3</v>
      </c>
    </row>
    <row r="314" spans="1:9" x14ac:dyDescent="0.4">
      <c r="A314" s="79" t="s">
        <v>443</v>
      </c>
      <c r="B314" s="80" t="s">
        <v>125</v>
      </c>
      <c r="C314" s="79" t="s">
        <v>312</v>
      </c>
      <c r="D314" s="79" t="s">
        <v>113</v>
      </c>
      <c r="E314" s="81">
        <v>36455</v>
      </c>
      <c r="F314" s="82"/>
      <c r="G314" s="83"/>
      <c r="H314" s="84">
        <v>23810</v>
      </c>
      <c r="I314" s="80">
        <v>4</v>
      </c>
    </row>
    <row r="315" spans="1:9" x14ac:dyDescent="0.4">
      <c r="A315" s="79" t="s">
        <v>444</v>
      </c>
      <c r="B315" s="80" t="s">
        <v>118</v>
      </c>
      <c r="C315" s="79" t="s">
        <v>312</v>
      </c>
      <c r="D315" s="79" t="s">
        <v>113</v>
      </c>
      <c r="E315" s="81">
        <v>37899</v>
      </c>
      <c r="F315" s="82"/>
      <c r="G315" s="83"/>
      <c r="H315" s="84">
        <v>64220</v>
      </c>
      <c r="I315" s="80">
        <v>5</v>
      </c>
    </row>
    <row r="316" spans="1:9" x14ac:dyDescent="0.4">
      <c r="A316" s="79" t="s">
        <v>445</v>
      </c>
      <c r="B316" s="80" t="s">
        <v>105</v>
      </c>
      <c r="C316" s="79" t="s">
        <v>312</v>
      </c>
      <c r="D316" s="79" t="s">
        <v>113</v>
      </c>
      <c r="E316" s="81">
        <v>38289</v>
      </c>
      <c r="F316" s="82"/>
      <c r="G316" s="83"/>
      <c r="H316" s="84">
        <v>71830</v>
      </c>
      <c r="I316" s="80">
        <v>3</v>
      </c>
    </row>
    <row r="317" spans="1:9" x14ac:dyDescent="0.4">
      <c r="A317" s="79" t="s">
        <v>446</v>
      </c>
      <c r="B317" s="80" t="s">
        <v>118</v>
      </c>
      <c r="C317" s="79" t="s">
        <v>312</v>
      </c>
      <c r="D317" s="79" t="s">
        <v>116</v>
      </c>
      <c r="E317" s="81">
        <v>39747</v>
      </c>
      <c r="F317" s="82"/>
      <c r="G317" s="83"/>
      <c r="H317" s="84">
        <v>10572</v>
      </c>
      <c r="I317" s="80">
        <v>4</v>
      </c>
    </row>
    <row r="318" spans="1:9" x14ac:dyDescent="0.4">
      <c r="A318" s="79" t="s">
        <v>447</v>
      </c>
      <c r="B318" s="80" t="s">
        <v>125</v>
      </c>
      <c r="C318" s="79" t="s">
        <v>312</v>
      </c>
      <c r="D318" s="79" t="s">
        <v>113</v>
      </c>
      <c r="E318" s="81">
        <v>40470</v>
      </c>
      <c r="F318" s="82"/>
      <c r="G318" s="83"/>
      <c r="H318" s="84">
        <v>37840</v>
      </c>
      <c r="I318" s="80">
        <v>1</v>
      </c>
    </row>
    <row r="319" spans="1:9" x14ac:dyDescent="0.4">
      <c r="A319" s="79" t="s">
        <v>448</v>
      </c>
      <c r="B319" s="80" t="s">
        <v>105</v>
      </c>
      <c r="C319" s="79" t="s">
        <v>312</v>
      </c>
      <c r="D319" s="79" t="s">
        <v>107</v>
      </c>
      <c r="E319" s="81">
        <v>39403</v>
      </c>
      <c r="F319" s="82"/>
      <c r="G319" s="83" t="s">
        <v>111</v>
      </c>
      <c r="H319" s="84">
        <v>38940</v>
      </c>
      <c r="I319" s="80">
        <v>2</v>
      </c>
    </row>
    <row r="320" spans="1:9" x14ac:dyDescent="0.4">
      <c r="A320" s="79" t="s">
        <v>449</v>
      </c>
      <c r="B320" s="80" t="s">
        <v>121</v>
      </c>
      <c r="C320" s="79" t="s">
        <v>312</v>
      </c>
      <c r="D320" s="79" t="s">
        <v>107</v>
      </c>
      <c r="E320" s="81">
        <v>39407</v>
      </c>
      <c r="F320" s="82"/>
      <c r="G320" s="83" t="s">
        <v>139</v>
      </c>
      <c r="H320" s="84">
        <v>73072</v>
      </c>
      <c r="I320" s="80">
        <v>5</v>
      </c>
    </row>
    <row r="321" spans="1:9" x14ac:dyDescent="0.4">
      <c r="A321" s="79" t="s">
        <v>450</v>
      </c>
      <c r="B321" s="80" t="s">
        <v>125</v>
      </c>
      <c r="C321" s="79" t="s">
        <v>312</v>
      </c>
      <c r="D321" s="79" t="s">
        <v>113</v>
      </c>
      <c r="E321" s="81">
        <v>40492</v>
      </c>
      <c r="F321" s="82"/>
      <c r="G321" s="83"/>
      <c r="H321" s="84">
        <v>66010</v>
      </c>
      <c r="I321" s="80">
        <v>2</v>
      </c>
    </row>
    <row r="322" spans="1:9" x14ac:dyDescent="0.4">
      <c r="A322" s="79" t="s">
        <v>451</v>
      </c>
      <c r="B322" s="80" t="s">
        <v>125</v>
      </c>
      <c r="C322" s="79" t="s">
        <v>312</v>
      </c>
      <c r="D322" s="79" t="s">
        <v>107</v>
      </c>
      <c r="E322" s="81">
        <v>36101</v>
      </c>
      <c r="F322" s="82"/>
      <c r="G322" s="83" t="s">
        <v>108</v>
      </c>
      <c r="H322" s="84">
        <v>88240</v>
      </c>
      <c r="I322" s="80">
        <v>5</v>
      </c>
    </row>
    <row r="323" spans="1:9" x14ac:dyDescent="0.4">
      <c r="A323" s="79" t="s">
        <v>452</v>
      </c>
      <c r="B323" s="80" t="s">
        <v>105</v>
      </c>
      <c r="C323" s="79" t="s">
        <v>312</v>
      </c>
      <c r="D323" s="79" t="s">
        <v>107</v>
      </c>
      <c r="E323" s="81">
        <v>36122</v>
      </c>
      <c r="F323" s="82"/>
      <c r="G323" s="83" t="s">
        <v>111</v>
      </c>
      <c r="H323" s="84">
        <v>22660</v>
      </c>
      <c r="I323" s="80">
        <v>2</v>
      </c>
    </row>
    <row r="324" spans="1:9" x14ac:dyDescent="0.4">
      <c r="A324" s="79" t="s">
        <v>453</v>
      </c>
      <c r="B324" s="80" t="s">
        <v>118</v>
      </c>
      <c r="C324" s="79" t="s">
        <v>312</v>
      </c>
      <c r="D324" s="79" t="s">
        <v>107</v>
      </c>
      <c r="E324" s="81">
        <v>37936</v>
      </c>
      <c r="F324" s="82"/>
      <c r="G324" s="83" t="s">
        <v>139</v>
      </c>
      <c r="H324" s="84">
        <v>30920</v>
      </c>
      <c r="I324" s="80">
        <v>5</v>
      </c>
    </row>
    <row r="325" spans="1:9" x14ac:dyDescent="0.4">
      <c r="A325" s="79" t="s">
        <v>454</v>
      </c>
      <c r="B325" s="80" t="s">
        <v>125</v>
      </c>
      <c r="C325" s="79" t="s">
        <v>312</v>
      </c>
      <c r="D325" s="79" t="s">
        <v>107</v>
      </c>
      <c r="E325" s="81">
        <v>37943</v>
      </c>
      <c r="F325" s="82"/>
      <c r="G325" s="83" t="s">
        <v>108</v>
      </c>
      <c r="H325" s="84">
        <v>75176</v>
      </c>
      <c r="I325" s="80">
        <v>3</v>
      </c>
    </row>
    <row r="326" spans="1:9" x14ac:dyDescent="0.4">
      <c r="A326" s="79" t="s">
        <v>455</v>
      </c>
      <c r="B326" s="80" t="s">
        <v>121</v>
      </c>
      <c r="C326" s="79" t="s">
        <v>312</v>
      </c>
      <c r="D326" s="79" t="s">
        <v>113</v>
      </c>
      <c r="E326" s="81">
        <v>38321</v>
      </c>
      <c r="F326" s="82"/>
      <c r="G326" s="83"/>
      <c r="H326" s="84">
        <v>37980</v>
      </c>
      <c r="I326" s="80">
        <v>4</v>
      </c>
    </row>
    <row r="327" spans="1:9" x14ac:dyDescent="0.4">
      <c r="A327" s="79" t="s">
        <v>456</v>
      </c>
      <c r="B327" s="80" t="s">
        <v>118</v>
      </c>
      <c r="C327" s="79" t="s">
        <v>312</v>
      </c>
      <c r="D327" s="79" t="s">
        <v>107</v>
      </c>
      <c r="E327" s="81">
        <v>38321</v>
      </c>
      <c r="F327" s="82"/>
      <c r="G327" s="83" t="s">
        <v>111</v>
      </c>
      <c r="H327" s="84">
        <v>70760</v>
      </c>
      <c r="I327" s="80">
        <v>1</v>
      </c>
    </row>
    <row r="328" spans="1:9" x14ac:dyDescent="0.4">
      <c r="A328" s="79" t="s">
        <v>457</v>
      </c>
      <c r="B328" s="80" t="s">
        <v>121</v>
      </c>
      <c r="C328" s="79" t="s">
        <v>312</v>
      </c>
      <c r="D328" s="79" t="s">
        <v>107</v>
      </c>
      <c r="E328" s="81">
        <v>39760</v>
      </c>
      <c r="F328" s="82"/>
      <c r="G328" s="83" t="s">
        <v>108</v>
      </c>
      <c r="H328" s="84">
        <v>61060</v>
      </c>
      <c r="I328" s="80">
        <v>5</v>
      </c>
    </row>
    <row r="329" spans="1:9" x14ac:dyDescent="0.4">
      <c r="A329" s="79" t="s">
        <v>458</v>
      </c>
      <c r="B329" s="80" t="s">
        <v>125</v>
      </c>
      <c r="C329" s="79" t="s">
        <v>312</v>
      </c>
      <c r="D329" s="79" t="s">
        <v>107</v>
      </c>
      <c r="E329" s="81">
        <v>39390</v>
      </c>
      <c r="F329" s="82"/>
      <c r="G329" s="83" t="s">
        <v>119</v>
      </c>
      <c r="H329" s="84">
        <v>71490</v>
      </c>
      <c r="I329" s="80">
        <v>5</v>
      </c>
    </row>
    <row r="330" spans="1:9" x14ac:dyDescent="0.4">
      <c r="A330" s="79" t="s">
        <v>459</v>
      </c>
      <c r="B330" s="80" t="s">
        <v>118</v>
      </c>
      <c r="C330" s="79" t="s">
        <v>312</v>
      </c>
      <c r="D330" s="79" t="s">
        <v>113</v>
      </c>
      <c r="E330" s="81">
        <v>39785</v>
      </c>
      <c r="F330" s="82"/>
      <c r="G330" s="83"/>
      <c r="H330" s="84">
        <v>80690</v>
      </c>
      <c r="I330" s="80">
        <v>3</v>
      </c>
    </row>
    <row r="331" spans="1:9" x14ac:dyDescent="0.4">
      <c r="A331" s="79" t="s">
        <v>460</v>
      </c>
      <c r="B331" s="80" t="s">
        <v>125</v>
      </c>
      <c r="C331" s="79" t="s">
        <v>312</v>
      </c>
      <c r="D331" s="79" t="s">
        <v>110</v>
      </c>
      <c r="E331" s="81">
        <v>36503</v>
      </c>
      <c r="F331" s="82"/>
      <c r="G331" s="83" t="s">
        <v>119</v>
      </c>
      <c r="H331" s="84">
        <v>41615</v>
      </c>
      <c r="I331" s="80">
        <v>1</v>
      </c>
    </row>
    <row r="332" spans="1:9" x14ac:dyDescent="0.4">
      <c r="A332" s="79" t="s">
        <v>461</v>
      </c>
      <c r="B332" s="80" t="s">
        <v>135</v>
      </c>
      <c r="C332" s="79" t="s">
        <v>312</v>
      </c>
      <c r="D332" s="79" t="s">
        <v>107</v>
      </c>
      <c r="E332" s="81">
        <v>37229</v>
      </c>
      <c r="F332" s="82"/>
      <c r="G332" s="83" t="s">
        <v>139</v>
      </c>
      <c r="H332" s="84">
        <v>25310</v>
      </c>
      <c r="I332" s="80">
        <v>4</v>
      </c>
    </row>
    <row r="333" spans="1:9" x14ac:dyDescent="0.4">
      <c r="A333" s="79" t="s">
        <v>462</v>
      </c>
      <c r="B333" s="80" t="s">
        <v>105</v>
      </c>
      <c r="C333" s="79" t="s">
        <v>312</v>
      </c>
      <c r="D333" s="79" t="s">
        <v>110</v>
      </c>
      <c r="E333" s="81">
        <v>37620</v>
      </c>
      <c r="F333" s="82"/>
      <c r="G333" s="83" t="s">
        <v>108</v>
      </c>
      <c r="H333" s="84">
        <v>24460</v>
      </c>
      <c r="I333" s="80">
        <v>1</v>
      </c>
    </row>
    <row r="334" spans="1:9" x14ac:dyDescent="0.4">
      <c r="A334" s="79" t="s">
        <v>463</v>
      </c>
      <c r="B334" s="80" t="s">
        <v>118</v>
      </c>
      <c r="C334" s="79" t="s">
        <v>312</v>
      </c>
      <c r="D334" s="79" t="s">
        <v>107</v>
      </c>
      <c r="E334" s="81">
        <v>40175</v>
      </c>
      <c r="F334" s="82"/>
      <c r="G334" s="83" t="s">
        <v>119</v>
      </c>
      <c r="H334" s="84">
        <v>34690</v>
      </c>
      <c r="I334" s="80">
        <v>2</v>
      </c>
    </row>
    <row r="335" spans="1:9" x14ac:dyDescent="0.4">
      <c r="A335" s="79" t="s">
        <v>464</v>
      </c>
      <c r="B335" s="80" t="s">
        <v>118</v>
      </c>
      <c r="C335" s="79" t="s">
        <v>465</v>
      </c>
      <c r="D335" s="79" t="s">
        <v>113</v>
      </c>
      <c r="E335" s="85">
        <v>40292</v>
      </c>
      <c r="F335" s="82"/>
      <c r="G335" s="83"/>
      <c r="H335" s="84">
        <v>61890</v>
      </c>
      <c r="I335" s="80">
        <v>2</v>
      </c>
    </row>
    <row r="336" spans="1:9" x14ac:dyDescent="0.4">
      <c r="A336" s="79" t="s">
        <v>466</v>
      </c>
      <c r="B336" s="80" t="s">
        <v>115</v>
      </c>
      <c r="C336" s="79" t="s">
        <v>465</v>
      </c>
      <c r="D336" s="79" t="s">
        <v>107</v>
      </c>
      <c r="E336" s="81">
        <v>37407</v>
      </c>
      <c r="F336" s="82"/>
      <c r="G336" s="83" t="s">
        <v>108</v>
      </c>
      <c r="H336" s="84">
        <v>59140</v>
      </c>
      <c r="I336" s="80">
        <v>5</v>
      </c>
    </row>
    <row r="337" spans="1:9" x14ac:dyDescent="0.4">
      <c r="A337" s="79" t="s">
        <v>467</v>
      </c>
      <c r="B337" s="80" t="s">
        <v>118</v>
      </c>
      <c r="C337" s="79" t="s">
        <v>465</v>
      </c>
      <c r="D337" s="79" t="s">
        <v>107</v>
      </c>
      <c r="E337" s="85">
        <v>40313</v>
      </c>
      <c r="F337" s="82"/>
      <c r="G337" s="83" t="s">
        <v>139</v>
      </c>
      <c r="H337" s="84">
        <v>27250</v>
      </c>
      <c r="I337" s="80">
        <v>5</v>
      </c>
    </row>
    <row r="338" spans="1:9" x14ac:dyDescent="0.4">
      <c r="A338" s="79" t="s">
        <v>468</v>
      </c>
      <c r="B338" s="80" t="s">
        <v>135</v>
      </c>
      <c r="C338" s="79" t="s">
        <v>465</v>
      </c>
      <c r="D338" s="79" t="s">
        <v>107</v>
      </c>
      <c r="E338" s="81">
        <v>41137</v>
      </c>
      <c r="F338" s="82"/>
      <c r="G338" s="83" t="s">
        <v>108</v>
      </c>
      <c r="H338" s="84">
        <v>39160</v>
      </c>
      <c r="I338" s="80">
        <v>3</v>
      </c>
    </row>
    <row r="339" spans="1:9" x14ac:dyDescent="0.4">
      <c r="A339" s="79" t="s">
        <v>469</v>
      </c>
      <c r="B339" s="80" t="s">
        <v>105</v>
      </c>
      <c r="C339" s="79" t="s">
        <v>465</v>
      </c>
      <c r="D339" s="79" t="s">
        <v>113</v>
      </c>
      <c r="E339" s="81">
        <v>36765</v>
      </c>
      <c r="F339" s="82"/>
      <c r="G339" s="83"/>
      <c r="H339" s="84">
        <v>74500</v>
      </c>
      <c r="I339" s="80">
        <v>4</v>
      </c>
    </row>
    <row r="340" spans="1:9" x14ac:dyDescent="0.4">
      <c r="A340" s="79" t="s">
        <v>470</v>
      </c>
      <c r="B340" s="80" t="s">
        <v>121</v>
      </c>
      <c r="C340" s="79" t="s">
        <v>465</v>
      </c>
      <c r="D340" s="79" t="s">
        <v>107</v>
      </c>
      <c r="E340" s="81">
        <v>37936</v>
      </c>
      <c r="F340" s="82"/>
      <c r="G340" s="83" t="s">
        <v>139</v>
      </c>
      <c r="H340" s="84">
        <v>53870</v>
      </c>
      <c r="I340" s="80">
        <v>2</v>
      </c>
    </row>
    <row r="341" spans="1:9" x14ac:dyDescent="0.4">
      <c r="A341" s="79" t="s">
        <v>471</v>
      </c>
      <c r="B341" s="80" t="s">
        <v>105</v>
      </c>
      <c r="C341" s="79" t="s">
        <v>465</v>
      </c>
      <c r="D341" s="79" t="s">
        <v>107</v>
      </c>
      <c r="E341" s="81">
        <v>39038</v>
      </c>
      <c r="F341" s="82"/>
      <c r="G341" s="83" t="s">
        <v>129</v>
      </c>
      <c r="H341" s="84">
        <v>71400</v>
      </c>
      <c r="I341" s="80">
        <v>4</v>
      </c>
    </row>
    <row r="342" spans="1:9" x14ac:dyDescent="0.4">
      <c r="A342" s="79" t="s">
        <v>472</v>
      </c>
      <c r="B342" s="80" t="s">
        <v>135</v>
      </c>
      <c r="C342" s="79" t="s">
        <v>473</v>
      </c>
      <c r="D342" s="79" t="s">
        <v>107</v>
      </c>
      <c r="E342" s="81">
        <v>40552</v>
      </c>
      <c r="F342" s="82"/>
      <c r="G342" s="83" t="s">
        <v>108</v>
      </c>
      <c r="H342" s="84">
        <v>62740</v>
      </c>
      <c r="I342" s="80">
        <v>4</v>
      </c>
    </row>
    <row r="343" spans="1:9" x14ac:dyDescent="0.4">
      <c r="A343" s="79" t="s">
        <v>474</v>
      </c>
      <c r="B343" s="80" t="s">
        <v>121</v>
      </c>
      <c r="C343" s="79" t="s">
        <v>473</v>
      </c>
      <c r="D343" s="79" t="s">
        <v>107</v>
      </c>
      <c r="E343" s="81">
        <v>40911</v>
      </c>
      <c r="F343" s="82"/>
      <c r="G343" s="83" t="s">
        <v>111</v>
      </c>
      <c r="H343" s="84">
        <v>87120</v>
      </c>
      <c r="I343" s="80">
        <v>3</v>
      </c>
    </row>
    <row r="344" spans="1:9" x14ac:dyDescent="0.4">
      <c r="A344" s="79" t="s">
        <v>475</v>
      </c>
      <c r="B344" s="80" t="s">
        <v>121</v>
      </c>
      <c r="C344" s="79" t="s">
        <v>473</v>
      </c>
      <c r="D344" s="79" t="s">
        <v>110</v>
      </c>
      <c r="E344" s="81">
        <v>39457</v>
      </c>
      <c r="F344" s="82"/>
      <c r="G344" s="83" t="s">
        <v>108</v>
      </c>
      <c r="H344" s="84">
        <v>31255</v>
      </c>
      <c r="I344" s="80">
        <v>5</v>
      </c>
    </row>
    <row r="345" spans="1:9" x14ac:dyDescent="0.4">
      <c r="A345" s="79" t="s">
        <v>476</v>
      </c>
      <c r="B345" s="80" t="s">
        <v>105</v>
      </c>
      <c r="C345" s="79" t="s">
        <v>473</v>
      </c>
      <c r="D345" s="79" t="s">
        <v>110</v>
      </c>
      <c r="E345" s="81">
        <v>39098</v>
      </c>
      <c r="F345" s="82"/>
      <c r="G345" s="83" t="s">
        <v>139</v>
      </c>
      <c r="H345" s="84">
        <v>47705</v>
      </c>
      <c r="I345" s="80">
        <v>5</v>
      </c>
    </row>
    <row r="346" spans="1:9" x14ac:dyDescent="0.4">
      <c r="A346" s="79" t="s">
        <v>477</v>
      </c>
      <c r="B346" s="80" t="s">
        <v>125</v>
      </c>
      <c r="C346" s="79" t="s">
        <v>473</v>
      </c>
      <c r="D346" s="79" t="s">
        <v>107</v>
      </c>
      <c r="E346" s="81">
        <v>40209</v>
      </c>
      <c r="F346" s="82"/>
      <c r="G346" s="83" t="s">
        <v>139</v>
      </c>
      <c r="H346" s="84">
        <v>45260</v>
      </c>
      <c r="I346" s="80">
        <v>4</v>
      </c>
    </row>
    <row r="347" spans="1:9" x14ac:dyDescent="0.4">
      <c r="A347" s="79" t="s">
        <v>478</v>
      </c>
      <c r="B347" s="80" t="s">
        <v>105</v>
      </c>
      <c r="C347" s="79" t="s">
        <v>473</v>
      </c>
      <c r="D347" s="79" t="s">
        <v>113</v>
      </c>
      <c r="E347" s="81">
        <v>36192</v>
      </c>
      <c r="F347" s="82"/>
      <c r="G347" s="83"/>
      <c r="H347" s="84">
        <v>47620</v>
      </c>
      <c r="I347" s="80">
        <v>5</v>
      </c>
    </row>
    <row r="348" spans="1:9" x14ac:dyDescent="0.4">
      <c r="A348" s="79" t="s">
        <v>479</v>
      </c>
      <c r="B348" s="80" t="s">
        <v>115</v>
      </c>
      <c r="C348" s="79" t="s">
        <v>473</v>
      </c>
      <c r="D348" s="79" t="s">
        <v>113</v>
      </c>
      <c r="E348" s="81">
        <v>36199</v>
      </c>
      <c r="F348" s="82"/>
      <c r="G348" s="83"/>
      <c r="H348" s="84">
        <v>31270</v>
      </c>
      <c r="I348" s="80">
        <v>5</v>
      </c>
    </row>
    <row r="349" spans="1:9" x14ac:dyDescent="0.4">
      <c r="A349" s="79" t="s">
        <v>480</v>
      </c>
      <c r="B349" s="80" t="s">
        <v>105</v>
      </c>
      <c r="C349" s="79" t="s">
        <v>473</v>
      </c>
      <c r="D349" s="79" t="s">
        <v>107</v>
      </c>
      <c r="E349" s="81">
        <v>36940</v>
      </c>
      <c r="F349" s="82"/>
      <c r="G349" s="83" t="s">
        <v>108</v>
      </c>
      <c r="H349" s="84">
        <v>48990</v>
      </c>
      <c r="I349" s="80">
        <v>5</v>
      </c>
    </row>
    <row r="350" spans="1:9" x14ac:dyDescent="0.4">
      <c r="A350" s="79" t="s">
        <v>481</v>
      </c>
      <c r="B350" s="80" t="s">
        <v>105</v>
      </c>
      <c r="C350" s="79" t="s">
        <v>473</v>
      </c>
      <c r="D350" s="79" t="s">
        <v>110</v>
      </c>
      <c r="E350" s="81">
        <v>39871</v>
      </c>
      <c r="F350" s="82"/>
      <c r="G350" s="83" t="s">
        <v>119</v>
      </c>
      <c r="H350" s="84">
        <v>38575</v>
      </c>
      <c r="I350" s="80">
        <v>2</v>
      </c>
    </row>
    <row r="351" spans="1:9" x14ac:dyDescent="0.4">
      <c r="A351" s="79" t="s">
        <v>482</v>
      </c>
      <c r="B351" s="80" t="s">
        <v>121</v>
      </c>
      <c r="C351" s="79" t="s">
        <v>473</v>
      </c>
      <c r="D351" s="79" t="s">
        <v>116</v>
      </c>
      <c r="E351" s="81">
        <v>40610</v>
      </c>
      <c r="F351" s="82"/>
      <c r="G351" s="83"/>
      <c r="H351" s="84">
        <v>36844</v>
      </c>
      <c r="I351" s="80">
        <v>4</v>
      </c>
    </row>
    <row r="352" spans="1:9" x14ac:dyDescent="0.4">
      <c r="A352" s="79" t="s">
        <v>483</v>
      </c>
      <c r="B352" s="80" t="s">
        <v>125</v>
      </c>
      <c r="C352" s="79" t="s">
        <v>473</v>
      </c>
      <c r="D352" s="79" t="s">
        <v>110</v>
      </c>
      <c r="E352" s="81">
        <v>40624</v>
      </c>
      <c r="F352" s="82"/>
      <c r="G352" s="83" t="s">
        <v>119</v>
      </c>
      <c r="H352" s="84">
        <v>13090</v>
      </c>
      <c r="I352" s="80">
        <v>4</v>
      </c>
    </row>
    <row r="353" spans="1:9" x14ac:dyDescent="0.4">
      <c r="A353" s="79" t="s">
        <v>484</v>
      </c>
      <c r="B353" s="80" t="s">
        <v>121</v>
      </c>
      <c r="C353" s="79" t="s">
        <v>473</v>
      </c>
      <c r="D353" s="79" t="s">
        <v>107</v>
      </c>
      <c r="E353" s="81">
        <v>39147</v>
      </c>
      <c r="F353" s="82"/>
      <c r="G353" s="83" t="s">
        <v>119</v>
      </c>
      <c r="H353" s="84">
        <v>45180</v>
      </c>
      <c r="I353" s="80">
        <v>5</v>
      </c>
    </row>
    <row r="354" spans="1:9" x14ac:dyDescent="0.4">
      <c r="A354" s="79" t="s">
        <v>485</v>
      </c>
      <c r="B354" s="80" t="s">
        <v>118</v>
      </c>
      <c r="C354" s="79" t="s">
        <v>473</v>
      </c>
      <c r="D354" s="79" t="s">
        <v>113</v>
      </c>
      <c r="E354" s="81">
        <v>39167</v>
      </c>
      <c r="F354" s="82"/>
      <c r="G354" s="83"/>
      <c r="H354" s="84">
        <v>29000</v>
      </c>
      <c r="I354" s="80">
        <v>5</v>
      </c>
    </row>
    <row r="355" spans="1:9" x14ac:dyDescent="0.4">
      <c r="A355" s="79" t="s">
        <v>486</v>
      </c>
      <c r="B355" s="80" t="s">
        <v>118</v>
      </c>
      <c r="C355" s="79" t="s">
        <v>473</v>
      </c>
      <c r="D355" s="79" t="s">
        <v>113</v>
      </c>
      <c r="E355" s="81">
        <v>38805</v>
      </c>
      <c r="F355" s="82"/>
      <c r="G355" s="83"/>
      <c r="H355" s="84">
        <v>53870</v>
      </c>
      <c r="I355" s="80">
        <v>2</v>
      </c>
    </row>
    <row r="356" spans="1:9" x14ac:dyDescent="0.4">
      <c r="A356" s="79" t="s">
        <v>487</v>
      </c>
      <c r="B356" s="80" t="s">
        <v>105</v>
      </c>
      <c r="C356" s="79" t="s">
        <v>473</v>
      </c>
      <c r="D356" s="79" t="s">
        <v>107</v>
      </c>
      <c r="E356" s="81">
        <v>35856</v>
      </c>
      <c r="F356" s="82"/>
      <c r="G356" s="83" t="s">
        <v>129</v>
      </c>
      <c r="H356" s="84">
        <v>86830</v>
      </c>
      <c r="I356" s="80">
        <v>3</v>
      </c>
    </row>
    <row r="357" spans="1:9" x14ac:dyDescent="0.4">
      <c r="A357" s="79" t="s">
        <v>488</v>
      </c>
      <c r="B357" s="80" t="s">
        <v>125</v>
      </c>
      <c r="C357" s="79" t="s">
        <v>473</v>
      </c>
      <c r="D357" s="79" t="s">
        <v>107</v>
      </c>
      <c r="E357" s="81">
        <v>35857</v>
      </c>
      <c r="F357" s="82"/>
      <c r="G357" s="83" t="s">
        <v>139</v>
      </c>
      <c r="H357" s="84">
        <v>82110</v>
      </c>
      <c r="I357" s="80">
        <v>3</v>
      </c>
    </row>
    <row r="358" spans="1:9" x14ac:dyDescent="0.4">
      <c r="A358" s="79" t="s">
        <v>489</v>
      </c>
      <c r="B358" s="80" t="s">
        <v>105</v>
      </c>
      <c r="C358" s="79" t="s">
        <v>473</v>
      </c>
      <c r="D358" s="79" t="s">
        <v>107</v>
      </c>
      <c r="E358" s="81">
        <v>39157</v>
      </c>
      <c r="F358" s="82"/>
      <c r="G358" s="83" t="s">
        <v>139</v>
      </c>
      <c r="H358" s="84">
        <v>47610</v>
      </c>
      <c r="I358" s="80">
        <v>4</v>
      </c>
    </row>
    <row r="359" spans="1:9" x14ac:dyDescent="0.4">
      <c r="A359" s="79" t="s">
        <v>490</v>
      </c>
      <c r="B359" s="80" t="s">
        <v>121</v>
      </c>
      <c r="C359" s="79" t="s">
        <v>473</v>
      </c>
      <c r="D359" s="79" t="s">
        <v>107</v>
      </c>
      <c r="E359" s="81">
        <v>41000</v>
      </c>
      <c r="F359" s="82"/>
      <c r="G359" s="83" t="s">
        <v>111</v>
      </c>
      <c r="H359" s="84">
        <v>60560</v>
      </c>
      <c r="I359" s="80">
        <v>4</v>
      </c>
    </row>
    <row r="360" spans="1:9" x14ac:dyDescent="0.4">
      <c r="A360" s="79" t="s">
        <v>491</v>
      </c>
      <c r="B360" s="80" t="s">
        <v>105</v>
      </c>
      <c r="C360" s="79" t="s">
        <v>473</v>
      </c>
      <c r="D360" s="79" t="s">
        <v>107</v>
      </c>
      <c r="E360" s="81">
        <v>41007</v>
      </c>
      <c r="F360" s="82"/>
      <c r="G360" s="83" t="s">
        <v>108</v>
      </c>
      <c r="H360" s="84">
        <v>37020</v>
      </c>
      <c r="I360" s="80">
        <v>2</v>
      </c>
    </row>
    <row r="361" spans="1:9" x14ac:dyDescent="0.4">
      <c r="A361" s="79" t="s">
        <v>492</v>
      </c>
      <c r="B361" s="80" t="s">
        <v>121</v>
      </c>
      <c r="C361" s="79" t="s">
        <v>473</v>
      </c>
      <c r="D361" s="79" t="s">
        <v>107</v>
      </c>
      <c r="E361" s="81">
        <v>39180</v>
      </c>
      <c r="F361" s="82"/>
      <c r="G361" s="83" t="s">
        <v>119</v>
      </c>
      <c r="H361" s="84">
        <v>86540</v>
      </c>
      <c r="I361" s="80">
        <v>4</v>
      </c>
    </row>
    <row r="362" spans="1:9" x14ac:dyDescent="0.4">
      <c r="A362" s="79" t="s">
        <v>493</v>
      </c>
      <c r="B362" s="80" t="s">
        <v>121</v>
      </c>
      <c r="C362" s="79" t="s">
        <v>473</v>
      </c>
      <c r="D362" s="79" t="s">
        <v>107</v>
      </c>
      <c r="E362" s="81">
        <v>38834</v>
      </c>
      <c r="F362" s="82"/>
      <c r="G362" s="83" t="s">
        <v>108</v>
      </c>
      <c r="H362" s="84">
        <v>81640</v>
      </c>
      <c r="I362" s="80">
        <v>4</v>
      </c>
    </row>
    <row r="363" spans="1:9" x14ac:dyDescent="0.4">
      <c r="A363" s="79" t="s">
        <v>494</v>
      </c>
      <c r="B363" s="80" t="s">
        <v>118</v>
      </c>
      <c r="C363" s="79" t="s">
        <v>473</v>
      </c>
      <c r="D363" s="79" t="s">
        <v>107</v>
      </c>
      <c r="E363" s="81">
        <v>36297</v>
      </c>
      <c r="F363" s="82"/>
      <c r="G363" s="83" t="s">
        <v>108</v>
      </c>
      <c r="H363" s="84">
        <v>46030</v>
      </c>
      <c r="I363" s="80">
        <v>2</v>
      </c>
    </row>
    <row r="364" spans="1:9" x14ac:dyDescent="0.4">
      <c r="A364" s="79" t="s">
        <v>495</v>
      </c>
      <c r="B364" s="80" t="s">
        <v>105</v>
      </c>
      <c r="C364" s="79" t="s">
        <v>473</v>
      </c>
      <c r="D364" s="79" t="s">
        <v>107</v>
      </c>
      <c r="E364" s="81">
        <v>36662</v>
      </c>
      <c r="F364" s="82"/>
      <c r="G364" s="83" t="s">
        <v>139</v>
      </c>
      <c r="H364" s="84">
        <v>52490</v>
      </c>
      <c r="I364" s="80">
        <v>4</v>
      </c>
    </row>
    <row r="365" spans="1:9" x14ac:dyDescent="0.4">
      <c r="A365" s="79" t="s">
        <v>496</v>
      </c>
      <c r="B365" s="80" t="s">
        <v>115</v>
      </c>
      <c r="C365" s="79" t="s">
        <v>473</v>
      </c>
      <c r="D365" s="79" t="s">
        <v>113</v>
      </c>
      <c r="E365" s="81">
        <v>39592</v>
      </c>
      <c r="F365" s="82"/>
      <c r="G365" s="83"/>
      <c r="H365" s="84">
        <v>57520</v>
      </c>
      <c r="I365" s="80">
        <v>3</v>
      </c>
    </row>
    <row r="366" spans="1:9" x14ac:dyDescent="0.4">
      <c r="A366" s="79" t="s">
        <v>497</v>
      </c>
      <c r="B366" s="80" t="s">
        <v>115</v>
      </c>
      <c r="C366" s="79" t="s">
        <v>473</v>
      </c>
      <c r="D366" s="79" t="s">
        <v>107</v>
      </c>
      <c r="E366" s="81">
        <v>40712</v>
      </c>
      <c r="F366" s="82"/>
      <c r="G366" s="83" t="s">
        <v>108</v>
      </c>
      <c r="H366" s="84">
        <v>22900</v>
      </c>
      <c r="I366" s="80">
        <v>1</v>
      </c>
    </row>
    <row r="367" spans="1:9" x14ac:dyDescent="0.4">
      <c r="A367" s="79" t="s">
        <v>498</v>
      </c>
      <c r="B367" s="80" t="s">
        <v>115</v>
      </c>
      <c r="C367" s="79" t="s">
        <v>473</v>
      </c>
      <c r="D367" s="79" t="s">
        <v>107</v>
      </c>
      <c r="E367" s="81">
        <v>41070</v>
      </c>
      <c r="F367" s="82"/>
      <c r="G367" s="83" t="s">
        <v>111</v>
      </c>
      <c r="H367" s="84">
        <v>73930</v>
      </c>
      <c r="I367" s="80">
        <v>1</v>
      </c>
    </row>
    <row r="368" spans="1:9" x14ac:dyDescent="0.4">
      <c r="A368" s="79" t="s">
        <v>499</v>
      </c>
      <c r="B368" s="80" t="s">
        <v>121</v>
      </c>
      <c r="C368" s="79" t="s">
        <v>473</v>
      </c>
      <c r="D368" s="79" t="s">
        <v>107</v>
      </c>
      <c r="E368" s="81">
        <v>39258</v>
      </c>
      <c r="F368" s="82"/>
      <c r="G368" s="83" t="s">
        <v>129</v>
      </c>
      <c r="H368" s="84">
        <v>66920</v>
      </c>
      <c r="I368" s="80">
        <v>2</v>
      </c>
    </row>
    <row r="369" spans="1:9" x14ac:dyDescent="0.4">
      <c r="A369" s="79" t="s">
        <v>500</v>
      </c>
      <c r="B369" s="80" t="s">
        <v>105</v>
      </c>
      <c r="C369" s="79" t="s">
        <v>473</v>
      </c>
      <c r="D369" s="79" t="s">
        <v>107</v>
      </c>
      <c r="E369" s="81">
        <v>40333</v>
      </c>
      <c r="F369" s="82"/>
      <c r="G369" s="83" t="s">
        <v>119</v>
      </c>
      <c r="H369" s="84">
        <v>70480</v>
      </c>
      <c r="I369" s="80">
        <v>4</v>
      </c>
    </row>
    <row r="370" spans="1:9" x14ac:dyDescent="0.4">
      <c r="A370" s="79" t="s">
        <v>501</v>
      </c>
      <c r="B370" s="80" t="s">
        <v>121</v>
      </c>
      <c r="C370" s="79" t="s">
        <v>473</v>
      </c>
      <c r="D370" s="79" t="s">
        <v>113</v>
      </c>
      <c r="E370" s="81">
        <v>36703</v>
      </c>
      <c r="F370" s="82"/>
      <c r="G370" s="83"/>
      <c r="H370" s="84">
        <v>50200</v>
      </c>
      <c r="I370" s="80">
        <v>4</v>
      </c>
    </row>
    <row r="371" spans="1:9" x14ac:dyDescent="0.4">
      <c r="A371" s="79" t="s">
        <v>502</v>
      </c>
      <c r="B371" s="80" t="s">
        <v>125</v>
      </c>
      <c r="C371" s="79" t="s">
        <v>473</v>
      </c>
      <c r="D371" s="79" t="s">
        <v>110</v>
      </c>
      <c r="E371" s="81">
        <v>40351</v>
      </c>
      <c r="F371" s="82"/>
      <c r="G371" s="83" t="s">
        <v>139</v>
      </c>
      <c r="H371" s="84">
        <v>20040</v>
      </c>
      <c r="I371" s="80">
        <v>3</v>
      </c>
    </row>
    <row r="372" spans="1:9" x14ac:dyDescent="0.4">
      <c r="A372" s="79" t="s">
        <v>503</v>
      </c>
      <c r="B372" s="80" t="s">
        <v>121</v>
      </c>
      <c r="C372" s="79" t="s">
        <v>473</v>
      </c>
      <c r="D372" s="79" t="s">
        <v>107</v>
      </c>
      <c r="E372" s="81">
        <v>39290</v>
      </c>
      <c r="F372" s="82"/>
      <c r="G372" s="83" t="s">
        <v>139</v>
      </c>
      <c r="H372" s="84">
        <v>65250</v>
      </c>
      <c r="I372" s="80">
        <v>2</v>
      </c>
    </row>
    <row r="373" spans="1:9" x14ac:dyDescent="0.4">
      <c r="A373" s="79" t="s">
        <v>504</v>
      </c>
      <c r="B373" s="80" t="s">
        <v>105</v>
      </c>
      <c r="C373" s="79" t="s">
        <v>473</v>
      </c>
      <c r="D373" s="79" t="s">
        <v>107</v>
      </c>
      <c r="E373" s="81">
        <v>40367</v>
      </c>
      <c r="F373" s="82"/>
      <c r="G373" s="83" t="s">
        <v>108</v>
      </c>
      <c r="H373" s="84">
        <v>48800</v>
      </c>
      <c r="I373" s="80">
        <v>4</v>
      </c>
    </row>
    <row r="374" spans="1:9" x14ac:dyDescent="0.4">
      <c r="A374" s="79" t="s">
        <v>505</v>
      </c>
      <c r="B374" s="80" t="s">
        <v>135</v>
      </c>
      <c r="C374" s="79" t="s">
        <v>473</v>
      </c>
      <c r="D374" s="79" t="s">
        <v>110</v>
      </c>
      <c r="E374" s="81">
        <v>36371</v>
      </c>
      <c r="F374" s="82"/>
      <c r="G374" s="83" t="s">
        <v>139</v>
      </c>
      <c r="H374" s="84">
        <v>26790</v>
      </c>
      <c r="I374" s="80">
        <v>2</v>
      </c>
    </row>
    <row r="375" spans="1:9" x14ac:dyDescent="0.4">
      <c r="A375" s="79" t="s">
        <v>506</v>
      </c>
      <c r="B375" s="80" t="s">
        <v>125</v>
      </c>
      <c r="C375" s="79" t="s">
        <v>473</v>
      </c>
      <c r="D375" s="79" t="s">
        <v>113</v>
      </c>
      <c r="E375" s="81">
        <v>39283</v>
      </c>
      <c r="F375" s="82"/>
      <c r="G375" s="83"/>
      <c r="H375" s="84">
        <v>74470</v>
      </c>
      <c r="I375" s="80">
        <v>3</v>
      </c>
    </row>
    <row r="376" spans="1:9" x14ac:dyDescent="0.4">
      <c r="A376" s="79" t="s">
        <v>507</v>
      </c>
      <c r="B376" s="80" t="s">
        <v>125</v>
      </c>
      <c r="C376" s="79" t="s">
        <v>473</v>
      </c>
      <c r="D376" s="79" t="s">
        <v>107</v>
      </c>
      <c r="E376" s="81">
        <v>40361</v>
      </c>
      <c r="F376" s="82"/>
      <c r="G376" s="83" t="s">
        <v>119</v>
      </c>
      <c r="H376" s="84">
        <v>75780</v>
      </c>
      <c r="I376" s="80">
        <v>2</v>
      </c>
    </row>
    <row r="377" spans="1:9" x14ac:dyDescent="0.4">
      <c r="A377" s="79" t="s">
        <v>508</v>
      </c>
      <c r="B377" s="80" t="s">
        <v>115</v>
      </c>
      <c r="C377" s="79" t="s">
        <v>473</v>
      </c>
      <c r="D377" s="79" t="s">
        <v>107</v>
      </c>
      <c r="E377" s="81">
        <v>40395</v>
      </c>
      <c r="F377" s="82"/>
      <c r="G377" s="83" t="s">
        <v>108</v>
      </c>
      <c r="H377" s="84">
        <v>57560</v>
      </c>
      <c r="I377" s="80">
        <v>4</v>
      </c>
    </row>
    <row r="378" spans="1:9" x14ac:dyDescent="0.4">
      <c r="A378" s="79" t="s">
        <v>509</v>
      </c>
      <c r="B378" s="80" t="s">
        <v>115</v>
      </c>
      <c r="C378" s="79" t="s">
        <v>473</v>
      </c>
      <c r="D378" s="79" t="s">
        <v>107</v>
      </c>
      <c r="E378" s="81">
        <v>36392</v>
      </c>
      <c r="F378" s="82"/>
      <c r="G378" s="83" t="s">
        <v>139</v>
      </c>
      <c r="H378" s="84">
        <v>51410</v>
      </c>
      <c r="I378" s="80">
        <v>4</v>
      </c>
    </row>
    <row r="379" spans="1:9" x14ac:dyDescent="0.4">
      <c r="A379" s="79" t="s">
        <v>510</v>
      </c>
      <c r="B379" s="80" t="s">
        <v>135</v>
      </c>
      <c r="C379" s="79" t="s">
        <v>473</v>
      </c>
      <c r="D379" s="79" t="s">
        <v>113</v>
      </c>
      <c r="E379" s="81">
        <v>39330</v>
      </c>
      <c r="F379" s="82"/>
      <c r="G379" s="83"/>
      <c r="H379" s="84">
        <v>81930</v>
      </c>
      <c r="I379" s="80">
        <v>5</v>
      </c>
    </row>
    <row r="380" spans="1:9" x14ac:dyDescent="0.4">
      <c r="A380" s="79" t="s">
        <v>511</v>
      </c>
      <c r="B380" s="80" t="s">
        <v>121</v>
      </c>
      <c r="C380" s="79" t="s">
        <v>473</v>
      </c>
      <c r="D380" s="79" t="s">
        <v>113</v>
      </c>
      <c r="E380" s="81">
        <v>38969</v>
      </c>
      <c r="F380" s="82"/>
      <c r="G380" s="83"/>
      <c r="H380" s="84">
        <v>63850</v>
      </c>
      <c r="I380" s="80">
        <v>2</v>
      </c>
    </row>
    <row r="381" spans="1:9" x14ac:dyDescent="0.4">
      <c r="A381" s="79" t="s">
        <v>512</v>
      </c>
      <c r="B381" s="80" t="s">
        <v>105</v>
      </c>
      <c r="C381" s="79" t="s">
        <v>473</v>
      </c>
      <c r="D381" s="79" t="s">
        <v>110</v>
      </c>
      <c r="E381" s="81">
        <v>37138</v>
      </c>
      <c r="F381" s="82"/>
      <c r="G381" s="83" t="s">
        <v>111</v>
      </c>
      <c r="H381" s="84">
        <v>31110</v>
      </c>
      <c r="I381" s="80">
        <v>1</v>
      </c>
    </row>
    <row r="382" spans="1:9" x14ac:dyDescent="0.4">
      <c r="A382" s="79" t="s">
        <v>513</v>
      </c>
      <c r="B382" s="80" t="s">
        <v>135</v>
      </c>
      <c r="C382" s="79" t="s">
        <v>473</v>
      </c>
      <c r="D382" s="79" t="s">
        <v>110</v>
      </c>
      <c r="E382" s="81">
        <v>37141</v>
      </c>
      <c r="F382" s="82"/>
      <c r="G382" s="83" t="s">
        <v>129</v>
      </c>
      <c r="H382" s="84">
        <v>15910</v>
      </c>
      <c r="I382" s="80">
        <v>3</v>
      </c>
    </row>
    <row r="383" spans="1:9" x14ac:dyDescent="0.4">
      <c r="A383" s="79" t="s">
        <v>514</v>
      </c>
      <c r="B383" s="80" t="s">
        <v>118</v>
      </c>
      <c r="C383" s="79" t="s">
        <v>473</v>
      </c>
      <c r="D383" s="79" t="s">
        <v>107</v>
      </c>
      <c r="E383" s="81">
        <v>40083</v>
      </c>
      <c r="F383" s="82"/>
      <c r="G383" s="83" t="s">
        <v>139</v>
      </c>
      <c r="H383" s="84">
        <v>44150</v>
      </c>
      <c r="I383" s="80">
        <v>4</v>
      </c>
    </row>
    <row r="384" spans="1:9" x14ac:dyDescent="0.4">
      <c r="A384" s="79" t="s">
        <v>515</v>
      </c>
      <c r="B384" s="80" t="s">
        <v>125</v>
      </c>
      <c r="C384" s="79" t="s">
        <v>473</v>
      </c>
      <c r="D384" s="79" t="s">
        <v>107</v>
      </c>
      <c r="E384" s="81">
        <v>40447</v>
      </c>
      <c r="F384" s="82"/>
      <c r="G384" s="83" t="s">
        <v>108</v>
      </c>
      <c r="H384" s="84">
        <v>33970</v>
      </c>
      <c r="I384" s="80">
        <v>4</v>
      </c>
    </row>
    <row r="385" spans="1:9" x14ac:dyDescent="0.4">
      <c r="A385" s="79" t="s">
        <v>516</v>
      </c>
      <c r="B385" s="80" t="s">
        <v>121</v>
      </c>
      <c r="C385" s="79" t="s">
        <v>473</v>
      </c>
      <c r="D385" s="79" t="s">
        <v>110</v>
      </c>
      <c r="E385" s="81">
        <v>36094</v>
      </c>
      <c r="F385" s="82"/>
      <c r="G385" s="83" t="s">
        <v>108</v>
      </c>
      <c r="H385" s="84">
        <v>47885</v>
      </c>
      <c r="I385" s="80">
        <v>1</v>
      </c>
    </row>
    <row r="386" spans="1:9" x14ac:dyDescent="0.4">
      <c r="A386" s="79" t="s">
        <v>517</v>
      </c>
      <c r="B386" s="80" t="s">
        <v>125</v>
      </c>
      <c r="C386" s="79" t="s">
        <v>473</v>
      </c>
      <c r="D386" s="79" t="s">
        <v>107</v>
      </c>
      <c r="E386" s="81">
        <v>36456</v>
      </c>
      <c r="F386" s="82"/>
      <c r="G386" s="83" t="s">
        <v>139</v>
      </c>
      <c r="H386" s="84">
        <v>43460</v>
      </c>
      <c r="I386" s="80">
        <v>5</v>
      </c>
    </row>
    <row r="387" spans="1:9" x14ac:dyDescent="0.4">
      <c r="A387" s="79" t="s">
        <v>518</v>
      </c>
      <c r="B387" s="80" t="s">
        <v>121</v>
      </c>
      <c r="C387" s="79" t="s">
        <v>473</v>
      </c>
      <c r="D387" s="79" t="s">
        <v>107</v>
      </c>
      <c r="E387" s="81">
        <v>36463</v>
      </c>
      <c r="F387" s="82"/>
      <c r="G387" s="83" t="s">
        <v>108</v>
      </c>
      <c r="H387" s="84">
        <v>44220</v>
      </c>
      <c r="I387" s="80">
        <v>3</v>
      </c>
    </row>
    <row r="388" spans="1:9" x14ac:dyDescent="0.4">
      <c r="A388" s="79" t="s">
        <v>519</v>
      </c>
      <c r="B388" s="80" t="s">
        <v>125</v>
      </c>
      <c r="C388" s="79" t="s">
        <v>473</v>
      </c>
      <c r="D388" s="79" t="s">
        <v>110</v>
      </c>
      <c r="E388" s="81">
        <v>37166</v>
      </c>
      <c r="F388" s="82"/>
      <c r="G388" s="83" t="s">
        <v>111</v>
      </c>
      <c r="H388" s="84">
        <v>47295</v>
      </c>
      <c r="I388" s="80">
        <v>4</v>
      </c>
    </row>
    <row r="389" spans="1:9" x14ac:dyDescent="0.4">
      <c r="A389" s="79" t="s">
        <v>520</v>
      </c>
      <c r="B389" s="80" t="s">
        <v>121</v>
      </c>
      <c r="C389" s="79" t="s">
        <v>473</v>
      </c>
      <c r="D389" s="79" t="s">
        <v>107</v>
      </c>
      <c r="E389" s="81">
        <v>36116</v>
      </c>
      <c r="F389" s="82"/>
      <c r="G389" s="83" t="s">
        <v>129</v>
      </c>
      <c r="H389" s="84">
        <v>49770</v>
      </c>
      <c r="I389" s="80">
        <v>1</v>
      </c>
    </row>
    <row r="390" spans="1:9" x14ac:dyDescent="0.4">
      <c r="A390" s="79" t="s">
        <v>521</v>
      </c>
      <c r="B390" s="80" t="s">
        <v>105</v>
      </c>
      <c r="C390" s="79" t="s">
        <v>473</v>
      </c>
      <c r="D390" s="79" t="s">
        <v>110</v>
      </c>
      <c r="E390" s="81">
        <v>36121</v>
      </c>
      <c r="F390" s="82"/>
      <c r="G390" s="83" t="s">
        <v>139</v>
      </c>
      <c r="H390" s="84">
        <v>28880</v>
      </c>
      <c r="I390" s="80">
        <v>3</v>
      </c>
    </row>
    <row r="391" spans="1:9" x14ac:dyDescent="0.4">
      <c r="A391" s="79" t="s">
        <v>522</v>
      </c>
      <c r="B391" s="80" t="s">
        <v>105</v>
      </c>
      <c r="C391" s="79" t="s">
        <v>473</v>
      </c>
      <c r="D391" s="79" t="s">
        <v>107</v>
      </c>
      <c r="E391" s="81">
        <v>36145</v>
      </c>
      <c r="F391" s="82"/>
      <c r="G391" s="83" t="s">
        <v>111</v>
      </c>
      <c r="H391" s="84">
        <v>31260</v>
      </c>
      <c r="I391" s="80">
        <v>5</v>
      </c>
    </row>
    <row r="392" spans="1:9" x14ac:dyDescent="0.4">
      <c r="A392" s="79" t="s">
        <v>523</v>
      </c>
      <c r="B392" s="80" t="s">
        <v>125</v>
      </c>
      <c r="C392" s="79" t="s">
        <v>473</v>
      </c>
      <c r="D392" s="79" t="s">
        <v>113</v>
      </c>
      <c r="E392" s="81">
        <v>39063</v>
      </c>
      <c r="F392" s="82"/>
      <c r="G392" s="83"/>
      <c r="H392" s="84">
        <v>77930</v>
      </c>
      <c r="I392" s="80">
        <v>5</v>
      </c>
    </row>
    <row r="393" spans="1:9" x14ac:dyDescent="0.4">
      <c r="A393" s="79" t="s">
        <v>524</v>
      </c>
      <c r="B393" s="80" t="s">
        <v>135</v>
      </c>
      <c r="C393" s="79" t="s">
        <v>525</v>
      </c>
      <c r="D393" s="79" t="s">
        <v>107</v>
      </c>
      <c r="E393" s="81">
        <v>40922</v>
      </c>
      <c r="F393" s="82"/>
      <c r="G393" s="83" t="s">
        <v>108</v>
      </c>
      <c r="H393" s="84">
        <v>39110</v>
      </c>
      <c r="I393" s="80">
        <v>5</v>
      </c>
    </row>
    <row r="394" spans="1:9" x14ac:dyDescent="0.4">
      <c r="A394" s="79" t="s">
        <v>526</v>
      </c>
      <c r="B394" s="80" t="s">
        <v>121</v>
      </c>
      <c r="C394" s="79" t="s">
        <v>525</v>
      </c>
      <c r="D394" s="79" t="s">
        <v>113</v>
      </c>
      <c r="E394" s="81">
        <v>38734</v>
      </c>
      <c r="F394" s="82"/>
      <c r="G394" s="83"/>
      <c r="H394" s="84">
        <v>54190</v>
      </c>
      <c r="I394" s="80">
        <v>4</v>
      </c>
    </row>
    <row r="395" spans="1:9" x14ac:dyDescent="0.4">
      <c r="A395" s="79" t="s">
        <v>527</v>
      </c>
      <c r="B395" s="80" t="s">
        <v>125</v>
      </c>
      <c r="C395" s="79" t="s">
        <v>525</v>
      </c>
      <c r="D395" s="79" t="s">
        <v>107</v>
      </c>
      <c r="E395" s="81">
        <v>36175</v>
      </c>
      <c r="F395" s="82"/>
      <c r="G395" s="83" t="s">
        <v>139</v>
      </c>
      <c r="H395" s="84">
        <v>23520</v>
      </c>
      <c r="I395" s="80">
        <v>2</v>
      </c>
    </row>
    <row r="396" spans="1:9" x14ac:dyDescent="0.4">
      <c r="A396" s="79" t="s">
        <v>528</v>
      </c>
      <c r="B396" s="80" t="s">
        <v>125</v>
      </c>
      <c r="C396" s="79" t="s">
        <v>525</v>
      </c>
      <c r="D396" s="79" t="s">
        <v>107</v>
      </c>
      <c r="E396" s="81">
        <v>36898</v>
      </c>
      <c r="F396" s="82"/>
      <c r="G396" s="83" t="s">
        <v>108</v>
      </c>
      <c r="H396" s="84">
        <v>71820</v>
      </c>
      <c r="I396" s="80">
        <v>2</v>
      </c>
    </row>
    <row r="397" spans="1:9" x14ac:dyDescent="0.4">
      <c r="A397" s="79" t="s">
        <v>529</v>
      </c>
      <c r="B397" s="80" t="s">
        <v>121</v>
      </c>
      <c r="C397" s="79" t="s">
        <v>525</v>
      </c>
      <c r="D397" s="79" t="s">
        <v>107</v>
      </c>
      <c r="E397" s="81">
        <v>40235</v>
      </c>
      <c r="F397" s="82"/>
      <c r="G397" s="83" t="s">
        <v>139</v>
      </c>
      <c r="H397" s="84">
        <v>22860</v>
      </c>
      <c r="I397" s="80">
        <v>5</v>
      </c>
    </row>
    <row r="398" spans="1:9" x14ac:dyDescent="0.4">
      <c r="A398" s="79" t="s">
        <v>530</v>
      </c>
      <c r="B398" s="80" t="s">
        <v>135</v>
      </c>
      <c r="C398" s="79" t="s">
        <v>525</v>
      </c>
      <c r="D398" s="79" t="s">
        <v>107</v>
      </c>
      <c r="E398" s="81">
        <v>36567</v>
      </c>
      <c r="F398" s="82"/>
      <c r="G398" s="83" t="s">
        <v>129</v>
      </c>
      <c r="H398" s="84">
        <v>45450</v>
      </c>
      <c r="I398" s="80">
        <v>5</v>
      </c>
    </row>
    <row r="399" spans="1:9" x14ac:dyDescent="0.4">
      <c r="A399" s="79" t="s">
        <v>531</v>
      </c>
      <c r="B399" s="80" t="s">
        <v>135</v>
      </c>
      <c r="C399" s="79" t="s">
        <v>525</v>
      </c>
      <c r="D399" s="79" t="s">
        <v>110</v>
      </c>
      <c r="E399" s="81">
        <v>40263</v>
      </c>
      <c r="F399" s="82"/>
      <c r="G399" s="83" t="s">
        <v>108</v>
      </c>
      <c r="H399" s="84">
        <v>49405</v>
      </c>
      <c r="I399" s="80">
        <v>4</v>
      </c>
    </row>
    <row r="400" spans="1:9" x14ac:dyDescent="0.4">
      <c r="A400" s="79" t="s">
        <v>532</v>
      </c>
      <c r="B400" s="80" t="s">
        <v>121</v>
      </c>
      <c r="C400" s="79" t="s">
        <v>525</v>
      </c>
      <c r="D400" s="79" t="s">
        <v>107</v>
      </c>
      <c r="E400" s="81">
        <v>41046</v>
      </c>
      <c r="F400" s="82"/>
      <c r="G400" s="83" t="s">
        <v>108</v>
      </c>
      <c r="H400" s="84">
        <v>48550</v>
      </c>
      <c r="I400" s="80">
        <v>5</v>
      </c>
    </row>
    <row r="401" spans="1:9" x14ac:dyDescent="0.4">
      <c r="A401" s="79" t="s">
        <v>533</v>
      </c>
      <c r="B401" s="80" t="s">
        <v>125</v>
      </c>
      <c r="C401" s="79" t="s">
        <v>525</v>
      </c>
      <c r="D401" s="79" t="s">
        <v>110</v>
      </c>
      <c r="E401" s="81">
        <v>35961</v>
      </c>
      <c r="F401" s="82"/>
      <c r="G401" s="83" t="s">
        <v>108</v>
      </c>
      <c r="H401" s="84">
        <v>20500</v>
      </c>
      <c r="I401" s="80">
        <v>3</v>
      </c>
    </row>
    <row r="402" spans="1:9" x14ac:dyDescent="0.4">
      <c r="A402" s="79" t="s">
        <v>534</v>
      </c>
      <c r="B402" s="80" t="s">
        <v>115</v>
      </c>
      <c r="C402" s="79" t="s">
        <v>525</v>
      </c>
      <c r="D402" s="79" t="s">
        <v>113</v>
      </c>
      <c r="E402" s="81">
        <v>40333</v>
      </c>
      <c r="F402" s="82"/>
      <c r="G402" s="83"/>
      <c r="H402" s="84">
        <v>74020</v>
      </c>
      <c r="I402" s="80">
        <v>2</v>
      </c>
    </row>
    <row r="403" spans="1:9" x14ac:dyDescent="0.4">
      <c r="A403" s="79" t="s">
        <v>535</v>
      </c>
      <c r="B403" s="80" t="s">
        <v>121</v>
      </c>
      <c r="C403" s="79" t="s">
        <v>525</v>
      </c>
      <c r="D403" s="79" t="s">
        <v>113</v>
      </c>
      <c r="E403" s="81">
        <v>37803</v>
      </c>
      <c r="F403" s="82"/>
      <c r="G403" s="83"/>
      <c r="H403" s="84">
        <v>78100</v>
      </c>
      <c r="I403" s="80">
        <v>3</v>
      </c>
    </row>
    <row r="404" spans="1:9" x14ac:dyDescent="0.4">
      <c r="A404" s="79" t="s">
        <v>536</v>
      </c>
      <c r="B404" s="80" t="s">
        <v>118</v>
      </c>
      <c r="C404" s="79" t="s">
        <v>525</v>
      </c>
      <c r="D404" s="79" t="s">
        <v>116</v>
      </c>
      <c r="E404" s="81">
        <v>37827</v>
      </c>
      <c r="F404" s="82"/>
      <c r="G404" s="83"/>
      <c r="H404" s="84">
        <v>11044</v>
      </c>
      <c r="I404" s="80">
        <v>2</v>
      </c>
    </row>
    <row r="405" spans="1:9" x14ac:dyDescent="0.4">
      <c r="A405" s="79" t="s">
        <v>537</v>
      </c>
      <c r="B405" s="80" t="s">
        <v>125</v>
      </c>
      <c r="C405" s="79" t="s">
        <v>525</v>
      </c>
      <c r="D405" s="79" t="s">
        <v>113</v>
      </c>
      <c r="E405" s="81">
        <v>40372</v>
      </c>
      <c r="F405" s="82"/>
      <c r="G405" s="83"/>
      <c r="H405" s="84">
        <v>75100</v>
      </c>
      <c r="I405" s="80">
        <v>4</v>
      </c>
    </row>
    <row r="406" spans="1:9" x14ac:dyDescent="0.4">
      <c r="A406" s="79" t="s">
        <v>538</v>
      </c>
      <c r="B406" s="80" t="s">
        <v>105</v>
      </c>
      <c r="C406" s="79" t="s">
        <v>525</v>
      </c>
      <c r="D406" s="79" t="s">
        <v>113</v>
      </c>
      <c r="E406" s="81">
        <v>36047</v>
      </c>
      <c r="F406" s="82"/>
      <c r="G406" s="83"/>
      <c r="H406" s="84">
        <v>72480</v>
      </c>
      <c r="I406" s="80">
        <v>2</v>
      </c>
    </row>
    <row r="407" spans="1:9" x14ac:dyDescent="0.4">
      <c r="A407" s="79" t="s">
        <v>539</v>
      </c>
      <c r="B407" s="80" t="s">
        <v>121</v>
      </c>
      <c r="C407" s="79" t="s">
        <v>525</v>
      </c>
      <c r="D407" s="79" t="s">
        <v>107</v>
      </c>
      <c r="E407" s="81">
        <v>41209</v>
      </c>
      <c r="F407" s="82"/>
      <c r="G407" s="83" t="s">
        <v>111</v>
      </c>
      <c r="H407" s="84">
        <v>87980</v>
      </c>
      <c r="I407" s="80">
        <v>1</v>
      </c>
    </row>
    <row r="408" spans="1:9" x14ac:dyDescent="0.4">
      <c r="A408" s="79" t="s">
        <v>540</v>
      </c>
      <c r="B408" s="80" t="s">
        <v>115</v>
      </c>
      <c r="C408" s="79" t="s">
        <v>525</v>
      </c>
      <c r="D408" s="79" t="s">
        <v>113</v>
      </c>
      <c r="E408" s="81">
        <v>39011</v>
      </c>
      <c r="F408" s="82"/>
      <c r="G408" s="83"/>
      <c r="H408" s="84">
        <v>86470</v>
      </c>
      <c r="I408" s="80">
        <v>4</v>
      </c>
    </row>
    <row r="409" spans="1:9" x14ac:dyDescent="0.4">
      <c r="A409" s="79" t="s">
        <v>541</v>
      </c>
      <c r="B409" s="80" t="s">
        <v>125</v>
      </c>
      <c r="C409" s="79" t="s">
        <v>525</v>
      </c>
      <c r="D409" s="79" t="s">
        <v>116</v>
      </c>
      <c r="E409" s="81">
        <v>36084</v>
      </c>
      <c r="F409" s="82"/>
      <c r="G409" s="83"/>
      <c r="H409" s="84">
        <v>21668</v>
      </c>
      <c r="I409" s="80">
        <v>4</v>
      </c>
    </row>
    <row r="410" spans="1:9" x14ac:dyDescent="0.4">
      <c r="A410" s="79" t="s">
        <v>542</v>
      </c>
      <c r="B410" s="80" t="s">
        <v>125</v>
      </c>
      <c r="C410" s="79" t="s">
        <v>525</v>
      </c>
      <c r="D410" s="79" t="s">
        <v>116</v>
      </c>
      <c r="E410" s="81">
        <v>40494</v>
      </c>
      <c r="F410" s="82"/>
      <c r="G410" s="83"/>
      <c r="H410" s="84">
        <v>35312</v>
      </c>
      <c r="I410" s="80">
        <v>3</v>
      </c>
    </row>
    <row r="411" spans="1:9" x14ac:dyDescent="0.4">
      <c r="A411" s="79" t="s">
        <v>543</v>
      </c>
      <c r="B411" s="80" t="s">
        <v>118</v>
      </c>
      <c r="C411" s="79" t="s">
        <v>525</v>
      </c>
      <c r="D411" s="79" t="s">
        <v>107</v>
      </c>
      <c r="E411" s="81">
        <v>36466</v>
      </c>
      <c r="F411" s="82"/>
      <c r="G411" s="83" t="s">
        <v>139</v>
      </c>
      <c r="H411" s="84">
        <v>68410</v>
      </c>
      <c r="I411" s="80">
        <v>5</v>
      </c>
    </row>
    <row r="412" spans="1:9" x14ac:dyDescent="0.4">
      <c r="A412" s="79" t="s">
        <v>544</v>
      </c>
      <c r="B412" s="80" t="s">
        <v>105</v>
      </c>
      <c r="C412" s="79" t="s">
        <v>525</v>
      </c>
      <c r="D412" s="79" t="s">
        <v>113</v>
      </c>
      <c r="E412" s="81">
        <v>37236</v>
      </c>
      <c r="F412" s="82"/>
      <c r="G412" s="83"/>
      <c r="H412" s="84">
        <v>29540</v>
      </c>
      <c r="I412" s="80">
        <v>3</v>
      </c>
    </row>
    <row r="413" spans="1:9" x14ac:dyDescent="0.4">
      <c r="A413" s="79" t="s">
        <v>545</v>
      </c>
      <c r="B413" s="80" t="s">
        <v>135</v>
      </c>
      <c r="C413" s="79" t="s">
        <v>525</v>
      </c>
      <c r="D413" s="79" t="s">
        <v>107</v>
      </c>
      <c r="E413" s="81">
        <v>40533</v>
      </c>
      <c r="F413" s="82"/>
      <c r="G413" s="83" t="s">
        <v>129</v>
      </c>
      <c r="H413" s="84">
        <v>62180</v>
      </c>
      <c r="I413" s="80">
        <v>2</v>
      </c>
    </row>
    <row r="414" spans="1:9" x14ac:dyDescent="0.4">
      <c r="A414" s="79" t="s">
        <v>546</v>
      </c>
      <c r="B414" s="80" t="s">
        <v>105</v>
      </c>
      <c r="C414" s="79" t="s">
        <v>258</v>
      </c>
      <c r="D414" s="79" t="s">
        <v>113</v>
      </c>
      <c r="E414" s="81">
        <v>38738</v>
      </c>
      <c r="F414" s="82"/>
      <c r="G414" s="83"/>
      <c r="H414" s="84">
        <v>25120</v>
      </c>
      <c r="I414" s="80">
        <v>2</v>
      </c>
    </row>
    <row r="415" spans="1:9" x14ac:dyDescent="0.4">
      <c r="A415" s="79" t="s">
        <v>547</v>
      </c>
      <c r="B415" s="80" t="s">
        <v>105</v>
      </c>
      <c r="C415" s="79" t="s">
        <v>258</v>
      </c>
      <c r="D415" s="79" t="s">
        <v>113</v>
      </c>
      <c r="E415" s="81">
        <v>39522</v>
      </c>
      <c r="F415" s="82"/>
      <c r="G415" s="83"/>
      <c r="H415" s="84">
        <v>71700</v>
      </c>
      <c r="I415" s="80">
        <v>2</v>
      </c>
    </row>
    <row r="416" spans="1:9" x14ac:dyDescent="0.4">
      <c r="A416" s="79" t="s">
        <v>548</v>
      </c>
      <c r="B416" s="80" t="s">
        <v>121</v>
      </c>
      <c r="C416" s="79" t="s">
        <v>258</v>
      </c>
      <c r="D416" s="79" t="s">
        <v>107</v>
      </c>
      <c r="E416" s="81">
        <v>39197</v>
      </c>
      <c r="F416" s="82"/>
      <c r="G416" s="83" t="s">
        <v>108</v>
      </c>
      <c r="H416" s="84">
        <v>63190</v>
      </c>
      <c r="I416" s="80">
        <v>1</v>
      </c>
    </row>
    <row r="417" spans="1:9" x14ac:dyDescent="0.4">
      <c r="A417" s="79" t="s">
        <v>549</v>
      </c>
      <c r="B417" s="80" t="s">
        <v>125</v>
      </c>
      <c r="C417" s="79" t="s">
        <v>258</v>
      </c>
      <c r="D417" s="79" t="s">
        <v>113</v>
      </c>
      <c r="E417" s="81">
        <v>38854</v>
      </c>
      <c r="F417" s="82"/>
      <c r="G417" s="83"/>
      <c r="H417" s="84">
        <v>44820</v>
      </c>
      <c r="I417" s="80">
        <v>4</v>
      </c>
    </row>
    <row r="418" spans="1:9" x14ac:dyDescent="0.4">
      <c r="A418" s="79" t="s">
        <v>550</v>
      </c>
      <c r="B418" s="80" t="s">
        <v>105</v>
      </c>
      <c r="C418" s="79" t="s">
        <v>551</v>
      </c>
      <c r="D418" s="79" t="s">
        <v>107</v>
      </c>
      <c r="E418" s="81">
        <v>40925</v>
      </c>
      <c r="F418" s="82"/>
      <c r="G418" s="83" t="s">
        <v>139</v>
      </c>
      <c r="H418" s="84">
        <v>43190</v>
      </c>
      <c r="I418" s="80">
        <v>2</v>
      </c>
    </row>
    <row r="419" spans="1:9" x14ac:dyDescent="0.4">
      <c r="A419" s="79" t="s">
        <v>552</v>
      </c>
      <c r="B419" s="80" t="s">
        <v>135</v>
      </c>
      <c r="C419" s="79" t="s">
        <v>551</v>
      </c>
      <c r="D419" s="79" t="s">
        <v>107</v>
      </c>
      <c r="E419" s="81">
        <v>39085</v>
      </c>
      <c r="F419" s="82"/>
      <c r="G419" s="83" t="s">
        <v>108</v>
      </c>
      <c r="H419" s="84">
        <v>87030</v>
      </c>
      <c r="I419" s="80">
        <v>3</v>
      </c>
    </row>
    <row r="420" spans="1:9" x14ac:dyDescent="0.4">
      <c r="A420" s="79" t="s">
        <v>553</v>
      </c>
      <c r="B420" s="80" t="s">
        <v>105</v>
      </c>
      <c r="C420" s="79" t="s">
        <v>551</v>
      </c>
      <c r="D420" s="79" t="s">
        <v>107</v>
      </c>
      <c r="E420" s="81">
        <v>40941</v>
      </c>
      <c r="F420" s="82"/>
      <c r="G420" s="83" t="s">
        <v>108</v>
      </c>
      <c r="H420" s="84">
        <v>26360</v>
      </c>
      <c r="I420" s="80">
        <v>1</v>
      </c>
    </row>
    <row r="421" spans="1:9" x14ac:dyDescent="0.4">
      <c r="A421" s="79" t="s">
        <v>554</v>
      </c>
      <c r="B421" s="80" t="s">
        <v>121</v>
      </c>
      <c r="C421" s="79" t="s">
        <v>551</v>
      </c>
      <c r="D421" s="79" t="s">
        <v>107</v>
      </c>
      <c r="E421" s="81">
        <v>40947</v>
      </c>
      <c r="F421" s="82"/>
      <c r="G421" s="83" t="s">
        <v>108</v>
      </c>
      <c r="H421" s="84">
        <v>79770</v>
      </c>
      <c r="I421" s="80">
        <v>4</v>
      </c>
    </row>
    <row r="422" spans="1:9" x14ac:dyDescent="0.4">
      <c r="A422" s="79" t="s">
        <v>555</v>
      </c>
      <c r="B422" s="80" t="s">
        <v>121</v>
      </c>
      <c r="C422" s="79" t="s">
        <v>551</v>
      </c>
      <c r="D422" s="79" t="s">
        <v>107</v>
      </c>
      <c r="E422" s="81">
        <v>39120</v>
      </c>
      <c r="F422" s="82"/>
      <c r="G422" s="83" t="s">
        <v>108</v>
      </c>
      <c r="H422" s="84">
        <v>88850</v>
      </c>
      <c r="I422" s="80">
        <v>3</v>
      </c>
    </row>
    <row r="423" spans="1:9" x14ac:dyDescent="0.4">
      <c r="A423" s="79" t="s">
        <v>556</v>
      </c>
      <c r="B423" s="80" t="s">
        <v>118</v>
      </c>
      <c r="C423" s="79" t="s">
        <v>551</v>
      </c>
      <c r="D423" s="79" t="s">
        <v>107</v>
      </c>
      <c r="E423" s="81">
        <v>39123</v>
      </c>
      <c r="F423" s="82"/>
      <c r="G423" s="83" t="s">
        <v>119</v>
      </c>
      <c r="H423" s="84">
        <v>77840</v>
      </c>
      <c r="I423" s="80">
        <v>2</v>
      </c>
    </row>
    <row r="424" spans="1:9" x14ac:dyDescent="0.4">
      <c r="A424" s="79" t="s">
        <v>557</v>
      </c>
      <c r="B424" s="80" t="s">
        <v>135</v>
      </c>
      <c r="C424" s="79" t="s">
        <v>551</v>
      </c>
      <c r="D424" s="79" t="s">
        <v>107</v>
      </c>
      <c r="E424" s="81">
        <v>40246</v>
      </c>
      <c r="F424" s="82"/>
      <c r="G424" s="83" t="s">
        <v>139</v>
      </c>
      <c r="H424" s="84">
        <v>63080</v>
      </c>
      <c r="I424" s="80">
        <v>5</v>
      </c>
    </row>
    <row r="425" spans="1:9" x14ac:dyDescent="0.4">
      <c r="A425" s="79" t="s">
        <v>558</v>
      </c>
      <c r="B425" s="80" t="s">
        <v>125</v>
      </c>
      <c r="C425" s="79" t="s">
        <v>551</v>
      </c>
      <c r="D425" s="79" t="s">
        <v>116</v>
      </c>
      <c r="E425" s="81">
        <v>37711</v>
      </c>
      <c r="F425" s="82"/>
      <c r="G425" s="83"/>
      <c r="H425" s="84">
        <v>21648</v>
      </c>
      <c r="I425" s="80">
        <v>2</v>
      </c>
    </row>
    <row r="426" spans="1:9" x14ac:dyDescent="0.4">
      <c r="A426" s="79" t="s">
        <v>559</v>
      </c>
      <c r="B426" s="80" t="s">
        <v>121</v>
      </c>
      <c r="C426" s="79" t="s">
        <v>551</v>
      </c>
      <c r="D426" s="79" t="s">
        <v>107</v>
      </c>
      <c r="E426" s="81">
        <v>38807</v>
      </c>
      <c r="F426" s="82"/>
      <c r="G426" s="83" t="s">
        <v>108</v>
      </c>
      <c r="H426" s="84">
        <v>47060</v>
      </c>
      <c r="I426" s="80">
        <v>4</v>
      </c>
    </row>
    <row r="427" spans="1:9" x14ac:dyDescent="0.4">
      <c r="A427" s="79" t="s">
        <v>560</v>
      </c>
      <c r="B427" s="80" t="s">
        <v>115</v>
      </c>
      <c r="C427" s="79" t="s">
        <v>551</v>
      </c>
      <c r="D427" s="79" t="s">
        <v>113</v>
      </c>
      <c r="E427" s="88">
        <v>40620</v>
      </c>
      <c r="F427" s="82"/>
      <c r="G427" s="83"/>
      <c r="H427" s="84">
        <v>84300</v>
      </c>
      <c r="I427" s="80">
        <v>1</v>
      </c>
    </row>
    <row r="428" spans="1:9" x14ac:dyDescent="0.4">
      <c r="A428" s="79" t="s">
        <v>561</v>
      </c>
      <c r="B428" s="80" t="s">
        <v>121</v>
      </c>
      <c r="C428" s="79" t="s">
        <v>551</v>
      </c>
      <c r="D428" s="79" t="s">
        <v>107</v>
      </c>
      <c r="E428" s="81">
        <v>35903</v>
      </c>
      <c r="F428" s="82"/>
      <c r="G428" s="83" t="s">
        <v>108</v>
      </c>
      <c r="H428" s="84">
        <v>68520</v>
      </c>
      <c r="I428" s="80">
        <v>5</v>
      </c>
    </row>
    <row r="429" spans="1:9" x14ac:dyDescent="0.4">
      <c r="A429" s="79" t="s">
        <v>562</v>
      </c>
      <c r="B429" s="80" t="s">
        <v>125</v>
      </c>
      <c r="C429" s="79" t="s">
        <v>551</v>
      </c>
      <c r="D429" s="79" t="s">
        <v>113</v>
      </c>
      <c r="E429" s="81">
        <v>36623</v>
      </c>
      <c r="F429" s="82"/>
      <c r="G429" s="83"/>
      <c r="H429" s="84">
        <v>30300</v>
      </c>
      <c r="I429" s="80">
        <v>1</v>
      </c>
    </row>
    <row r="430" spans="1:9" x14ac:dyDescent="0.4">
      <c r="A430" s="79" t="s">
        <v>563</v>
      </c>
      <c r="B430" s="80" t="s">
        <v>125</v>
      </c>
      <c r="C430" s="79" t="s">
        <v>551</v>
      </c>
      <c r="D430" s="79" t="s">
        <v>107</v>
      </c>
      <c r="E430" s="81">
        <v>39224</v>
      </c>
      <c r="F430" s="82"/>
      <c r="G430" s="83" t="s">
        <v>139</v>
      </c>
      <c r="H430" s="84">
        <v>73030</v>
      </c>
      <c r="I430" s="80">
        <v>5</v>
      </c>
    </row>
    <row r="431" spans="1:9" x14ac:dyDescent="0.4">
      <c r="A431" s="79" t="s">
        <v>564</v>
      </c>
      <c r="B431" s="80" t="s">
        <v>135</v>
      </c>
      <c r="C431" s="79" t="s">
        <v>551</v>
      </c>
      <c r="D431" s="79" t="s">
        <v>113</v>
      </c>
      <c r="E431" s="81">
        <v>35921</v>
      </c>
      <c r="F431" s="82"/>
      <c r="G431" s="83"/>
      <c r="H431" s="84">
        <v>63330</v>
      </c>
      <c r="I431" s="80">
        <v>4</v>
      </c>
    </row>
    <row r="432" spans="1:9" x14ac:dyDescent="0.4">
      <c r="A432" s="79" t="s">
        <v>565</v>
      </c>
      <c r="B432" s="80" t="s">
        <v>115</v>
      </c>
      <c r="C432" s="79" t="s">
        <v>551</v>
      </c>
      <c r="D432" s="79" t="s">
        <v>113</v>
      </c>
      <c r="E432" s="81">
        <v>39616</v>
      </c>
      <c r="F432" s="82"/>
      <c r="G432" s="83"/>
      <c r="H432" s="84">
        <v>66710</v>
      </c>
      <c r="I432" s="80">
        <v>2</v>
      </c>
    </row>
    <row r="433" spans="1:9" x14ac:dyDescent="0.4">
      <c r="A433" s="79" t="s">
        <v>566</v>
      </c>
      <c r="B433" s="80" t="s">
        <v>125</v>
      </c>
      <c r="C433" s="79" t="s">
        <v>551</v>
      </c>
      <c r="D433" s="79" t="s">
        <v>107</v>
      </c>
      <c r="E433" s="81">
        <v>35969</v>
      </c>
      <c r="F433" s="82"/>
      <c r="G433" s="83" t="s">
        <v>108</v>
      </c>
      <c r="H433" s="84">
        <v>74530</v>
      </c>
      <c r="I433" s="80">
        <v>5</v>
      </c>
    </row>
    <row r="434" spans="1:9" x14ac:dyDescent="0.4">
      <c r="A434" s="79" t="s">
        <v>567</v>
      </c>
      <c r="B434" s="80" t="s">
        <v>125</v>
      </c>
      <c r="C434" s="79" t="s">
        <v>551</v>
      </c>
      <c r="D434" s="79" t="s">
        <v>116</v>
      </c>
      <c r="E434" s="81">
        <v>36329</v>
      </c>
      <c r="F434" s="82"/>
      <c r="G434" s="83"/>
      <c r="H434" s="84">
        <v>39764</v>
      </c>
      <c r="I434" s="80">
        <v>1</v>
      </c>
    </row>
    <row r="435" spans="1:9" x14ac:dyDescent="0.4">
      <c r="A435" s="79" t="s">
        <v>568</v>
      </c>
      <c r="B435" s="80" t="s">
        <v>121</v>
      </c>
      <c r="C435" s="79" t="s">
        <v>551</v>
      </c>
      <c r="D435" s="79" t="s">
        <v>110</v>
      </c>
      <c r="E435" s="81">
        <v>36695</v>
      </c>
      <c r="F435" s="82"/>
      <c r="G435" s="83" t="s">
        <v>139</v>
      </c>
      <c r="H435" s="84">
        <v>29005</v>
      </c>
      <c r="I435" s="80">
        <v>1</v>
      </c>
    </row>
    <row r="436" spans="1:9" x14ac:dyDescent="0.4">
      <c r="A436" s="79" t="s">
        <v>569</v>
      </c>
      <c r="B436" s="80" t="s">
        <v>121</v>
      </c>
      <c r="C436" s="79" t="s">
        <v>551</v>
      </c>
      <c r="D436" s="79" t="s">
        <v>116</v>
      </c>
      <c r="E436" s="81">
        <v>38144</v>
      </c>
      <c r="F436" s="82"/>
      <c r="G436" s="83"/>
      <c r="H436" s="84">
        <v>33512</v>
      </c>
      <c r="I436" s="80">
        <v>4</v>
      </c>
    </row>
    <row r="437" spans="1:9" x14ac:dyDescent="0.4">
      <c r="A437" s="79" t="s">
        <v>570</v>
      </c>
      <c r="B437" s="80" t="s">
        <v>121</v>
      </c>
      <c r="C437" s="79" t="s">
        <v>551</v>
      </c>
      <c r="D437" s="79" t="s">
        <v>113</v>
      </c>
      <c r="E437" s="81">
        <v>41116</v>
      </c>
      <c r="F437" s="82"/>
      <c r="G437" s="83"/>
      <c r="H437" s="84">
        <v>32650</v>
      </c>
      <c r="I437" s="80">
        <v>1</v>
      </c>
    </row>
    <row r="438" spans="1:9" x14ac:dyDescent="0.4">
      <c r="A438" s="79" t="s">
        <v>571</v>
      </c>
      <c r="B438" s="80" t="s">
        <v>125</v>
      </c>
      <c r="C438" s="79" t="s">
        <v>551</v>
      </c>
      <c r="D438" s="79" t="s">
        <v>107</v>
      </c>
      <c r="E438" s="81">
        <v>39284</v>
      </c>
      <c r="F438" s="82"/>
      <c r="G438" s="83" t="s">
        <v>108</v>
      </c>
      <c r="H438" s="84">
        <v>25830</v>
      </c>
      <c r="I438" s="80">
        <v>5</v>
      </c>
    </row>
    <row r="439" spans="1:9" x14ac:dyDescent="0.4">
      <c r="A439" s="79" t="s">
        <v>572</v>
      </c>
      <c r="B439" s="80" t="s">
        <v>121</v>
      </c>
      <c r="C439" s="79" t="s">
        <v>551</v>
      </c>
      <c r="D439" s="79" t="s">
        <v>107</v>
      </c>
      <c r="E439" s="81">
        <v>38916</v>
      </c>
      <c r="F439" s="82"/>
      <c r="G439" s="83" t="s">
        <v>111</v>
      </c>
      <c r="H439" s="84">
        <v>27560</v>
      </c>
      <c r="I439" s="80">
        <v>2</v>
      </c>
    </row>
    <row r="440" spans="1:9" x14ac:dyDescent="0.4">
      <c r="A440" s="79" t="s">
        <v>573</v>
      </c>
      <c r="B440" s="80" t="s">
        <v>105</v>
      </c>
      <c r="C440" s="79" t="s">
        <v>551</v>
      </c>
      <c r="D440" s="79" t="s">
        <v>107</v>
      </c>
      <c r="E440" s="81">
        <v>39657</v>
      </c>
      <c r="F440" s="82"/>
      <c r="G440" s="83" t="s">
        <v>129</v>
      </c>
      <c r="H440" s="84">
        <v>80880</v>
      </c>
      <c r="I440" s="80">
        <v>1</v>
      </c>
    </row>
    <row r="441" spans="1:9" x14ac:dyDescent="0.4">
      <c r="A441" s="79" t="s">
        <v>574</v>
      </c>
      <c r="B441" s="80" t="s">
        <v>115</v>
      </c>
      <c r="C441" s="79" t="s">
        <v>551</v>
      </c>
      <c r="D441" s="79" t="s">
        <v>107</v>
      </c>
      <c r="E441" s="81">
        <v>40370</v>
      </c>
      <c r="F441" s="82"/>
      <c r="G441" s="83" t="s">
        <v>108</v>
      </c>
      <c r="H441" s="84">
        <v>66840</v>
      </c>
      <c r="I441" s="80">
        <v>4</v>
      </c>
    </row>
    <row r="442" spans="1:9" x14ac:dyDescent="0.4">
      <c r="A442" s="79" t="s">
        <v>575</v>
      </c>
      <c r="B442" s="80" t="s">
        <v>121</v>
      </c>
      <c r="C442" s="79" t="s">
        <v>551</v>
      </c>
      <c r="D442" s="79" t="s">
        <v>107</v>
      </c>
      <c r="E442" s="81">
        <v>40762</v>
      </c>
      <c r="F442" s="82"/>
      <c r="G442" s="83" t="s">
        <v>119</v>
      </c>
      <c r="H442" s="84">
        <v>61470</v>
      </c>
      <c r="I442" s="80">
        <v>5</v>
      </c>
    </row>
    <row r="443" spans="1:9" x14ac:dyDescent="0.4">
      <c r="A443" s="79" t="s">
        <v>576</v>
      </c>
      <c r="B443" s="80" t="s">
        <v>105</v>
      </c>
      <c r="C443" s="79" t="s">
        <v>551</v>
      </c>
      <c r="D443" s="79" t="s">
        <v>110</v>
      </c>
      <c r="E443" s="81">
        <v>37470</v>
      </c>
      <c r="F443" s="82"/>
      <c r="G443" s="83" t="s">
        <v>108</v>
      </c>
      <c r="H443" s="84">
        <v>33810</v>
      </c>
      <c r="I443" s="80">
        <v>5</v>
      </c>
    </row>
    <row r="444" spans="1:9" x14ac:dyDescent="0.4">
      <c r="A444" s="79" t="s">
        <v>577</v>
      </c>
      <c r="B444" s="80" t="s">
        <v>125</v>
      </c>
      <c r="C444" s="79" t="s">
        <v>551</v>
      </c>
      <c r="D444" s="79" t="s">
        <v>107</v>
      </c>
      <c r="E444" s="81">
        <v>38227</v>
      </c>
      <c r="F444" s="82"/>
      <c r="G444" s="83" t="s">
        <v>139</v>
      </c>
      <c r="H444" s="84">
        <v>86200</v>
      </c>
      <c r="I444" s="80">
        <v>3</v>
      </c>
    </row>
    <row r="445" spans="1:9" x14ac:dyDescent="0.4">
      <c r="A445" s="79" t="s">
        <v>578</v>
      </c>
      <c r="B445" s="80" t="s">
        <v>115</v>
      </c>
      <c r="C445" s="79" t="s">
        <v>551</v>
      </c>
      <c r="D445" s="79" t="s">
        <v>110</v>
      </c>
      <c r="E445" s="81">
        <v>39299</v>
      </c>
      <c r="F445" s="82"/>
      <c r="G445" s="83" t="s">
        <v>129</v>
      </c>
      <c r="H445" s="84">
        <v>47760</v>
      </c>
      <c r="I445" s="80">
        <v>3</v>
      </c>
    </row>
    <row r="446" spans="1:9" x14ac:dyDescent="0.4">
      <c r="A446" s="79" t="s">
        <v>579</v>
      </c>
      <c r="B446" s="80" t="s">
        <v>118</v>
      </c>
      <c r="C446" s="79" t="s">
        <v>551</v>
      </c>
      <c r="D446" s="79" t="s">
        <v>107</v>
      </c>
      <c r="E446" s="81">
        <v>39678</v>
      </c>
      <c r="F446" s="82"/>
      <c r="G446" s="83" t="s">
        <v>139</v>
      </c>
      <c r="H446" s="84">
        <v>80090</v>
      </c>
      <c r="I446" s="80">
        <v>2</v>
      </c>
    </row>
    <row r="447" spans="1:9" x14ac:dyDescent="0.4">
      <c r="A447" s="79" t="s">
        <v>580</v>
      </c>
      <c r="B447" s="80" t="s">
        <v>118</v>
      </c>
      <c r="C447" s="79" t="s">
        <v>551</v>
      </c>
      <c r="D447" s="79" t="s">
        <v>110</v>
      </c>
      <c r="E447" s="85">
        <v>40393</v>
      </c>
      <c r="F447" s="82"/>
      <c r="G447" s="83" t="s">
        <v>108</v>
      </c>
      <c r="H447" s="84">
        <v>16925</v>
      </c>
      <c r="I447" s="80">
        <v>1</v>
      </c>
    </row>
    <row r="448" spans="1:9" x14ac:dyDescent="0.4">
      <c r="A448" s="79" t="s">
        <v>581</v>
      </c>
      <c r="B448" s="80" t="s">
        <v>105</v>
      </c>
      <c r="C448" s="79" t="s">
        <v>551</v>
      </c>
      <c r="D448" s="79" t="s">
        <v>116</v>
      </c>
      <c r="E448" s="88">
        <v>40403</v>
      </c>
      <c r="F448" s="82"/>
      <c r="G448" s="83"/>
      <c r="H448" s="84">
        <v>15056</v>
      </c>
      <c r="I448" s="80">
        <v>5</v>
      </c>
    </row>
    <row r="449" spans="1:9" x14ac:dyDescent="0.4">
      <c r="A449" s="79" t="s">
        <v>582</v>
      </c>
      <c r="B449" s="80" t="s">
        <v>125</v>
      </c>
      <c r="C449" s="79" t="s">
        <v>551</v>
      </c>
      <c r="D449" s="79" t="s">
        <v>110</v>
      </c>
      <c r="E449" s="81">
        <v>40807</v>
      </c>
      <c r="F449" s="82"/>
      <c r="G449" s="83" t="s">
        <v>111</v>
      </c>
      <c r="H449" s="84">
        <v>35045</v>
      </c>
      <c r="I449" s="80">
        <v>4</v>
      </c>
    </row>
    <row r="450" spans="1:9" x14ac:dyDescent="0.4">
      <c r="A450" s="79" t="s">
        <v>583</v>
      </c>
      <c r="B450" s="80" t="s">
        <v>121</v>
      </c>
      <c r="C450" s="79" t="s">
        <v>551</v>
      </c>
      <c r="D450" s="79" t="s">
        <v>107</v>
      </c>
      <c r="E450" s="81">
        <v>41183</v>
      </c>
      <c r="F450" s="82"/>
      <c r="G450" s="83" t="s">
        <v>129</v>
      </c>
      <c r="H450" s="84">
        <v>75370</v>
      </c>
      <c r="I450" s="80">
        <v>2</v>
      </c>
    </row>
    <row r="451" spans="1:9" x14ac:dyDescent="0.4">
      <c r="A451" s="79" t="s">
        <v>584</v>
      </c>
      <c r="B451" s="80" t="s">
        <v>125</v>
      </c>
      <c r="C451" s="79" t="s">
        <v>551</v>
      </c>
      <c r="D451" s="79" t="s">
        <v>107</v>
      </c>
      <c r="E451" s="81">
        <v>41186</v>
      </c>
      <c r="F451" s="82"/>
      <c r="G451" s="83" t="s">
        <v>129</v>
      </c>
      <c r="H451" s="84">
        <v>46910</v>
      </c>
      <c r="I451" s="80">
        <v>3</v>
      </c>
    </row>
    <row r="452" spans="1:9" x14ac:dyDescent="0.4">
      <c r="A452" s="79" t="s">
        <v>585</v>
      </c>
      <c r="B452" s="80" t="s">
        <v>115</v>
      </c>
      <c r="C452" s="79" t="s">
        <v>551</v>
      </c>
      <c r="D452" s="79" t="s">
        <v>110</v>
      </c>
      <c r="E452" s="81">
        <v>39731</v>
      </c>
      <c r="F452" s="82"/>
      <c r="G452" s="83" t="s">
        <v>108</v>
      </c>
      <c r="H452" s="84">
        <v>13435</v>
      </c>
      <c r="I452" s="80">
        <v>1</v>
      </c>
    </row>
    <row r="453" spans="1:9" x14ac:dyDescent="0.4">
      <c r="A453" s="79" t="s">
        <v>586</v>
      </c>
      <c r="B453" s="80" t="s">
        <v>105</v>
      </c>
      <c r="C453" s="79" t="s">
        <v>551</v>
      </c>
      <c r="D453" s="79" t="s">
        <v>107</v>
      </c>
      <c r="E453" s="81">
        <v>40452</v>
      </c>
      <c r="F453" s="82"/>
      <c r="G453" s="83" t="s">
        <v>139</v>
      </c>
      <c r="H453" s="84">
        <v>43410</v>
      </c>
      <c r="I453" s="80">
        <v>1</v>
      </c>
    </row>
    <row r="454" spans="1:9" x14ac:dyDescent="0.4">
      <c r="A454" s="79" t="s">
        <v>587</v>
      </c>
      <c r="B454" s="80" t="s">
        <v>125</v>
      </c>
      <c r="C454" s="79" t="s">
        <v>551</v>
      </c>
      <c r="D454" s="79" t="s">
        <v>116</v>
      </c>
      <c r="E454" s="85">
        <v>40452</v>
      </c>
      <c r="F454" s="82"/>
      <c r="G454" s="83"/>
      <c r="H454" s="84">
        <v>9180</v>
      </c>
      <c r="I454" s="80">
        <v>3</v>
      </c>
    </row>
    <row r="455" spans="1:9" x14ac:dyDescent="0.4">
      <c r="A455" s="79" t="s">
        <v>588</v>
      </c>
      <c r="B455" s="80" t="s">
        <v>115</v>
      </c>
      <c r="C455" s="79" t="s">
        <v>551</v>
      </c>
      <c r="D455" s="79" t="s">
        <v>113</v>
      </c>
      <c r="E455" s="81">
        <v>40468</v>
      </c>
      <c r="F455" s="82"/>
      <c r="G455" s="83"/>
      <c r="H455" s="84">
        <v>39440</v>
      </c>
      <c r="I455" s="80">
        <v>4</v>
      </c>
    </row>
    <row r="456" spans="1:9" x14ac:dyDescent="0.4">
      <c r="A456" s="79" t="s">
        <v>589</v>
      </c>
      <c r="B456" s="80" t="s">
        <v>121</v>
      </c>
      <c r="C456" s="79" t="s">
        <v>551</v>
      </c>
      <c r="D456" s="79" t="s">
        <v>107</v>
      </c>
      <c r="E456" s="81">
        <v>41233</v>
      </c>
      <c r="F456" s="82"/>
      <c r="G456" s="83" t="s">
        <v>111</v>
      </c>
      <c r="H456" s="84">
        <v>68010</v>
      </c>
      <c r="I456" s="80">
        <v>1</v>
      </c>
    </row>
    <row r="457" spans="1:9" x14ac:dyDescent="0.4">
      <c r="A457" s="79" t="s">
        <v>590</v>
      </c>
      <c r="B457" s="80" t="s">
        <v>121</v>
      </c>
      <c r="C457" s="79" t="s">
        <v>551</v>
      </c>
      <c r="D457" s="79" t="s">
        <v>107</v>
      </c>
      <c r="E457" s="81">
        <v>40492</v>
      </c>
      <c r="F457" s="82"/>
      <c r="G457" s="83" t="s">
        <v>129</v>
      </c>
      <c r="H457" s="84">
        <v>67230</v>
      </c>
      <c r="I457" s="80">
        <v>4</v>
      </c>
    </row>
    <row r="458" spans="1:9" x14ac:dyDescent="0.4">
      <c r="A458" s="79" t="s">
        <v>591</v>
      </c>
      <c r="B458" s="80" t="s">
        <v>121</v>
      </c>
      <c r="C458" s="79" t="s">
        <v>551</v>
      </c>
      <c r="D458" s="79" t="s">
        <v>107</v>
      </c>
      <c r="E458" s="81">
        <v>39404</v>
      </c>
      <c r="F458" s="82"/>
      <c r="G458" s="83" t="s">
        <v>119</v>
      </c>
      <c r="H458" s="84">
        <v>50990</v>
      </c>
      <c r="I458" s="80">
        <v>4</v>
      </c>
    </row>
    <row r="459" spans="1:9" x14ac:dyDescent="0.4">
      <c r="A459" s="79" t="s">
        <v>592</v>
      </c>
      <c r="B459" s="80" t="s">
        <v>125</v>
      </c>
      <c r="C459" s="79" t="s">
        <v>551</v>
      </c>
      <c r="D459" s="79" t="s">
        <v>107</v>
      </c>
      <c r="E459" s="81">
        <v>40883</v>
      </c>
      <c r="F459" s="82"/>
      <c r="G459" s="83" t="s">
        <v>108</v>
      </c>
      <c r="H459" s="84">
        <v>43580</v>
      </c>
      <c r="I459" s="80">
        <v>5</v>
      </c>
    </row>
    <row r="460" spans="1:9" x14ac:dyDescent="0.4">
      <c r="A460" s="79" t="s">
        <v>593</v>
      </c>
      <c r="B460" s="80" t="s">
        <v>125</v>
      </c>
      <c r="C460" s="79" t="s">
        <v>551</v>
      </c>
      <c r="D460" s="79" t="s">
        <v>107</v>
      </c>
      <c r="E460" s="81">
        <v>40525</v>
      </c>
      <c r="F460" s="82"/>
      <c r="G460" s="83" t="s">
        <v>111</v>
      </c>
      <c r="H460" s="84">
        <v>77950</v>
      </c>
      <c r="I460" s="80">
        <v>4</v>
      </c>
    </row>
    <row r="461" spans="1:9" x14ac:dyDescent="0.4">
      <c r="A461" s="79" t="s">
        <v>594</v>
      </c>
      <c r="B461" s="80" t="s">
        <v>135</v>
      </c>
      <c r="C461" s="79" t="s">
        <v>551</v>
      </c>
      <c r="D461" s="79" t="s">
        <v>113</v>
      </c>
      <c r="E461" s="81">
        <v>39783</v>
      </c>
      <c r="F461" s="82"/>
      <c r="G461" s="83"/>
      <c r="H461" s="84">
        <v>54000</v>
      </c>
      <c r="I461" s="80">
        <v>3</v>
      </c>
    </row>
    <row r="462" spans="1:9" x14ac:dyDescent="0.4">
      <c r="A462" s="79" t="s">
        <v>595</v>
      </c>
      <c r="B462" s="80" t="s">
        <v>121</v>
      </c>
      <c r="C462" s="79" t="s">
        <v>596</v>
      </c>
      <c r="D462" s="79" t="s">
        <v>107</v>
      </c>
      <c r="E462" s="81">
        <v>40551</v>
      </c>
      <c r="F462" s="82"/>
      <c r="G462" s="83" t="s">
        <v>108</v>
      </c>
      <c r="H462" s="84">
        <v>71730</v>
      </c>
      <c r="I462" s="80">
        <v>1</v>
      </c>
    </row>
    <row r="463" spans="1:9" x14ac:dyDescent="0.4">
      <c r="A463" s="79" t="s">
        <v>597</v>
      </c>
      <c r="B463" s="80" t="s">
        <v>121</v>
      </c>
      <c r="C463" s="79" t="s">
        <v>596</v>
      </c>
      <c r="D463" s="79" t="s">
        <v>107</v>
      </c>
      <c r="E463" s="81">
        <v>40585</v>
      </c>
      <c r="F463" s="82"/>
      <c r="G463" s="83" t="s">
        <v>108</v>
      </c>
      <c r="H463" s="84">
        <v>87950</v>
      </c>
      <c r="I463" s="80">
        <v>4</v>
      </c>
    </row>
    <row r="464" spans="1:9" x14ac:dyDescent="0.4">
      <c r="A464" s="79" t="s">
        <v>598</v>
      </c>
      <c r="B464" s="80" t="s">
        <v>115</v>
      </c>
      <c r="C464" s="79" t="s">
        <v>596</v>
      </c>
      <c r="D464" s="79" t="s">
        <v>113</v>
      </c>
      <c r="E464" s="81">
        <v>40591</v>
      </c>
      <c r="F464" s="82"/>
      <c r="G464" s="83"/>
      <c r="H464" s="84">
        <v>49070</v>
      </c>
      <c r="I464" s="80">
        <v>3</v>
      </c>
    </row>
    <row r="465" spans="1:9" x14ac:dyDescent="0.4">
      <c r="A465" s="79" t="s">
        <v>599</v>
      </c>
      <c r="B465" s="80" t="s">
        <v>125</v>
      </c>
      <c r="C465" s="79" t="s">
        <v>596</v>
      </c>
      <c r="D465" s="79" t="s">
        <v>107</v>
      </c>
      <c r="E465" s="81">
        <v>40625</v>
      </c>
      <c r="F465" s="82"/>
      <c r="G465" s="83" t="s">
        <v>129</v>
      </c>
      <c r="H465" s="84">
        <v>35320</v>
      </c>
      <c r="I465" s="80">
        <v>3</v>
      </c>
    </row>
    <row r="466" spans="1:9" x14ac:dyDescent="0.4">
      <c r="A466" s="79" t="s">
        <v>600</v>
      </c>
      <c r="B466" s="80" t="s">
        <v>121</v>
      </c>
      <c r="C466" s="79" t="s">
        <v>596</v>
      </c>
      <c r="D466" s="79" t="s">
        <v>110</v>
      </c>
      <c r="E466" s="81">
        <v>40654</v>
      </c>
      <c r="F466" s="82"/>
      <c r="G466" s="83" t="s">
        <v>129</v>
      </c>
      <c r="H466" s="84">
        <v>16015</v>
      </c>
      <c r="I466" s="80">
        <v>3</v>
      </c>
    </row>
    <row r="467" spans="1:9" x14ac:dyDescent="0.4">
      <c r="A467" s="79" t="s">
        <v>601</v>
      </c>
      <c r="B467" s="80" t="s">
        <v>125</v>
      </c>
      <c r="C467" s="79" t="s">
        <v>596</v>
      </c>
      <c r="D467" s="79" t="s">
        <v>107</v>
      </c>
      <c r="E467" s="81">
        <v>40745</v>
      </c>
      <c r="F467" s="82"/>
      <c r="G467" s="83" t="s">
        <v>108</v>
      </c>
      <c r="H467" s="84">
        <v>69400</v>
      </c>
      <c r="I467" s="80">
        <v>5</v>
      </c>
    </row>
    <row r="468" spans="1:9" x14ac:dyDescent="0.4">
      <c r="A468" s="79" t="s">
        <v>602</v>
      </c>
      <c r="B468" s="80" t="s">
        <v>121</v>
      </c>
      <c r="C468" s="79" t="s">
        <v>596</v>
      </c>
      <c r="D468" s="79" t="s">
        <v>110</v>
      </c>
      <c r="E468" s="81">
        <v>39687</v>
      </c>
      <c r="F468" s="82"/>
      <c r="G468" s="83" t="s">
        <v>119</v>
      </c>
      <c r="H468" s="84">
        <v>24815</v>
      </c>
      <c r="I468" s="80">
        <v>1</v>
      </c>
    </row>
    <row r="469" spans="1:9" x14ac:dyDescent="0.4">
      <c r="A469" s="79" t="s">
        <v>603</v>
      </c>
      <c r="B469" s="80" t="s">
        <v>125</v>
      </c>
      <c r="C469" s="79" t="s">
        <v>596</v>
      </c>
      <c r="D469" s="79" t="s">
        <v>107</v>
      </c>
      <c r="E469" s="81">
        <v>39688</v>
      </c>
      <c r="F469" s="82"/>
      <c r="G469" s="83" t="s">
        <v>108</v>
      </c>
      <c r="H469" s="84">
        <v>32600</v>
      </c>
      <c r="I469" s="80">
        <v>5</v>
      </c>
    </row>
    <row r="470" spans="1:9" x14ac:dyDescent="0.4">
      <c r="A470" s="79" t="s">
        <v>604</v>
      </c>
      <c r="B470" s="80" t="s">
        <v>125</v>
      </c>
      <c r="C470" s="79" t="s">
        <v>596</v>
      </c>
      <c r="D470" s="79" t="s">
        <v>107</v>
      </c>
      <c r="E470" s="81">
        <v>40765</v>
      </c>
      <c r="F470" s="82"/>
      <c r="G470" s="83" t="s">
        <v>139</v>
      </c>
      <c r="H470" s="84">
        <v>77720</v>
      </c>
      <c r="I470" s="80">
        <v>3</v>
      </c>
    </row>
    <row r="471" spans="1:9" x14ac:dyDescent="0.4">
      <c r="A471" s="79" t="s">
        <v>605</v>
      </c>
      <c r="B471" s="80" t="s">
        <v>121</v>
      </c>
      <c r="C471" s="79" t="s">
        <v>596</v>
      </c>
      <c r="D471" s="79" t="s">
        <v>116</v>
      </c>
      <c r="E471" s="81">
        <v>39733</v>
      </c>
      <c r="F471" s="82"/>
      <c r="G471" s="83"/>
      <c r="H471" s="84">
        <v>33232</v>
      </c>
      <c r="I471" s="80">
        <v>4</v>
      </c>
    </row>
    <row r="472" spans="1:9" x14ac:dyDescent="0.4">
      <c r="A472" s="79" t="s">
        <v>606</v>
      </c>
      <c r="B472" s="80" t="s">
        <v>105</v>
      </c>
      <c r="C472" s="79" t="s">
        <v>596</v>
      </c>
      <c r="D472" s="79" t="s">
        <v>110</v>
      </c>
      <c r="E472" s="81">
        <v>39735</v>
      </c>
      <c r="F472" s="82"/>
      <c r="G472" s="83" t="s">
        <v>111</v>
      </c>
      <c r="H472" s="84">
        <v>39620</v>
      </c>
      <c r="I472" s="80">
        <v>5</v>
      </c>
    </row>
    <row r="473" spans="1:9" x14ac:dyDescent="0.4">
      <c r="A473" s="79" t="s">
        <v>607</v>
      </c>
      <c r="B473" s="80" t="s">
        <v>118</v>
      </c>
      <c r="C473" s="79" t="s">
        <v>596</v>
      </c>
      <c r="D473" s="79" t="s">
        <v>107</v>
      </c>
      <c r="E473" s="81">
        <v>40818</v>
      </c>
      <c r="F473" s="82"/>
      <c r="G473" s="83" t="s">
        <v>119</v>
      </c>
      <c r="H473" s="84">
        <v>44560</v>
      </c>
      <c r="I473" s="80">
        <v>2</v>
      </c>
    </row>
    <row r="474" spans="1:9" x14ac:dyDescent="0.4">
      <c r="A474" s="79" t="s">
        <v>608</v>
      </c>
      <c r="B474" s="80" t="s">
        <v>125</v>
      </c>
      <c r="C474" s="79" t="s">
        <v>596</v>
      </c>
      <c r="D474" s="79" t="s">
        <v>107</v>
      </c>
      <c r="E474" s="81">
        <v>40841</v>
      </c>
      <c r="F474" s="82"/>
      <c r="G474" s="83" t="s">
        <v>108</v>
      </c>
      <c r="H474" s="84">
        <v>81530</v>
      </c>
      <c r="I474" s="80">
        <v>5</v>
      </c>
    </row>
    <row r="475" spans="1:9" x14ac:dyDescent="0.4">
      <c r="A475" s="79" t="s">
        <v>609</v>
      </c>
      <c r="B475" s="80" t="s">
        <v>118</v>
      </c>
      <c r="C475" s="79" t="s">
        <v>596</v>
      </c>
      <c r="D475" s="79" t="s">
        <v>107</v>
      </c>
      <c r="E475" s="81">
        <v>39754</v>
      </c>
      <c r="F475" s="82"/>
      <c r="G475" s="83" t="s">
        <v>139</v>
      </c>
      <c r="H475" s="84">
        <v>43110</v>
      </c>
      <c r="I475" s="80">
        <v>2</v>
      </c>
    </row>
    <row r="476" spans="1:9" x14ac:dyDescent="0.4">
      <c r="A476" s="79" t="s">
        <v>610</v>
      </c>
      <c r="B476" s="80" t="s">
        <v>121</v>
      </c>
      <c r="C476" s="79" t="s">
        <v>596</v>
      </c>
      <c r="D476" s="79" t="s">
        <v>107</v>
      </c>
      <c r="E476" s="81">
        <v>39761</v>
      </c>
      <c r="F476" s="82"/>
      <c r="G476" s="83" t="s">
        <v>108</v>
      </c>
      <c r="H476" s="84">
        <v>40940</v>
      </c>
      <c r="I476" s="80">
        <v>3</v>
      </c>
    </row>
    <row r="477" spans="1:9" x14ac:dyDescent="0.4">
      <c r="A477" s="79" t="s">
        <v>611</v>
      </c>
      <c r="B477" s="80" t="s">
        <v>105</v>
      </c>
      <c r="C477" s="79" t="s">
        <v>596</v>
      </c>
      <c r="D477" s="79" t="s">
        <v>107</v>
      </c>
      <c r="E477" s="81">
        <v>40893</v>
      </c>
      <c r="F477" s="82"/>
      <c r="G477" s="83" t="s">
        <v>139</v>
      </c>
      <c r="H477" s="84">
        <v>44620</v>
      </c>
      <c r="I477" s="80">
        <v>5</v>
      </c>
    </row>
    <row r="478" spans="1:9" x14ac:dyDescent="0.4">
      <c r="A478" s="79" t="s">
        <v>612</v>
      </c>
      <c r="B478" s="80" t="s">
        <v>125</v>
      </c>
      <c r="C478" s="79" t="s">
        <v>613</v>
      </c>
      <c r="D478" s="79" t="s">
        <v>113</v>
      </c>
      <c r="E478" s="81">
        <v>39109</v>
      </c>
      <c r="F478" s="82"/>
      <c r="G478" s="83"/>
      <c r="H478" s="84">
        <v>33120</v>
      </c>
      <c r="I478" s="80">
        <v>2</v>
      </c>
    </row>
    <row r="479" spans="1:9" x14ac:dyDescent="0.4">
      <c r="A479" s="79" t="s">
        <v>614</v>
      </c>
      <c r="B479" s="80" t="s">
        <v>105</v>
      </c>
      <c r="C479" s="79" t="s">
        <v>613</v>
      </c>
      <c r="D479" s="79" t="s">
        <v>107</v>
      </c>
      <c r="E479" s="81">
        <v>40208</v>
      </c>
      <c r="F479" s="82"/>
      <c r="G479" s="83" t="s">
        <v>111</v>
      </c>
      <c r="H479" s="84">
        <v>61148</v>
      </c>
      <c r="I479" s="80">
        <v>2</v>
      </c>
    </row>
    <row r="480" spans="1:9" x14ac:dyDescent="0.4">
      <c r="A480" s="79" t="s">
        <v>615</v>
      </c>
      <c r="B480" s="80" t="s">
        <v>105</v>
      </c>
      <c r="C480" s="79" t="s">
        <v>613</v>
      </c>
      <c r="D480" s="79" t="s">
        <v>107</v>
      </c>
      <c r="E480" s="81">
        <v>35821</v>
      </c>
      <c r="F480" s="82"/>
      <c r="G480" s="83" t="s">
        <v>119</v>
      </c>
      <c r="H480" s="84">
        <v>22870</v>
      </c>
      <c r="I480" s="80">
        <v>3</v>
      </c>
    </row>
    <row r="481" spans="1:9" x14ac:dyDescent="0.4">
      <c r="A481" s="79" t="s">
        <v>616</v>
      </c>
      <c r="B481" s="80" t="s">
        <v>135</v>
      </c>
      <c r="C481" s="79" t="s">
        <v>613</v>
      </c>
      <c r="D481" s="79" t="s">
        <v>110</v>
      </c>
      <c r="E481" s="81">
        <v>35826</v>
      </c>
      <c r="F481" s="82"/>
      <c r="G481" s="83" t="s">
        <v>108</v>
      </c>
      <c r="H481" s="84">
        <v>31205</v>
      </c>
      <c r="I481" s="80">
        <v>2</v>
      </c>
    </row>
    <row r="482" spans="1:9" x14ac:dyDescent="0.4">
      <c r="A482" s="79" t="s">
        <v>617</v>
      </c>
      <c r="B482" s="80" t="s">
        <v>125</v>
      </c>
      <c r="C482" s="79" t="s">
        <v>613</v>
      </c>
      <c r="D482" s="79" t="s">
        <v>107</v>
      </c>
      <c r="E482" s="81">
        <v>36536</v>
      </c>
      <c r="F482" s="82"/>
      <c r="G482" s="83" t="s">
        <v>108</v>
      </c>
      <c r="H482" s="84">
        <v>62400</v>
      </c>
      <c r="I482" s="80">
        <v>4</v>
      </c>
    </row>
    <row r="483" spans="1:9" x14ac:dyDescent="0.4">
      <c r="A483" s="79" t="s">
        <v>618</v>
      </c>
      <c r="B483" s="80" t="s">
        <v>118</v>
      </c>
      <c r="C483" s="79" t="s">
        <v>613</v>
      </c>
      <c r="D483" s="79" t="s">
        <v>110</v>
      </c>
      <c r="E483" s="81">
        <v>38723</v>
      </c>
      <c r="F483" s="82"/>
      <c r="G483" s="83" t="s">
        <v>139</v>
      </c>
      <c r="H483" s="84">
        <v>10630</v>
      </c>
      <c r="I483" s="80">
        <v>3</v>
      </c>
    </row>
    <row r="484" spans="1:9" x14ac:dyDescent="0.4">
      <c r="A484" s="79" t="s">
        <v>619</v>
      </c>
      <c r="B484" s="80" t="s">
        <v>105</v>
      </c>
      <c r="C484" s="79" t="s">
        <v>613</v>
      </c>
      <c r="D484" s="79" t="s">
        <v>113</v>
      </c>
      <c r="E484" s="81">
        <v>40943</v>
      </c>
      <c r="F484" s="82"/>
      <c r="G484" s="83"/>
      <c r="H484" s="84">
        <v>47590</v>
      </c>
      <c r="I484" s="80">
        <v>3</v>
      </c>
    </row>
    <row r="485" spans="1:9" x14ac:dyDescent="0.4">
      <c r="A485" s="79" t="s">
        <v>620</v>
      </c>
      <c r="B485" s="80" t="s">
        <v>105</v>
      </c>
      <c r="C485" s="79" t="s">
        <v>613</v>
      </c>
      <c r="D485" s="79" t="s">
        <v>113</v>
      </c>
      <c r="E485" s="81">
        <v>40963</v>
      </c>
      <c r="F485" s="82"/>
      <c r="G485" s="83"/>
      <c r="H485" s="84">
        <v>60550</v>
      </c>
      <c r="I485" s="80">
        <v>2</v>
      </c>
    </row>
    <row r="486" spans="1:9" x14ac:dyDescent="0.4">
      <c r="A486" s="79" t="s">
        <v>621</v>
      </c>
      <c r="B486" s="80" t="s">
        <v>125</v>
      </c>
      <c r="C486" s="79" t="s">
        <v>613</v>
      </c>
      <c r="D486" s="79" t="s">
        <v>107</v>
      </c>
      <c r="E486" s="81">
        <v>36195</v>
      </c>
      <c r="F486" s="82"/>
      <c r="G486" s="83" t="s">
        <v>119</v>
      </c>
      <c r="H486" s="84">
        <v>46360</v>
      </c>
      <c r="I486" s="80">
        <v>5</v>
      </c>
    </row>
    <row r="487" spans="1:9" x14ac:dyDescent="0.4">
      <c r="A487" s="79" t="s">
        <v>622</v>
      </c>
      <c r="B487" s="80" t="s">
        <v>135</v>
      </c>
      <c r="C487" s="79" t="s">
        <v>613</v>
      </c>
      <c r="D487" s="79" t="s">
        <v>110</v>
      </c>
      <c r="E487" s="81">
        <v>36217</v>
      </c>
      <c r="F487" s="82"/>
      <c r="G487" s="83" t="s">
        <v>139</v>
      </c>
      <c r="H487" s="84">
        <v>22475</v>
      </c>
      <c r="I487" s="80">
        <v>4</v>
      </c>
    </row>
    <row r="488" spans="1:9" x14ac:dyDescent="0.4">
      <c r="A488" s="79" t="s">
        <v>623</v>
      </c>
      <c r="B488" s="80" t="s">
        <v>121</v>
      </c>
      <c r="C488" s="79" t="s">
        <v>613</v>
      </c>
      <c r="D488" s="79" t="s">
        <v>107</v>
      </c>
      <c r="E488" s="81">
        <v>39864</v>
      </c>
      <c r="F488" s="82"/>
      <c r="G488" s="83" t="s">
        <v>108</v>
      </c>
      <c r="H488" s="84">
        <v>64320</v>
      </c>
      <c r="I488" s="80">
        <v>5</v>
      </c>
    </row>
    <row r="489" spans="1:9" x14ac:dyDescent="0.4">
      <c r="A489" s="79" t="s">
        <v>624</v>
      </c>
      <c r="B489" s="80" t="s">
        <v>105</v>
      </c>
      <c r="C489" s="79" t="s">
        <v>613</v>
      </c>
      <c r="D489" s="79" t="s">
        <v>110</v>
      </c>
      <c r="E489" s="81">
        <v>40976</v>
      </c>
      <c r="F489" s="82"/>
      <c r="G489" s="83" t="s">
        <v>108</v>
      </c>
      <c r="H489" s="84">
        <v>46380</v>
      </c>
      <c r="I489" s="80">
        <v>3</v>
      </c>
    </row>
    <row r="490" spans="1:9" x14ac:dyDescent="0.4">
      <c r="A490" s="79" t="s">
        <v>625</v>
      </c>
      <c r="B490" s="80" t="s">
        <v>121</v>
      </c>
      <c r="C490" s="79" t="s">
        <v>613</v>
      </c>
      <c r="D490" s="79" t="s">
        <v>113</v>
      </c>
      <c r="E490" s="81">
        <v>40259</v>
      </c>
      <c r="F490" s="82"/>
      <c r="G490" s="83"/>
      <c r="H490" s="84">
        <v>73190</v>
      </c>
      <c r="I490" s="80">
        <v>1</v>
      </c>
    </row>
    <row r="491" spans="1:9" x14ac:dyDescent="0.4">
      <c r="A491" s="79" t="s">
        <v>626</v>
      </c>
      <c r="B491" s="80" t="s">
        <v>105</v>
      </c>
      <c r="C491" s="79" t="s">
        <v>613</v>
      </c>
      <c r="D491" s="79" t="s">
        <v>107</v>
      </c>
      <c r="E491" s="81">
        <v>40264</v>
      </c>
      <c r="F491" s="82"/>
      <c r="G491" s="83" t="s">
        <v>129</v>
      </c>
      <c r="H491" s="84">
        <v>29760</v>
      </c>
      <c r="I491" s="80">
        <v>2</v>
      </c>
    </row>
    <row r="492" spans="1:9" x14ac:dyDescent="0.4">
      <c r="A492" s="79" t="s">
        <v>627</v>
      </c>
      <c r="B492" s="80" t="s">
        <v>121</v>
      </c>
      <c r="C492" s="79" t="s">
        <v>613</v>
      </c>
      <c r="D492" s="79" t="s">
        <v>107</v>
      </c>
      <c r="E492" s="81">
        <v>37701</v>
      </c>
      <c r="F492" s="82"/>
      <c r="G492" s="83" t="s">
        <v>111</v>
      </c>
      <c r="H492" s="84">
        <v>23560</v>
      </c>
      <c r="I492" s="80">
        <v>3</v>
      </c>
    </row>
    <row r="493" spans="1:9" x14ac:dyDescent="0.4">
      <c r="A493" s="79" t="s">
        <v>628</v>
      </c>
      <c r="B493" s="80" t="s">
        <v>118</v>
      </c>
      <c r="C493" s="79" t="s">
        <v>613</v>
      </c>
      <c r="D493" s="79" t="s">
        <v>107</v>
      </c>
      <c r="E493" s="81">
        <v>39519</v>
      </c>
      <c r="F493" s="82"/>
      <c r="G493" s="83" t="s">
        <v>129</v>
      </c>
      <c r="H493" s="84">
        <v>61330</v>
      </c>
      <c r="I493" s="80">
        <v>2</v>
      </c>
    </row>
    <row r="494" spans="1:9" x14ac:dyDescent="0.4">
      <c r="A494" s="79" t="s">
        <v>629</v>
      </c>
      <c r="B494" s="80" t="s">
        <v>118</v>
      </c>
      <c r="C494" s="79" t="s">
        <v>613</v>
      </c>
      <c r="D494" s="79" t="s">
        <v>107</v>
      </c>
      <c r="E494" s="81">
        <v>38790</v>
      </c>
      <c r="F494" s="82"/>
      <c r="G494" s="83" t="s">
        <v>111</v>
      </c>
      <c r="H494" s="84">
        <v>62688</v>
      </c>
      <c r="I494" s="80">
        <v>3</v>
      </c>
    </row>
    <row r="495" spans="1:9" x14ac:dyDescent="0.4">
      <c r="A495" s="79" t="s">
        <v>630</v>
      </c>
      <c r="B495" s="80" t="s">
        <v>105</v>
      </c>
      <c r="C495" s="79" t="s">
        <v>613</v>
      </c>
      <c r="D495" s="79" t="s">
        <v>107</v>
      </c>
      <c r="E495" s="81">
        <v>39899</v>
      </c>
      <c r="F495" s="82"/>
      <c r="G495" s="83" t="s">
        <v>108</v>
      </c>
      <c r="H495" s="84">
        <v>24790</v>
      </c>
      <c r="I495" s="80">
        <v>3</v>
      </c>
    </row>
    <row r="496" spans="1:9" x14ac:dyDescent="0.4">
      <c r="A496" s="79" t="s">
        <v>631</v>
      </c>
      <c r="B496" s="80" t="s">
        <v>115</v>
      </c>
      <c r="C496" s="79" t="s">
        <v>613</v>
      </c>
      <c r="D496" s="79" t="s">
        <v>110</v>
      </c>
      <c r="E496" s="85">
        <v>40254</v>
      </c>
      <c r="F496" s="82"/>
      <c r="G496" s="83" t="s">
        <v>139</v>
      </c>
      <c r="H496" s="84">
        <v>48700</v>
      </c>
      <c r="I496" s="80">
        <v>3</v>
      </c>
    </row>
    <row r="497" spans="1:9" x14ac:dyDescent="0.4">
      <c r="A497" s="79" t="s">
        <v>632</v>
      </c>
      <c r="B497" s="80" t="s">
        <v>125</v>
      </c>
      <c r="C497" s="79" t="s">
        <v>613</v>
      </c>
      <c r="D497" s="79" t="s">
        <v>107</v>
      </c>
      <c r="E497" s="81">
        <v>40624</v>
      </c>
      <c r="F497" s="82"/>
      <c r="G497" s="83" t="s">
        <v>129</v>
      </c>
      <c r="H497" s="84">
        <v>86500</v>
      </c>
      <c r="I497" s="80">
        <v>1</v>
      </c>
    </row>
    <row r="498" spans="1:9" x14ac:dyDescent="0.4">
      <c r="A498" s="79" t="s">
        <v>633</v>
      </c>
      <c r="B498" s="80" t="s">
        <v>125</v>
      </c>
      <c r="C498" s="79" t="s">
        <v>613</v>
      </c>
      <c r="D498" s="79" t="s">
        <v>107</v>
      </c>
      <c r="E498" s="81">
        <v>39174</v>
      </c>
      <c r="F498" s="82"/>
      <c r="G498" s="83" t="s">
        <v>108</v>
      </c>
      <c r="H498" s="84">
        <v>23320</v>
      </c>
      <c r="I498" s="80">
        <v>4</v>
      </c>
    </row>
    <row r="499" spans="1:9" x14ac:dyDescent="0.4">
      <c r="A499" s="79" t="s">
        <v>634</v>
      </c>
      <c r="B499" s="80" t="s">
        <v>105</v>
      </c>
      <c r="C499" s="79" t="s">
        <v>613</v>
      </c>
      <c r="D499" s="79" t="s">
        <v>110</v>
      </c>
      <c r="E499" s="81">
        <v>39176</v>
      </c>
      <c r="F499" s="82"/>
      <c r="G499" s="83" t="s">
        <v>139</v>
      </c>
      <c r="H499" s="84">
        <v>10700</v>
      </c>
      <c r="I499" s="80">
        <v>4</v>
      </c>
    </row>
    <row r="500" spans="1:9" x14ac:dyDescent="0.4">
      <c r="A500" s="79" t="s">
        <v>635</v>
      </c>
      <c r="B500" s="80" t="s">
        <v>121</v>
      </c>
      <c r="C500" s="79" t="s">
        <v>613</v>
      </c>
      <c r="D500" s="79" t="s">
        <v>107</v>
      </c>
      <c r="E500" s="81">
        <v>40282</v>
      </c>
      <c r="F500" s="82"/>
      <c r="G500" s="83" t="s">
        <v>129</v>
      </c>
      <c r="H500" s="84">
        <v>72640</v>
      </c>
      <c r="I500" s="80">
        <v>3</v>
      </c>
    </row>
    <row r="501" spans="1:9" x14ac:dyDescent="0.4">
      <c r="A501" s="79" t="s">
        <v>636</v>
      </c>
      <c r="B501" s="80" t="s">
        <v>121</v>
      </c>
      <c r="C501" s="79" t="s">
        <v>613</v>
      </c>
      <c r="D501" s="79" t="s">
        <v>107</v>
      </c>
      <c r="E501" s="81">
        <v>38815</v>
      </c>
      <c r="F501" s="82"/>
      <c r="G501" s="83" t="s">
        <v>108</v>
      </c>
      <c r="H501" s="84">
        <v>63270</v>
      </c>
      <c r="I501" s="80">
        <v>1</v>
      </c>
    </row>
    <row r="502" spans="1:9" x14ac:dyDescent="0.4">
      <c r="A502" s="79" t="s">
        <v>637</v>
      </c>
      <c r="B502" s="80" t="s">
        <v>105</v>
      </c>
      <c r="C502" s="79" t="s">
        <v>613</v>
      </c>
      <c r="D502" s="79" t="s">
        <v>113</v>
      </c>
      <c r="E502" s="81">
        <v>38828</v>
      </c>
      <c r="F502" s="82"/>
      <c r="G502" s="83"/>
      <c r="H502" s="84">
        <v>49530</v>
      </c>
      <c r="I502" s="80">
        <v>4</v>
      </c>
    </row>
    <row r="503" spans="1:9" x14ac:dyDescent="0.4">
      <c r="A503" s="79" t="s">
        <v>638</v>
      </c>
      <c r="B503" s="80" t="s">
        <v>118</v>
      </c>
      <c r="C503" s="79" t="s">
        <v>613</v>
      </c>
      <c r="D503" s="79" t="s">
        <v>110</v>
      </c>
      <c r="E503" s="81">
        <v>40293</v>
      </c>
      <c r="F503" s="82"/>
      <c r="G503" s="83" t="s">
        <v>108</v>
      </c>
      <c r="H503" s="84">
        <v>11810</v>
      </c>
      <c r="I503" s="80">
        <v>1</v>
      </c>
    </row>
    <row r="504" spans="1:9" x14ac:dyDescent="0.4">
      <c r="A504" s="79" t="s">
        <v>639</v>
      </c>
      <c r="B504" s="80" t="s">
        <v>125</v>
      </c>
      <c r="C504" s="79" t="s">
        <v>613</v>
      </c>
      <c r="D504" s="79" t="s">
        <v>107</v>
      </c>
      <c r="E504" s="81">
        <v>40666</v>
      </c>
      <c r="F504" s="82"/>
      <c r="G504" s="83" t="s">
        <v>108</v>
      </c>
      <c r="H504" s="84">
        <v>24090</v>
      </c>
      <c r="I504" s="80">
        <v>4</v>
      </c>
    </row>
    <row r="505" spans="1:9" x14ac:dyDescent="0.4">
      <c r="A505" s="79" t="s">
        <v>640</v>
      </c>
      <c r="B505" s="80" t="s">
        <v>125</v>
      </c>
      <c r="C505" s="79" t="s">
        <v>613</v>
      </c>
      <c r="D505" s="79" t="s">
        <v>113</v>
      </c>
      <c r="E505" s="81">
        <v>39592</v>
      </c>
      <c r="F505" s="82"/>
      <c r="G505" s="83"/>
      <c r="H505" s="84">
        <v>56650</v>
      </c>
      <c r="I505" s="80">
        <v>1</v>
      </c>
    </row>
    <row r="506" spans="1:9" x14ac:dyDescent="0.4">
      <c r="A506" s="79" t="s">
        <v>641</v>
      </c>
      <c r="B506" s="80" t="s">
        <v>115</v>
      </c>
      <c r="C506" s="79" t="s">
        <v>613</v>
      </c>
      <c r="D506" s="79" t="s">
        <v>107</v>
      </c>
      <c r="E506" s="81">
        <v>35918</v>
      </c>
      <c r="F506" s="82"/>
      <c r="G506" s="83" t="s">
        <v>111</v>
      </c>
      <c r="H506" s="84">
        <v>73740</v>
      </c>
      <c r="I506" s="80">
        <v>4</v>
      </c>
    </row>
    <row r="507" spans="1:9" x14ac:dyDescent="0.4">
      <c r="A507" s="79" t="s">
        <v>642</v>
      </c>
      <c r="B507" s="80" t="s">
        <v>105</v>
      </c>
      <c r="C507" s="79" t="s">
        <v>613</v>
      </c>
      <c r="D507" s="79" t="s">
        <v>116</v>
      </c>
      <c r="E507" s="81">
        <v>35946</v>
      </c>
      <c r="F507" s="82"/>
      <c r="G507" s="83"/>
      <c r="H507" s="84">
        <v>14332</v>
      </c>
      <c r="I507" s="80">
        <v>5</v>
      </c>
    </row>
    <row r="508" spans="1:9" x14ac:dyDescent="0.4">
      <c r="A508" s="79" t="s">
        <v>643</v>
      </c>
      <c r="B508" s="80" t="s">
        <v>125</v>
      </c>
      <c r="C508" s="79" t="s">
        <v>613</v>
      </c>
      <c r="D508" s="79" t="s">
        <v>113</v>
      </c>
      <c r="E508" s="81">
        <v>36297</v>
      </c>
      <c r="F508" s="82"/>
      <c r="G508" s="83"/>
      <c r="H508" s="84">
        <v>57990</v>
      </c>
      <c r="I508" s="80">
        <v>5</v>
      </c>
    </row>
    <row r="509" spans="1:9" x14ac:dyDescent="0.4">
      <c r="A509" s="79" t="s">
        <v>644</v>
      </c>
      <c r="B509" s="80" t="s">
        <v>125</v>
      </c>
      <c r="C509" s="79" t="s">
        <v>613</v>
      </c>
      <c r="D509" s="79" t="s">
        <v>107</v>
      </c>
      <c r="E509" s="81">
        <v>36673</v>
      </c>
      <c r="F509" s="82"/>
      <c r="G509" s="83" t="s">
        <v>129</v>
      </c>
      <c r="H509" s="84">
        <v>48330</v>
      </c>
      <c r="I509" s="80">
        <v>1</v>
      </c>
    </row>
    <row r="510" spans="1:9" x14ac:dyDescent="0.4">
      <c r="A510" s="79" t="s">
        <v>645</v>
      </c>
      <c r="B510" s="80" t="s">
        <v>125</v>
      </c>
      <c r="C510" s="79" t="s">
        <v>613</v>
      </c>
      <c r="D510" s="79" t="s">
        <v>113</v>
      </c>
      <c r="E510" s="81">
        <v>37404</v>
      </c>
      <c r="F510" s="82"/>
      <c r="G510" s="83"/>
      <c r="H510" s="84">
        <v>60070</v>
      </c>
      <c r="I510" s="80">
        <v>3</v>
      </c>
    </row>
    <row r="511" spans="1:9" x14ac:dyDescent="0.4">
      <c r="A511" s="79" t="s">
        <v>646</v>
      </c>
      <c r="B511" s="80" t="s">
        <v>118</v>
      </c>
      <c r="C511" s="79" t="s">
        <v>613</v>
      </c>
      <c r="D511" s="79" t="s">
        <v>107</v>
      </c>
      <c r="E511" s="81">
        <v>39217</v>
      </c>
      <c r="F511" s="82"/>
      <c r="G511" s="83" t="s">
        <v>108</v>
      </c>
      <c r="H511" s="84">
        <v>73830</v>
      </c>
      <c r="I511" s="80">
        <v>2</v>
      </c>
    </row>
    <row r="512" spans="1:9" x14ac:dyDescent="0.4">
      <c r="A512" s="79" t="s">
        <v>647</v>
      </c>
      <c r="B512" s="80" t="s">
        <v>125</v>
      </c>
      <c r="C512" s="79" t="s">
        <v>613</v>
      </c>
      <c r="D512" s="79" t="s">
        <v>113</v>
      </c>
      <c r="E512" s="81">
        <v>40707</v>
      </c>
      <c r="F512" s="82"/>
      <c r="G512" s="83"/>
      <c r="H512" s="84">
        <v>79380</v>
      </c>
      <c r="I512" s="80">
        <v>1</v>
      </c>
    </row>
    <row r="513" spans="1:9" x14ac:dyDescent="0.4">
      <c r="A513" s="79" t="s">
        <v>648</v>
      </c>
      <c r="B513" s="80" t="s">
        <v>121</v>
      </c>
      <c r="C513" s="79" t="s">
        <v>613</v>
      </c>
      <c r="D513" s="79" t="s">
        <v>107</v>
      </c>
      <c r="E513" s="81">
        <v>39262</v>
      </c>
      <c r="F513" s="82"/>
      <c r="G513" s="83" t="s">
        <v>129</v>
      </c>
      <c r="H513" s="84">
        <v>63440</v>
      </c>
      <c r="I513" s="80">
        <v>3</v>
      </c>
    </row>
    <row r="514" spans="1:9" x14ac:dyDescent="0.4">
      <c r="A514" s="79" t="s">
        <v>649</v>
      </c>
      <c r="B514" s="80" t="s">
        <v>125</v>
      </c>
      <c r="C514" s="79" t="s">
        <v>613</v>
      </c>
      <c r="D514" s="79" t="s">
        <v>107</v>
      </c>
      <c r="E514" s="81">
        <v>40332</v>
      </c>
      <c r="F514" s="82"/>
      <c r="G514" s="83" t="s">
        <v>108</v>
      </c>
      <c r="H514" s="84">
        <v>47340</v>
      </c>
      <c r="I514" s="80">
        <v>2</v>
      </c>
    </row>
    <row r="515" spans="1:9" x14ac:dyDescent="0.4">
      <c r="A515" s="79" t="s">
        <v>650</v>
      </c>
      <c r="B515" s="80" t="s">
        <v>121</v>
      </c>
      <c r="C515" s="79" t="s">
        <v>613</v>
      </c>
      <c r="D515" s="79" t="s">
        <v>107</v>
      </c>
      <c r="E515" s="81">
        <v>35958</v>
      </c>
      <c r="F515" s="82"/>
      <c r="G515" s="83" t="s">
        <v>139</v>
      </c>
      <c r="H515" s="84">
        <v>61420</v>
      </c>
      <c r="I515" s="80">
        <v>4</v>
      </c>
    </row>
    <row r="516" spans="1:9" x14ac:dyDescent="0.4">
      <c r="A516" s="79" t="s">
        <v>651</v>
      </c>
      <c r="B516" s="80" t="s">
        <v>121</v>
      </c>
      <c r="C516" s="79" t="s">
        <v>613</v>
      </c>
      <c r="D516" s="79" t="s">
        <v>116</v>
      </c>
      <c r="E516" s="81">
        <v>36340</v>
      </c>
      <c r="F516" s="82"/>
      <c r="G516" s="83"/>
      <c r="H516" s="84">
        <v>37016</v>
      </c>
      <c r="I516" s="80">
        <v>4</v>
      </c>
    </row>
    <row r="517" spans="1:9" x14ac:dyDescent="0.4">
      <c r="A517" s="79" t="s">
        <v>652</v>
      </c>
      <c r="B517" s="80" t="s">
        <v>125</v>
      </c>
      <c r="C517" s="79" t="s">
        <v>613</v>
      </c>
      <c r="D517" s="79" t="s">
        <v>107</v>
      </c>
      <c r="E517" s="81">
        <v>39282</v>
      </c>
      <c r="F517" s="82"/>
      <c r="G517" s="83" t="s">
        <v>119</v>
      </c>
      <c r="H517" s="84">
        <v>69420</v>
      </c>
      <c r="I517" s="80">
        <v>2</v>
      </c>
    </row>
    <row r="518" spans="1:9" x14ac:dyDescent="0.4">
      <c r="A518" s="79" t="s">
        <v>653</v>
      </c>
      <c r="B518" s="80" t="s">
        <v>121</v>
      </c>
      <c r="C518" s="79" t="s">
        <v>613</v>
      </c>
      <c r="D518" s="79" t="s">
        <v>107</v>
      </c>
      <c r="E518" s="81">
        <v>38903</v>
      </c>
      <c r="F518" s="82"/>
      <c r="G518" s="83" t="s">
        <v>139</v>
      </c>
      <c r="H518" s="84">
        <v>34060</v>
      </c>
      <c r="I518" s="80">
        <v>2</v>
      </c>
    </row>
    <row r="519" spans="1:9" x14ac:dyDescent="0.4">
      <c r="A519" s="79" t="s">
        <v>654</v>
      </c>
      <c r="B519" s="80" t="s">
        <v>125</v>
      </c>
      <c r="C519" s="79" t="s">
        <v>613</v>
      </c>
      <c r="D519" s="79" t="s">
        <v>107</v>
      </c>
      <c r="E519" s="81">
        <v>35990</v>
      </c>
      <c r="F519" s="82"/>
      <c r="G519" s="83" t="s">
        <v>129</v>
      </c>
      <c r="H519" s="84">
        <v>36890</v>
      </c>
      <c r="I519" s="80">
        <v>1</v>
      </c>
    </row>
    <row r="520" spans="1:9" x14ac:dyDescent="0.4">
      <c r="A520" s="79" t="s">
        <v>655</v>
      </c>
      <c r="B520" s="80" t="s">
        <v>121</v>
      </c>
      <c r="C520" s="79" t="s">
        <v>613</v>
      </c>
      <c r="D520" s="79" t="s">
        <v>110</v>
      </c>
      <c r="E520" s="81">
        <v>38173</v>
      </c>
      <c r="F520" s="82"/>
      <c r="G520" s="83" t="s">
        <v>139</v>
      </c>
      <c r="H520" s="84">
        <v>32900</v>
      </c>
      <c r="I520" s="80">
        <v>2</v>
      </c>
    </row>
    <row r="521" spans="1:9" x14ac:dyDescent="0.4">
      <c r="A521" s="79" t="s">
        <v>656</v>
      </c>
      <c r="B521" s="80" t="s">
        <v>125</v>
      </c>
      <c r="C521" s="79" t="s">
        <v>613</v>
      </c>
      <c r="D521" s="79" t="s">
        <v>107</v>
      </c>
      <c r="E521" s="81">
        <v>39673</v>
      </c>
      <c r="F521" s="82"/>
      <c r="G521" s="83" t="s">
        <v>108</v>
      </c>
      <c r="H521" s="84">
        <v>48080</v>
      </c>
      <c r="I521" s="80">
        <v>2</v>
      </c>
    </row>
    <row r="522" spans="1:9" x14ac:dyDescent="0.4">
      <c r="A522" s="79" t="s">
        <v>657</v>
      </c>
      <c r="B522" s="80" t="s">
        <v>125</v>
      </c>
      <c r="C522" s="79" t="s">
        <v>613</v>
      </c>
      <c r="D522" s="79" t="s">
        <v>107</v>
      </c>
      <c r="E522" s="81">
        <v>40765</v>
      </c>
      <c r="F522" s="82"/>
      <c r="G522" s="83" t="s">
        <v>119</v>
      </c>
      <c r="H522" s="84">
        <v>77740</v>
      </c>
      <c r="I522" s="80">
        <v>1</v>
      </c>
    </row>
    <row r="523" spans="1:9" x14ac:dyDescent="0.4">
      <c r="A523" s="79" t="s">
        <v>658</v>
      </c>
      <c r="B523" s="80" t="s">
        <v>135</v>
      </c>
      <c r="C523" s="79" t="s">
        <v>613</v>
      </c>
      <c r="D523" s="79" t="s">
        <v>113</v>
      </c>
      <c r="E523" s="81">
        <v>39298</v>
      </c>
      <c r="F523" s="82"/>
      <c r="G523" s="83"/>
      <c r="H523" s="84">
        <v>76870</v>
      </c>
      <c r="I523" s="80">
        <v>5</v>
      </c>
    </row>
    <row r="524" spans="1:9" x14ac:dyDescent="0.4">
      <c r="A524" s="79" t="s">
        <v>659</v>
      </c>
      <c r="B524" s="80" t="s">
        <v>105</v>
      </c>
      <c r="C524" s="79" t="s">
        <v>613</v>
      </c>
      <c r="D524" s="79" t="s">
        <v>107</v>
      </c>
      <c r="E524" s="81">
        <v>40399</v>
      </c>
      <c r="F524" s="82"/>
      <c r="G524" s="83" t="s">
        <v>111</v>
      </c>
      <c r="H524" s="84">
        <v>72700</v>
      </c>
      <c r="I524" s="80">
        <v>5</v>
      </c>
    </row>
    <row r="525" spans="1:9" x14ac:dyDescent="0.4">
      <c r="A525" s="79" t="s">
        <v>660</v>
      </c>
      <c r="B525" s="80" t="s">
        <v>121</v>
      </c>
      <c r="C525" s="79" t="s">
        <v>613</v>
      </c>
      <c r="D525" s="79" t="s">
        <v>113</v>
      </c>
      <c r="E525" s="81">
        <v>40414</v>
      </c>
      <c r="F525" s="82"/>
      <c r="G525" s="83"/>
      <c r="H525" s="84">
        <v>60070</v>
      </c>
      <c r="I525" s="80">
        <v>2</v>
      </c>
    </row>
    <row r="526" spans="1:9" x14ac:dyDescent="0.4">
      <c r="A526" s="79" t="s">
        <v>661</v>
      </c>
      <c r="B526" s="80" t="s">
        <v>121</v>
      </c>
      <c r="C526" s="79" t="s">
        <v>613</v>
      </c>
      <c r="D526" s="79" t="s">
        <v>116</v>
      </c>
      <c r="E526" s="81">
        <v>36028</v>
      </c>
      <c r="F526" s="82"/>
      <c r="G526" s="83"/>
      <c r="H526" s="84">
        <v>16688</v>
      </c>
      <c r="I526" s="80">
        <v>3</v>
      </c>
    </row>
    <row r="527" spans="1:9" x14ac:dyDescent="0.4">
      <c r="A527" s="79" t="s">
        <v>662</v>
      </c>
      <c r="B527" s="80" t="s">
        <v>118</v>
      </c>
      <c r="C527" s="79" t="s">
        <v>613</v>
      </c>
      <c r="D527" s="79" t="s">
        <v>113</v>
      </c>
      <c r="E527" s="81">
        <v>36375</v>
      </c>
      <c r="F527" s="82"/>
      <c r="G527" s="83"/>
      <c r="H527" s="84">
        <v>71300</v>
      </c>
      <c r="I527" s="80">
        <v>5</v>
      </c>
    </row>
    <row r="528" spans="1:9" x14ac:dyDescent="0.4">
      <c r="A528" s="79" t="s">
        <v>663</v>
      </c>
      <c r="B528" s="80" t="s">
        <v>125</v>
      </c>
      <c r="C528" s="79" t="s">
        <v>613</v>
      </c>
      <c r="D528" s="79" t="s">
        <v>116</v>
      </c>
      <c r="E528" s="81">
        <v>36380</v>
      </c>
      <c r="F528" s="82"/>
      <c r="G528" s="83"/>
      <c r="H528" s="84">
        <v>36052</v>
      </c>
      <c r="I528" s="80">
        <v>5</v>
      </c>
    </row>
    <row r="529" spans="1:9" x14ac:dyDescent="0.4">
      <c r="A529" s="79" t="s">
        <v>664</v>
      </c>
      <c r="B529" s="80" t="s">
        <v>125</v>
      </c>
      <c r="C529" s="79" t="s">
        <v>613</v>
      </c>
      <c r="D529" s="79" t="s">
        <v>107</v>
      </c>
      <c r="E529" s="81">
        <v>36393</v>
      </c>
      <c r="F529" s="82"/>
      <c r="G529" s="83" t="s">
        <v>139</v>
      </c>
      <c r="H529" s="84">
        <v>65910</v>
      </c>
      <c r="I529" s="80">
        <v>5</v>
      </c>
    </row>
    <row r="530" spans="1:9" x14ac:dyDescent="0.4">
      <c r="A530" s="79" t="s">
        <v>665</v>
      </c>
      <c r="B530" s="80" t="s">
        <v>135</v>
      </c>
      <c r="C530" s="79" t="s">
        <v>613</v>
      </c>
      <c r="D530" s="79" t="s">
        <v>107</v>
      </c>
      <c r="E530" s="81">
        <v>37848</v>
      </c>
      <c r="F530" s="82"/>
      <c r="G530" s="83" t="s">
        <v>111</v>
      </c>
      <c r="H530" s="84">
        <v>76910</v>
      </c>
      <c r="I530" s="80">
        <v>2</v>
      </c>
    </row>
    <row r="531" spans="1:9" x14ac:dyDescent="0.4">
      <c r="A531" s="79" t="s">
        <v>666</v>
      </c>
      <c r="B531" s="80" t="s">
        <v>125</v>
      </c>
      <c r="C531" s="79" t="s">
        <v>613</v>
      </c>
      <c r="D531" s="79" t="s">
        <v>113</v>
      </c>
      <c r="E531" s="85">
        <v>40404</v>
      </c>
      <c r="F531" s="82"/>
      <c r="G531" s="83"/>
      <c r="H531" s="84">
        <v>39550</v>
      </c>
      <c r="I531" s="80">
        <v>5</v>
      </c>
    </row>
    <row r="532" spans="1:9" x14ac:dyDescent="0.4">
      <c r="A532" s="79" t="s">
        <v>667</v>
      </c>
      <c r="B532" s="80" t="s">
        <v>105</v>
      </c>
      <c r="C532" s="79" t="s">
        <v>613</v>
      </c>
      <c r="D532" s="79" t="s">
        <v>113</v>
      </c>
      <c r="E532" s="85">
        <v>40410</v>
      </c>
      <c r="F532" s="82"/>
      <c r="G532" s="83"/>
      <c r="H532" s="84">
        <v>57680</v>
      </c>
      <c r="I532" s="80">
        <v>4</v>
      </c>
    </row>
    <row r="533" spans="1:9" x14ac:dyDescent="0.4">
      <c r="A533" s="79" t="s">
        <v>668</v>
      </c>
      <c r="B533" s="80" t="s">
        <v>105</v>
      </c>
      <c r="C533" s="79" t="s">
        <v>613</v>
      </c>
      <c r="D533" s="79" t="s">
        <v>110</v>
      </c>
      <c r="E533" s="85">
        <v>40421</v>
      </c>
      <c r="F533" s="82"/>
      <c r="G533" s="83" t="s">
        <v>111</v>
      </c>
      <c r="H533" s="84">
        <v>49355</v>
      </c>
      <c r="I533" s="80">
        <v>5</v>
      </c>
    </row>
    <row r="534" spans="1:9" x14ac:dyDescent="0.4">
      <c r="A534" s="79" t="s">
        <v>669</v>
      </c>
      <c r="B534" s="80" t="s">
        <v>121</v>
      </c>
      <c r="C534" s="79" t="s">
        <v>613</v>
      </c>
      <c r="D534" s="79" t="s">
        <v>107</v>
      </c>
      <c r="E534" s="81">
        <v>39703</v>
      </c>
      <c r="F534" s="82"/>
      <c r="G534" s="83" t="s">
        <v>119</v>
      </c>
      <c r="H534" s="84">
        <v>46110</v>
      </c>
      <c r="I534" s="80">
        <v>4</v>
      </c>
    </row>
    <row r="535" spans="1:9" x14ac:dyDescent="0.4">
      <c r="A535" s="79" t="s">
        <v>670</v>
      </c>
      <c r="B535" s="80" t="s">
        <v>125</v>
      </c>
      <c r="C535" s="79" t="s">
        <v>613</v>
      </c>
      <c r="D535" s="79" t="s">
        <v>107</v>
      </c>
      <c r="E535" s="81">
        <v>40815</v>
      </c>
      <c r="F535" s="82"/>
      <c r="G535" s="83" t="s">
        <v>111</v>
      </c>
      <c r="H535" s="84">
        <v>54500</v>
      </c>
      <c r="I535" s="80">
        <v>5</v>
      </c>
    </row>
    <row r="536" spans="1:9" x14ac:dyDescent="0.4">
      <c r="A536" s="79" t="s">
        <v>671</v>
      </c>
      <c r="B536" s="80" t="s">
        <v>125</v>
      </c>
      <c r="C536" s="79" t="s">
        <v>613</v>
      </c>
      <c r="D536" s="79" t="s">
        <v>107</v>
      </c>
      <c r="E536" s="81">
        <v>39335</v>
      </c>
      <c r="F536" s="82"/>
      <c r="G536" s="83" t="s">
        <v>108</v>
      </c>
      <c r="H536" s="84">
        <v>62688</v>
      </c>
      <c r="I536" s="80">
        <v>2</v>
      </c>
    </row>
    <row r="537" spans="1:9" x14ac:dyDescent="0.4">
      <c r="A537" s="79" t="s">
        <v>672</v>
      </c>
      <c r="B537" s="80" t="s">
        <v>121</v>
      </c>
      <c r="C537" s="79" t="s">
        <v>613</v>
      </c>
      <c r="D537" s="79" t="s">
        <v>107</v>
      </c>
      <c r="E537" s="81">
        <v>38980</v>
      </c>
      <c r="F537" s="82"/>
      <c r="G537" s="83" t="s">
        <v>111</v>
      </c>
      <c r="H537" s="84">
        <v>24340</v>
      </c>
      <c r="I537" s="80">
        <v>4</v>
      </c>
    </row>
    <row r="538" spans="1:9" x14ac:dyDescent="0.4">
      <c r="A538" s="79" t="s">
        <v>673</v>
      </c>
      <c r="B538" s="80" t="s">
        <v>115</v>
      </c>
      <c r="C538" s="79" t="s">
        <v>613</v>
      </c>
      <c r="D538" s="79" t="s">
        <v>113</v>
      </c>
      <c r="E538" s="81">
        <v>38986</v>
      </c>
      <c r="F538" s="82"/>
      <c r="G538" s="83"/>
      <c r="H538" s="84">
        <v>36230</v>
      </c>
      <c r="I538" s="80">
        <v>2</v>
      </c>
    </row>
    <row r="539" spans="1:9" x14ac:dyDescent="0.4">
      <c r="A539" s="79" t="s">
        <v>674</v>
      </c>
      <c r="B539" s="80" t="s">
        <v>121</v>
      </c>
      <c r="C539" s="79" t="s">
        <v>613</v>
      </c>
      <c r="D539" s="79" t="s">
        <v>113</v>
      </c>
      <c r="E539" s="81">
        <v>36787</v>
      </c>
      <c r="F539" s="82"/>
      <c r="G539" s="83"/>
      <c r="H539" s="84">
        <v>89640</v>
      </c>
      <c r="I539" s="80">
        <v>4</v>
      </c>
    </row>
    <row r="540" spans="1:9" x14ac:dyDescent="0.4">
      <c r="A540" s="79" t="s">
        <v>675</v>
      </c>
      <c r="B540" s="80" t="s">
        <v>125</v>
      </c>
      <c r="C540" s="79" t="s">
        <v>613</v>
      </c>
      <c r="D540" s="79" t="s">
        <v>107</v>
      </c>
      <c r="E540" s="81">
        <v>37138</v>
      </c>
      <c r="F540" s="82"/>
      <c r="G540" s="83" t="s">
        <v>108</v>
      </c>
      <c r="H540" s="84">
        <v>29130</v>
      </c>
      <c r="I540" s="80">
        <v>1</v>
      </c>
    </row>
    <row r="541" spans="1:9" x14ac:dyDescent="0.4">
      <c r="A541" s="79" t="s">
        <v>676</v>
      </c>
      <c r="B541" s="80" t="s">
        <v>121</v>
      </c>
      <c r="C541" s="79" t="s">
        <v>613</v>
      </c>
      <c r="D541" s="79" t="s">
        <v>113</v>
      </c>
      <c r="E541" s="81">
        <v>37526</v>
      </c>
      <c r="F541" s="82"/>
      <c r="G541" s="83"/>
      <c r="H541" s="84">
        <v>61580</v>
      </c>
      <c r="I541" s="80">
        <v>3</v>
      </c>
    </row>
    <row r="542" spans="1:9" x14ac:dyDescent="0.4">
      <c r="A542" s="79" t="s">
        <v>677</v>
      </c>
      <c r="B542" s="80" t="s">
        <v>121</v>
      </c>
      <c r="C542" s="79" t="s">
        <v>613</v>
      </c>
      <c r="D542" s="79" t="s">
        <v>107</v>
      </c>
      <c r="E542" s="81">
        <v>40438</v>
      </c>
      <c r="F542" s="82"/>
      <c r="G542" s="83" t="s">
        <v>119</v>
      </c>
      <c r="H542" s="84">
        <v>59150</v>
      </c>
      <c r="I542" s="80">
        <v>4</v>
      </c>
    </row>
    <row r="543" spans="1:9" x14ac:dyDescent="0.4">
      <c r="A543" s="79" t="s">
        <v>678</v>
      </c>
      <c r="B543" s="80" t="s">
        <v>105</v>
      </c>
      <c r="C543" s="79" t="s">
        <v>613</v>
      </c>
      <c r="D543" s="79" t="s">
        <v>113</v>
      </c>
      <c r="E543" s="81">
        <v>39742</v>
      </c>
      <c r="F543" s="82"/>
      <c r="G543" s="83"/>
      <c r="H543" s="84">
        <v>23020</v>
      </c>
      <c r="I543" s="80">
        <v>4</v>
      </c>
    </row>
    <row r="544" spans="1:9" x14ac:dyDescent="0.4">
      <c r="A544" s="79" t="s">
        <v>679</v>
      </c>
      <c r="B544" s="80" t="s">
        <v>125</v>
      </c>
      <c r="C544" s="79" t="s">
        <v>613</v>
      </c>
      <c r="D544" s="79" t="s">
        <v>113</v>
      </c>
      <c r="E544" s="81">
        <v>40820</v>
      </c>
      <c r="F544" s="82"/>
      <c r="G544" s="83"/>
      <c r="H544" s="84">
        <v>52750</v>
      </c>
      <c r="I544" s="80">
        <v>1</v>
      </c>
    </row>
    <row r="545" spans="1:9" x14ac:dyDescent="0.4">
      <c r="A545" s="79" t="s">
        <v>680</v>
      </c>
      <c r="B545" s="80" t="s">
        <v>125</v>
      </c>
      <c r="C545" s="79" t="s">
        <v>613</v>
      </c>
      <c r="D545" s="79" t="s">
        <v>107</v>
      </c>
      <c r="E545" s="81">
        <v>40831</v>
      </c>
      <c r="F545" s="82"/>
      <c r="G545" s="83" t="s">
        <v>119</v>
      </c>
      <c r="H545" s="84">
        <v>79400</v>
      </c>
      <c r="I545" s="80">
        <v>4</v>
      </c>
    </row>
    <row r="546" spans="1:9" x14ac:dyDescent="0.4">
      <c r="A546" s="79" t="s">
        <v>681</v>
      </c>
      <c r="B546" s="80" t="s">
        <v>105</v>
      </c>
      <c r="C546" s="79" t="s">
        <v>613</v>
      </c>
      <c r="D546" s="79" t="s">
        <v>107</v>
      </c>
      <c r="E546" s="81">
        <v>39372</v>
      </c>
      <c r="F546" s="82"/>
      <c r="G546" s="83" t="s">
        <v>108</v>
      </c>
      <c r="H546" s="84">
        <v>50570</v>
      </c>
      <c r="I546" s="80">
        <v>4</v>
      </c>
    </row>
    <row r="547" spans="1:9" x14ac:dyDescent="0.4">
      <c r="A547" s="79" t="s">
        <v>682</v>
      </c>
      <c r="B547" s="80" t="s">
        <v>121</v>
      </c>
      <c r="C547" s="79" t="s">
        <v>613</v>
      </c>
      <c r="D547" s="79" t="s">
        <v>110</v>
      </c>
      <c r="E547" s="81">
        <v>36084</v>
      </c>
      <c r="F547" s="82"/>
      <c r="G547" s="83" t="s">
        <v>111</v>
      </c>
      <c r="H547" s="84">
        <v>45750</v>
      </c>
      <c r="I547" s="80">
        <v>5</v>
      </c>
    </row>
    <row r="548" spans="1:9" x14ac:dyDescent="0.4">
      <c r="A548" s="79" t="s">
        <v>683</v>
      </c>
      <c r="B548" s="80" t="s">
        <v>105</v>
      </c>
      <c r="C548" s="79" t="s">
        <v>613</v>
      </c>
      <c r="D548" s="79" t="s">
        <v>113</v>
      </c>
      <c r="E548" s="81">
        <v>36086</v>
      </c>
      <c r="F548" s="82"/>
      <c r="G548" s="83"/>
      <c r="H548" s="84">
        <v>47520</v>
      </c>
      <c r="I548" s="80">
        <v>1</v>
      </c>
    </row>
    <row r="549" spans="1:9" x14ac:dyDescent="0.4">
      <c r="A549" s="79" t="s">
        <v>684</v>
      </c>
      <c r="B549" s="80" t="s">
        <v>125</v>
      </c>
      <c r="C549" s="79" t="s">
        <v>613</v>
      </c>
      <c r="D549" s="79" t="s">
        <v>107</v>
      </c>
      <c r="E549" s="81">
        <v>36088</v>
      </c>
      <c r="F549" s="82"/>
      <c r="G549" s="83" t="s">
        <v>119</v>
      </c>
      <c r="H549" s="84">
        <v>54580</v>
      </c>
      <c r="I549" s="80">
        <v>4</v>
      </c>
    </row>
    <row r="550" spans="1:9" x14ac:dyDescent="0.4">
      <c r="A550" s="79" t="s">
        <v>685</v>
      </c>
      <c r="B550" s="80" t="s">
        <v>121</v>
      </c>
      <c r="C550" s="79" t="s">
        <v>613</v>
      </c>
      <c r="D550" s="79" t="s">
        <v>107</v>
      </c>
      <c r="E550" s="81">
        <v>39362</v>
      </c>
      <c r="F550" s="82"/>
      <c r="G550" s="83" t="s">
        <v>111</v>
      </c>
      <c r="H550" s="84">
        <v>42020</v>
      </c>
      <c r="I550" s="80">
        <v>5</v>
      </c>
    </row>
    <row r="551" spans="1:9" x14ac:dyDescent="0.4">
      <c r="A551" s="79" t="s">
        <v>686</v>
      </c>
      <c r="B551" s="80" t="s">
        <v>135</v>
      </c>
      <c r="C551" s="79" t="s">
        <v>613</v>
      </c>
      <c r="D551" s="79" t="s">
        <v>110</v>
      </c>
      <c r="E551" s="81">
        <v>39728</v>
      </c>
      <c r="F551" s="82"/>
      <c r="G551" s="83" t="s">
        <v>108</v>
      </c>
      <c r="H551" s="84">
        <v>45565</v>
      </c>
      <c r="I551" s="80">
        <v>1</v>
      </c>
    </row>
    <row r="552" spans="1:9" x14ac:dyDescent="0.4">
      <c r="A552" s="79" t="s">
        <v>687</v>
      </c>
      <c r="B552" s="80" t="s">
        <v>121</v>
      </c>
      <c r="C552" s="79" t="s">
        <v>613</v>
      </c>
      <c r="D552" s="79" t="s">
        <v>107</v>
      </c>
      <c r="E552" s="81">
        <v>40477</v>
      </c>
      <c r="F552" s="82"/>
      <c r="G552" s="83" t="s">
        <v>119</v>
      </c>
      <c r="H552" s="84">
        <v>63206</v>
      </c>
      <c r="I552" s="80">
        <v>1</v>
      </c>
    </row>
    <row r="553" spans="1:9" x14ac:dyDescent="0.4">
      <c r="A553" s="79" t="s">
        <v>688</v>
      </c>
      <c r="B553" s="80" t="s">
        <v>121</v>
      </c>
      <c r="C553" s="79" t="s">
        <v>613</v>
      </c>
      <c r="D553" s="79" t="s">
        <v>113</v>
      </c>
      <c r="E553" s="81">
        <v>39772</v>
      </c>
      <c r="F553" s="82"/>
      <c r="G553" s="83"/>
      <c r="H553" s="84">
        <v>85980</v>
      </c>
      <c r="I553" s="80">
        <v>2</v>
      </c>
    </row>
    <row r="554" spans="1:9" x14ac:dyDescent="0.4">
      <c r="A554" s="79" t="s">
        <v>689</v>
      </c>
      <c r="B554" s="80" t="s">
        <v>121</v>
      </c>
      <c r="C554" s="79" t="s">
        <v>613</v>
      </c>
      <c r="D554" s="79" t="s">
        <v>107</v>
      </c>
      <c r="E554" s="81">
        <v>37568</v>
      </c>
      <c r="F554" s="82"/>
      <c r="G554" s="83" t="s">
        <v>111</v>
      </c>
      <c r="H554" s="84">
        <v>45100</v>
      </c>
      <c r="I554" s="80">
        <v>2</v>
      </c>
    </row>
    <row r="555" spans="1:9" x14ac:dyDescent="0.4">
      <c r="A555" s="79" t="s">
        <v>690</v>
      </c>
      <c r="B555" s="80" t="s">
        <v>125</v>
      </c>
      <c r="C555" s="79" t="s">
        <v>613</v>
      </c>
      <c r="D555" s="79" t="s">
        <v>107</v>
      </c>
      <c r="E555" s="81">
        <v>39047</v>
      </c>
      <c r="F555" s="82"/>
      <c r="G555" s="83" t="s">
        <v>139</v>
      </c>
      <c r="H555" s="84">
        <v>65880</v>
      </c>
      <c r="I555" s="80">
        <v>5</v>
      </c>
    </row>
    <row r="556" spans="1:9" x14ac:dyDescent="0.4">
      <c r="A556" s="79" t="s">
        <v>691</v>
      </c>
      <c r="B556" s="80" t="s">
        <v>125</v>
      </c>
      <c r="C556" s="79" t="s">
        <v>613</v>
      </c>
      <c r="D556" s="79" t="s">
        <v>107</v>
      </c>
      <c r="E556" s="81">
        <v>40137</v>
      </c>
      <c r="F556" s="82"/>
      <c r="G556" s="83" t="s">
        <v>108</v>
      </c>
      <c r="H556" s="84">
        <v>54190</v>
      </c>
      <c r="I556" s="80">
        <v>4</v>
      </c>
    </row>
    <row r="557" spans="1:9" x14ac:dyDescent="0.4">
      <c r="A557" s="79" t="s">
        <v>692</v>
      </c>
      <c r="B557" s="80" t="s">
        <v>125</v>
      </c>
      <c r="C557" s="79" t="s">
        <v>613</v>
      </c>
      <c r="D557" s="79" t="s">
        <v>113</v>
      </c>
      <c r="E557" s="81">
        <v>39809</v>
      </c>
      <c r="F557" s="82"/>
      <c r="G557" s="83"/>
      <c r="H557" s="84">
        <v>58650</v>
      </c>
      <c r="I557" s="80">
        <v>4</v>
      </c>
    </row>
    <row r="558" spans="1:9" x14ac:dyDescent="0.4">
      <c r="A558" s="79" t="s">
        <v>693</v>
      </c>
      <c r="B558" s="80" t="s">
        <v>121</v>
      </c>
      <c r="C558" s="79" t="s">
        <v>613</v>
      </c>
      <c r="D558" s="79" t="s">
        <v>107</v>
      </c>
      <c r="E558" s="81">
        <v>40878</v>
      </c>
      <c r="F558" s="82"/>
      <c r="G558" s="83" t="s">
        <v>129</v>
      </c>
      <c r="H558" s="84">
        <v>71680</v>
      </c>
      <c r="I558" s="80">
        <v>4</v>
      </c>
    </row>
    <row r="559" spans="1:9" x14ac:dyDescent="0.4">
      <c r="A559" s="79" t="s">
        <v>694</v>
      </c>
      <c r="B559" s="80" t="s">
        <v>105</v>
      </c>
      <c r="C559" s="79" t="s">
        <v>613</v>
      </c>
      <c r="D559" s="79" t="s">
        <v>113</v>
      </c>
      <c r="E559" s="81">
        <v>40883</v>
      </c>
      <c r="F559" s="82"/>
      <c r="G559" s="83"/>
      <c r="H559" s="84">
        <v>50840</v>
      </c>
      <c r="I559" s="80">
        <v>4</v>
      </c>
    </row>
    <row r="560" spans="1:9" x14ac:dyDescent="0.4">
      <c r="A560" s="79" t="s">
        <v>695</v>
      </c>
      <c r="B560" s="80" t="s">
        <v>125</v>
      </c>
      <c r="C560" s="79" t="s">
        <v>613</v>
      </c>
      <c r="D560" s="79" t="s">
        <v>113</v>
      </c>
      <c r="E560" s="81">
        <v>41254</v>
      </c>
      <c r="F560" s="82"/>
      <c r="G560" s="83"/>
      <c r="H560" s="84">
        <v>44720</v>
      </c>
      <c r="I560" s="80">
        <v>2</v>
      </c>
    </row>
    <row r="561" spans="1:9" x14ac:dyDescent="0.4">
      <c r="A561" s="79" t="s">
        <v>696</v>
      </c>
      <c r="B561" s="80" t="s">
        <v>135</v>
      </c>
      <c r="C561" s="79" t="s">
        <v>613</v>
      </c>
      <c r="D561" s="79" t="s">
        <v>107</v>
      </c>
      <c r="E561" s="81">
        <v>39807</v>
      </c>
      <c r="F561" s="82"/>
      <c r="G561" s="83" t="s">
        <v>111</v>
      </c>
      <c r="H561" s="84">
        <v>88820</v>
      </c>
      <c r="I561" s="80">
        <v>2</v>
      </c>
    </row>
    <row r="562" spans="1:9" x14ac:dyDescent="0.4">
      <c r="A562" s="79" t="s">
        <v>697</v>
      </c>
      <c r="B562" s="80" t="s">
        <v>115</v>
      </c>
      <c r="C562" s="79" t="s">
        <v>613</v>
      </c>
      <c r="D562" s="79" t="s">
        <v>107</v>
      </c>
      <c r="E562" s="81">
        <v>36136</v>
      </c>
      <c r="F562" s="82"/>
      <c r="G562" s="83" t="s">
        <v>139</v>
      </c>
      <c r="H562" s="84">
        <v>45000</v>
      </c>
      <c r="I562" s="80">
        <v>4</v>
      </c>
    </row>
    <row r="563" spans="1:9" x14ac:dyDescent="0.4">
      <c r="A563" s="79" t="s">
        <v>698</v>
      </c>
      <c r="B563" s="80" t="s">
        <v>125</v>
      </c>
      <c r="C563" s="79" t="s">
        <v>613</v>
      </c>
      <c r="D563" s="79" t="s">
        <v>110</v>
      </c>
      <c r="E563" s="81">
        <v>37249</v>
      </c>
      <c r="F563" s="82"/>
      <c r="G563" s="83" t="s">
        <v>129</v>
      </c>
      <c r="H563" s="84">
        <v>12545</v>
      </c>
      <c r="I563" s="80">
        <v>4</v>
      </c>
    </row>
    <row r="564" spans="1:9" x14ac:dyDescent="0.4">
      <c r="A564" s="79" t="s">
        <v>699</v>
      </c>
      <c r="B564" s="80" t="s">
        <v>121</v>
      </c>
      <c r="C564" s="79" t="s">
        <v>613</v>
      </c>
      <c r="D564" s="79" t="s">
        <v>107</v>
      </c>
      <c r="E564" s="81">
        <v>39446</v>
      </c>
      <c r="F564" s="82"/>
      <c r="G564" s="83" t="s">
        <v>108</v>
      </c>
      <c r="H564" s="84">
        <v>44650</v>
      </c>
      <c r="I564" s="80">
        <v>1</v>
      </c>
    </row>
    <row r="565" spans="1:9" x14ac:dyDescent="0.4">
      <c r="A565" s="79" t="s">
        <v>700</v>
      </c>
      <c r="B565" s="80" t="s">
        <v>125</v>
      </c>
      <c r="C565" s="79" t="s">
        <v>613</v>
      </c>
      <c r="D565" s="79" t="s">
        <v>110</v>
      </c>
      <c r="E565" s="81">
        <v>40166</v>
      </c>
      <c r="F565" s="82"/>
      <c r="G565" s="83" t="s">
        <v>129</v>
      </c>
      <c r="H565" s="84">
        <v>25245</v>
      </c>
      <c r="I565" s="80">
        <v>5</v>
      </c>
    </row>
    <row r="566" spans="1:9" x14ac:dyDescent="0.4">
      <c r="A566" s="79" t="s">
        <v>701</v>
      </c>
      <c r="B566" s="80" t="s">
        <v>105</v>
      </c>
      <c r="C566" s="79" t="s">
        <v>702</v>
      </c>
      <c r="D566" s="79" t="s">
        <v>116</v>
      </c>
      <c r="E566" s="81">
        <v>40561</v>
      </c>
      <c r="F566" s="82"/>
      <c r="G566" s="83"/>
      <c r="H566" s="84">
        <v>30468</v>
      </c>
      <c r="I566" s="80">
        <v>2</v>
      </c>
    </row>
    <row r="567" spans="1:9" x14ac:dyDescent="0.4">
      <c r="A567" s="79" t="s">
        <v>703</v>
      </c>
      <c r="B567" s="80" t="s">
        <v>121</v>
      </c>
      <c r="C567" s="79" t="s">
        <v>702</v>
      </c>
      <c r="D567" s="79" t="s">
        <v>107</v>
      </c>
      <c r="E567" s="81">
        <v>40574</v>
      </c>
      <c r="F567" s="82"/>
      <c r="G567" s="83" t="s">
        <v>139</v>
      </c>
      <c r="H567" s="84">
        <v>24840</v>
      </c>
      <c r="I567" s="80">
        <v>1</v>
      </c>
    </row>
    <row r="568" spans="1:9" x14ac:dyDescent="0.4">
      <c r="A568" s="79" t="s">
        <v>704</v>
      </c>
      <c r="B568" s="80" t="s">
        <v>121</v>
      </c>
      <c r="C568" s="79" t="s">
        <v>702</v>
      </c>
      <c r="D568" s="79" t="s">
        <v>107</v>
      </c>
      <c r="E568" s="81">
        <v>40909</v>
      </c>
      <c r="F568" s="82"/>
      <c r="G568" s="83" t="s">
        <v>108</v>
      </c>
      <c r="H568" s="84">
        <v>54830</v>
      </c>
      <c r="I568" s="80">
        <v>1</v>
      </c>
    </row>
    <row r="569" spans="1:9" x14ac:dyDescent="0.4">
      <c r="A569" s="79" t="s">
        <v>705</v>
      </c>
      <c r="B569" s="80" t="s">
        <v>125</v>
      </c>
      <c r="C569" s="79" t="s">
        <v>702</v>
      </c>
      <c r="D569" s="79" t="s">
        <v>116</v>
      </c>
      <c r="E569" s="81">
        <v>39458</v>
      </c>
      <c r="F569" s="82"/>
      <c r="G569" s="83"/>
      <c r="H569" s="84">
        <v>36788</v>
      </c>
      <c r="I569" s="80">
        <v>4</v>
      </c>
    </row>
    <row r="570" spans="1:9" x14ac:dyDescent="0.4">
      <c r="A570" s="79" t="s">
        <v>706</v>
      </c>
      <c r="B570" s="80" t="s">
        <v>105</v>
      </c>
      <c r="C570" s="79" t="s">
        <v>702</v>
      </c>
      <c r="D570" s="79" t="s">
        <v>107</v>
      </c>
      <c r="E570" s="81">
        <v>38738</v>
      </c>
      <c r="F570" s="82"/>
      <c r="G570" s="83" t="s">
        <v>129</v>
      </c>
      <c r="H570" s="84">
        <v>62965</v>
      </c>
      <c r="I570" s="80">
        <v>1</v>
      </c>
    </row>
    <row r="571" spans="1:9" x14ac:dyDescent="0.4">
      <c r="A571" s="79" t="s">
        <v>707</v>
      </c>
      <c r="B571" s="80" t="s">
        <v>125</v>
      </c>
      <c r="C571" s="79" t="s">
        <v>702</v>
      </c>
      <c r="D571" s="79" t="s">
        <v>113</v>
      </c>
      <c r="E571" s="81">
        <v>35806</v>
      </c>
      <c r="F571" s="82"/>
      <c r="G571" s="83"/>
      <c r="H571" s="84">
        <v>86100</v>
      </c>
      <c r="I571" s="80">
        <v>4</v>
      </c>
    </row>
    <row r="572" spans="1:9" x14ac:dyDescent="0.4">
      <c r="A572" s="79" t="s">
        <v>708</v>
      </c>
      <c r="B572" s="80" t="s">
        <v>121</v>
      </c>
      <c r="C572" s="79" t="s">
        <v>702</v>
      </c>
      <c r="D572" s="79" t="s">
        <v>107</v>
      </c>
      <c r="E572" s="81">
        <v>36526</v>
      </c>
      <c r="F572" s="82"/>
      <c r="G572" s="83" t="s">
        <v>108</v>
      </c>
      <c r="H572" s="84">
        <v>29260</v>
      </c>
      <c r="I572" s="80">
        <v>4</v>
      </c>
    </row>
    <row r="573" spans="1:9" x14ac:dyDescent="0.4">
      <c r="A573" s="79" t="s">
        <v>709</v>
      </c>
      <c r="B573" s="80" t="s">
        <v>125</v>
      </c>
      <c r="C573" s="79" t="s">
        <v>702</v>
      </c>
      <c r="D573" s="79" t="s">
        <v>110</v>
      </c>
      <c r="E573" s="81">
        <v>36531</v>
      </c>
      <c r="F573" s="82"/>
      <c r="G573" s="83" t="s">
        <v>119</v>
      </c>
      <c r="H573" s="84">
        <v>20990</v>
      </c>
      <c r="I573" s="80">
        <v>4</v>
      </c>
    </row>
    <row r="574" spans="1:9" x14ac:dyDescent="0.4">
      <c r="A574" s="79" t="s">
        <v>710</v>
      </c>
      <c r="B574" s="80" t="s">
        <v>118</v>
      </c>
      <c r="C574" s="79" t="s">
        <v>702</v>
      </c>
      <c r="D574" s="79" t="s">
        <v>107</v>
      </c>
      <c r="E574" s="81">
        <v>37625</v>
      </c>
      <c r="F574" s="82"/>
      <c r="G574" s="83" t="s">
        <v>139</v>
      </c>
      <c r="H574" s="84">
        <v>82490</v>
      </c>
      <c r="I574" s="80">
        <v>5</v>
      </c>
    </row>
    <row r="575" spans="1:9" x14ac:dyDescent="0.4">
      <c r="A575" s="79" t="s">
        <v>711</v>
      </c>
      <c r="B575" s="80" t="s">
        <v>135</v>
      </c>
      <c r="C575" s="79" t="s">
        <v>702</v>
      </c>
      <c r="D575" s="79" t="s">
        <v>107</v>
      </c>
      <c r="E575" s="81">
        <v>39448</v>
      </c>
      <c r="F575" s="82"/>
      <c r="G575" s="83" t="s">
        <v>139</v>
      </c>
      <c r="H575" s="84">
        <v>83710</v>
      </c>
      <c r="I575" s="80">
        <v>3</v>
      </c>
    </row>
    <row r="576" spans="1:9" x14ac:dyDescent="0.4">
      <c r="A576" s="79" t="s">
        <v>712</v>
      </c>
      <c r="B576" s="80" t="s">
        <v>105</v>
      </c>
      <c r="C576" s="79" t="s">
        <v>702</v>
      </c>
      <c r="D576" s="79" t="s">
        <v>107</v>
      </c>
      <c r="E576" s="81">
        <v>39815</v>
      </c>
      <c r="F576" s="82"/>
      <c r="G576" s="83" t="s">
        <v>139</v>
      </c>
      <c r="H576" s="84">
        <v>72060</v>
      </c>
      <c r="I576" s="80">
        <v>2</v>
      </c>
    </row>
    <row r="577" spans="1:9" x14ac:dyDescent="0.4">
      <c r="A577" s="79" t="s">
        <v>713</v>
      </c>
      <c r="B577" s="80" t="s">
        <v>115</v>
      </c>
      <c r="C577" s="79" t="s">
        <v>702</v>
      </c>
      <c r="D577" s="79" t="s">
        <v>113</v>
      </c>
      <c r="E577" s="81">
        <v>40587</v>
      </c>
      <c r="F577" s="82"/>
      <c r="G577" s="83"/>
      <c r="H577" s="84">
        <v>89450</v>
      </c>
      <c r="I577" s="80">
        <v>2</v>
      </c>
    </row>
    <row r="578" spans="1:9" x14ac:dyDescent="0.4">
      <c r="A578" s="79" t="s">
        <v>714</v>
      </c>
      <c r="B578" s="80" t="s">
        <v>105</v>
      </c>
      <c r="C578" s="79" t="s">
        <v>702</v>
      </c>
      <c r="D578" s="79" t="s">
        <v>107</v>
      </c>
      <c r="E578" s="81">
        <v>39123</v>
      </c>
      <c r="F578" s="82"/>
      <c r="G578" s="83" t="s">
        <v>108</v>
      </c>
      <c r="H578" s="84">
        <v>54270</v>
      </c>
      <c r="I578" s="80">
        <v>3</v>
      </c>
    </row>
    <row r="579" spans="1:9" x14ac:dyDescent="0.4">
      <c r="A579" s="79" t="s">
        <v>715</v>
      </c>
      <c r="B579" s="80" t="s">
        <v>115</v>
      </c>
      <c r="C579" s="79" t="s">
        <v>702</v>
      </c>
      <c r="D579" s="79" t="s">
        <v>107</v>
      </c>
      <c r="E579" s="81">
        <v>39134</v>
      </c>
      <c r="F579" s="82"/>
      <c r="G579" s="83" t="s">
        <v>139</v>
      </c>
      <c r="H579" s="84">
        <v>45110</v>
      </c>
      <c r="I579" s="80">
        <v>2</v>
      </c>
    </row>
    <row r="580" spans="1:9" x14ac:dyDescent="0.4">
      <c r="A580" s="79" t="s">
        <v>716</v>
      </c>
      <c r="B580" s="80" t="s">
        <v>125</v>
      </c>
      <c r="C580" s="79" t="s">
        <v>702</v>
      </c>
      <c r="D580" s="79" t="s">
        <v>107</v>
      </c>
      <c r="E580" s="81">
        <v>39141</v>
      </c>
      <c r="F580" s="82"/>
      <c r="G580" s="83" t="s">
        <v>139</v>
      </c>
      <c r="H580" s="84">
        <v>66824</v>
      </c>
      <c r="I580" s="80">
        <v>2</v>
      </c>
    </row>
    <row r="581" spans="1:9" x14ac:dyDescent="0.4">
      <c r="A581" s="79" t="s">
        <v>717</v>
      </c>
      <c r="B581" s="80" t="s">
        <v>125</v>
      </c>
      <c r="C581" s="79" t="s">
        <v>702</v>
      </c>
      <c r="D581" s="79" t="s">
        <v>107</v>
      </c>
      <c r="E581" s="81">
        <v>39137</v>
      </c>
      <c r="F581" s="82"/>
      <c r="G581" s="83" t="s">
        <v>108</v>
      </c>
      <c r="H581" s="84">
        <v>39000</v>
      </c>
      <c r="I581" s="80">
        <v>5</v>
      </c>
    </row>
    <row r="582" spans="1:9" x14ac:dyDescent="0.4">
      <c r="A582" s="79" t="s">
        <v>718</v>
      </c>
      <c r="B582" s="80" t="s">
        <v>135</v>
      </c>
      <c r="C582" s="79" t="s">
        <v>702</v>
      </c>
      <c r="D582" s="79" t="s">
        <v>110</v>
      </c>
      <c r="E582" s="81">
        <v>35842</v>
      </c>
      <c r="F582" s="82"/>
      <c r="G582" s="83" t="s">
        <v>119</v>
      </c>
      <c r="H582" s="84">
        <v>39530</v>
      </c>
      <c r="I582" s="80">
        <v>5</v>
      </c>
    </row>
    <row r="583" spans="1:9" x14ac:dyDescent="0.4">
      <c r="A583" s="79" t="s">
        <v>719</v>
      </c>
      <c r="B583" s="80" t="s">
        <v>125</v>
      </c>
      <c r="C583" s="79" t="s">
        <v>702</v>
      </c>
      <c r="D583" s="79" t="s">
        <v>110</v>
      </c>
      <c r="E583" s="81">
        <v>36196</v>
      </c>
      <c r="F583" s="82"/>
      <c r="G583" s="83" t="s">
        <v>108</v>
      </c>
      <c r="H583" s="84">
        <v>34980</v>
      </c>
      <c r="I583" s="80">
        <v>2</v>
      </c>
    </row>
    <row r="584" spans="1:9" x14ac:dyDescent="0.4">
      <c r="A584" s="79" t="s">
        <v>720</v>
      </c>
      <c r="B584" s="80" t="s">
        <v>121</v>
      </c>
      <c r="C584" s="79" t="s">
        <v>702</v>
      </c>
      <c r="D584" s="79" t="s">
        <v>113</v>
      </c>
      <c r="E584" s="81">
        <v>36214</v>
      </c>
      <c r="F584" s="82"/>
      <c r="G584" s="83"/>
      <c r="H584" s="84">
        <v>53310</v>
      </c>
      <c r="I584" s="80">
        <v>5</v>
      </c>
    </row>
    <row r="585" spans="1:9" x14ac:dyDescent="0.4">
      <c r="A585" s="79" t="s">
        <v>721</v>
      </c>
      <c r="B585" s="80" t="s">
        <v>118</v>
      </c>
      <c r="C585" s="79" t="s">
        <v>702</v>
      </c>
      <c r="D585" s="79" t="s">
        <v>116</v>
      </c>
      <c r="E585" s="81">
        <v>36557</v>
      </c>
      <c r="F585" s="82"/>
      <c r="G585" s="83"/>
      <c r="H585" s="84">
        <v>15552</v>
      </c>
      <c r="I585" s="80">
        <v>4</v>
      </c>
    </row>
    <row r="586" spans="1:9" x14ac:dyDescent="0.4">
      <c r="A586" s="79" t="s">
        <v>722</v>
      </c>
      <c r="B586" s="80" t="s">
        <v>115</v>
      </c>
      <c r="C586" s="79" t="s">
        <v>702</v>
      </c>
      <c r="D586" s="79" t="s">
        <v>113</v>
      </c>
      <c r="E586" s="81">
        <v>38027</v>
      </c>
      <c r="F586" s="82"/>
      <c r="G586" s="83"/>
      <c r="H586" s="84">
        <v>64590</v>
      </c>
      <c r="I586" s="80">
        <v>1</v>
      </c>
    </row>
    <row r="587" spans="1:9" x14ac:dyDescent="0.4">
      <c r="A587" s="79" t="s">
        <v>723</v>
      </c>
      <c r="B587" s="80" t="s">
        <v>121</v>
      </c>
      <c r="C587" s="79" t="s">
        <v>702</v>
      </c>
      <c r="D587" s="79" t="s">
        <v>107</v>
      </c>
      <c r="E587" s="81">
        <v>40581</v>
      </c>
      <c r="F587" s="82"/>
      <c r="G587" s="83" t="s">
        <v>119</v>
      </c>
      <c r="H587" s="84">
        <v>80260</v>
      </c>
      <c r="I587" s="80">
        <v>3</v>
      </c>
    </row>
    <row r="588" spans="1:9" x14ac:dyDescent="0.4">
      <c r="A588" s="79" t="s">
        <v>724</v>
      </c>
      <c r="B588" s="80" t="s">
        <v>121</v>
      </c>
      <c r="C588" s="79" t="s">
        <v>702</v>
      </c>
      <c r="D588" s="79" t="s">
        <v>107</v>
      </c>
      <c r="E588" s="81">
        <v>40990</v>
      </c>
      <c r="F588" s="82"/>
      <c r="G588" s="83" t="s">
        <v>108</v>
      </c>
      <c r="H588" s="84">
        <v>65571</v>
      </c>
      <c r="I588" s="80">
        <v>3</v>
      </c>
    </row>
    <row r="589" spans="1:9" x14ac:dyDescent="0.4">
      <c r="A589" s="79" t="s">
        <v>725</v>
      </c>
      <c r="B589" s="80" t="s">
        <v>121</v>
      </c>
      <c r="C589" s="79" t="s">
        <v>702</v>
      </c>
      <c r="D589" s="79" t="s">
        <v>107</v>
      </c>
      <c r="E589" s="81">
        <v>38784</v>
      </c>
      <c r="F589" s="82"/>
      <c r="G589" s="83" t="s">
        <v>108</v>
      </c>
      <c r="H589" s="84">
        <v>78710</v>
      </c>
      <c r="I589" s="80">
        <v>4</v>
      </c>
    </row>
    <row r="590" spans="1:9" x14ac:dyDescent="0.4">
      <c r="A590" s="79" t="s">
        <v>726</v>
      </c>
      <c r="B590" s="80" t="s">
        <v>125</v>
      </c>
      <c r="C590" s="79" t="s">
        <v>702</v>
      </c>
      <c r="D590" s="79" t="s">
        <v>116</v>
      </c>
      <c r="E590" s="81">
        <v>35861</v>
      </c>
      <c r="F590" s="82"/>
      <c r="G590" s="83"/>
      <c r="H590" s="84">
        <v>12836</v>
      </c>
      <c r="I590" s="80">
        <v>5</v>
      </c>
    </row>
    <row r="591" spans="1:9" x14ac:dyDescent="0.4">
      <c r="A591" s="79" t="s">
        <v>727</v>
      </c>
      <c r="B591" s="80" t="s">
        <v>105</v>
      </c>
      <c r="C591" s="79" t="s">
        <v>702</v>
      </c>
      <c r="D591" s="79" t="s">
        <v>116</v>
      </c>
      <c r="E591" s="81">
        <v>35869</v>
      </c>
      <c r="F591" s="82"/>
      <c r="G591" s="83"/>
      <c r="H591" s="84">
        <v>17912</v>
      </c>
      <c r="I591" s="80">
        <v>5</v>
      </c>
    </row>
    <row r="592" spans="1:9" x14ac:dyDescent="0.4">
      <c r="A592" s="79" t="s">
        <v>728</v>
      </c>
      <c r="B592" s="80" t="s">
        <v>121</v>
      </c>
      <c r="C592" s="79" t="s">
        <v>702</v>
      </c>
      <c r="D592" s="79" t="s">
        <v>107</v>
      </c>
      <c r="E592" s="81">
        <v>36245</v>
      </c>
      <c r="F592" s="82"/>
      <c r="G592" s="83" t="s">
        <v>108</v>
      </c>
      <c r="H592" s="84">
        <v>58410</v>
      </c>
      <c r="I592" s="80">
        <v>5</v>
      </c>
    </row>
    <row r="593" spans="1:9" x14ac:dyDescent="0.4">
      <c r="A593" s="79" t="s">
        <v>729</v>
      </c>
      <c r="B593" s="80" t="s">
        <v>121</v>
      </c>
      <c r="C593" s="79" t="s">
        <v>702</v>
      </c>
      <c r="D593" s="79" t="s">
        <v>113</v>
      </c>
      <c r="E593" s="81">
        <v>38793</v>
      </c>
      <c r="F593" s="82"/>
      <c r="G593" s="83"/>
      <c r="H593" s="84">
        <v>85930</v>
      </c>
      <c r="I593" s="80">
        <v>2</v>
      </c>
    </row>
    <row r="594" spans="1:9" x14ac:dyDescent="0.4">
      <c r="A594" s="79" t="s">
        <v>730</v>
      </c>
      <c r="B594" s="80" t="s">
        <v>105</v>
      </c>
      <c r="C594" s="79" t="s">
        <v>702</v>
      </c>
      <c r="D594" s="79" t="s">
        <v>107</v>
      </c>
      <c r="E594" s="81">
        <v>39153</v>
      </c>
      <c r="F594" s="82"/>
      <c r="G594" s="83" t="s">
        <v>139</v>
      </c>
      <c r="H594" s="84">
        <v>43600</v>
      </c>
      <c r="I594" s="80">
        <v>5</v>
      </c>
    </row>
    <row r="595" spans="1:9" x14ac:dyDescent="0.4">
      <c r="A595" s="79" t="s">
        <v>731</v>
      </c>
      <c r="B595" s="80" t="s">
        <v>121</v>
      </c>
      <c r="C595" s="79" t="s">
        <v>702</v>
      </c>
      <c r="D595" s="79" t="s">
        <v>107</v>
      </c>
      <c r="E595" s="81">
        <v>41016</v>
      </c>
      <c r="F595" s="82"/>
      <c r="G595" s="83" t="s">
        <v>108</v>
      </c>
      <c r="H595" s="84">
        <v>68470</v>
      </c>
      <c r="I595" s="80">
        <v>4</v>
      </c>
    </row>
    <row r="596" spans="1:9" x14ac:dyDescent="0.4">
      <c r="A596" s="79" t="s">
        <v>732</v>
      </c>
      <c r="B596" s="80" t="s">
        <v>121</v>
      </c>
      <c r="C596" s="79" t="s">
        <v>702</v>
      </c>
      <c r="D596" s="79" t="s">
        <v>107</v>
      </c>
      <c r="E596" s="81">
        <v>39183</v>
      </c>
      <c r="F596" s="82"/>
      <c r="G596" s="83" t="s">
        <v>111</v>
      </c>
      <c r="H596" s="84">
        <v>82700</v>
      </c>
      <c r="I596" s="80">
        <v>3</v>
      </c>
    </row>
    <row r="597" spans="1:9" x14ac:dyDescent="0.4">
      <c r="A597" s="79" t="s">
        <v>733</v>
      </c>
      <c r="B597" s="80" t="s">
        <v>121</v>
      </c>
      <c r="C597" s="79" t="s">
        <v>702</v>
      </c>
      <c r="D597" s="79" t="s">
        <v>107</v>
      </c>
      <c r="E597" s="81">
        <v>35896</v>
      </c>
      <c r="F597" s="82"/>
      <c r="G597" s="83" t="s">
        <v>139</v>
      </c>
      <c r="H597" s="84">
        <v>70280</v>
      </c>
      <c r="I597" s="80">
        <v>3</v>
      </c>
    </row>
    <row r="598" spans="1:9" x14ac:dyDescent="0.4">
      <c r="A598" s="79" t="s">
        <v>734</v>
      </c>
      <c r="B598" s="80" t="s">
        <v>125</v>
      </c>
      <c r="C598" s="79" t="s">
        <v>702</v>
      </c>
      <c r="D598" s="79" t="s">
        <v>113</v>
      </c>
      <c r="E598" s="81">
        <v>36642</v>
      </c>
      <c r="F598" s="82"/>
      <c r="G598" s="83"/>
      <c r="H598" s="84">
        <v>77760</v>
      </c>
      <c r="I598" s="80">
        <v>3</v>
      </c>
    </row>
    <row r="599" spans="1:9" x14ac:dyDescent="0.4">
      <c r="A599" s="79" t="s">
        <v>735</v>
      </c>
      <c r="B599" s="80" t="s">
        <v>121</v>
      </c>
      <c r="C599" s="79" t="s">
        <v>702</v>
      </c>
      <c r="D599" s="79" t="s">
        <v>107</v>
      </c>
      <c r="E599" s="81">
        <v>38856</v>
      </c>
      <c r="F599" s="82"/>
      <c r="G599" s="83" t="s">
        <v>139</v>
      </c>
      <c r="H599" s="84">
        <v>37770</v>
      </c>
      <c r="I599" s="80">
        <v>5</v>
      </c>
    </row>
    <row r="600" spans="1:9" x14ac:dyDescent="0.4">
      <c r="A600" s="79" t="s">
        <v>736</v>
      </c>
      <c r="B600" s="80" t="s">
        <v>105</v>
      </c>
      <c r="C600" s="79" t="s">
        <v>702</v>
      </c>
      <c r="D600" s="79" t="s">
        <v>107</v>
      </c>
      <c r="E600" s="81">
        <v>36290</v>
      </c>
      <c r="F600" s="82"/>
      <c r="G600" s="83" t="s">
        <v>139</v>
      </c>
      <c r="H600" s="84">
        <v>39000</v>
      </c>
      <c r="I600" s="80">
        <v>3</v>
      </c>
    </row>
    <row r="601" spans="1:9" x14ac:dyDescent="0.4">
      <c r="A601" s="79" t="s">
        <v>737</v>
      </c>
      <c r="B601" s="80" t="s">
        <v>121</v>
      </c>
      <c r="C601" s="79" t="s">
        <v>702</v>
      </c>
      <c r="D601" s="79" t="s">
        <v>107</v>
      </c>
      <c r="E601" s="81">
        <v>36312</v>
      </c>
      <c r="F601" s="82"/>
      <c r="G601" s="83" t="s">
        <v>108</v>
      </c>
      <c r="H601" s="84">
        <v>69200</v>
      </c>
      <c r="I601" s="80">
        <v>4</v>
      </c>
    </row>
    <row r="602" spans="1:9" x14ac:dyDescent="0.4">
      <c r="A602" s="79" t="s">
        <v>738</v>
      </c>
      <c r="B602" s="80" t="s">
        <v>105</v>
      </c>
      <c r="C602" s="79" t="s">
        <v>702</v>
      </c>
      <c r="D602" s="79" t="s">
        <v>110</v>
      </c>
      <c r="E602" s="81">
        <v>37775</v>
      </c>
      <c r="F602" s="82"/>
      <c r="G602" s="83" t="s">
        <v>111</v>
      </c>
      <c r="H602" s="84">
        <v>28525</v>
      </c>
      <c r="I602" s="80">
        <v>4</v>
      </c>
    </row>
    <row r="603" spans="1:9" x14ac:dyDescent="0.4">
      <c r="A603" s="79" t="s">
        <v>739</v>
      </c>
      <c r="B603" s="80" t="s">
        <v>135</v>
      </c>
      <c r="C603" s="79" t="s">
        <v>702</v>
      </c>
      <c r="D603" s="79" t="s">
        <v>107</v>
      </c>
      <c r="E603" s="81">
        <v>37793</v>
      </c>
      <c r="F603" s="82"/>
      <c r="G603" s="83" t="s">
        <v>108</v>
      </c>
      <c r="H603" s="84">
        <v>29210</v>
      </c>
      <c r="I603" s="80">
        <v>5</v>
      </c>
    </row>
    <row r="604" spans="1:9" x14ac:dyDescent="0.4">
      <c r="A604" s="79" t="s">
        <v>740</v>
      </c>
      <c r="B604" s="80" t="s">
        <v>125</v>
      </c>
      <c r="C604" s="79" t="s">
        <v>702</v>
      </c>
      <c r="D604" s="79" t="s">
        <v>113</v>
      </c>
      <c r="E604" s="81">
        <v>40350</v>
      </c>
      <c r="F604" s="82"/>
      <c r="G604" s="83"/>
      <c r="H604" s="84">
        <v>21580</v>
      </c>
      <c r="I604" s="80">
        <v>3</v>
      </c>
    </row>
    <row r="605" spans="1:9" x14ac:dyDescent="0.4">
      <c r="A605" s="79" t="s">
        <v>741</v>
      </c>
      <c r="B605" s="80" t="s">
        <v>125</v>
      </c>
      <c r="C605" s="79" t="s">
        <v>702</v>
      </c>
      <c r="D605" s="79" t="s">
        <v>113</v>
      </c>
      <c r="E605" s="81">
        <v>40726</v>
      </c>
      <c r="F605" s="82"/>
      <c r="G605" s="83"/>
      <c r="H605" s="84">
        <v>46650</v>
      </c>
      <c r="I605" s="80">
        <v>2</v>
      </c>
    </row>
    <row r="606" spans="1:9" x14ac:dyDescent="0.4">
      <c r="A606" s="79" t="s">
        <v>742</v>
      </c>
      <c r="B606" s="80" t="s">
        <v>121</v>
      </c>
      <c r="C606" s="79" t="s">
        <v>702</v>
      </c>
      <c r="D606" s="79" t="s">
        <v>107</v>
      </c>
      <c r="E606" s="81">
        <v>39273</v>
      </c>
      <c r="F606" s="82"/>
      <c r="G606" s="83" t="s">
        <v>108</v>
      </c>
      <c r="H606" s="84">
        <v>54200</v>
      </c>
      <c r="I606" s="80">
        <v>4</v>
      </c>
    </row>
    <row r="607" spans="1:9" x14ac:dyDescent="0.4">
      <c r="A607" s="79" t="s">
        <v>743</v>
      </c>
      <c r="B607" s="80" t="s">
        <v>125</v>
      </c>
      <c r="C607" s="79" t="s">
        <v>702</v>
      </c>
      <c r="D607" s="79" t="s">
        <v>116</v>
      </c>
      <c r="E607" s="81">
        <v>39293</v>
      </c>
      <c r="F607" s="82"/>
      <c r="G607" s="83"/>
      <c r="H607" s="84">
        <v>26484</v>
      </c>
      <c r="I607" s="80">
        <v>5</v>
      </c>
    </row>
    <row r="608" spans="1:9" x14ac:dyDescent="0.4">
      <c r="A608" s="79" t="s">
        <v>744</v>
      </c>
      <c r="B608" s="80" t="s">
        <v>105</v>
      </c>
      <c r="C608" s="79" t="s">
        <v>702</v>
      </c>
      <c r="D608" s="79" t="s">
        <v>107</v>
      </c>
      <c r="E608" s="81">
        <v>36360</v>
      </c>
      <c r="F608" s="82"/>
      <c r="G608" s="83" t="s">
        <v>139</v>
      </c>
      <c r="H608" s="84">
        <v>67020</v>
      </c>
      <c r="I608" s="80">
        <v>1</v>
      </c>
    </row>
    <row r="609" spans="1:9" x14ac:dyDescent="0.4">
      <c r="A609" s="79" t="s">
        <v>745</v>
      </c>
      <c r="B609" s="80" t="s">
        <v>115</v>
      </c>
      <c r="C609" s="79" t="s">
        <v>702</v>
      </c>
      <c r="D609" s="79" t="s">
        <v>113</v>
      </c>
      <c r="E609" s="81">
        <v>37082</v>
      </c>
      <c r="F609" s="82"/>
      <c r="G609" s="83"/>
      <c r="H609" s="84">
        <v>46780</v>
      </c>
      <c r="I609" s="80">
        <v>2</v>
      </c>
    </row>
    <row r="610" spans="1:9" x14ac:dyDescent="0.4">
      <c r="A610" s="79" t="s">
        <v>746</v>
      </c>
      <c r="B610" s="80" t="s">
        <v>135</v>
      </c>
      <c r="C610" s="79" t="s">
        <v>702</v>
      </c>
      <c r="D610" s="79" t="s">
        <v>110</v>
      </c>
      <c r="E610" s="81">
        <v>37815</v>
      </c>
      <c r="F610" s="82"/>
      <c r="G610" s="83" t="s">
        <v>108</v>
      </c>
      <c r="H610" s="84">
        <v>48740</v>
      </c>
      <c r="I610" s="80">
        <v>1</v>
      </c>
    </row>
    <row r="611" spans="1:9" x14ac:dyDescent="0.4">
      <c r="A611" s="79" t="s">
        <v>747</v>
      </c>
      <c r="B611" s="80" t="s">
        <v>121</v>
      </c>
      <c r="C611" s="79" t="s">
        <v>702</v>
      </c>
      <c r="D611" s="79" t="s">
        <v>107</v>
      </c>
      <c r="E611" s="81">
        <v>38902</v>
      </c>
      <c r="F611" s="82"/>
      <c r="G611" s="83" t="s">
        <v>108</v>
      </c>
      <c r="H611" s="84">
        <v>73560</v>
      </c>
      <c r="I611" s="80">
        <v>3</v>
      </c>
    </row>
    <row r="612" spans="1:9" x14ac:dyDescent="0.4">
      <c r="A612" s="79" t="s">
        <v>748</v>
      </c>
      <c r="B612" s="80" t="s">
        <v>115</v>
      </c>
      <c r="C612" s="79" t="s">
        <v>702</v>
      </c>
      <c r="D612" s="79" t="s">
        <v>107</v>
      </c>
      <c r="E612" s="81">
        <v>40759</v>
      </c>
      <c r="F612" s="82"/>
      <c r="G612" s="83" t="s">
        <v>108</v>
      </c>
      <c r="H612" s="84">
        <v>67920</v>
      </c>
      <c r="I612" s="80">
        <v>4</v>
      </c>
    </row>
    <row r="613" spans="1:9" x14ac:dyDescent="0.4">
      <c r="A613" s="79" t="s">
        <v>749</v>
      </c>
      <c r="B613" s="80" t="s">
        <v>125</v>
      </c>
      <c r="C613" s="79" t="s">
        <v>702</v>
      </c>
      <c r="D613" s="79" t="s">
        <v>107</v>
      </c>
      <c r="E613" s="81">
        <v>36012</v>
      </c>
      <c r="F613" s="82"/>
      <c r="G613" s="83" t="s">
        <v>111</v>
      </c>
      <c r="H613" s="84">
        <v>78950</v>
      </c>
      <c r="I613" s="80">
        <v>1</v>
      </c>
    </row>
    <row r="614" spans="1:9" x14ac:dyDescent="0.4">
      <c r="A614" s="79" t="s">
        <v>750</v>
      </c>
      <c r="B614" s="80" t="s">
        <v>125</v>
      </c>
      <c r="C614" s="79" t="s">
        <v>702</v>
      </c>
      <c r="D614" s="79" t="s">
        <v>107</v>
      </c>
      <c r="E614" s="81">
        <v>41157</v>
      </c>
      <c r="F614" s="82"/>
      <c r="G614" s="83" t="s">
        <v>129</v>
      </c>
      <c r="H614" s="84">
        <v>86240</v>
      </c>
      <c r="I614" s="80">
        <v>1</v>
      </c>
    </row>
    <row r="615" spans="1:9" x14ac:dyDescent="0.4">
      <c r="A615" s="79" t="s">
        <v>751</v>
      </c>
      <c r="B615" s="80" t="s">
        <v>125</v>
      </c>
      <c r="C615" s="79" t="s">
        <v>702</v>
      </c>
      <c r="D615" s="79" t="s">
        <v>110</v>
      </c>
      <c r="E615" s="81">
        <v>38975</v>
      </c>
      <c r="F615" s="82"/>
      <c r="G615" s="83" t="s">
        <v>139</v>
      </c>
      <c r="H615" s="84">
        <v>42740</v>
      </c>
      <c r="I615" s="80">
        <v>2</v>
      </c>
    </row>
    <row r="616" spans="1:9" x14ac:dyDescent="0.4">
      <c r="A616" s="79" t="s">
        <v>752</v>
      </c>
      <c r="B616" s="80" t="s">
        <v>125</v>
      </c>
      <c r="C616" s="79" t="s">
        <v>702</v>
      </c>
      <c r="D616" s="79" t="s">
        <v>113</v>
      </c>
      <c r="E616" s="81">
        <v>36406</v>
      </c>
      <c r="F616" s="82"/>
      <c r="G616" s="83"/>
      <c r="H616" s="84">
        <v>60800</v>
      </c>
      <c r="I616" s="80">
        <v>4</v>
      </c>
    </row>
    <row r="617" spans="1:9" x14ac:dyDescent="0.4">
      <c r="A617" s="79" t="s">
        <v>753</v>
      </c>
      <c r="B617" s="80" t="s">
        <v>121</v>
      </c>
      <c r="C617" s="79" t="s">
        <v>702</v>
      </c>
      <c r="D617" s="79" t="s">
        <v>107</v>
      </c>
      <c r="E617" s="81">
        <v>36407</v>
      </c>
      <c r="F617" s="82"/>
      <c r="G617" s="83" t="s">
        <v>111</v>
      </c>
      <c r="H617" s="84">
        <v>45880</v>
      </c>
      <c r="I617" s="80">
        <v>5</v>
      </c>
    </row>
    <row r="618" spans="1:9" x14ac:dyDescent="0.4">
      <c r="A618" s="79" t="s">
        <v>754</v>
      </c>
      <c r="B618" s="80" t="s">
        <v>121</v>
      </c>
      <c r="C618" s="79" t="s">
        <v>702</v>
      </c>
      <c r="D618" s="79" t="s">
        <v>110</v>
      </c>
      <c r="E618" s="81">
        <v>36423</v>
      </c>
      <c r="F618" s="82"/>
      <c r="G618" s="83" t="s">
        <v>129</v>
      </c>
      <c r="H618" s="84">
        <v>47350</v>
      </c>
      <c r="I618" s="80">
        <v>1</v>
      </c>
    </row>
    <row r="619" spans="1:9" x14ac:dyDescent="0.4">
      <c r="A619" s="79" t="s">
        <v>755</v>
      </c>
      <c r="B619" s="80" t="s">
        <v>105</v>
      </c>
      <c r="C619" s="79" t="s">
        <v>702</v>
      </c>
      <c r="D619" s="79" t="s">
        <v>107</v>
      </c>
      <c r="E619" s="81">
        <v>38237</v>
      </c>
      <c r="F619" s="82"/>
      <c r="G619" s="83" t="s">
        <v>139</v>
      </c>
      <c r="H619" s="84">
        <v>31910</v>
      </c>
      <c r="I619" s="80">
        <v>5</v>
      </c>
    </row>
    <row r="620" spans="1:9" x14ac:dyDescent="0.4">
      <c r="A620" s="79" t="s">
        <v>756</v>
      </c>
      <c r="B620" s="80" t="s">
        <v>121</v>
      </c>
      <c r="C620" s="79" t="s">
        <v>702</v>
      </c>
      <c r="D620" s="79" t="s">
        <v>113</v>
      </c>
      <c r="E620" s="81">
        <v>39720</v>
      </c>
      <c r="F620" s="82"/>
      <c r="G620" s="83"/>
      <c r="H620" s="84">
        <v>43320</v>
      </c>
      <c r="I620" s="80">
        <v>5</v>
      </c>
    </row>
    <row r="621" spans="1:9" x14ac:dyDescent="0.4">
      <c r="A621" s="79" t="s">
        <v>757</v>
      </c>
      <c r="B621" s="80" t="s">
        <v>135</v>
      </c>
      <c r="C621" s="79" t="s">
        <v>702</v>
      </c>
      <c r="D621" s="79" t="s">
        <v>107</v>
      </c>
      <c r="E621" s="81">
        <v>40078</v>
      </c>
      <c r="F621" s="82"/>
      <c r="G621" s="83" t="s">
        <v>139</v>
      </c>
      <c r="H621" s="84">
        <v>23190</v>
      </c>
      <c r="I621" s="80">
        <v>5</v>
      </c>
    </row>
    <row r="622" spans="1:9" x14ac:dyDescent="0.4">
      <c r="A622" s="79" t="s">
        <v>758</v>
      </c>
      <c r="B622" s="80" t="s">
        <v>118</v>
      </c>
      <c r="C622" s="79" t="s">
        <v>702</v>
      </c>
      <c r="D622" s="79" t="s">
        <v>110</v>
      </c>
      <c r="E622" s="81">
        <v>41195</v>
      </c>
      <c r="F622" s="82"/>
      <c r="G622" s="83" t="s">
        <v>139</v>
      </c>
      <c r="H622" s="84">
        <v>25885</v>
      </c>
      <c r="I622" s="80">
        <v>5</v>
      </c>
    </row>
    <row r="623" spans="1:9" x14ac:dyDescent="0.4">
      <c r="A623" s="79" t="s">
        <v>759</v>
      </c>
      <c r="B623" s="80" t="s">
        <v>125</v>
      </c>
      <c r="C623" s="79" t="s">
        <v>702</v>
      </c>
      <c r="D623" s="79" t="s">
        <v>107</v>
      </c>
      <c r="E623" s="81">
        <v>40469</v>
      </c>
      <c r="F623" s="82"/>
      <c r="G623" s="83" t="s">
        <v>111</v>
      </c>
      <c r="H623" s="84">
        <v>63030</v>
      </c>
      <c r="I623" s="80">
        <v>1</v>
      </c>
    </row>
    <row r="624" spans="1:9" x14ac:dyDescent="0.4">
      <c r="A624" s="79" t="s">
        <v>760</v>
      </c>
      <c r="B624" s="80" t="s">
        <v>135</v>
      </c>
      <c r="C624" s="79" t="s">
        <v>702</v>
      </c>
      <c r="D624" s="79" t="s">
        <v>107</v>
      </c>
      <c r="E624" s="81">
        <v>39002</v>
      </c>
      <c r="F624" s="82"/>
      <c r="G624" s="83" t="s">
        <v>139</v>
      </c>
      <c r="H624" s="84">
        <v>32120</v>
      </c>
      <c r="I624" s="80">
        <v>1</v>
      </c>
    </row>
    <row r="625" spans="1:9" x14ac:dyDescent="0.4">
      <c r="A625" s="79" t="s">
        <v>761</v>
      </c>
      <c r="B625" s="80" t="s">
        <v>105</v>
      </c>
      <c r="C625" s="79" t="s">
        <v>702</v>
      </c>
      <c r="D625" s="79" t="s">
        <v>113</v>
      </c>
      <c r="E625" s="81">
        <v>36070</v>
      </c>
      <c r="F625" s="82"/>
      <c r="G625" s="83"/>
      <c r="H625" s="84">
        <v>59050</v>
      </c>
      <c r="I625" s="80">
        <v>4</v>
      </c>
    </row>
    <row r="626" spans="1:9" x14ac:dyDescent="0.4">
      <c r="A626" s="79" t="s">
        <v>762</v>
      </c>
      <c r="B626" s="80" t="s">
        <v>125</v>
      </c>
      <c r="C626" s="79" t="s">
        <v>702</v>
      </c>
      <c r="D626" s="79" t="s">
        <v>107</v>
      </c>
      <c r="E626" s="81">
        <v>36078</v>
      </c>
      <c r="F626" s="82"/>
      <c r="G626" s="83" t="s">
        <v>129</v>
      </c>
      <c r="H626" s="84">
        <v>79610</v>
      </c>
      <c r="I626" s="80">
        <v>2</v>
      </c>
    </row>
    <row r="627" spans="1:9" x14ac:dyDescent="0.4">
      <c r="A627" s="79" t="s">
        <v>763</v>
      </c>
      <c r="B627" s="80" t="s">
        <v>105</v>
      </c>
      <c r="C627" s="79" t="s">
        <v>702</v>
      </c>
      <c r="D627" s="79" t="s">
        <v>107</v>
      </c>
      <c r="E627" s="81">
        <v>36081</v>
      </c>
      <c r="F627" s="82"/>
      <c r="G627" s="83" t="s">
        <v>139</v>
      </c>
      <c r="H627" s="84">
        <v>67407</v>
      </c>
      <c r="I627" s="80">
        <v>5</v>
      </c>
    </row>
    <row r="628" spans="1:9" x14ac:dyDescent="0.4">
      <c r="A628" s="79" t="s">
        <v>764</v>
      </c>
      <c r="B628" s="80" t="s">
        <v>121</v>
      </c>
      <c r="C628" s="79" t="s">
        <v>702</v>
      </c>
      <c r="D628" s="79" t="s">
        <v>107</v>
      </c>
      <c r="E628" s="81">
        <v>39745</v>
      </c>
      <c r="F628" s="82"/>
      <c r="G628" s="83" t="s">
        <v>139</v>
      </c>
      <c r="H628" s="84">
        <v>29330</v>
      </c>
      <c r="I628" s="80">
        <v>5</v>
      </c>
    </row>
    <row r="629" spans="1:9" x14ac:dyDescent="0.4">
      <c r="A629" s="79" t="s">
        <v>765</v>
      </c>
      <c r="B629" s="80" t="s">
        <v>118</v>
      </c>
      <c r="C629" s="79" t="s">
        <v>702</v>
      </c>
      <c r="D629" s="79" t="s">
        <v>107</v>
      </c>
      <c r="E629" s="81">
        <v>40853</v>
      </c>
      <c r="F629" s="82"/>
      <c r="G629" s="83" t="s">
        <v>139</v>
      </c>
      <c r="H629" s="84">
        <v>63050</v>
      </c>
      <c r="I629" s="80">
        <v>3</v>
      </c>
    </row>
    <row r="630" spans="1:9" x14ac:dyDescent="0.4">
      <c r="A630" s="79" t="s">
        <v>766</v>
      </c>
      <c r="B630" s="80" t="s">
        <v>121</v>
      </c>
      <c r="C630" s="79" t="s">
        <v>702</v>
      </c>
      <c r="D630" s="79" t="s">
        <v>113</v>
      </c>
      <c r="E630" s="81">
        <v>41219</v>
      </c>
      <c r="F630" s="82"/>
      <c r="G630" s="83"/>
      <c r="H630" s="84">
        <v>55690</v>
      </c>
      <c r="I630" s="80">
        <v>2</v>
      </c>
    </row>
    <row r="631" spans="1:9" x14ac:dyDescent="0.4">
      <c r="A631" s="79" t="s">
        <v>767</v>
      </c>
      <c r="B631" s="80" t="s">
        <v>125</v>
      </c>
      <c r="C631" s="79" t="s">
        <v>702</v>
      </c>
      <c r="D631" s="79" t="s">
        <v>107</v>
      </c>
      <c r="E631" s="81">
        <v>39398</v>
      </c>
      <c r="F631" s="82"/>
      <c r="G631" s="83" t="s">
        <v>119</v>
      </c>
      <c r="H631" s="84">
        <v>48490</v>
      </c>
      <c r="I631" s="80">
        <v>2</v>
      </c>
    </row>
    <row r="632" spans="1:9" x14ac:dyDescent="0.4">
      <c r="A632" s="79" t="s">
        <v>768</v>
      </c>
      <c r="B632" s="80" t="s">
        <v>125</v>
      </c>
      <c r="C632" s="79" t="s">
        <v>702</v>
      </c>
      <c r="D632" s="79" t="s">
        <v>107</v>
      </c>
      <c r="E632" s="81">
        <v>40486</v>
      </c>
      <c r="F632" s="82"/>
      <c r="G632" s="83" t="s">
        <v>139</v>
      </c>
      <c r="H632" s="84">
        <v>66440</v>
      </c>
      <c r="I632" s="80">
        <v>3</v>
      </c>
    </row>
    <row r="633" spans="1:9" x14ac:dyDescent="0.4">
      <c r="A633" s="79" t="s">
        <v>769</v>
      </c>
      <c r="B633" s="80" t="s">
        <v>121</v>
      </c>
      <c r="C633" s="79" t="s">
        <v>702</v>
      </c>
      <c r="D633" s="79" t="s">
        <v>113</v>
      </c>
      <c r="E633" s="81">
        <v>36479</v>
      </c>
      <c r="F633" s="82"/>
      <c r="G633" s="83"/>
      <c r="H633" s="84">
        <v>54840</v>
      </c>
      <c r="I633" s="80">
        <v>4</v>
      </c>
    </row>
    <row r="634" spans="1:9" x14ac:dyDescent="0.4">
      <c r="A634" s="79" t="s">
        <v>770</v>
      </c>
      <c r="B634" s="80" t="s">
        <v>121</v>
      </c>
      <c r="C634" s="79" t="s">
        <v>702</v>
      </c>
      <c r="D634" s="79" t="s">
        <v>107</v>
      </c>
      <c r="E634" s="81">
        <v>39797</v>
      </c>
      <c r="F634" s="82"/>
      <c r="G634" s="83" t="s">
        <v>108</v>
      </c>
      <c r="H634" s="84">
        <v>53900</v>
      </c>
      <c r="I634" s="80">
        <v>5</v>
      </c>
    </row>
    <row r="635" spans="1:9" x14ac:dyDescent="0.4">
      <c r="A635" s="79" t="s">
        <v>771</v>
      </c>
      <c r="B635" s="80" t="s">
        <v>118</v>
      </c>
      <c r="C635" s="79" t="s">
        <v>702</v>
      </c>
      <c r="D635" s="79" t="s">
        <v>116</v>
      </c>
      <c r="E635" s="81">
        <v>39417</v>
      </c>
      <c r="F635" s="82"/>
      <c r="G635" s="83"/>
      <c r="H635" s="84">
        <v>23692</v>
      </c>
      <c r="I635" s="80">
        <v>4</v>
      </c>
    </row>
    <row r="636" spans="1:9" x14ac:dyDescent="0.4">
      <c r="A636" s="79" t="s">
        <v>772</v>
      </c>
      <c r="B636" s="80" t="s">
        <v>125</v>
      </c>
      <c r="C636" s="79" t="s">
        <v>702</v>
      </c>
      <c r="D636" s="79" t="s">
        <v>116</v>
      </c>
      <c r="E636" s="81">
        <v>40515</v>
      </c>
      <c r="F636" s="82"/>
      <c r="G636" s="83"/>
      <c r="H636" s="84">
        <v>33508</v>
      </c>
      <c r="I636" s="80">
        <v>4</v>
      </c>
    </row>
    <row r="637" spans="1:9" x14ac:dyDescent="0.4">
      <c r="A637" s="79" t="s">
        <v>773</v>
      </c>
      <c r="B637" s="80" t="s">
        <v>121</v>
      </c>
      <c r="C637" s="79" t="s">
        <v>702</v>
      </c>
      <c r="D637" s="79" t="s">
        <v>107</v>
      </c>
      <c r="E637" s="81">
        <v>40521</v>
      </c>
      <c r="F637" s="82"/>
      <c r="G637" s="83" t="s">
        <v>139</v>
      </c>
      <c r="H637" s="84">
        <v>34330</v>
      </c>
      <c r="I637" s="80">
        <v>3</v>
      </c>
    </row>
    <row r="638" spans="1:9" x14ac:dyDescent="0.4">
      <c r="A638" s="79" t="s">
        <v>774</v>
      </c>
      <c r="B638" s="80" t="s">
        <v>118</v>
      </c>
      <c r="C638" s="79" t="s">
        <v>702</v>
      </c>
      <c r="D638" s="79" t="s">
        <v>107</v>
      </c>
      <c r="E638" s="81">
        <v>36514</v>
      </c>
      <c r="F638" s="82"/>
      <c r="G638" s="83" t="s">
        <v>139</v>
      </c>
      <c r="H638" s="84">
        <v>48250</v>
      </c>
      <c r="I638" s="80">
        <v>3</v>
      </c>
    </row>
    <row r="639" spans="1:9" x14ac:dyDescent="0.4">
      <c r="A639" s="79" t="s">
        <v>775</v>
      </c>
      <c r="B639" s="80" t="s">
        <v>121</v>
      </c>
      <c r="C639" s="79" t="s">
        <v>776</v>
      </c>
      <c r="D639" s="79" t="s">
        <v>113</v>
      </c>
      <c r="E639" s="81">
        <v>39087</v>
      </c>
      <c r="F639" s="82"/>
      <c r="G639" s="83"/>
      <c r="H639" s="84">
        <v>70150</v>
      </c>
      <c r="I639" s="80">
        <v>2</v>
      </c>
    </row>
    <row r="640" spans="1:9" x14ac:dyDescent="0.4">
      <c r="A640" s="79" t="s">
        <v>777</v>
      </c>
      <c r="B640" s="80" t="s">
        <v>125</v>
      </c>
      <c r="C640" s="79" t="s">
        <v>776</v>
      </c>
      <c r="D640" s="79" t="s">
        <v>113</v>
      </c>
      <c r="E640" s="81">
        <v>39090</v>
      </c>
      <c r="F640" s="82"/>
      <c r="G640" s="83"/>
      <c r="H640" s="84">
        <v>63290</v>
      </c>
      <c r="I640" s="80">
        <v>5</v>
      </c>
    </row>
    <row r="641" spans="1:9" x14ac:dyDescent="0.4">
      <c r="A641" s="79" t="s">
        <v>778</v>
      </c>
      <c r="B641" s="80" t="s">
        <v>135</v>
      </c>
      <c r="C641" s="79" t="s">
        <v>776</v>
      </c>
      <c r="D641" s="79" t="s">
        <v>107</v>
      </c>
      <c r="E641" s="81">
        <v>39091</v>
      </c>
      <c r="F641" s="82"/>
      <c r="G641" s="83" t="s">
        <v>139</v>
      </c>
      <c r="H641" s="84">
        <v>46410</v>
      </c>
      <c r="I641" s="80">
        <v>2</v>
      </c>
    </row>
    <row r="642" spans="1:9" x14ac:dyDescent="0.4">
      <c r="A642" s="79" t="s">
        <v>779</v>
      </c>
      <c r="B642" s="80" t="s">
        <v>125</v>
      </c>
      <c r="C642" s="79" t="s">
        <v>776</v>
      </c>
      <c r="D642" s="79" t="s">
        <v>113</v>
      </c>
      <c r="E642" s="81">
        <v>39106</v>
      </c>
      <c r="F642" s="82"/>
      <c r="G642" s="83"/>
      <c r="H642" s="84">
        <v>64263</v>
      </c>
      <c r="I642" s="80">
        <v>3</v>
      </c>
    </row>
    <row r="643" spans="1:9" x14ac:dyDescent="0.4">
      <c r="A643" s="79" t="s">
        <v>780</v>
      </c>
      <c r="B643" s="80" t="s">
        <v>121</v>
      </c>
      <c r="C643" s="79" t="s">
        <v>776</v>
      </c>
      <c r="D643" s="79" t="s">
        <v>113</v>
      </c>
      <c r="E643" s="81">
        <v>35826</v>
      </c>
      <c r="F643" s="82"/>
      <c r="G643" s="83"/>
      <c r="H643" s="84">
        <v>45030</v>
      </c>
      <c r="I643" s="80">
        <v>3</v>
      </c>
    </row>
    <row r="644" spans="1:9" x14ac:dyDescent="0.4">
      <c r="A644" s="79" t="s">
        <v>781</v>
      </c>
      <c r="B644" s="80" t="s">
        <v>121</v>
      </c>
      <c r="C644" s="79" t="s">
        <v>776</v>
      </c>
      <c r="D644" s="79" t="s">
        <v>107</v>
      </c>
      <c r="E644" s="81">
        <v>36549</v>
      </c>
      <c r="F644" s="82"/>
      <c r="G644" s="83" t="s">
        <v>139</v>
      </c>
      <c r="H644" s="84">
        <v>35460</v>
      </c>
      <c r="I644" s="80">
        <v>1</v>
      </c>
    </row>
    <row r="645" spans="1:9" x14ac:dyDescent="0.4">
      <c r="A645" s="79" t="s">
        <v>782</v>
      </c>
      <c r="B645" s="80" t="s">
        <v>121</v>
      </c>
      <c r="C645" s="79" t="s">
        <v>776</v>
      </c>
      <c r="D645" s="79" t="s">
        <v>110</v>
      </c>
      <c r="E645" s="81">
        <v>36918</v>
      </c>
      <c r="F645" s="82"/>
      <c r="G645" s="83" t="s">
        <v>108</v>
      </c>
      <c r="H645" s="84">
        <v>17205</v>
      </c>
      <c r="I645" s="80">
        <v>5</v>
      </c>
    </row>
    <row r="646" spans="1:9" x14ac:dyDescent="0.4">
      <c r="A646" s="79" t="s">
        <v>783</v>
      </c>
      <c r="B646" s="80" t="s">
        <v>121</v>
      </c>
      <c r="C646" s="79" t="s">
        <v>776</v>
      </c>
      <c r="D646" s="79" t="s">
        <v>113</v>
      </c>
      <c r="E646" s="85">
        <v>40563</v>
      </c>
      <c r="F646" s="82"/>
      <c r="G646" s="83"/>
      <c r="H646" s="84">
        <v>55510</v>
      </c>
      <c r="I646" s="80">
        <v>3</v>
      </c>
    </row>
    <row r="647" spans="1:9" x14ac:dyDescent="0.4">
      <c r="A647" s="79" t="s">
        <v>784</v>
      </c>
      <c r="B647" s="80" t="s">
        <v>121</v>
      </c>
      <c r="C647" s="79" t="s">
        <v>776</v>
      </c>
      <c r="D647" s="79" t="s">
        <v>107</v>
      </c>
      <c r="E647" s="81">
        <v>40568</v>
      </c>
      <c r="F647" s="82"/>
      <c r="G647" s="83" t="s">
        <v>108</v>
      </c>
      <c r="H647" s="84">
        <v>46390</v>
      </c>
      <c r="I647" s="80">
        <v>5</v>
      </c>
    </row>
    <row r="648" spans="1:9" x14ac:dyDescent="0.4">
      <c r="A648" s="79" t="s">
        <v>785</v>
      </c>
      <c r="B648" s="80" t="s">
        <v>125</v>
      </c>
      <c r="C648" s="79" t="s">
        <v>776</v>
      </c>
      <c r="D648" s="79" t="s">
        <v>107</v>
      </c>
      <c r="E648" s="81">
        <v>40584</v>
      </c>
      <c r="F648" s="82"/>
      <c r="G648" s="83" t="s">
        <v>108</v>
      </c>
      <c r="H648" s="84">
        <v>24200</v>
      </c>
      <c r="I648" s="80">
        <v>5</v>
      </c>
    </row>
    <row r="649" spans="1:9" x14ac:dyDescent="0.4">
      <c r="A649" s="79" t="s">
        <v>786</v>
      </c>
      <c r="B649" s="80" t="s">
        <v>121</v>
      </c>
      <c r="C649" s="79" t="s">
        <v>776</v>
      </c>
      <c r="D649" s="79" t="s">
        <v>110</v>
      </c>
      <c r="E649" s="81">
        <v>39118</v>
      </c>
      <c r="F649" s="82"/>
      <c r="G649" s="83" t="s">
        <v>108</v>
      </c>
      <c r="H649" s="84">
        <v>20075</v>
      </c>
      <c r="I649" s="80">
        <v>1</v>
      </c>
    </row>
    <row r="650" spans="1:9" x14ac:dyDescent="0.4">
      <c r="A650" s="79" t="s">
        <v>787</v>
      </c>
      <c r="B650" s="80" t="s">
        <v>121</v>
      </c>
      <c r="C650" s="79" t="s">
        <v>776</v>
      </c>
      <c r="D650" s="79" t="s">
        <v>110</v>
      </c>
      <c r="E650" s="81">
        <v>38753</v>
      </c>
      <c r="F650" s="82"/>
      <c r="G650" s="83" t="s">
        <v>111</v>
      </c>
      <c r="H650" s="84">
        <v>37660</v>
      </c>
      <c r="I650" s="80">
        <v>4</v>
      </c>
    </row>
    <row r="651" spans="1:9" x14ac:dyDescent="0.4">
      <c r="A651" s="79" t="s">
        <v>788</v>
      </c>
      <c r="B651" s="80" t="s">
        <v>105</v>
      </c>
      <c r="C651" s="79" t="s">
        <v>776</v>
      </c>
      <c r="D651" s="79" t="s">
        <v>113</v>
      </c>
      <c r="E651" s="81">
        <v>36193</v>
      </c>
      <c r="F651" s="82"/>
      <c r="G651" s="83"/>
      <c r="H651" s="84">
        <v>58250</v>
      </c>
      <c r="I651" s="80">
        <v>2</v>
      </c>
    </row>
    <row r="652" spans="1:9" x14ac:dyDescent="0.4">
      <c r="A652" s="79" t="s">
        <v>789</v>
      </c>
      <c r="B652" s="80" t="s">
        <v>121</v>
      </c>
      <c r="C652" s="79" t="s">
        <v>776</v>
      </c>
      <c r="D652" s="79" t="s">
        <v>113</v>
      </c>
      <c r="E652" s="81">
        <v>40235</v>
      </c>
      <c r="F652" s="82"/>
      <c r="G652" s="83"/>
      <c r="H652" s="84">
        <v>80729</v>
      </c>
      <c r="I652" s="80">
        <v>3</v>
      </c>
    </row>
    <row r="653" spans="1:9" x14ac:dyDescent="0.4">
      <c r="A653" s="79" t="s">
        <v>790</v>
      </c>
      <c r="B653" s="80" t="s">
        <v>121</v>
      </c>
      <c r="C653" s="79" t="s">
        <v>776</v>
      </c>
      <c r="D653" s="79" t="s">
        <v>107</v>
      </c>
      <c r="E653" s="81">
        <v>40986</v>
      </c>
      <c r="F653" s="82"/>
      <c r="G653" s="83" t="s">
        <v>111</v>
      </c>
      <c r="H653" s="84">
        <v>46550</v>
      </c>
      <c r="I653" s="80">
        <v>4</v>
      </c>
    </row>
    <row r="654" spans="1:9" x14ac:dyDescent="0.4">
      <c r="A654" s="79" t="s">
        <v>791</v>
      </c>
      <c r="B654" s="80" t="s">
        <v>125</v>
      </c>
      <c r="C654" s="79" t="s">
        <v>776</v>
      </c>
      <c r="D654" s="79" t="s">
        <v>110</v>
      </c>
      <c r="E654" s="81">
        <v>39155</v>
      </c>
      <c r="F654" s="82"/>
      <c r="G654" s="83" t="s">
        <v>119</v>
      </c>
      <c r="H654" s="84">
        <v>27710</v>
      </c>
      <c r="I654" s="80">
        <v>3</v>
      </c>
    </row>
    <row r="655" spans="1:9" x14ac:dyDescent="0.4">
      <c r="A655" s="79" t="s">
        <v>792</v>
      </c>
      <c r="B655" s="80" t="s">
        <v>121</v>
      </c>
      <c r="C655" s="79" t="s">
        <v>776</v>
      </c>
      <c r="D655" s="79" t="s">
        <v>107</v>
      </c>
      <c r="E655" s="81">
        <v>40250</v>
      </c>
      <c r="F655" s="82"/>
      <c r="G655" s="83" t="s">
        <v>139</v>
      </c>
      <c r="H655" s="84">
        <v>33590</v>
      </c>
      <c r="I655" s="80">
        <v>5</v>
      </c>
    </row>
    <row r="656" spans="1:9" x14ac:dyDescent="0.4">
      <c r="A656" s="79" t="s">
        <v>793</v>
      </c>
      <c r="B656" s="80" t="s">
        <v>105</v>
      </c>
      <c r="C656" s="79" t="s">
        <v>776</v>
      </c>
      <c r="D656" s="79" t="s">
        <v>110</v>
      </c>
      <c r="E656" s="81">
        <v>38805</v>
      </c>
      <c r="F656" s="82"/>
      <c r="G656" s="83" t="s">
        <v>111</v>
      </c>
      <c r="H656" s="84">
        <v>13690</v>
      </c>
      <c r="I656" s="80">
        <v>5</v>
      </c>
    </row>
    <row r="657" spans="1:9" x14ac:dyDescent="0.4">
      <c r="A657" s="79" t="s">
        <v>794</v>
      </c>
      <c r="B657" s="80" t="s">
        <v>135</v>
      </c>
      <c r="C657" s="79" t="s">
        <v>776</v>
      </c>
      <c r="D657" s="79" t="s">
        <v>107</v>
      </c>
      <c r="E657" s="81">
        <v>36243</v>
      </c>
      <c r="F657" s="82"/>
      <c r="G657" s="83" t="s">
        <v>129</v>
      </c>
      <c r="H657" s="84">
        <v>77680</v>
      </c>
      <c r="I657" s="80">
        <v>3</v>
      </c>
    </row>
    <row r="658" spans="1:9" x14ac:dyDescent="0.4">
      <c r="A658" s="79" t="s">
        <v>795</v>
      </c>
      <c r="B658" s="80" t="s">
        <v>121</v>
      </c>
      <c r="C658" s="79" t="s">
        <v>776</v>
      </c>
      <c r="D658" s="79" t="s">
        <v>107</v>
      </c>
      <c r="E658" s="81">
        <v>36956</v>
      </c>
      <c r="F658" s="82"/>
      <c r="G658" s="83" t="s">
        <v>129</v>
      </c>
      <c r="H658" s="84">
        <v>49930</v>
      </c>
      <c r="I658" s="80">
        <v>1</v>
      </c>
    </row>
    <row r="659" spans="1:9" x14ac:dyDescent="0.4">
      <c r="A659" s="79" t="s">
        <v>796</v>
      </c>
      <c r="B659" s="80" t="s">
        <v>121</v>
      </c>
      <c r="C659" s="79" t="s">
        <v>776</v>
      </c>
      <c r="D659" s="79" t="s">
        <v>107</v>
      </c>
      <c r="E659" s="81">
        <v>36967</v>
      </c>
      <c r="F659" s="82"/>
      <c r="G659" s="83" t="s">
        <v>108</v>
      </c>
      <c r="H659" s="84">
        <v>63060</v>
      </c>
      <c r="I659" s="80">
        <v>4</v>
      </c>
    </row>
    <row r="660" spans="1:9" x14ac:dyDescent="0.4">
      <c r="A660" s="79" t="s">
        <v>797</v>
      </c>
      <c r="B660" s="80" t="s">
        <v>135</v>
      </c>
      <c r="C660" s="79" t="s">
        <v>776</v>
      </c>
      <c r="D660" s="79" t="s">
        <v>113</v>
      </c>
      <c r="E660" s="81">
        <v>39534</v>
      </c>
      <c r="F660" s="82"/>
      <c r="G660" s="83"/>
      <c r="H660" s="84">
        <v>32880</v>
      </c>
      <c r="I660" s="80">
        <v>3</v>
      </c>
    </row>
    <row r="661" spans="1:9" x14ac:dyDescent="0.4">
      <c r="A661" s="79" t="s">
        <v>798</v>
      </c>
      <c r="B661" s="80" t="s">
        <v>135</v>
      </c>
      <c r="C661" s="79" t="s">
        <v>776</v>
      </c>
      <c r="D661" s="79" t="s">
        <v>107</v>
      </c>
      <c r="E661" s="81">
        <v>39171</v>
      </c>
      <c r="F661" s="82"/>
      <c r="G661" s="83" t="s">
        <v>119</v>
      </c>
      <c r="H661" s="84">
        <v>25690</v>
      </c>
      <c r="I661" s="80">
        <v>2</v>
      </c>
    </row>
    <row r="662" spans="1:9" x14ac:dyDescent="0.4">
      <c r="A662" s="79" t="s">
        <v>799</v>
      </c>
      <c r="B662" s="80" t="s">
        <v>135</v>
      </c>
      <c r="C662" s="79" t="s">
        <v>776</v>
      </c>
      <c r="D662" s="79" t="s">
        <v>110</v>
      </c>
      <c r="E662" s="81">
        <v>39535</v>
      </c>
      <c r="F662" s="82"/>
      <c r="G662" s="83" t="s">
        <v>129</v>
      </c>
      <c r="H662" s="84">
        <v>49080</v>
      </c>
      <c r="I662" s="80">
        <v>5</v>
      </c>
    </row>
    <row r="663" spans="1:9" x14ac:dyDescent="0.4">
      <c r="A663" s="79" t="s">
        <v>800</v>
      </c>
      <c r="B663" s="80" t="s">
        <v>125</v>
      </c>
      <c r="C663" s="79" t="s">
        <v>776</v>
      </c>
      <c r="D663" s="79" t="s">
        <v>107</v>
      </c>
      <c r="E663" s="81">
        <v>39539</v>
      </c>
      <c r="F663" s="82"/>
      <c r="G663" s="83" t="s">
        <v>139</v>
      </c>
      <c r="H663" s="84">
        <v>73850</v>
      </c>
      <c r="I663" s="80">
        <v>2</v>
      </c>
    </row>
    <row r="664" spans="1:9" x14ac:dyDescent="0.4">
      <c r="A664" s="79" t="s">
        <v>801</v>
      </c>
      <c r="B664" s="80" t="s">
        <v>121</v>
      </c>
      <c r="C664" s="79" t="s">
        <v>776</v>
      </c>
      <c r="D664" s="79" t="s">
        <v>107</v>
      </c>
      <c r="E664" s="81">
        <v>36619</v>
      </c>
      <c r="F664" s="82"/>
      <c r="G664" s="83" t="s">
        <v>111</v>
      </c>
      <c r="H664" s="84">
        <v>71970</v>
      </c>
      <c r="I664" s="80">
        <v>4</v>
      </c>
    </row>
    <row r="665" spans="1:9" x14ac:dyDescent="0.4">
      <c r="A665" s="79" t="s">
        <v>802</v>
      </c>
      <c r="B665" s="80" t="s">
        <v>115</v>
      </c>
      <c r="C665" s="79" t="s">
        <v>776</v>
      </c>
      <c r="D665" s="79" t="s">
        <v>107</v>
      </c>
      <c r="E665" s="81">
        <v>37009</v>
      </c>
      <c r="F665" s="82"/>
      <c r="G665" s="83" t="s">
        <v>139</v>
      </c>
      <c r="H665" s="84">
        <v>78710</v>
      </c>
      <c r="I665" s="80">
        <v>2</v>
      </c>
    </row>
    <row r="666" spans="1:9" x14ac:dyDescent="0.4">
      <c r="A666" s="79" t="s">
        <v>803</v>
      </c>
      <c r="B666" s="80" t="s">
        <v>125</v>
      </c>
      <c r="C666" s="79" t="s">
        <v>776</v>
      </c>
      <c r="D666" s="79" t="s">
        <v>107</v>
      </c>
      <c r="E666" s="81">
        <v>40637</v>
      </c>
      <c r="F666" s="82"/>
      <c r="G666" s="83" t="s">
        <v>108</v>
      </c>
      <c r="H666" s="84">
        <v>86640</v>
      </c>
      <c r="I666" s="80">
        <v>3</v>
      </c>
    </row>
    <row r="667" spans="1:9" x14ac:dyDescent="0.4">
      <c r="A667" s="79" t="s">
        <v>804</v>
      </c>
      <c r="B667" s="80" t="s">
        <v>115</v>
      </c>
      <c r="C667" s="79" t="s">
        <v>776</v>
      </c>
      <c r="D667" s="79" t="s">
        <v>113</v>
      </c>
      <c r="E667" s="85">
        <v>40638</v>
      </c>
      <c r="F667" s="82"/>
      <c r="G667" s="83"/>
      <c r="H667" s="84">
        <v>42990</v>
      </c>
      <c r="I667" s="80">
        <v>4</v>
      </c>
    </row>
    <row r="668" spans="1:9" x14ac:dyDescent="0.4">
      <c r="A668" s="79" t="s">
        <v>805</v>
      </c>
      <c r="B668" s="80" t="s">
        <v>121</v>
      </c>
      <c r="C668" s="79" t="s">
        <v>776</v>
      </c>
      <c r="D668" s="79" t="s">
        <v>116</v>
      </c>
      <c r="E668" s="81">
        <v>39208</v>
      </c>
      <c r="F668" s="82"/>
      <c r="G668" s="83"/>
      <c r="H668" s="84">
        <v>26944</v>
      </c>
      <c r="I668" s="80">
        <v>4</v>
      </c>
    </row>
    <row r="669" spans="1:9" x14ac:dyDescent="0.4">
      <c r="A669" s="79" t="s">
        <v>806</v>
      </c>
      <c r="B669" s="80" t="s">
        <v>121</v>
      </c>
      <c r="C669" s="79" t="s">
        <v>776</v>
      </c>
      <c r="D669" s="79" t="s">
        <v>116</v>
      </c>
      <c r="E669" s="81">
        <v>38863</v>
      </c>
      <c r="F669" s="82"/>
      <c r="G669" s="83"/>
      <c r="H669" s="84">
        <v>28768</v>
      </c>
      <c r="I669" s="80">
        <v>3</v>
      </c>
    </row>
    <row r="670" spans="1:9" x14ac:dyDescent="0.4">
      <c r="A670" s="79" t="s">
        <v>807</v>
      </c>
      <c r="B670" s="80" t="s">
        <v>121</v>
      </c>
      <c r="C670" s="79" t="s">
        <v>776</v>
      </c>
      <c r="D670" s="79" t="s">
        <v>107</v>
      </c>
      <c r="E670" s="81">
        <v>36672</v>
      </c>
      <c r="F670" s="82"/>
      <c r="G670" s="83" t="s">
        <v>111</v>
      </c>
      <c r="H670" s="84">
        <v>65320</v>
      </c>
      <c r="I670" s="80">
        <v>5</v>
      </c>
    </row>
    <row r="671" spans="1:9" x14ac:dyDescent="0.4">
      <c r="A671" s="79" t="s">
        <v>808</v>
      </c>
      <c r="B671" s="80" t="s">
        <v>125</v>
      </c>
      <c r="C671" s="79" t="s">
        <v>776</v>
      </c>
      <c r="D671" s="79" t="s">
        <v>107</v>
      </c>
      <c r="E671" s="85">
        <v>40680</v>
      </c>
      <c r="F671" s="82"/>
      <c r="G671" s="83" t="s">
        <v>108</v>
      </c>
      <c r="H671" s="84">
        <v>23030</v>
      </c>
      <c r="I671" s="80">
        <v>4</v>
      </c>
    </row>
    <row r="672" spans="1:9" x14ac:dyDescent="0.4">
      <c r="A672" s="79" t="s">
        <v>809</v>
      </c>
      <c r="B672" s="80" t="s">
        <v>125</v>
      </c>
      <c r="C672" s="79" t="s">
        <v>776</v>
      </c>
      <c r="D672" s="79" t="s">
        <v>107</v>
      </c>
      <c r="E672" s="85">
        <v>40680</v>
      </c>
      <c r="F672" s="82"/>
      <c r="G672" s="83" t="s">
        <v>129</v>
      </c>
      <c r="H672" s="84">
        <v>40260</v>
      </c>
      <c r="I672" s="80">
        <v>5</v>
      </c>
    </row>
    <row r="673" spans="1:9" x14ac:dyDescent="0.4">
      <c r="A673" s="79" t="s">
        <v>810</v>
      </c>
      <c r="B673" s="80" t="s">
        <v>121</v>
      </c>
      <c r="C673" s="79" t="s">
        <v>776</v>
      </c>
      <c r="D673" s="79" t="s">
        <v>110</v>
      </c>
      <c r="E673" s="81">
        <v>40696</v>
      </c>
      <c r="F673" s="82"/>
      <c r="G673" s="83" t="s">
        <v>139</v>
      </c>
      <c r="H673" s="84">
        <v>13455</v>
      </c>
      <c r="I673" s="80">
        <v>2</v>
      </c>
    </row>
    <row r="674" spans="1:9" x14ac:dyDescent="0.4">
      <c r="A674" s="79" t="s">
        <v>811</v>
      </c>
      <c r="B674" s="80" t="s">
        <v>105</v>
      </c>
      <c r="C674" s="79" t="s">
        <v>776</v>
      </c>
      <c r="D674" s="79" t="s">
        <v>113</v>
      </c>
      <c r="E674" s="81">
        <v>40706</v>
      </c>
      <c r="F674" s="82"/>
      <c r="G674" s="83"/>
      <c r="H674" s="84">
        <v>34680</v>
      </c>
      <c r="I674" s="80">
        <v>5</v>
      </c>
    </row>
    <row r="675" spans="1:9" x14ac:dyDescent="0.4">
      <c r="A675" s="79" t="s">
        <v>812</v>
      </c>
      <c r="B675" s="80" t="s">
        <v>135</v>
      </c>
      <c r="C675" s="79" t="s">
        <v>776</v>
      </c>
      <c r="D675" s="79" t="s">
        <v>113</v>
      </c>
      <c r="E675" s="81">
        <v>40718</v>
      </c>
      <c r="F675" s="82"/>
      <c r="G675" s="83"/>
      <c r="H675" s="84">
        <v>26020</v>
      </c>
      <c r="I675" s="80">
        <v>5</v>
      </c>
    </row>
    <row r="676" spans="1:9" x14ac:dyDescent="0.4">
      <c r="A676" s="79" t="s">
        <v>813</v>
      </c>
      <c r="B676" s="80" t="s">
        <v>121</v>
      </c>
      <c r="C676" s="79" t="s">
        <v>776</v>
      </c>
      <c r="D676" s="79" t="s">
        <v>113</v>
      </c>
      <c r="E676" s="81">
        <v>39239</v>
      </c>
      <c r="F676" s="82"/>
      <c r="G676" s="83"/>
      <c r="H676" s="84">
        <v>75550</v>
      </c>
      <c r="I676" s="80">
        <v>3</v>
      </c>
    </row>
    <row r="677" spans="1:9" x14ac:dyDescent="0.4">
      <c r="A677" s="79" t="s">
        <v>814</v>
      </c>
      <c r="B677" s="80" t="s">
        <v>135</v>
      </c>
      <c r="C677" s="79" t="s">
        <v>776</v>
      </c>
      <c r="D677" s="79" t="s">
        <v>113</v>
      </c>
      <c r="E677" s="81">
        <v>39248</v>
      </c>
      <c r="F677" s="82"/>
      <c r="G677" s="83"/>
      <c r="H677" s="84">
        <v>78590</v>
      </c>
      <c r="I677" s="80">
        <v>1</v>
      </c>
    </row>
    <row r="678" spans="1:9" x14ac:dyDescent="0.4">
      <c r="A678" s="79" t="s">
        <v>815</v>
      </c>
      <c r="B678" s="80" t="s">
        <v>121</v>
      </c>
      <c r="C678" s="79" t="s">
        <v>776</v>
      </c>
      <c r="D678" s="79" t="s">
        <v>110</v>
      </c>
      <c r="E678" s="81">
        <v>39253</v>
      </c>
      <c r="F678" s="82"/>
      <c r="G678" s="83" t="s">
        <v>129</v>
      </c>
      <c r="H678" s="84">
        <v>11230</v>
      </c>
      <c r="I678" s="80">
        <v>4</v>
      </c>
    </row>
    <row r="679" spans="1:9" x14ac:dyDescent="0.4">
      <c r="A679" s="79" t="s">
        <v>816</v>
      </c>
      <c r="B679" s="80" t="s">
        <v>125</v>
      </c>
      <c r="C679" s="79" t="s">
        <v>776</v>
      </c>
      <c r="D679" s="79" t="s">
        <v>107</v>
      </c>
      <c r="E679" s="81">
        <v>36330</v>
      </c>
      <c r="F679" s="82"/>
      <c r="G679" s="83" t="s">
        <v>129</v>
      </c>
      <c r="H679" s="84">
        <v>61850</v>
      </c>
      <c r="I679" s="80">
        <v>2</v>
      </c>
    </row>
    <row r="680" spans="1:9" x14ac:dyDescent="0.4">
      <c r="A680" s="79" t="s">
        <v>817</v>
      </c>
      <c r="B680" s="80" t="s">
        <v>118</v>
      </c>
      <c r="C680" s="79" t="s">
        <v>776</v>
      </c>
      <c r="D680" s="79" t="s">
        <v>113</v>
      </c>
      <c r="E680" s="81">
        <v>37065</v>
      </c>
      <c r="F680" s="82"/>
      <c r="G680" s="83"/>
      <c r="H680" s="84">
        <v>77136</v>
      </c>
      <c r="I680" s="80">
        <v>5</v>
      </c>
    </row>
    <row r="681" spans="1:9" x14ac:dyDescent="0.4">
      <c r="A681" s="79" t="s">
        <v>818</v>
      </c>
      <c r="B681" s="80" t="s">
        <v>105</v>
      </c>
      <c r="C681" s="79" t="s">
        <v>776</v>
      </c>
      <c r="D681" s="79" t="s">
        <v>107</v>
      </c>
      <c r="E681" s="81">
        <v>39602</v>
      </c>
      <c r="F681" s="82"/>
      <c r="G681" s="83" t="s">
        <v>108</v>
      </c>
      <c r="H681" s="84">
        <v>79380</v>
      </c>
      <c r="I681" s="80">
        <v>5</v>
      </c>
    </row>
    <row r="682" spans="1:9" x14ac:dyDescent="0.4">
      <c r="A682" s="79" t="s">
        <v>819</v>
      </c>
      <c r="B682" s="80" t="s">
        <v>118</v>
      </c>
      <c r="C682" s="79" t="s">
        <v>776</v>
      </c>
      <c r="D682" s="79" t="s">
        <v>113</v>
      </c>
      <c r="E682" s="88">
        <v>40334</v>
      </c>
      <c r="F682" s="82"/>
      <c r="G682" s="83"/>
      <c r="H682" s="84">
        <v>47280</v>
      </c>
      <c r="I682" s="80">
        <v>1</v>
      </c>
    </row>
    <row r="683" spans="1:9" x14ac:dyDescent="0.4">
      <c r="A683" s="79" t="s">
        <v>820</v>
      </c>
      <c r="B683" s="80" t="s">
        <v>105</v>
      </c>
      <c r="C683" s="79" t="s">
        <v>776</v>
      </c>
      <c r="D683" s="79" t="s">
        <v>113</v>
      </c>
      <c r="E683" s="81">
        <v>41094</v>
      </c>
      <c r="F683" s="82"/>
      <c r="G683" s="83"/>
      <c r="H683" s="84">
        <v>59128</v>
      </c>
      <c r="I683" s="80">
        <v>4</v>
      </c>
    </row>
    <row r="684" spans="1:9" x14ac:dyDescent="0.4">
      <c r="A684" s="79" t="s">
        <v>821</v>
      </c>
      <c r="B684" s="80" t="s">
        <v>125</v>
      </c>
      <c r="C684" s="79" t="s">
        <v>776</v>
      </c>
      <c r="D684" s="79" t="s">
        <v>107</v>
      </c>
      <c r="E684" s="81">
        <v>41111</v>
      </c>
      <c r="F684" s="82"/>
      <c r="G684" s="83" t="s">
        <v>111</v>
      </c>
      <c r="H684" s="84">
        <v>62780</v>
      </c>
      <c r="I684" s="80">
        <v>3</v>
      </c>
    </row>
    <row r="685" spans="1:9" x14ac:dyDescent="0.4">
      <c r="A685" s="79" t="s">
        <v>822</v>
      </c>
      <c r="B685" s="80" t="s">
        <v>125</v>
      </c>
      <c r="C685" s="79" t="s">
        <v>776</v>
      </c>
      <c r="D685" s="79" t="s">
        <v>110</v>
      </c>
      <c r="E685" s="81">
        <v>39267</v>
      </c>
      <c r="F685" s="82"/>
      <c r="G685" s="83" t="s">
        <v>108</v>
      </c>
      <c r="H685" s="84">
        <v>49545</v>
      </c>
      <c r="I685" s="80">
        <v>2</v>
      </c>
    </row>
    <row r="686" spans="1:9" x14ac:dyDescent="0.4">
      <c r="A686" s="79" t="s">
        <v>823</v>
      </c>
      <c r="B686" s="80" t="s">
        <v>135</v>
      </c>
      <c r="C686" s="79" t="s">
        <v>776</v>
      </c>
      <c r="D686" s="79" t="s">
        <v>113</v>
      </c>
      <c r="E686" s="81">
        <v>39272</v>
      </c>
      <c r="F686" s="82"/>
      <c r="G686" s="83"/>
      <c r="H686" s="84">
        <v>35240</v>
      </c>
      <c r="I686" s="80">
        <v>3</v>
      </c>
    </row>
    <row r="687" spans="1:9" x14ac:dyDescent="0.4">
      <c r="A687" s="79" t="s">
        <v>824</v>
      </c>
      <c r="B687" s="80" t="s">
        <v>121</v>
      </c>
      <c r="C687" s="79" t="s">
        <v>776</v>
      </c>
      <c r="D687" s="79" t="s">
        <v>113</v>
      </c>
      <c r="E687" s="81">
        <v>39648</v>
      </c>
      <c r="F687" s="82"/>
      <c r="G687" s="83"/>
      <c r="H687" s="84">
        <v>45105</v>
      </c>
      <c r="I687" s="80">
        <v>1</v>
      </c>
    </row>
    <row r="688" spans="1:9" x14ac:dyDescent="0.4">
      <c r="A688" s="79" t="s">
        <v>825</v>
      </c>
      <c r="B688" s="80" t="s">
        <v>121</v>
      </c>
      <c r="C688" s="79" t="s">
        <v>776</v>
      </c>
      <c r="D688" s="79" t="s">
        <v>116</v>
      </c>
      <c r="E688" s="81">
        <v>40360</v>
      </c>
      <c r="F688" s="82"/>
      <c r="G688" s="83"/>
      <c r="H688" s="84">
        <v>33752</v>
      </c>
      <c r="I688" s="80">
        <v>3</v>
      </c>
    </row>
    <row r="689" spans="1:9" x14ac:dyDescent="0.4">
      <c r="A689" s="79" t="s">
        <v>826</v>
      </c>
      <c r="B689" s="80" t="s">
        <v>121</v>
      </c>
      <c r="C689" s="79" t="s">
        <v>776</v>
      </c>
      <c r="D689" s="79" t="s">
        <v>107</v>
      </c>
      <c r="E689" s="81">
        <v>40389</v>
      </c>
      <c r="F689" s="82"/>
      <c r="G689" s="83" t="s">
        <v>108</v>
      </c>
      <c r="H689" s="84">
        <v>58370</v>
      </c>
      <c r="I689" s="80">
        <v>5</v>
      </c>
    </row>
    <row r="690" spans="1:9" x14ac:dyDescent="0.4">
      <c r="A690" s="79" t="s">
        <v>827</v>
      </c>
      <c r="B690" s="80" t="s">
        <v>121</v>
      </c>
      <c r="C690" s="79" t="s">
        <v>776</v>
      </c>
      <c r="D690" s="79" t="s">
        <v>107</v>
      </c>
      <c r="E690" s="81">
        <v>38914</v>
      </c>
      <c r="F690" s="82"/>
      <c r="G690" s="83" t="s">
        <v>139</v>
      </c>
      <c r="H690" s="84">
        <v>41380</v>
      </c>
      <c r="I690" s="80">
        <v>2</v>
      </c>
    </row>
    <row r="691" spans="1:9" x14ac:dyDescent="0.4">
      <c r="A691" s="79" t="s">
        <v>828</v>
      </c>
      <c r="B691" s="80" t="s">
        <v>115</v>
      </c>
      <c r="C691" s="79" t="s">
        <v>776</v>
      </c>
      <c r="D691" s="79" t="s">
        <v>110</v>
      </c>
      <c r="E691" s="81">
        <v>36365</v>
      </c>
      <c r="F691" s="82"/>
      <c r="G691" s="83" t="s">
        <v>119</v>
      </c>
      <c r="H691" s="84">
        <v>19825</v>
      </c>
      <c r="I691" s="80">
        <v>2</v>
      </c>
    </row>
    <row r="692" spans="1:9" x14ac:dyDescent="0.4">
      <c r="A692" s="79" t="s">
        <v>829</v>
      </c>
      <c r="B692" s="80" t="s">
        <v>125</v>
      </c>
      <c r="C692" s="79" t="s">
        <v>776</v>
      </c>
      <c r="D692" s="79" t="s">
        <v>113</v>
      </c>
      <c r="E692" s="81">
        <v>37099</v>
      </c>
      <c r="F692" s="82"/>
      <c r="G692" s="83"/>
      <c r="H692" s="84">
        <v>28270</v>
      </c>
      <c r="I692" s="80">
        <v>5</v>
      </c>
    </row>
    <row r="693" spans="1:9" x14ac:dyDescent="0.4">
      <c r="A693" s="79" t="s">
        <v>830</v>
      </c>
      <c r="B693" s="80" t="s">
        <v>118</v>
      </c>
      <c r="C693" s="79" t="s">
        <v>776</v>
      </c>
      <c r="D693" s="79" t="s">
        <v>113</v>
      </c>
      <c r="E693" s="81">
        <v>37453</v>
      </c>
      <c r="F693" s="82"/>
      <c r="G693" s="83"/>
      <c r="H693" s="84">
        <v>49090</v>
      </c>
      <c r="I693" s="80">
        <v>4</v>
      </c>
    </row>
    <row r="694" spans="1:9" x14ac:dyDescent="0.4">
      <c r="A694" s="79" t="s">
        <v>831</v>
      </c>
      <c r="B694" s="80" t="s">
        <v>121</v>
      </c>
      <c r="C694" s="79" t="s">
        <v>776</v>
      </c>
      <c r="D694" s="79" t="s">
        <v>107</v>
      </c>
      <c r="E694" s="81">
        <v>37810</v>
      </c>
      <c r="F694" s="82"/>
      <c r="G694" s="83" t="s">
        <v>139</v>
      </c>
      <c r="H694" s="84">
        <v>48010</v>
      </c>
      <c r="I694" s="80">
        <v>3</v>
      </c>
    </row>
    <row r="695" spans="1:9" x14ac:dyDescent="0.4">
      <c r="A695" s="79" t="s">
        <v>832</v>
      </c>
      <c r="B695" s="80" t="s">
        <v>121</v>
      </c>
      <c r="C695" s="79" t="s">
        <v>776</v>
      </c>
      <c r="D695" s="79" t="s">
        <v>107</v>
      </c>
      <c r="E695" s="81">
        <v>39283</v>
      </c>
      <c r="F695" s="82"/>
      <c r="G695" s="83" t="s">
        <v>108</v>
      </c>
      <c r="H695" s="84">
        <v>24980</v>
      </c>
      <c r="I695" s="80">
        <v>3</v>
      </c>
    </row>
    <row r="696" spans="1:9" x14ac:dyDescent="0.4">
      <c r="A696" s="79" t="s">
        <v>833</v>
      </c>
      <c r="B696" s="80" t="s">
        <v>125</v>
      </c>
      <c r="C696" s="79" t="s">
        <v>776</v>
      </c>
      <c r="D696" s="79" t="s">
        <v>107</v>
      </c>
      <c r="E696" s="81">
        <v>40018</v>
      </c>
      <c r="F696" s="82"/>
      <c r="G696" s="83" t="s">
        <v>139</v>
      </c>
      <c r="H696" s="84">
        <v>34990</v>
      </c>
      <c r="I696" s="80">
        <v>3</v>
      </c>
    </row>
    <row r="697" spans="1:9" x14ac:dyDescent="0.4">
      <c r="A697" s="79" t="s">
        <v>834</v>
      </c>
      <c r="B697" s="80" t="s">
        <v>105</v>
      </c>
      <c r="C697" s="79" t="s">
        <v>776</v>
      </c>
      <c r="D697" s="79" t="s">
        <v>113</v>
      </c>
      <c r="E697" s="81">
        <v>41125</v>
      </c>
      <c r="F697" s="82"/>
      <c r="G697" s="83"/>
      <c r="H697" s="84">
        <v>70300</v>
      </c>
      <c r="I697" s="80">
        <v>3</v>
      </c>
    </row>
    <row r="698" spans="1:9" x14ac:dyDescent="0.4">
      <c r="A698" s="79" t="s">
        <v>835</v>
      </c>
      <c r="B698" s="80" t="s">
        <v>135</v>
      </c>
      <c r="C698" s="79" t="s">
        <v>776</v>
      </c>
      <c r="D698" s="79" t="s">
        <v>113</v>
      </c>
      <c r="E698" s="81">
        <v>40393</v>
      </c>
      <c r="F698" s="82"/>
      <c r="G698" s="83"/>
      <c r="H698" s="84">
        <v>41770</v>
      </c>
      <c r="I698" s="80">
        <v>5</v>
      </c>
    </row>
    <row r="699" spans="1:9" x14ac:dyDescent="0.4">
      <c r="A699" s="79" t="s">
        <v>836</v>
      </c>
      <c r="B699" s="80" t="s">
        <v>118</v>
      </c>
      <c r="C699" s="79" t="s">
        <v>776</v>
      </c>
      <c r="D699" s="79" t="s">
        <v>110</v>
      </c>
      <c r="E699" s="81">
        <v>40410</v>
      </c>
      <c r="F699" s="82"/>
      <c r="G699" s="83" t="s">
        <v>139</v>
      </c>
      <c r="H699" s="84">
        <v>38105</v>
      </c>
      <c r="I699" s="80">
        <v>2</v>
      </c>
    </row>
    <row r="700" spans="1:9" x14ac:dyDescent="0.4">
      <c r="A700" s="79" t="s">
        <v>837</v>
      </c>
      <c r="B700" s="80" t="s">
        <v>115</v>
      </c>
      <c r="C700" s="79" t="s">
        <v>776</v>
      </c>
      <c r="D700" s="79" t="s">
        <v>107</v>
      </c>
      <c r="E700" s="81">
        <v>40420</v>
      </c>
      <c r="F700" s="82"/>
      <c r="G700" s="83" t="s">
        <v>108</v>
      </c>
      <c r="H700" s="84">
        <v>31690</v>
      </c>
      <c r="I700" s="80">
        <v>4</v>
      </c>
    </row>
    <row r="701" spans="1:9" x14ac:dyDescent="0.4">
      <c r="A701" s="79" t="s">
        <v>838</v>
      </c>
      <c r="B701" s="80" t="s">
        <v>121</v>
      </c>
      <c r="C701" s="79" t="s">
        <v>776</v>
      </c>
      <c r="D701" s="79" t="s">
        <v>107</v>
      </c>
      <c r="E701" s="81">
        <v>36025</v>
      </c>
      <c r="F701" s="82"/>
      <c r="G701" s="83" t="s">
        <v>111</v>
      </c>
      <c r="H701" s="84">
        <v>64470</v>
      </c>
      <c r="I701" s="80">
        <v>5</v>
      </c>
    </row>
    <row r="702" spans="1:9" x14ac:dyDescent="0.4">
      <c r="A702" s="79" t="s">
        <v>839</v>
      </c>
      <c r="B702" s="80" t="s">
        <v>115</v>
      </c>
      <c r="C702" s="79" t="s">
        <v>776</v>
      </c>
      <c r="D702" s="79" t="s">
        <v>107</v>
      </c>
      <c r="E702" s="81">
        <v>37495</v>
      </c>
      <c r="F702" s="82"/>
      <c r="G702" s="83" t="s">
        <v>129</v>
      </c>
      <c r="H702" s="84">
        <v>60300</v>
      </c>
      <c r="I702" s="80">
        <v>2</v>
      </c>
    </row>
    <row r="703" spans="1:9" x14ac:dyDescent="0.4">
      <c r="A703" s="79" t="s">
        <v>840</v>
      </c>
      <c r="B703" s="80" t="s">
        <v>135</v>
      </c>
      <c r="C703" s="79" t="s">
        <v>776</v>
      </c>
      <c r="D703" s="79" t="s">
        <v>107</v>
      </c>
      <c r="E703" s="81">
        <v>39679</v>
      </c>
      <c r="F703" s="82"/>
      <c r="G703" s="83" t="s">
        <v>108</v>
      </c>
      <c r="H703" s="84">
        <v>22820</v>
      </c>
      <c r="I703" s="80">
        <v>5</v>
      </c>
    </row>
    <row r="704" spans="1:9" x14ac:dyDescent="0.4">
      <c r="A704" s="79" t="s">
        <v>841</v>
      </c>
      <c r="B704" s="80" t="s">
        <v>121</v>
      </c>
      <c r="C704" s="79" t="s">
        <v>776</v>
      </c>
      <c r="D704" s="79" t="s">
        <v>113</v>
      </c>
      <c r="E704" s="81">
        <v>39719</v>
      </c>
      <c r="F704" s="82"/>
      <c r="G704" s="83"/>
      <c r="H704" s="84">
        <v>23340</v>
      </c>
      <c r="I704" s="80">
        <v>4</v>
      </c>
    </row>
    <row r="705" spans="1:9" x14ac:dyDescent="0.4">
      <c r="A705" s="79" t="s">
        <v>842</v>
      </c>
      <c r="B705" s="80" t="s">
        <v>121</v>
      </c>
      <c r="C705" s="79" t="s">
        <v>776</v>
      </c>
      <c r="D705" s="79" t="s">
        <v>113</v>
      </c>
      <c r="E705" s="81">
        <v>40800</v>
      </c>
      <c r="F705" s="82"/>
      <c r="G705" s="83"/>
      <c r="H705" s="84">
        <v>62480</v>
      </c>
      <c r="I705" s="80">
        <v>5</v>
      </c>
    </row>
    <row r="706" spans="1:9" x14ac:dyDescent="0.4">
      <c r="A706" s="79" t="s">
        <v>843</v>
      </c>
      <c r="B706" s="80" t="s">
        <v>125</v>
      </c>
      <c r="C706" s="79" t="s">
        <v>776</v>
      </c>
      <c r="D706" s="79" t="s">
        <v>113</v>
      </c>
      <c r="E706" s="81">
        <v>40811</v>
      </c>
      <c r="F706" s="82"/>
      <c r="G706" s="83"/>
      <c r="H706" s="84">
        <v>61134</v>
      </c>
      <c r="I706" s="80">
        <v>4</v>
      </c>
    </row>
    <row r="707" spans="1:9" x14ac:dyDescent="0.4">
      <c r="A707" s="79" t="s">
        <v>844</v>
      </c>
      <c r="B707" s="80" t="s">
        <v>105</v>
      </c>
      <c r="C707" s="79" t="s">
        <v>776</v>
      </c>
      <c r="D707" s="79" t="s">
        <v>110</v>
      </c>
      <c r="E707" s="81">
        <v>39343</v>
      </c>
      <c r="F707" s="82"/>
      <c r="G707" s="83" t="s">
        <v>129</v>
      </c>
      <c r="H707" s="84">
        <v>23000</v>
      </c>
      <c r="I707" s="80">
        <v>4</v>
      </c>
    </row>
    <row r="708" spans="1:9" x14ac:dyDescent="0.4">
      <c r="A708" s="79" t="s">
        <v>845</v>
      </c>
      <c r="B708" s="80" t="s">
        <v>135</v>
      </c>
      <c r="C708" s="79" t="s">
        <v>776</v>
      </c>
      <c r="D708" s="79" t="s">
        <v>113</v>
      </c>
      <c r="E708" s="81">
        <v>40451</v>
      </c>
      <c r="F708" s="82"/>
      <c r="G708" s="83"/>
      <c r="H708" s="84">
        <v>87830</v>
      </c>
      <c r="I708" s="80">
        <v>2</v>
      </c>
    </row>
    <row r="709" spans="1:9" x14ac:dyDescent="0.4">
      <c r="A709" s="79" t="s">
        <v>846</v>
      </c>
      <c r="B709" s="80" t="s">
        <v>135</v>
      </c>
      <c r="C709" s="79" t="s">
        <v>776</v>
      </c>
      <c r="D709" s="79" t="s">
        <v>110</v>
      </c>
      <c r="E709" s="81">
        <v>36053</v>
      </c>
      <c r="F709" s="82"/>
      <c r="G709" s="83" t="s">
        <v>129</v>
      </c>
      <c r="H709" s="84">
        <v>46105</v>
      </c>
      <c r="I709" s="80">
        <v>5</v>
      </c>
    </row>
    <row r="710" spans="1:9" x14ac:dyDescent="0.4">
      <c r="A710" s="79" t="s">
        <v>847</v>
      </c>
      <c r="B710" s="80" t="s">
        <v>118</v>
      </c>
      <c r="C710" s="79" t="s">
        <v>776</v>
      </c>
      <c r="D710" s="79" t="s">
        <v>113</v>
      </c>
      <c r="E710" s="81">
        <v>37141</v>
      </c>
      <c r="F710" s="82"/>
      <c r="G710" s="83"/>
      <c r="H710" s="84">
        <v>25530</v>
      </c>
      <c r="I710" s="80">
        <v>3</v>
      </c>
    </row>
    <row r="711" spans="1:9" x14ac:dyDescent="0.4">
      <c r="A711" s="79" t="s">
        <v>848</v>
      </c>
      <c r="B711" s="80" t="s">
        <v>125</v>
      </c>
      <c r="C711" s="79" t="s">
        <v>776</v>
      </c>
      <c r="D711" s="79" t="s">
        <v>107</v>
      </c>
      <c r="E711" s="81">
        <v>40477</v>
      </c>
      <c r="F711" s="82"/>
      <c r="G711" s="83" t="s">
        <v>108</v>
      </c>
      <c r="H711" s="84">
        <v>27130</v>
      </c>
      <c r="I711" s="80">
        <v>5</v>
      </c>
    </row>
    <row r="712" spans="1:9" x14ac:dyDescent="0.4">
      <c r="A712" s="79" t="s">
        <v>849</v>
      </c>
      <c r="B712" s="80" t="s">
        <v>115</v>
      </c>
      <c r="C712" s="79" t="s">
        <v>776</v>
      </c>
      <c r="D712" s="79" t="s">
        <v>107</v>
      </c>
      <c r="E712" s="81">
        <v>36080</v>
      </c>
      <c r="F712" s="82"/>
      <c r="G712" s="83" t="s">
        <v>139</v>
      </c>
      <c r="H712" s="84">
        <v>48410</v>
      </c>
      <c r="I712" s="80">
        <v>5</v>
      </c>
    </row>
    <row r="713" spans="1:9" x14ac:dyDescent="0.4">
      <c r="A713" s="79" t="s">
        <v>850</v>
      </c>
      <c r="B713" s="80" t="s">
        <v>118</v>
      </c>
      <c r="C713" s="79" t="s">
        <v>776</v>
      </c>
      <c r="D713" s="79" t="s">
        <v>116</v>
      </c>
      <c r="E713" s="81">
        <v>36458</v>
      </c>
      <c r="F713" s="82"/>
      <c r="G713" s="83"/>
      <c r="H713" s="84">
        <v>32536</v>
      </c>
      <c r="I713" s="80">
        <v>2</v>
      </c>
    </row>
    <row r="714" spans="1:9" x14ac:dyDescent="0.4">
      <c r="A714" s="79" t="s">
        <v>851</v>
      </c>
      <c r="B714" s="80" t="s">
        <v>121</v>
      </c>
      <c r="C714" s="79" t="s">
        <v>776</v>
      </c>
      <c r="D714" s="79" t="s">
        <v>110</v>
      </c>
      <c r="E714" s="81">
        <v>36462</v>
      </c>
      <c r="F714" s="82"/>
      <c r="G714" s="83" t="s">
        <v>139</v>
      </c>
      <c r="H714" s="84">
        <v>26185</v>
      </c>
      <c r="I714" s="80">
        <v>5</v>
      </c>
    </row>
    <row r="715" spans="1:9" x14ac:dyDescent="0.4">
      <c r="A715" s="79" t="s">
        <v>852</v>
      </c>
      <c r="B715" s="80" t="s">
        <v>115</v>
      </c>
      <c r="C715" s="79" t="s">
        <v>776</v>
      </c>
      <c r="D715" s="79" t="s">
        <v>107</v>
      </c>
      <c r="E715" s="81">
        <v>39722</v>
      </c>
      <c r="F715" s="82"/>
      <c r="G715" s="83" t="s">
        <v>108</v>
      </c>
      <c r="H715" s="84">
        <v>44530</v>
      </c>
      <c r="I715" s="80">
        <v>2</v>
      </c>
    </row>
    <row r="716" spans="1:9" x14ac:dyDescent="0.4">
      <c r="A716" s="79" t="s">
        <v>853</v>
      </c>
      <c r="B716" s="80" t="s">
        <v>105</v>
      </c>
      <c r="C716" s="79" t="s">
        <v>776</v>
      </c>
      <c r="D716" s="79" t="s">
        <v>116</v>
      </c>
      <c r="E716" s="81">
        <v>39742</v>
      </c>
      <c r="F716" s="82"/>
      <c r="G716" s="83"/>
      <c r="H716" s="84">
        <v>37344</v>
      </c>
      <c r="I716" s="80">
        <v>2</v>
      </c>
    </row>
    <row r="717" spans="1:9" x14ac:dyDescent="0.4">
      <c r="A717" s="79" t="s">
        <v>854</v>
      </c>
      <c r="B717" s="80" t="s">
        <v>121</v>
      </c>
      <c r="C717" s="79" t="s">
        <v>776</v>
      </c>
      <c r="D717" s="79" t="s">
        <v>107</v>
      </c>
      <c r="E717" s="81">
        <v>39728</v>
      </c>
      <c r="F717" s="82"/>
      <c r="G717" s="83" t="s">
        <v>108</v>
      </c>
      <c r="H717" s="84">
        <v>82370</v>
      </c>
      <c r="I717" s="80">
        <v>5</v>
      </c>
    </row>
    <row r="718" spans="1:9" x14ac:dyDescent="0.4">
      <c r="A718" s="79" t="s">
        <v>855</v>
      </c>
      <c r="B718" s="80" t="s">
        <v>105</v>
      </c>
      <c r="C718" s="79" t="s">
        <v>776</v>
      </c>
      <c r="D718" s="79" t="s">
        <v>113</v>
      </c>
      <c r="E718" s="81">
        <v>39728</v>
      </c>
      <c r="F718" s="82"/>
      <c r="G718" s="83"/>
      <c r="H718" s="84">
        <v>86040</v>
      </c>
      <c r="I718" s="80">
        <v>5</v>
      </c>
    </row>
    <row r="719" spans="1:9" x14ac:dyDescent="0.4">
      <c r="A719" s="79" t="s">
        <v>856</v>
      </c>
      <c r="B719" s="80" t="s">
        <v>125</v>
      </c>
      <c r="C719" s="79" t="s">
        <v>776</v>
      </c>
      <c r="D719" s="79" t="s">
        <v>113</v>
      </c>
      <c r="E719" s="81">
        <v>39768</v>
      </c>
      <c r="F719" s="82"/>
      <c r="G719" s="83"/>
      <c r="H719" s="84">
        <v>63610</v>
      </c>
      <c r="I719" s="80">
        <v>5</v>
      </c>
    </row>
    <row r="720" spans="1:9" x14ac:dyDescent="0.4">
      <c r="A720" s="79" t="s">
        <v>857</v>
      </c>
      <c r="B720" s="80" t="s">
        <v>121</v>
      </c>
      <c r="C720" s="79" t="s">
        <v>776</v>
      </c>
      <c r="D720" s="79" t="s">
        <v>113</v>
      </c>
      <c r="E720" s="81">
        <v>40867</v>
      </c>
      <c r="F720" s="82"/>
      <c r="G720" s="83"/>
      <c r="H720" s="84">
        <v>57500</v>
      </c>
      <c r="I720" s="80">
        <v>1</v>
      </c>
    </row>
    <row r="721" spans="1:9" x14ac:dyDescent="0.4">
      <c r="A721" s="79" t="s">
        <v>858</v>
      </c>
      <c r="B721" s="80" t="s">
        <v>118</v>
      </c>
      <c r="C721" s="79" t="s">
        <v>776</v>
      </c>
      <c r="D721" s="79" t="s">
        <v>107</v>
      </c>
      <c r="E721" s="81">
        <v>41226</v>
      </c>
      <c r="F721" s="82"/>
      <c r="G721" s="83" t="s">
        <v>119</v>
      </c>
      <c r="H721" s="84">
        <v>32160</v>
      </c>
      <c r="I721" s="80">
        <v>3</v>
      </c>
    </row>
    <row r="722" spans="1:9" x14ac:dyDescent="0.4">
      <c r="A722" s="79" t="s">
        <v>859</v>
      </c>
      <c r="B722" s="80" t="s">
        <v>121</v>
      </c>
      <c r="C722" s="79" t="s">
        <v>776</v>
      </c>
      <c r="D722" s="79" t="s">
        <v>107</v>
      </c>
      <c r="E722" s="81">
        <v>39399</v>
      </c>
      <c r="F722" s="82"/>
      <c r="G722" s="83" t="s">
        <v>139</v>
      </c>
      <c r="H722" s="84">
        <v>87220</v>
      </c>
      <c r="I722" s="80">
        <v>1</v>
      </c>
    </row>
    <row r="723" spans="1:9" x14ac:dyDescent="0.4">
      <c r="A723" s="79" t="s">
        <v>860</v>
      </c>
      <c r="B723" s="80" t="s">
        <v>115</v>
      </c>
      <c r="C723" s="79" t="s">
        <v>776</v>
      </c>
      <c r="D723" s="79" t="s">
        <v>107</v>
      </c>
      <c r="E723" s="81">
        <v>36843</v>
      </c>
      <c r="F723" s="82"/>
      <c r="G723" s="83" t="s">
        <v>139</v>
      </c>
      <c r="H723" s="84">
        <v>47630</v>
      </c>
      <c r="I723" s="80">
        <v>3</v>
      </c>
    </row>
    <row r="724" spans="1:9" x14ac:dyDescent="0.4">
      <c r="A724" s="79" t="s">
        <v>861</v>
      </c>
      <c r="B724" s="80" t="s">
        <v>125</v>
      </c>
      <c r="C724" s="79" t="s">
        <v>776</v>
      </c>
      <c r="D724" s="79" t="s">
        <v>107</v>
      </c>
      <c r="E724" s="81">
        <v>41262</v>
      </c>
      <c r="F724" s="82"/>
      <c r="G724" s="83" t="s">
        <v>111</v>
      </c>
      <c r="H724" s="84">
        <v>59490</v>
      </c>
      <c r="I724" s="80">
        <v>3</v>
      </c>
    </row>
    <row r="725" spans="1:9" x14ac:dyDescent="0.4">
      <c r="A725" s="79" t="s">
        <v>862</v>
      </c>
      <c r="B725" s="80" t="s">
        <v>125</v>
      </c>
      <c r="C725" s="79" t="s">
        <v>776</v>
      </c>
      <c r="D725" s="79" t="s">
        <v>107</v>
      </c>
      <c r="E725" s="81">
        <v>39784</v>
      </c>
      <c r="F725" s="82"/>
      <c r="G725" s="83" t="s">
        <v>108</v>
      </c>
      <c r="H725" s="84">
        <v>69510</v>
      </c>
      <c r="I725" s="80">
        <v>5</v>
      </c>
    </row>
    <row r="726" spans="1:9" x14ac:dyDescent="0.4">
      <c r="A726" s="79" t="s">
        <v>863</v>
      </c>
      <c r="B726" s="80" t="s">
        <v>121</v>
      </c>
      <c r="C726" s="79" t="s">
        <v>776</v>
      </c>
      <c r="D726" s="79" t="s">
        <v>107</v>
      </c>
      <c r="E726" s="81">
        <v>39435</v>
      </c>
      <c r="F726" s="82"/>
      <c r="G726" s="83" t="s">
        <v>119</v>
      </c>
      <c r="H726" s="84">
        <v>64780</v>
      </c>
      <c r="I726" s="80">
        <v>5</v>
      </c>
    </row>
    <row r="727" spans="1:9" x14ac:dyDescent="0.4">
      <c r="A727" s="79" t="s">
        <v>864</v>
      </c>
      <c r="B727" s="80" t="s">
        <v>118</v>
      </c>
      <c r="C727" s="79" t="s">
        <v>776</v>
      </c>
      <c r="D727" s="79" t="s">
        <v>107</v>
      </c>
      <c r="E727" s="81">
        <v>39063</v>
      </c>
      <c r="F727" s="82"/>
      <c r="G727" s="83" t="s">
        <v>108</v>
      </c>
      <c r="H727" s="84">
        <v>86320</v>
      </c>
      <c r="I727" s="80">
        <v>4</v>
      </c>
    </row>
    <row r="728" spans="1:9" x14ac:dyDescent="0.4">
      <c r="A728" s="79" t="s">
        <v>865</v>
      </c>
      <c r="B728" s="80" t="s">
        <v>121</v>
      </c>
      <c r="C728" s="79" t="s">
        <v>776</v>
      </c>
      <c r="D728" s="79" t="s">
        <v>107</v>
      </c>
      <c r="E728" s="81">
        <v>38328</v>
      </c>
      <c r="F728" s="82"/>
      <c r="G728" s="83" t="s">
        <v>111</v>
      </c>
      <c r="H728" s="84">
        <v>48280</v>
      </c>
      <c r="I728" s="80">
        <v>4</v>
      </c>
    </row>
    <row r="729" spans="1:9" x14ac:dyDescent="0.4">
      <c r="A729" s="79" t="s">
        <v>866</v>
      </c>
      <c r="B729" s="80" t="s">
        <v>105</v>
      </c>
      <c r="C729" s="79" t="s">
        <v>776</v>
      </c>
      <c r="D729" s="79" t="s">
        <v>107</v>
      </c>
      <c r="E729" s="81">
        <v>38347</v>
      </c>
      <c r="F729" s="82"/>
      <c r="G729" s="83" t="s">
        <v>139</v>
      </c>
      <c r="H729" s="84">
        <v>81340</v>
      </c>
      <c r="I729" s="80">
        <v>2</v>
      </c>
    </row>
    <row r="730" spans="1:9" x14ac:dyDescent="0.4">
      <c r="A730" s="79" t="s">
        <v>867</v>
      </c>
      <c r="B730" s="80" t="s">
        <v>135</v>
      </c>
      <c r="C730" s="79" t="s">
        <v>776</v>
      </c>
      <c r="D730" s="79" t="s">
        <v>107</v>
      </c>
      <c r="E730" s="81">
        <v>39441</v>
      </c>
      <c r="F730" s="82"/>
      <c r="G730" s="83" t="s">
        <v>111</v>
      </c>
      <c r="H730" s="84">
        <v>68860</v>
      </c>
      <c r="I730" s="80">
        <v>2</v>
      </c>
    </row>
    <row r="731" spans="1:9" x14ac:dyDescent="0.4">
      <c r="A731" s="79" t="s">
        <v>868</v>
      </c>
      <c r="B731" s="80" t="s">
        <v>121</v>
      </c>
      <c r="C731" s="79" t="s">
        <v>776</v>
      </c>
      <c r="D731" s="79" t="s">
        <v>113</v>
      </c>
      <c r="E731" s="81">
        <v>40523</v>
      </c>
      <c r="F731" s="82"/>
      <c r="G731" s="83"/>
      <c r="H731" s="84">
        <v>46570</v>
      </c>
      <c r="I731" s="80">
        <v>4</v>
      </c>
    </row>
    <row r="732" spans="1:9" x14ac:dyDescent="0.4">
      <c r="A732" s="79" t="s">
        <v>869</v>
      </c>
      <c r="B732" s="80" t="s">
        <v>118</v>
      </c>
      <c r="C732" s="79" t="s">
        <v>776</v>
      </c>
      <c r="D732" s="79" t="s">
        <v>107</v>
      </c>
      <c r="E732" s="85">
        <v>40536</v>
      </c>
      <c r="F732" s="82"/>
      <c r="G732" s="83" t="s">
        <v>139</v>
      </c>
      <c r="H732" s="84">
        <v>70730</v>
      </c>
      <c r="I732" s="80">
        <v>1</v>
      </c>
    </row>
    <row r="733" spans="1:9" x14ac:dyDescent="0.4">
      <c r="A733" s="79" t="s">
        <v>870</v>
      </c>
      <c r="B733" s="80" t="s">
        <v>118</v>
      </c>
      <c r="C733" s="79" t="s">
        <v>871</v>
      </c>
      <c r="D733" s="79" t="s">
        <v>107</v>
      </c>
      <c r="E733" s="81">
        <v>37684</v>
      </c>
      <c r="F733" s="82"/>
      <c r="G733" s="83" t="s">
        <v>139</v>
      </c>
      <c r="H733" s="84">
        <v>42800</v>
      </c>
      <c r="I733" s="80">
        <v>5</v>
      </c>
    </row>
    <row r="734" spans="1:9" x14ac:dyDescent="0.4">
      <c r="A734" s="79" t="s">
        <v>872</v>
      </c>
      <c r="B734" s="80" t="s">
        <v>125</v>
      </c>
      <c r="C734" s="79" t="s">
        <v>871</v>
      </c>
      <c r="D734" s="79" t="s">
        <v>107</v>
      </c>
      <c r="E734" s="81">
        <v>36991</v>
      </c>
      <c r="F734" s="82"/>
      <c r="G734" s="83" t="s">
        <v>108</v>
      </c>
      <c r="H734" s="84">
        <v>63670</v>
      </c>
      <c r="I734" s="80">
        <v>5</v>
      </c>
    </row>
    <row r="735" spans="1:9" x14ac:dyDescent="0.4">
      <c r="A735" s="79" t="s">
        <v>873</v>
      </c>
      <c r="B735" s="80" t="s">
        <v>105</v>
      </c>
      <c r="C735" s="79" t="s">
        <v>871</v>
      </c>
      <c r="D735" s="79" t="s">
        <v>113</v>
      </c>
      <c r="E735" s="81">
        <v>40692</v>
      </c>
      <c r="F735" s="82"/>
      <c r="G735" s="83"/>
      <c r="H735" s="84">
        <v>85510</v>
      </c>
      <c r="I735" s="80">
        <v>4</v>
      </c>
    </row>
    <row r="736" spans="1:9" x14ac:dyDescent="0.4">
      <c r="A736" s="79" t="s">
        <v>874</v>
      </c>
      <c r="B736" s="80" t="s">
        <v>125</v>
      </c>
      <c r="C736" s="79" t="s">
        <v>871</v>
      </c>
      <c r="D736" s="79" t="s">
        <v>113</v>
      </c>
      <c r="E736" s="81">
        <v>40719</v>
      </c>
      <c r="F736" s="82"/>
      <c r="G736" s="83"/>
      <c r="H736" s="84">
        <v>66132</v>
      </c>
      <c r="I736" s="80">
        <v>4</v>
      </c>
    </row>
    <row r="737" spans="1:9" x14ac:dyDescent="0.4">
      <c r="A737" s="79" t="s">
        <v>875</v>
      </c>
      <c r="B737" s="80" t="s">
        <v>105</v>
      </c>
      <c r="C737" s="79" t="s">
        <v>871</v>
      </c>
      <c r="D737" s="79" t="s">
        <v>107</v>
      </c>
      <c r="E737" s="81">
        <v>37073</v>
      </c>
      <c r="F737" s="82"/>
      <c r="G737" s="83" t="s">
        <v>129</v>
      </c>
      <c r="H737" s="84">
        <v>40680</v>
      </c>
      <c r="I737" s="80">
        <v>5</v>
      </c>
    </row>
    <row r="738" spans="1:9" x14ac:dyDescent="0.4">
      <c r="A738" s="79" t="s">
        <v>876</v>
      </c>
      <c r="B738" s="80" t="s">
        <v>121</v>
      </c>
      <c r="C738" s="79" t="s">
        <v>877</v>
      </c>
      <c r="D738" s="79" t="s">
        <v>113</v>
      </c>
      <c r="E738" s="81">
        <v>39116</v>
      </c>
      <c r="F738" s="82"/>
      <c r="G738" s="83"/>
      <c r="H738" s="84">
        <v>60760</v>
      </c>
      <c r="I738" s="80">
        <v>2</v>
      </c>
    </row>
    <row r="739" spans="1:9" x14ac:dyDescent="0.4">
      <c r="A739" s="79" t="s">
        <v>878</v>
      </c>
      <c r="B739" s="80" t="s">
        <v>118</v>
      </c>
      <c r="C739" s="79" t="s">
        <v>877</v>
      </c>
      <c r="D739" s="79" t="s">
        <v>110</v>
      </c>
      <c r="E739" s="81">
        <v>36557</v>
      </c>
      <c r="F739" s="82"/>
      <c r="G739" s="83" t="s">
        <v>108</v>
      </c>
      <c r="H739" s="84">
        <v>31250</v>
      </c>
      <c r="I739" s="80">
        <v>2</v>
      </c>
    </row>
    <row r="740" spans="1:9" x14ac:dyDescent="0.4">
      <c r="A740" s="79" t="s">
        <v>879</v>
      </c>
      <c r="B740" s="80" t="s">
        <v>121</v>
      </c>
      <c r="C740" s="79" t="s">
        <v>877</v>
      </c>
      <c r="D740" s="79" t="s">
        <v>113</v>
      </c>
      <c r="E740" s="81">
        <v>39639</v>
      </c>
      <c r="F740" s="82"/>
      <c r="G740" s="83"/>
      <c r="H740" s="84">
        <v>64720</v>
      </c>
      <c r="I740" s="80">
        <v>5</v>
      </c>
    </row>
    <row r="741" spans="1:9" x14ac:dyDescent="0.4">
      <c r="A741" s="79" t="s">
        <v>880</v>
      </c>
      <c r="B741" s="80" t="s">
        <v>115</v>
      </c>
      <c r="C741" s="79" t="s">
        <v>877</v>
      </c>
      <c r="D741" s="79" t="s">
        <v>107</v>
      </c>
      <c r="E741" s="81">
        <v>40384</v>
      </c>
      <c r="F741" s="82"/>
      <c r="G741" s="83" t="s">
        <v>108</v>
      </c>
      <c r="H741" s="84">
        <v>46680</v>
      </c>
      <c r="I741" s="80">
        <v>1</v>
      </c>
    </row>
    <row r="742" spans="1:9" x14ac:dyDescent="0.4">
      <c r="A742" s="79" t="s">
        <v>881</v>
      </c>
      <c r="B742" s="80" t="s">
        <v>118</v>
      </c>
      <c r="C742" s="79" t="s">
        <v>877</v>
      </c>
      <c r="D742" s="79" t="s">
        <v>116</v>
      </c>
      <c r="E742" s="81">
        <v>40543</v>
      </c>
      <c r="F742" s="82"/>
      <c r="G742" s="83"/>
      <c r="H742" s="84">
        <v>19044</v>
      </c>
      <c r="I742" s="80">
        <v>1</v>
      </c>
    </row>
  </sheetData>
  <dataValidations count="1">
    <dataValidation type="list" allowBlank="1" showInputMessage="1" showErrorMessage="1" sqref="K10" xr:uid="{3C2E4F45-2926-499D-B287-01120458506C}">
      <formula1>$A$2:$A$742</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LocateFormulas</vt:lpstr>
      <vt:lpstr>AuditingTools</vt:lpstr>
      <vt:lpstr>RemovingBlankRows</vt:lpstr>
      <vt:lpstr>PivotExercise_Data</vt:lpstr>
      <vt:lpstr>DataValidation</vt:lpstr>
      <vt:lpstr>Slicers_Data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KIPROP</dc:creator>
  <cp:lastModifiedBy>BRIAN KIPROP</cp:lastModifiedBy>
  <dcterms:created xsi:type="dcterms:W3CDTF">2015-06-05T18:17:20Z</dcterms:created>
  <dcterms:modified xsi:type="dcterms:W3CDTF">2023-11-03T09:37:36Z</dcterms:modified>
</cp:coreProperties>
</file>